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4-55회\제55회_경북통계연보(최종)\"/>
    </mc:Choice>
  </mc:AlternateContent>
  <bookViews>
    <workbookView xWindow="90" yWindow="-345" windowWidth="25125" windowHeight="12450" tabRatio="731" activeTab="2"/>
  </bookViews>
  <sheets>
    <sheet name="0.간지" sheetId="1" r:id="rId1"/>
    <sheet name="0-1.이면" sheetId="2" r:id="rId2"/>
    <sheet name="1.주택현황및보급률" sheetId="3" r:id="rId3"/>
    <sheet name="2.건축연도별주택" sheetId="5" r:id="rId4"/>
    <sheet name="3.연면적별주택" sheetId="7" r:id="rId5"/>
    <sheet name="4.건축허가" sheetId="8" r:id="rId6"/>
    <sheet name="5.시군별건축허가" sheetId="22" r:id="rId7"/>
    <sheet name="6.아파트건립" sheetId="4" r:id="rId8"/>
    <sheet name="7.무허가건축물" sheetId="6" r:id="rId9"/>
    <sheet name="8.토지거래허가" sheetId="9" r:id="rId10"/>
    <sheet name="9.지가변동률" sheetId="25" r:id="rId11"/>
    <sheet name="10.토지거래현황" sheetId="10" r:id="rId12"/>
    <sheet name="11.용도지역" sheetId="11" r:id="rId13"/>
    <sheet name="12.용도지구" sheetId="12" r:id="rId14"/>
    <sheet name="13.개발제한구역" sheetId="13" r:id="rId15"/>
    <sheet name="14.공원" sheetId="14" r:id="rId16"/>
    <sheet name="15.하천" sheetId="15" r:id="rId17"/>
    <sheet name="16.하천부지점용" sheetId="16" r:id="rId18"/>
    <sheet name="17.댐현황" sheetId="17" r:id="rId19"/>
    <sheet name="18.도로" sheetId="18" r:id="rId20"/>
    <sheet name="19.도로시설물" sheetId="19" r:id="rId21"/>
    <sheet name="20.교량" sheetId="20" r:id="rId22"/>
    <sheet name="21.건설장비" sheetId="21" r:id="rId23"/>
  </sheets>
  <externalReferences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a" localSheetId="2">{"Book1"}</definedName>
    <definedName name="a" localSheetId="11">{"Book1"}</definedName>
    <definedName name="a" localSheetId="12">{"Book1"}</definedName>
    <definedName name="a" localSheetId="13">{"Book1"}</definedName>
    <definedName name="a" localSheetId="14">{"Book1"}</definedName>
    <definedName name="a" localSheetId="15">{"Book1"}</definedName>
    <definedName name="a" localSheetId="16">{"Book1"}</definedName>
    <definedName name="a" localSheetId="17">{"Book1"}</definedName>
    <definedName name="a" localSheetId="18">{"Book1"}</definedName>
    <definedName name="a" localSheetId="19">{"Book1"}</definedName>
    <definedName name="a" localSheetId="20">{"Book1"}</definedName>
    <definedName name="a" localSheetId="21">{"Book1"}</definedName>
    <definedName name="a" localSheetId="22">{"Book1"}</definedName>
    <definedName name="a" localSheetId="4">{"Book1"}</definedName>
    <definedName name="a" localSheetId="5">{"Book1"}</definedName>
    <definedName name="a" localSheetId="8">{"Book1"}</definedName>
    <definedName name="a" localSheetId="9">{"Book1"}</definedName>
    <definedName name="a">{"Book1"}</definedName>
    <definedName name="aa">[1]XL4Poppy!$C$31</definedName>
    <definedName name="AAA" localSheetId="2">'[2]18.농업용기계보유 '!$A$18:$K$1275</definedName>
    <definedName name="AAA" localSheetId="11">'[3]18.농업용기계보유 '!$A$18:$K$1275</definedName>
    <definedName name="AAA" localSheetId="12">'[4]18.농업용기계보유 '!$A$18:$K$1275</definedName>
    <definedName name="AAA" localSheetId="13">'[4]18.농업용기계보유 '!$A$18:$K$1275</definedName>
    <definedName name="AAA" localSheetId="14">'[4]18.농업용기계보유 '!$A$18:$K$1275</definedName>
    <definedName name="AAA" localSheetId="15">'[5]18.농업용기계보유 '!$A$18:$K$1275</definedName>
    <definedName name="AAA" localSheetId="16">'[6]18.농업용기계보유 '!$A$18:$K$1275</definedName>
    <definedName name="AAA" localSheetId="17">'[7]18.농업용기계보유 '!$A$18:$K$1275</definedName>
    <definedName name="AAA" localSheetId="18">'[6]18.농업용기계보유 '!$A$18:$K$1275</definedName>
    <definedName name="AAA" localSheetId="19">'[8]18.농업용기계보유 '!$A$18:$K$1275</definedName>
    <definedName name="AAA" localSheetId="20">'[8]18.농업용기계보유 '!$A$18:$K$1275</definedName>
    <definedName name="AAA" localSheetId="21">'[8]18.농업용기계보유 '!$A$18:$K$1275</definedName>
    <definedName name="AAA" localSheetId="22">'[8]18.농업용기계보유 '!$A$18:$K$1275</definedName>
    <definedName name="AAA" localSheetId="4">'[9]18.농업용기계보유 '!$A$18:$K$1275</definedName>
    <definedName name="AAA" localSheetId="5">'[10]18.농업용기계보유 '!$A$18:$K$1275</definedName>
    <definedName name="AAA" localSheetId="8">'[10]18.농업용기계보유 '!$A$18:$K$1275</definedName>
    <definedName name="AAA" localSheetId="9">'[11]18.농업용기계보유 '!$A$18:$K$1275</definedName>
    <definedName name="AAA">'[12]18.농업용기계보유 '!$A$18:$K$1275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22">{"Book1"}</definedName>
    <definedName name="Document_array" localSheetId="4">{"Book1"}</definedName>
    <definedName name="Document_array" localSheetId="5">{"Book1"}</definedName>
    <definedName name="Document_array" localSheetId="8">{"Book1"}</definedName>
    <definedName name="Document_array" localSheetId="9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'0-1.이면'!$A$1:$I$33</definedName>
    <definedName name="_xlnm.Print_Area" localSheetId="2">'1.주택현황및보급률'!$A$1:$J$45</definedName>
    <definedName name="_xlnm.Print_Area" localSheetId="11">'10.토지거래현황'!$A$1:$AL$42</definedName>
    <definedName name="_xlnm.Print_Area" localSheetId="12">'11.용도지역'!$A$1:$AP$43</definedName>
    <definedName name="_xlnm.Print_Area" localSheetId="13">'12.용도지구'!$A$1:$T$26</definedName>
    <definedName name="_xlnm.Print_Area" localSheetId="14">'13.개발제한구역'!$A$1:$W$42</definedName>
    <definedName name="_xlnm.Print_Area" localSheetId="15">'14.공원'!$A$1:$AL$42</definedName>
    <definedName name="_xlnm.Print_Area" localSheetId="16">'15.하천'!$A$1:$G$19</definedName>
    <definedName name="_xlnm.Print_Area" localSheetId="17">'16.하천부지점용'!$A$1:$G$40</definedName>
    <definedName name="_xlnm.Print_Area" localSheetId="18">'17.댐현황'!$A$1:$F$23</definedName>
    <definedName name="_xlnm.Print_Area" localSheetId="19">'18.도로'!$A$1:$AA$41</definedName>
    <definedName name="_xlnm.Print_Area" localSheetId="20">'19.도로시설물'!$A$1:$AK$41</definedName>
    <definedName name="_xlnm.Print_Area" localSheetId="3">'2.건축연도별주택'!$A$1:$L$42</definedName>
    <definedName name="_xlnm.Print_Area" localSheetId="21">'20.교량'!$A$1:$N$40</definedName>
    <definedName name="_xlnm.Print_Area" localSheetId="22">'21.건설장비'!$A$1:$P$25</definedName>
    <definedName name="_xlnm.Print_Area" localSheetId="4">'3.연면적별주택'!$A$1:$H$25</definedName>
    <definedName name="_xlnm.Print_Area" localSheetId="5">'4.건축허가'!$A$1:$AJ$36</definedName>
    <definedName name="_xlnm.Print_Area" localSheetId="6">'5.시군별건축허가'!$A$1:$T$39</definedName>
    <definedName name="_xlnm.Print_Area" localSheetId="7">'6.아파트건립'!$A$1:$S$40</definedName>
    <definedName name="_xlnm.Print_Area" localSheetId="8">'7.무허가건축물'!$A$1:$P$40</definedName>
    <definedName name="_xlnm.Print_Area" localSheetId="9">'8.토지거래허가'!$A$1:$K$14</definedName>
    <definedName name="_xlnm.Print_Area" localSheetId="10">'9.지가변동률'!$A$1:$U$42</definedName>
    <definedName name="qqq" localSheetId="2">'[2]18.농업용기계보유 '!$A$18:$K$1275</definedName>
    <definedName name="qqq" localSheetId="11">'[3]18.농업용기계보유 '!$A$18:$K$1275</definedName>
    <definedName name="qqq" localSheetId="12">'[4]18.농업용기계보유 '!$A$18:$K$1275</definedName>
    <definedName name="qqq" localSheetId="13">'[4]18.농업용기계보유 '!$A$18:$K$1275</definedName>
    <definedName name="qqq" localSheetId="14">'[4]18.농업용기계보유 '!$A$18:$K$1275</definedName>
    <definedName name="qqq" localSheetId="15">'[5]18.농업용기계보유 '!$A$18:$K$1275</definedName>
    <definedName name="qqq" localSheetId="16">'[6]18.농업용기계보유 '!$A$18:$K$1275</definedName>
    <definedName name="qqq" localSheetId="17">'[7]18.농업용기계보유 '!$A$18:$K$1275</definedName>
    <definedName name="qqq" localSheetId="18">'[6]18.농업용기계보유 '!$A$18:$K$1275</definedName>
    <definedName name="qqq" localSheetId="19">'[8]18.농업용기계보유 '!$A$18:$K$1275</definedName>
    <definedName name="qqq" localSheetId="20">'[8]18.농업용기계보유 '!$A$18:$K$1275</definedName>
    <definedName name="qqq" localSheetId="21">'[8]18.농업용기계보유 '!$A$18:$K$1275</definedName>
    <definedName name="qqq" localSheetId="22">'[8]18.농업용기계보유 '!$A$18:$K$1275</definedName>
    <definedName name="qqq" localSheetId="4">'[9]18.농업용기계보유 '!$A$18:$K$1275</definedName>
    <definedName name="qqq" localSheetId="5">'[10]18.농업용기계보유 '!$A$18:$K$1275</definedName>
    <definedName name="qqq" localSheetId="8">'[10]18.농업용기계보유 '!$A$18:$K$1275</definedName>
    <definedName name="qqq" localSheetId="9">'[11]18.농업용기계보유 '!$A$18:$K$1275</definedName>
    <definedName name="qqq">'[12]18.농업용기계보유 '!$A$18:$K$1275</definedName>
    <definedName name="sss" localSheetId="2">{"Book1"}</definedName>
    <definedName name="sss" localSheetId="11">{"Book1"}</definedName>
    <definedName name="sss" localSheetId="12">{"Book1"}</definedName>
    <definedName name="sss" localSheetId="13">{"Book1"}</definedName>
    <definedName name="sss" localSheetId="14">{"Book1"}</definedName>
    <definedName name="sss" localSheetId="15">{"Book1"}</definedName>
    <definedName name="sss" localSheetId="16">{"Book1"}</definedName>
    <definedName name="sss" localSheetId="17">{"Book1"}</definedName>
    <definedName name="sss" localSheetId="18">{"Book1"}</definedName>
    <definedName name="sss" localSheetId="19">{"Book1"}</definedName>
    <definedName name="sss" localSheetId="20">{"Book1"}</definedName>
    <definedName name="sss" localSheetId="21">{"Book1"}</definedName>
    <definedName name="sss" localSheetId="22">{"Book1"}</definedName>
    <definedName name="sss" localSheetId="4">{"Book1"}</definedName>
    <definedName name="sss" localSheetId="5">{"Book1"}</definedName>
    <definedName name="sss" localSheetId="8">{"Book1"}</definedName>
    <definedName name="sss" localSheetId="9">{"Book1"}</definedName>
    <definedName name="sss">{"Book1"}</definedName>
    <definedName name="공공">'[13]15.농업용기계보유 '!$A$19:$K$1279</definedName>
    <definedName name="ㅁ1">#REF!</definedName>
    <definedName name="무" hidden="1">{"'6.강수량'!$A$1:$O$37","'6.강수량'!$A$1:$C$1"}</definedName>
    <definedName name="토" hidden="1">{"'6.강수량'!$A$1:$O$37","'6.강수량'!$A$1:$C$1"}</definedName>
  </definedNames>
  <calcPr calcId="152511"/>
</workbook>
</file>

<file path=xl/calcChain.xml><?xml version="1.0" encoding="utf-8"?>
<calcChain xmlns="http://schemas.openxmlformats.org/spreadsheetml/2006/main">
  <c r="P17" i="6" l="1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16" i="6"/>
  <c r="G16" i="6"/>
  <c r="C18" i="14" l="1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17" i="14"/>
  <c r="B18" i="14" l="1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17" i="14"/>
  <c r="B15" i="14"/>
  <c r="V36" i="13" l="1"/>
  <c r="U36" i="13" s="1"/>
  <c r="T36" i="13" s="1"/>
  <c r="S36" i="13" s="1"/>
  <c r="R36" i="13" s="1"/>
  <c r="Q36" i="13" s="1"/>
  <c r="P36" i="13" s="1"/>
  <c r="O36" i="13" s="1"/>
  <c r="N36" i="13" s="1"/>
  <c r="V37" i="13"/>
  <c r="U37" i="13" s="1"/>
  <c r="T37" i="13" s="1"/>
  <c r="S37" i="13" s="1"/>
  <c r="R37" i="13" s="1"/>
  <c r="Q37" i="13" s="1"/>
  <c r="P37" i="13" s="1"/>
  <c r="O37" i="13" s="1"/>
  <c r="N37" i="13" s="1"/>
  <c r="V38" i="13"/>
  <c r="U38" i="13" s="1"/>
  <c r="T38" i="13" s="1"/>
  <c r="S38" i="13" s="1"/>
  <c r="R38" i="13" s="1"/>
  <c r="Q38" i="13" s="1"/>
  <c r="P38" i="13" s="1"/>
  <c r="O38" i="13" s="1"/>
  <c r="N38" i="13" s="1"/>
  <c r="V39" i="13"/>
  <c r="U39" i="13" s="1"/>
  <c r="T39" i="13" s="1"/>
  <c r="S39" i="13" s="1"/>
  <c r="R39" i="13" s="1"/>
  <c r="Q39" i="13" s="1"/>
  <c r="P39" i="13" s="1"/>
  <c r="O39" i="13" s="1"/>
  <c r="N39" i="13" s="1"/>
  <c r="V34" i="13"/>
  <c r="U34" i="13" s="1"/>
  <c r="T34" i="13" s="1"/>
  <c r="S34" i="13" s="1"/>
  <c r="R34" i="13" s="1"/>
  <c r="Q34" i="13" s="1"/>
  <c r="P34" i="13" s="1"/>
  <c r="O34" i="13" s="1"/>
  <c r="N34" i="13" s="1"/>
  <c r="V27" i="13"/>
  <c r="U27" i="13" s="1"/>
  <c r="T27" i="13" s="1"/>
  <c r="S27" i="13" s="1"/>
  <c r="R27" i="13" s="1"/>
  <c r="Q27" i="13" s="1"/>
  <c r="P27" i="13" s="1"/>
  <c r="O27" i="13" s="1"/>
  <c r="N27" i="13" s="1"/>
  <c r="V28" i="13"/>
  <c r="U28" i="13" s="1"/>
  <c r="T28" i="13" s="1"/>
  <c r="S28" i="13" s="1"/>
  <c r="R28" i="13" s="1"/>
  <c r="Q28" i="13" s="1"/>
  <c r="P28" i="13" s="1"/>
  <c r="O28" i="13" s="1"/>
  <c r="N28" i="13" s="1"/>
  <c r="V29" i="13"/>
  <c r="U29" i="13" s="1"/>
  <c r="T29" i="13" s="1"/>
  <c r="S29" i="13" s="1"/>
  <c r="R29" i="13" s="1"/>
  <c r="Q29" i="13" s="1"/>
  <c r="P29" i="13" s="1"/>
  <c r="O29" i="13" s="1"/>
  <c r="N29" i="13" s="1"/>
  <c r="V30" i="13"/>
  <c r="U30" i="13" s="1"/>
  <c r="T30" i="13" s="1"/>
  <c r="S30" i="13" s="1"/>
  <c r="R30" i="13" s="1"/>
  <c r="Q30" i="13" s="1"/>
  <c r="P30" i="13" s="1"/>
  <c r="O30" i="13" s="1"/>
  <c r="N30" i="13" s="1"/>
  <c r="V31" i="13"/>
  <c r="U31" i="13" s="1"/>
  <c r="T31" i="13" s="1"/>
  <c r="S31" i="13" s="1"/>
  <c r="R31" i="13" s="1"/>
  <c r="Q31" i="13" s="1"/>
  <c r="P31" i="13" s="1"/>
  <c r="O31" i="13" s="1"/>
  <c r="N31" i="13" s="1"/>
  <c r="V32" i="13"/>
  <c r="U32" i="13" s="1"/>
  <c r="T32" i="13" s="1"/>
  <c r="S32" i="13" s="1"/>
  <c r="R32" i="13" s="1"/>
  <c r="Q32" i="13" s="1"/>
  <c r="P32" i="13" s="1"/>
  <c r="O32" i="13" s="1"/>
  <c r="N32" i="13" s="1"/>
  <c r="V17" i="13"/>
  <c r="U17" i="13" s="1"/>
  <c r="T17" i="13" s="1"/>
  <c r="S17" i="13" s="1"/>
  <c r="R17" i="13" s="1"/>
  <c r="Q17" i="13" s="1"/>
  <c r="P17" i="13" s="1"/>
  <c r="O17" i="13" s="1"/>
  <c r="N17" i="13" s="1"/>
  <c r="V18" i="13"/>
  <c r="U18" i="13" s="1"/>
  <c r="T18" i="13" s="1"/>
  <c r="S18" i="13" s="1"/>
  <c r="R18" i="13" s="1"/>
  <c r="Q18" i="13" s="1"/>
  <c r="P18" i="13" s="1"/>
  <c r="O18" i="13" s="1"/>
  <c r="N18" i="13" s="1"/>
  <c r="V19" i="13"/>
  <c r="U19" i="13" s="1"/>
  <c r="T19" i="13" s="1"/>
  <c r="S19" i="13" s="1"/>
  <c r="R19" i="13" s="1"/>
  <c r="Q19" i="13" s="1"/>
  <c r="P19" i="13" s="1"/>
  <c r="O19" i="13" s="1"/>
  <c r="N19" i="13" s="1"/>
  <c r="V20" i="13"/>
  <c r="U20" i="13" s="1"/>
  <c r="T20" i="13" s="1"/>
  <c r="S20" i="13" s="1"/>
  <c r="R20" i="13" s="1"/>
  <c r="Q20" i="13" s="1"/>
  <c r="P20" i="13" s="1"/>
  <c r="O20" i="13" s="1"/>
  <c r="N20" i="13" s="1"/>
  <c r="V21" i="13"/>
  <c r="U21" i="13" s="1"/>
  <c r="T21" i="13" s="1"/>
  <c r="S21" i="13" s="1"/>
  <c r="R21" i="13" s="1"/>
  <c r="Q21" i="13" s="1"/>
  <c r="P21" i="13" s="1"/>
  <c r="O21" i="13" s="1"/>
  <c r="N21" i="13" s="1"/>
  <c r="V22" i="13"/>
  <c r="U22" i="13" s="1"/>
  <c r="T22" i="13" s="1"/>
  <c r="S22" i="13" s="1"/>
  <c r="R22" i="13" s="1"/>
  <c r="Q22" i="13" s="1"/>
  <c r="P22" i="13" s="1"/>
  <c r="O22" i="13" s="1"/>
  <c r="N22" i="13" s="1"/>
  <c r="V23" i="13"/>
  <c r="U23" i="13" s="1"/>
  <c r="T23" i="13" s="1"/>
  <c r="S23" i="13" s="1"/>
  <c r="R23" i="13" s="1"/>
  <c r="Q23" i="13" s="1"/>
  <c r="P23" i="13" s="1"/>
  <c r="O23" i="13" s="1"/>
  <c r="N23" i="13" s="1"/>
  <c r="V24" i="13"/>
  <c r="U24" i="13" s="1"/>
  <c r="T24" i="13" s="1"/>
  <c r="S24" i="13" s="1"/>
  <c r="R24" i="13" s="1"/>
  <c r="Q24" i="13" s="1"/>
  <c r="P24" i="13" s="1"/>
  <c r="O24" i="13" s="1"/>
  <c r="N24" i="13" s="1"/>
  <c r="T25" i="13"/>
  <c r="S25" i="13" s="1"/>
  <c r="R25" i="13" s="1"/>
  <c r="Q25" i="13" s="1"/>
  <c r="P25" i="13" s="1"/>
  <c r="O25" i="13" s="1"/>
  <c r="N25" i="13" s="1"/>
  <c r="U25" i="13"/>
  <c r="V25" i="13"/>
  <c r="C14" i="12" l="1"/>
  <c r="D38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16" i="4"/>
  <c r="C38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16" i="4"/>
  <c r="P14" i="6" l="1"/>
  <c r="J24" i="12"/>
  <c r="C14" i="19"/>
  <c r="G17" i="15"/>
  <c r="G16" i="15"/>
  <c r="G15" i="15"/>
  <c r="G13" i="9"/>
  <c r="C13" i="9" s="1"/>
  <c r="F13" i="9"/>
  <c r="B13" i="9" s="1"/>
  <c r="B14" i="21"/>
  <c r="D14" i="20"/>
  <c r="E14" i="20"/>
  <c r="F14" i="20"/>
  <c r="G14" i="20"/>
  <c r="H14" i="20"/>
  <c r="I14" i="20"/>
  <c r="J14" i="20"/>
  <c r="K14" i="20"/>
  <c r="L14" i="20"/>
  <c r="M14" i="20"/>
  <c r="B16" i="20"/>
  <c r="C16" i="20"/>
  <c r="B17" i="20"/>
  <c r="C17" i="20"/>
  <c r="B18" i="20"/>
  <c r="C18" i="20"/>
  <c r="B19" i="20"/>
  <c r="C19" i="20"/>
  <c r="B20" i="20"/>
  <c r="C20" i="20"/>
  <c r="B21" i="20"/>
  <c r="C21" i="20"/>
  <c r="B22" i="20"/>
  <c r="C22" i="20"/>
  <c r="B23" i="20"/>
  <c r="C23" i="20"/>
  <c r="B24" i="20"/>
  <c r="C24" i="20"/>
  <c r="B25" i="20"/>
  <c r="C25" i="20"/>
  <c r="B26" i="20"/>
  <c r="C26" i="20"/>
  <c r="B27" i="20"/>
  <c r="C27" i="20"/>
  <c r="B28" i="20"/>
  <c r="C28" i="20"/>
  <c r="B29" i="20"/>
  <c r="C29" i="20"/>
  <c r="B30" i="20"/>
  <c r="C30" i="20"/>
  <c r="B31" i="20"/>
  <c r="C31" i="20"/>
  <c r="B32" i="20"/>
  <c r="C32" i="20"/>
  <c r="B33" i="20"/>
  <c r="C33" i="20"/>
  <c r="B34" i="20"/>
  <c r="C34" i="20"/>
  <c r="B35" i="20"/>
  <c r="C35" i="20"/>
  <c r="B36" i="20"/>
  <c r="C36" i="20"/>
  <c r="B37" i="20"/>
  <c r="C37" i="20"/>
  <c r="B38" i="20"/>
  <c r="C38" i="20"/>
  <c r="D14" i="19"/>
  <c r="E14" i="19"/>
  <c r="F14" i="19"/>
  <c r="G14" i="19"/>
  <c r="H14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X14" i="19"/>
  <c r="Y14" i="19"/>
  <c r="Z14" i="19"/>
  <c r="AA14" i="19"/>
  <c r="AB14" i="19"/>
  <c r="AC14" i="19"/>
  <c r="AD14" i="19"/>
  <c r="AE14" i="19"/>
  <c r="AF14" i="19"/>
  <c r="AG14" i="19"/>
  <c r="AH14" i="19"/>
  <c r="AI14" i="19"/>
  <c r="AJ14" i="19"/>
  <c r="H15" i="18"/>
  <c r="K15" i="18"/>
  <c r="M15" i="18"/>
  <c r="N15" i="18"/>
  <c r="P15" i="18"/>
  <c r="R15" i="18"/>
  <c r="S15" i="18"/>
  <c r="X15" i="18"/>
  <c r="Z15" i="18"/>
  <c r="AA15" i="18"/>
  <c r="D17" i="18"/>
  <c r="F17" i="18"/>
  <c r="G17" i="18"/>
  <c r="J17" i="18"/>
  <c r="O17" i="18"/>
  <c r="W17" i="18"/>
  <c r="D18" i="18"/>
  <c r="F18" i="18"/>
  <c r="G18" i="18"/>
  <c r="J18" i="18"/>
  <c r="L18" i="18" s="1"/>
  <c r="O18" i="18"/>
  <c r="Q18" i="18" s="1"/>
  <c r="W18" i="18"/>
  <c r="Y18" i="18" s="1"/>
  <c r="D19" i="18"/>
  <c r="F19" i="18"/>
  <c r="G19" i="18"/>
  <c r="J19" i="18"/>
  <c r="L19" i="18" s="1"/>
  <c r="O19" i="18"/>
  <c r="Q19" i="18" s="1"/>
  <c r="W19" i="18"/>
  <c r="Y19" i="18" s="1"/>
  <c r="D20" i="18"/>
  <c r="F20" i="18"/>
  <c r="G20" i="18"/>
  <c r="J20" i="18"/>
  <c r="L20" i="18" s="1"/>
  <c r="O20" i="18"/>
  <c r="Q20" i="18" s="1"/>
  <c r="W20" i="18"/>
  <c r="Y20" i="18" s="1"/>
  <c r="D21" i="18"/>
  <c r="F21" i="18"/>
  <c r="G21" i="18"/>
  <c r="J21" i="18"/>
  <c r="L21" i="18" s="1"/>
  <c r="O21" i="18"/>
  <c r="Q21" i="18" s="1"/>
  <c r="W21" i="18"/>
  <c r="Y21" i="18" s="1"/>
  <c r="D22" i="18"/>
  <c r="F22" i="18"/>
  <c r="G22" i="18"/>
  <c r="J22" i="18"/>
  <c r="L22" i="18" s="1"/>
  <c r="O22" i="18"/>
  <c r="Q22" i="18" s="1"/>
  <c r="W22" i="18"/>
  <c r="Y22" i="18" s="1"/>
  <c r="D23" i="18"/>
  <c r="F23" i="18"/>
  <c r="G23" i="18"/>
  <c r="J23" i="18"/>
  <c r="L23" i="18" s="1"/>
  <c r="O23" i="18"/>
  <c r="Q23" i="18" s="1"/>
  <c r="W23" i="18"/>
  <c r="Y23" i="18" s="1"/>
  <c r="D24" i="18"/>
  <c r="F24" i="18"/>
  <c r="G24" i="18"/>
  <c r="J24" i="18"/>
  <c r="L24" i="18" s="1"/>
  <c r="O24" i="18"/>
  <c r="Q24" i="18" s="1"/>
  <c r="W24" i="18"/>
  <c r="Y24" i="18" s="1"/>
  <c r="D25" i="18"/>
  <c r="F25" i="18"/>
  <c r="G25" i="18"/>
  <c r="J25" i="18"/>
  <c r="L25" i="18" s="1"/>
  <c r="O25" i="18"/>
  <c r="Q25" i="18" s="1"/>
  <c r="W25" i="18"/>
  <c r="Y25" i="18" s="1"/>
  <c r="D26" i="18"/>
  <c r="F26" i="18"/>
  <c r="G26" i="18"/>
  <c r="J26" i="18"/>
  <c r="L26" i="18" s="1"/>
  <c r="O26" i="18"/>
  <c r="Q26" i="18" s="1"/>
  <c r="W26" i="18"/>
  <c r="Y26" i="18" s="1"/>
  <c r="D27" i="18"/>
  <c r="F27" i="18"/>
  <c r="G27" i="18"/>
  <c r="J27" i="18"/>
  <c r="L27" i="18" s="1"/>
  <c r="O27" i="18"/>
  <c r="Q27" i="18" s="1"/>
  <c r="W27" i="18"/>
  <c r="Y27" i="18" s="1"/>
  <c r="D28" i="18"/>
  <c r="F28" i="18"/>
  <c r="G28" i="18"/>
  <c r="J28" i="18"/>
  <c r="L28" i="18" s="1"/>
  <c r="O28" i="18"/>
  <c r="Q28" i="18" s="1"/>
  <c r="W28" i="18"/>
  <c r="Y28" i="18" s="1"/>
  <c r="D29" i="18"/>
  <c r="F29" i="18"/>
  <c r="G29" i="18"/>
  <c r="J29" i="18"/>
  <c r="L29" i="18" s="1"/>
  <c r="O29" i="18"/>
  <c r="Q29" i="18" s="1"/>
  <c r="W29" i="18"/>
  <c r="Y29" i="18" s="1"/>
  <c r="D30" i="18"/>
  <c r="F30" i="18"/>
  <c r="G30" i="18"/>
  <c r="J30" i="18"/>
  <c r="L30" i="18" s="1"/>
  <c r="O30" i="18"/>
  <c r="Q30" i="18" s="1"/>
  <c r="W30" i="18"/>
  <c r="Y30" i="18" s="1"/>
  <c r="D31" i="18"/>
  <c r="F31" i="18"/>
  <c r="G31" i="18"/>
  <c r="J31" i="18"/>
  <c r="L31" i="18" s="1"/>
  <c r="O31" i="18"/>
  <c r="Q31" i="18" s="1"/>
  <c r="W31" i="18"/>
  <c r="Y31" i="18" s="1"/>
  <c r="D32" i="18"/>
  <c r="F32" i="18"/>
  <c r="G32" i="18"/>
  <c r="J32" i="18"/>
  <c r="L32" i="18" s="1"/>
  <c r="O32" i="18"/>
  <c r="Q32" i="18" s="1"/>
  <c r="W32" i="18"/>
  <c r="Y32" i="18" s="1"/>
  <c r="D33" i="18"/>
  <c r="F33" i="18"/>
  <c r="G33" i="18"/>
  <c r="J33" i="18"/>
  <c r="L33" i="18" s="1"/>
  <c r="O33" i="18"/>
  <c r="Q33" i="18" s="1"/>
  <c r="W33" i="18"/>
  <c r="Y33" i="18" s="1"/>
  <c r="D34" i="18"/>
  <c r="F34" i="18"/>
  <c r="G34" i="18"/>
  <c r="J34" i="18"/>
  <c r="L34" i="18" s="1"/>
  <c r="O34" i="18"/>
  <c r="Q34" i="18" s="1"/>
  <c r="W34" i="18"/>
  <c r="Y34" i="18" s="1"/>
  <c r="D35" i="18"/>
  <c r="F35" i="18"/>
  <c r="G35" i="18"/>
  <c r="J35" i="18"/>
  <c r="L35" i="18" s="1"/>
  <c r="O35" i="18"/>
  <c r="Q35" i="18" s="1"/>
  <c r="W35" i="18"/>
  <c r="Y35" i="18" s="1"/>
  <c r="D36" i="18"/>
  <c r="F36" i="18"/>
  <c r="G36" i="18"/>
  <c r="J36" i="18"/>
  <c r="L36" i="18" s="1"/>
  <c r="O36" i="18"/>
  <c r="Q36" i="18" s="1"/>
  <c r="W36" i="18"/>
  <c r="Y36" i="18" s="1"/>
  <c r="D37" i="18"/>
  <c r="F37" i="18"/>
  <c r="G37" i="18"/>
  <c r="J37" i="18"/>
  <c r="L37" i="18" s="1"/>
  <c r="O37" i="18"/>
  <c r="Q37" i="18" s="1"/>
  <c r="W37" i="18"/>
  <c r="Y37" i="18" s="1"/>
  <c r="D38" i="18"/>
  <c r="F38" i="18"/>
  <c r="G38" i="18"/>
  <c r="J38" i="18"/>
  <c r="L38" i="18" s="1"/>
  <c r="O38" i="18"/>
  <c r="Q38" i="18" s="1"/>
  <c r="W38" i="18"/>
  <c r="Y38" i="18" s="1"/>
  <c r="D39" i="18"/>
  <c r="F39" i="18"/>
  <c r="G39" i="18"/>
  <c r="J39" i="18"/>
  <c r="O39" i="18"/>
  <c r="Q39" i="18" s="1"/>
  <c r="W39" i="18"/>
  <c r="Y39" i="18" s="1"/>
  <c r="B13" i="17"/>
  <c r="C13" i="17"/>
  <c r="D13" i="17"/>
  <c r="E13" i="17"/>
  <c r="F13" i="17"/>
  <c r="B14" i="16"/>
  <c r="C14" i="16"/>
  <c r="D14" i="16"/>
  <c r="E14" i="16"/>
  <c r="F14" i="16"/>
  <c r="B13" i="15"/>
  <c r="C13" i="15"/>
  <c r="D13" i="15"/>
  <c r="E13" i="15"/>
  <c r="F13" i="15"/>
  <c r="N15" i="14"/>
  <c r="O15" i="14"/>
  <c r="R15" i="14"/>
  <c r="S15" i="14"/>
  <c r="T15" i="14"/>
  <c r="U15" i="14"/>
  <c r="V15" i="14"/>
  <c r="W15" i="14"/>
  <c r="X15" i="14"/>
  <c r="Y15" i="14"/>
  <c r="Z15" i="14"/>
  <c r="AA15" i="14"/>
  <c r="AB15" i="14"/>
  <c r="AC15" i="14"/>
  <c r="AG15" i="14"/>
  <c r="AH15" i="14"/>
  <c r="AI15" i="14"/>
  <c r="AJ15" i="14"/>
  <c r="AK15" i="14"/>
  <c r="AL15" i="14"/>
  <c r="L17" i="14"/>
  <c r="M17" i="14"/>
  <c r="L18" i="14"/>
  <c r="M18" i="14"/>
  <c r="L19" i="14"/>
  <c r="M19" i="14"/>
  <c r="L20" i="14"/>
  <c r="M20" i="14"/>
  <c r="L21" i="14"/>
  <c r="M21" i="14"/>
  <c r="L22" i="14"/>
  <c r="M22" i="14"/>
  <c r="L23" i="14"/>
  <c r="M23" i="14"/>
  <c r="L24" i="14"/>
  <c r="M24" i="14"/>
  <c r="L25" i="14"/>
  <c r="M25" i="14"/>
  <c r="L26" i="14"/>
  <c r="M26" i="14"/>
  <c r="L27" i="14"/>
  <c r="M27" i="14"/>
  <c r="L28" i="14"/>
  <c r="M28" i="14"/>
  <c r="L29" i="14"/>
  <c r="M29" i="14"/>
  <c r="L30" i="14"/>
  <c r="M30" i="14"/>
  <c r="L31" i="14"/>
  <c r="M31" i="14"/>
  <c r="L32" i="14"/>
  <c r="M32" i="14"/>
  <c r="L33" i="14"/>
  <c r="M33" i="14"/>
  <c r="L34" i="14"/>
  <c r="M34" i="14"/>
  <c r="L35" i="14"/>
  <c r="M35" i="14"/>
  <c r="L36" i="14"/>
  <c r="M36" i="14"/>
  <c r="L37" i="14"/>
  <c r="M37" i="14"/>
  <c r="L38" i="14"/>
  <c r="M38" i="14"/>
  <c r="L39" i="14"/>
  <c r="M39" i="14"/>
  <c r="N15" i="13"/>
  <c r="O15" i="13"/>
  <c r="P15" i="13"/>
  <c r="Q15" i="13"/>
  <c r="R15" i="13"/>
  <c r="S15" i="13"/>
  <c r="T15" i="13"/>
  <c r="U15" i="13"/>
  <c r="V15" i="13"/>
  <c r="M17" i="13"/>
  <c r="L17" i="13" s="1"/>
  <c r="K17" i="13" s="1"/>
  <c r="J17" i="13" s="1"/>
  <c r="I17" i="13" s="1"/>
  <c r="H17" i="13" s="1"/>
  <c r="G17" i="13" s="1"/>
  <c r="F17" i="13" s="1"/>
  <c r="E17" i="13" s="1"/>
  <c r="M18" i="13"/>
  <c r="L18" i="13" s="1"/>
  <c r="K18" i="13" s="1"/>
  <c r="J18" i="13" s="1"/>
  <c r="I18" i="13" s="1"/>
  <c r="H18" i="13" s="1"/>
  <c r="G18" i="13" s="1"/>
  <c r="F18" i="13" s="1"/>
  <c r="E18" i="13" s="1"/>
  <c r="D18" i="13" s="1"/>
  <c r="C18" i="13" s="1"/>
  <c r="B18" i="13" s="1"/>
  <c r="G19" i="13"/>
  <c r="F19" i="13" s="1"/>
  <c r="E19" i="13" s="1"/>
  <c r="D19" i="13" s="1"/>
  <c r="C19" i="13" s="1"/>
  <c r="B19" i="13" s="1"/>
  <c r="M19" i="13"/>
  <c r="L19" i="13" s="1"/>
  <c r="K19" i="13" s="1"/>
  <c r="J19" i="13" s="1"/>
  <c r="I19" i="13" s="1"/>
  <c r="H19" i="13" s="1"/>
  <c r="M20" i="13"/>
  <c r="L20" i="13" s="1"/>
  <c r="K20" i="13" s="1"/>
  <c r="J20" i="13" s="1"/>
  <c r="I20" i="13" s="1"/>
  <c r="H20" i="13" s="1"/>
  <c r="G20" i="13" s="1"/>
  <c r="F20" i="13" s="1"/>
  <c r="E20" i="13" s="1"/>
  <c r="D20" i="13" s="1"/>
  <c r="C20" i="13" s="1"/>
  <c r="B20" i="13" s="1"/>
  <c r="G21" i="13"/>
  <c r="F21" i="13" s="1"/>
  <c r="E21" i="13" s="1"/>
  <c r="D21" i="13" s="1"/>
  <c r="C21" i="13" s="1"/>
  <c r="B21" i="13" s="1"/>
  <c r="M21" i="13"/>
  <c r="L21" i="13" s="1"/>
  <c r="K21" i="13" s="1"/>
  <c r="J21" i="13" s="1"/>
  <c r="I21" i="13" s="1"/>
  <c r="H21" i="13" s="1"/>
  <c r="M22" i="13"/>
  <c r="L22" i="13" s="1"/>
  <c r="K22" i="13" s="1"/>
  <c r="J22" i="13" s="1"/>
  <c r="I22" i="13" s="1"/>
  <c r="H22" i="13" s="1"/>
  <c r="G22" i="13" s="1"/>
  <c r="F22" i="13" s="1"/>
  <c r="E22" i="13" s="1"/>
  <c r="D22" i="13" s="1"/>
  <c r="C22" i="13" s="1"/>
  <c r="B22" i="13" s="1"/>
  <c r="M23" i="13"/>
  <c r="L23" i="13" s="1"/>
  <c r="K23" i="13" s="1"/>
  <c r="J23" i="13" s="1"/>
  <c r="I23" i="13" s="1"/>
  <c r="H23" i="13" s="1"/>
  <c r="G23" i="13" s="1"/>
  <c r="F23" i="13" s="1"/>
  <c r="E23" i="13" s="1"/>
  <c r="D23" i="13" s="1"/>
  <c r="C23" i="13" s="1"/>
  <c r="B23" i="13" s="1"/>
  <c r="M24" i="13"/>
  <c r="L24" i="13" s="1"/>
  <c r="K24" i="13" s="1"/>
  <c r="J24" i="13" s="1"/>
  <c r="I24" i="13" s="1"/>
  <c r="H24" i="13" s="1"/>
  <c r="G24" i="13" s="1"/>
  <c r="F24" i="13" s="1"/>
  <c r="E24" i="13" s="1"/>
  <c r="D24" i="13" s="1"/>
  <c r="C24" i="13" s="1"/>
  <c r="B24" i="13" s="1"/>
  <c r="M25" i="13"/>
  <c r="L25" i="13" s="1"/>
  <c r="K25" i="13" s="1"/>
  <c r="J25" i="13" s="1"/>
  <c r="I25" i="13" s="1"/>
  <c r="H25" i="13" s="1"/>
  <c r="G25" i="13" s="1"/>
  <c r="F25" i="13" s="1"/>
  <c r="E25" i="13" s="1"/>
  <c r="D25" i="13" s="1"/>
  <c r="C25" i="13" s="1"/>
  <c r="B25" i="13" s="1"/>
  <c r="D26" i="13"/>
  <c r="G26" i="13"/>
  <c r="M26" i="13"/>
  <c r="M27" i="13"/>
  <c r="L27" i="13" s="1"/>
  <c r="K27" i="13" s="1"/>
  <c r="J27" i="13" s="1"/>
  <c r="I27" i="13" s="1"/>
  <c r="H27" i="13" s="1"/>
  <c r="G27" i="13" s="1"/>
  <c r="F27" i="13" s="1"/>
  <c r="E27" i="13" s="1"/>
  <c r="D27" i="13" s="1"/>
  <c r="C27" i="13" s="1"/>
  <c r="M28" i="13"/>
  <c r="L28" i="13" s="1"/>
  <c r="K28" i="13" s="1"/>
  <c r="J28" i="13" s="1"/>
  <c r="I28" i="13" s="1"/>
  <c r="H28" i="13" s="1"/>
  <c r="G28" i="13" s="1"/>
  <c r="F28" i="13" s="1"/>
  <c r="E28" i="13" s="1"/>
  <c r="D28" i="13" s="1"/>
  <c r="C28" i="13" s="1"/>
  <c r="M29" i="13"/>
  <c r="L29" i="13" s="1"/>
  <c r="K29" i="13" s="1"/>
  <c r="J29" i="13" s="1"/>
  <c r="I29" i="13" s="1"/>
  <c r="H29" i="13" s="1"/>
  <c r="G29" i="13" s="1"/>
  <c r="F29" i="13" s="1"/>
  <c r="E29" i="13" s="1"/>
  <c r="D29" i="13" s="1"/>
  <c r="C29" i="13" s="1"/>
  <c r="M30" i="13"/>
  <c r="L30" i="13" s="1"/>
  <c r="K30" i="13" s="1"/>
  <c r="J30" i="13" s="1"/>
  <c r="I30" i="13" s="1"/>
  <c r="H30" i="13" s="1"/>
  <c r="G30" i="13" s="1"/>
  <c r="F30" i="13" s="1"/>
  <c r="E30" i="13" s="1"/>
  <c r="D30" i="13" s="1"/>
  <c r="C30" i="13" s="1"/>
  <c r="G31" i="13"/>
  <c r="F31" i="13" s="1"/>
  <c r="E31" i="13" s="1"/>
  <c r="D31" i="13" s="1"/>
  <c r="C31" i="13" s="1"/>
  <c r="M31" i="13"/>
  <c r="L31" i="13" s="1"/>
  <c r="K31" i="13" s="1"/>
  <c r="J31" i="13" s="1"/>
  <c r="I31" i="13" s="1"/>
  <c r="H31" i="13" s="1"/>
  <c r="M32" i="13"/>
  <c r="L32" i="13" s="1"/>
  <c r="K32" i="13" s="1"/>
  <c r="J32" i="13" s="1"/>
  <c r="I32" i="13" s="1"/>
  <c r="H32" i="13" s="1"/>
  <c r="G32" i="13" s="1"/>
  <c r="F32" i="13" s="1"/>
  <c r="E32" i="13" s="1"/>
  <c r="D32" i="13" s="1"/>
  <c r="C32" i="13" s="1"/>
  <c r="D33" i="13"/>
  <c r="G33" i="13"/>
  <c r="M33" i="13"/>
  <c r="M34" i="13"/>
  <c r="L34" i="13" s="1"/>
  <c r="K34" i="13" s="1"/>
  <c r="J34" i="13" s="1"/>
  <c r="I34" i="13" s="1"/>
  <c r="H34" i="13" s="1"/>
  <c r="G34" i="13" s="1"/>
  <c r="F34" i="13" s="1"/>
  <c r="E34" i="13" s="1"/>
  <c r="D34" i="13" s="1"/>
  <c r="C34" i="13" s="1"/>
  <c r="D35" i="13"/>
  <c r="G35" i="13"/>
  <c r="M35" i="13"/>
  <c r="M36" i="13"/>
  <c r="L36" i="13" s="1"/>
  <c r="K36" i="13" s="1"/>
  <c r="J36" i="13" s="1"/>
  <c r="I36" i="13" s="1"/>
  <c r="H36" i="13" s="1"/>
  <c r="G36" i="13" s="1"/>
  <c r="F36" i="13" s="1"/>
  <c r="E36" i="13" s="1"/>
  <c r="D36" i="13" s="1"/>
  <c r="M37" i="13"/>
  <c r="L37" i="13" s="1"/>
  <c r="K37" i="13" s="1"/>
  <c r="J37" i="13" s="1"/>
  <c r="I37" i="13" s="1"/>
  <c r="H37" i="13" s="1"/>
  <c r="G37" i="13" s="1"/>
  <c r="F37" i="13" s="1"/>
  <c r="E37" i="13" s="1"/>
  <c r="D37" i="13" s="1"/>
  <c r="M38" i="13"/>
  <c r="L38" i="13" s="1"/>
  <c r="K38" i="13" s="1"/>
  <c r="J38" i="13" s="1"/>
  <c r="I38" i="13" s="1"/>
  <c r="H38" i="13" s="1"/>
  <c r="G38" i="13" s="1"/>
  <c r="F38" i="13" s="1"/>
  <c r="E38" i="13" s="1"/>
  <c r="D38" i="13" s="1"/>
  <c r="M39" i="13"/>
  <c r="L39" i="13" s="1"/>
  <c r="K39" i="13" s="1"/>
  <c r="J39" i="13" s="1"/>
  <c r="I39" i="13" s="1"/>
  <c r="H39" i="13" s="1"/>
  <c r="G39" i="13" s="1"/>
  <c r="F39" i="13" s="1"/>
  <c r="E39" i="13" s="1"/>
  <c r="D39" i="13" s="1"/>
  <c r="G14" i="12"/>
  <c r="K14" i="12"/>
  <c r="P14" i="12"/>
  <c r="B24" i="12"/>
  <c r="G24" i="12"/>
  <c r="AO11" i="11"/>
  <c r="C15" i="11"/>
  <c r="D15" i="11"/>
  <c r="I15" i="11"/>
  <c r="J15" i="11"/>
  <c r="L15" i="11"/>
  <c r="M15" i="11"/>
  <c r="P15" i="11"/>
  <c r="Q15" i="11"/>
  <c r="S15" i="11"/>
  <c r="T15" i="11"/>
  <c r="U15" i="11"/>
  <c r="V15" i="11"/>
  <c r="X15" i="11"/>
  <c r="Y15" i="11"/>
  <c r="Z15" i="11"/>
  <c r="AB15" i="11"/>
  <c r="AE15" i="11"/>
  <c r="AF15" i="11"/>
  <c r="AG15" i="11"/>
  <c r="AJ15" i="11"/>
  <c r="AK15" i="11"/>
  <c r="AL15" i="11"/>
  <c r="AM15" i="11"/>
  <c r="AN15" i="11"/>
  <c r="AF45" i="11"/>
  <c r="C46" i="11"/>
  <c r="C47" i="11"/>
  <c r="F47" i="11"/>
  <c r="C48" i="11"/>
  <c r="F48" i="11"/>
  <c r="F49" i="11"/>
  <c r="F50" i="11"/>
  <c r="E15" i="10"/>
  <c r="F15" i="10"/>
  <c r="G15" i="10"/>
  <c r="H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C14" i="6"/>
  <c r="D14" i="6"/>
  <c r="E14" i="6"/>
  <c r="F14" i="6"/>
  <c r="G14" i="6"/>
  <c r="H14" i="6"/>
  <c r="K14" i="6"/>
  <c r="L14" i="6"/>
  <c r="M14" i="6"/>
  <c r="N14" i="6"/>
  <c r="O14" i="6"/>
  <c r="C14" i="4"/>
  <c r="D14" i="4"/>
  <c r="E14" i="4"/>
  <c r="F14" i="4"/>
  <c r="G14" i="4"/>
  <c r="H14" i="4"/>
  <c r="I14" i="4"/>
  <c r="L14" i="4"/>
  <c r="M14" i="4"/>
  <c r="N14" i="4"/>
  <c r="O14" i="4"/>
  <c r="P14" i="4"/>
  <c r="Q14" i="4"/>
  <c r="R14" i="4"/>
  <c r="S14" i="4"/>
  <c r="E14" i="22"/>
  <c r="F14" i="22"/>
  <c r="G14" i="22"/>
  <c r="H14" i="22"/>
  <c r="I14" i="22"/>
  <c r="J14" i="22"/>
  <c r="M14" i="22"/>
  <c r="N14" i="22"/>
  <c r="O14" i="22"/>
  <c r="P14" i="22"/>
  <c r="Q14" i="22"/>
  <c r="R14" i="22"/>
  <c r="S14" i="22"/>
  <c r="T14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5" i="22"/>
  <c r="D35" i="22"/>
  <c r="C36" i="22"/>
  <c r="D36" i="22"/>
  <c r="C37" i="22"/>
  <c r="D37" i="22"/>
  <c r="C38" i="22"/>
  <c r="D38" i="22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AD18" i="8"/>
  <c r="AE18" i="8"/>
  <c r="AF18" i="8"/>
  <c r="AG18" i="8"/>
  <c r="AH18" i="8"/>
  <c r="AI18" i="8"/>
  <c r="AJ18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AD19" i="8"/>
  <c r="AE19" i="8"/>
  <c r="AF19" i="8"/>
  <c r="AG19" i="8"/>
  <c r="AH19" i="8"/>
  <c r="AI19" i="8"/>
  <c r="AJ19" i="8"/>
  <c r="D21" i="8"/>
  <c r="E21" i="8"/>
  <c r="F21" i="8"/>
  <c r="G21" i="8"/>
  <c r="H21" i="8"/>
  <c r="I21" i="8"/>
  <c r="D22" i="8"/>
  <c r="E22" i="8"/>
  <c r="F22" i="8"/>
  <c r="G22" i="8"/>
  <c r="H22" i="8"/>
  <c r="I22" i="8"/>
  <c r="D23" i="8"/>
  <c r="E23" i="8"/>
  <c r="F23" i="8"/>
  <c r="G23" i="8"/>
  <c r="H23" i="8"/>
  <c r="I23" i="8"/>
  <c r="D24" i="8"/>
  <c r="E24" i="8"/>
  <c r="F24" i="8"/>
  <c r="G24" i="8"/>
  <c r="H24" i="8"/>
  <c r="I24" i="8"/>
  <c r="D25" i="8"/>
  <c r="E25" i="8"/>
  <c r="F25" i="8"/>
  <c r="G25" i="8"/>
  <c r="H25" i="8"/>
  <c r="I25" i="8"/>
  <c r="D26" i="8"/>
  <c r="E26" i="8"/>
  <c r="F26" i="8"/>
  <c r="G26" i="8"/>
  <c r="H26" i="8"/>
  <c r="I26" i="8"/>
  <c r="D27" i="8"/>
  <c r="E27" i="8"/>
  <c r="F27" i="8"/>
  <c r="G27" i="8"/>
  <c r="H27" i="8"/>
  <c r="I27" i="8"/>
  <c r="D28" i="8"/>
  <c r="E28" i="8"/>
  <c r="F28" i="8"/>
  <c r="G28" i="8"/>
  <c r="H28" i="8"/>
  <c r="I28" i="8"/>
  <c r="D29" i="8"/>
  <c r="E29" i="8"/>
  <c r="F29" i="8"/>
  <c r="G29" i="8"/>
  <c r="H29" i="8"/>
  <c r="I29" i="8"/>
  <c r="D30" i="8"/>
  <c r="E30" i="8"/>
  <c r="F30" i="8"/>
  <c r="G30" i="8"/>
  <c r="H30" i="8"/>
  <c r="I30" i="8"/>
  <c r="D31" i="8"/>
  <c r="E31" i="8"/>
  <c r="F31" i="8"/>
  <c r="G31" i="8"/>
  <c r="H31" i="8"/>
  <c r="I31" i="8"/>
  <c r="D32" i="8"/>
  <c r="E32" i="8"/>
  <c r="F32" i="8"/>
  <c r="G32" i="8"/>
  <c r="H32" i="8"/>
  <c r="I32" i="8"/>
  <c r="D33" i="8"/>
  <c r="E33" i="8"/>
  <c r="F33" i="8"/>
  <c r="G33" i="8"/>
  <c r="H33" i="8"/>
  <c r="I33" i="8"/>
  <c r="D34" i="8"/>
  <c r="E34" i="8"/>
  <c r="F34" i="8"/>
  <c r="G34" i="8"/>
  <c r="H34" i="8"/>
  <c r="I34" i="8"/>
  <c r="D13" i="7"/>
  <c r="E13" i="7"/>
  <c r="F13" i="7"/>
  <c r="G13" i="7"/>
  <c r="H13" i="7"/>
  <c r="C15" i="7"/>
  <c r="C16" i="7"/>
  <c r="C17" i="7"/>
  <c r="C18" i="7"/>
  <c r="C19" i="7"/>
  <c r="C20" i="7"/>
  <c r="C21" i="7"/>
  <c r="C22" i="7"/>
  <c r="C23" i="7"/>
  <c r="C15" i="3"/>
  <c r="D15" i="3"/>
  <c r="E15" i="3"/>
  <c r="F15" i="3"/>
  <c r="G15" i="3"/>
  <c r="H15" i="3"/>
  <c r="I15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I15" i="13" l="1"/>
  <c r="L15" i="13"/>
  <c r="H15" i="13"/>
  <c r="K15" i="13"/>
  <c r="J15" i="13"/>
  <c r="E15" i="13"/>
  <c r="F15" i="13"/>
  <c r="D17" i="13"/>
  <c r="C17" i="13" s="1"/>
  <c r="AI15" i="11"/>
  <c r="G13" i="15"/>
  <c r="B14" i="12"/>
  <c r="C28" i="8"/>
  <c r="C24" i="8"/>
  <c r="J15" i="3"/>
  <c r="I18" i="8"/>
  <c r="C34" i="8"/>
  <c r="C26" i="8"/>
  <c r="G18" i="8"/>
  <c r="C13" i="7"/>
  <c r="D19" i="8"/>
  <c r="F18" i="8"/>
  <c r="AA15" i="11"/>
  <c r="W15" i="11"/>
  <c r="R15" i="11"/>
  <c r="M15" i="13"/>
  <c r="C20" i="18"/>
  <c r="E20" i="18" s="1"/>
  <c r="E18" i="8"/>
  <c r="D14" i="22"/>
  <c r="M15" i="14"/>
  <c r="C33" i="8"/>
  <c r="C31" i="8"/>
  <c r="C29" i="8"/>
  <c r="C27" i="8"/>
  <c r="C25" i="8"/>
  <c r="C23" i="8"/>
  <c r="H18" i="8"/>
  <c r="C21" i="8"/>
  <c r="C14" i="22"/>
  <c r="C42" i="22" s="1"/>
  <c r="AH15" i="11"/>
  <c r="AO15" i="11"/>
  <c r="G15" i="13"/>
  <c r="L15" i="14"/>
  <c r="C22" i="8"/>
  <c r="H15" i="11"/>
  <c r="B15" i="11"/>
  <c r="I19" i="8"/>
  <c r="G19" i="8"/>
  <c r="F19" i="8"/>
  <c r="C30" i="8"/>
  <c r="C32" i="8"/>
  <c r="H19" i="8"/>
  <c r="D15" i="10"/>
  <c r="C15" i="10"/>
  <c r="E19" i="8"/>
  <c r="D18" i="8"/>
  <c r="K15" i="11"/>
  <c r="C14" i="20"/>
  <c r="C23" i="18"/>
  <c r="B14" i="20"/>
  <c r="C24" i="18"/>
  <c r="E24" i="18" s="1"/>
  <c r="W15" i="18"/>
  <c r="Y15" i="18" s="1"/>
  <c r="C29" i="18"/>
  <c r="E29" i="18" s="1"/>
  <c r="Y17" i="18"/>
  <c r="F15" i="18"/>
  <c r="C39" i="18"/>
  <c r="E39" i="18" s="1"/>
  <c r="C36" i="18"/>
  <c r="E36" i="18" s="1"/>
  <c r="C35" i="18"/>
  <c r="E35" i="18" s="1"/>
  <c r="C19" i="18"/>
  <c r="E19" i="18" s="1"/>
  <c r="C37" i="18"/>
  <c r="E37" i="18" s="1"/>
  <c r="O15" i="18"/>
  <c r="Q15" i="18" s="1"/>
  <c r="C25" i="18"/>
  <c r="E25" i="18" s="1"/>
  <c r="Q17" i="18"/>
  <c r="C33" i="18"/>
  <c r="E33" i="18" s="1"/>
  <c r="C21" i="18"/>
  <c r="G15" i="18"/>
  <c r="C32" i="18"/>
  <c r="E32" i="18" s="1"/>
  <c r="C31" i="18"/>
  <c r="E31" i="18" s="1"/>
  <c r="C28" i="18"/>
  <c r="E28" i="18" s="1"/>
  <c r="C27" i="18"/>
  <c r="E27" i="18" s="1"/>
  <c r="J15" i="18"/>
  <c r="L15" i="18" s="1"/>
  <c r="C17" i="18"/>
  <c r="E17" i="18" s="1"/>
  <c r="E21" i="18"/>
  <c r="L17" i="18"/>
  <c r="C38" i="18"/>
  <c r="E38" i="18" s="1"/>
  <c r="C34" i="18"/>
  <c r="E34" i="18" s="1"/>
  <c r="C30" i="18"/>
  <c r="E30" i="18" s="1"/>
  <c r="C26" i="18"/>
  <c r="E26" i="18" s="1"/>
  <c r="C22" i="18"/>
  <c r="E22" i="18" s="1"/>
  <c r="C18" i="18"/>
  <c r="E18" i="18" s="1"/>
  <c r="E23" i="18"/>
  <c r="D15" i="18"/>
  <c r="C15" i="14"/>
  <c r="D15" i="13" l="1"/>
  <c r="B17" i="13"/>
  <c r="B15" i="13" s="1"/>
  <c r="C15" i="13"/>
  <c r="G15" i="11"/>
  <c r="C18" i="8"/>
  <c r="C19" i="8"/>
  <c r="C15" i="18"/>
  <c r="E15" i="18" s="1"/>
  <c r="E15" i="11" l="1"/>
  <c r="F15" i="11"/>
</calcChain>
</file>

<file path=xl/comments1.xml><?xml version="1.0" encoding="utf-8"?>
<comments xmlns="http://schemas.openxmlformats.org/spreadsheetml/2006/main">
  <authors>
    <author>user</author>
  </authors>
  <commentList>
    <comment ref="C8" authorId="0" shapeId="0">
      <text>
        <r>
          <rPr>
            <sz val="9"/>
            <color indexed="81"/>
            <rFont val="돋움"/>
            <family val="3"/>
            <charset val="129"/>
          </rPr>
          <t>용도지역으로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행정구역은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읍이상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<sst xmlns="http://schemas.openxmlformats.org/spreadsheetml/2006/main" count="2815" uniqueCount="840">
  <si>
    <t>1. 주택현황 및 보급률</t>
    <phoneticPr fontId="56" type="noConversion"/>
  </si>
  <si>
    <t>2. 건축연도별 주택</t>
    <phoneticPr fontId="56" type="noConversion"/>
  </si>
  <si>
    <t>3. 연건평별 주택</t>
    <phoneticPr fontId="56" type="noConversion"/>
  </si>
  <si>
    <t>4. 건축허가</t>
    <phoneticPr fontId="56" type="noConversion"/>
  </si>
  <si>
    <t>5. 시군별 건축허가</t>
    <phoneticPr fontId="56" type="noConversion"/>
  </si>
  <si>
    <t>6. 아파트 건립</t>
    <phoneticPr fontId="56" type="noConversion"/>
  </si>
  <si>
    <t>7. 무허가건축물</t>
    <phoneticPr fontId="56" type="noConversion"/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</si>
  <si>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</si>
  <si>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</si>
  <si>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</si>
  <si>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</si>
  <si>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</si>
  <si>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</si>
  <si>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</si>
  <si>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</si>
  <si>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</si>
  <si>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</si>
  <si>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</si>
  <si>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</si>
  <si>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</si>
  <si>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</si>
  <si>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</si>
  <si>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</si>
  <si>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</si>
  <si>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</si>
  <si>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</si>
  <si>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</si>
  <si>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</si>
  <si>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</si>
  <si>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</si>
  <si>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</si>
  <si>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</si>
  <si>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</si>
  <si>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</si>
  <si>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</si>
  <si>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</si>
  <si>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</si>
  <si>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</si>
  <si>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</si>
  <si>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</si>
  <si>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</si>
  <si>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</si>
  <si>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</si>
  <si>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</si>
  <si>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</si>
  <si>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</si>
  <si>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</si>
  <si>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</si>
  <si>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</si>
  <si>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</si>
  <si>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</si>
  <si>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</si>
  <si>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</si>
  <si>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</si>
  <si>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 xml:space="preserve"> </t>
    <phoneticPr fontId="56" type="noConversion"/>
  </si>
  <si>
    <t>1. 주택 현황 및 보급률</t>
    <phoneticPr fontId="56" type="noConversion"/>
  </si>
  <si>
    <t>단위 : 가구, 호</t>
    <phoneticPr fontId="56" type="noConversion"/>
  </si>
  <si>
    <t>Unit : households, house</t>
    <phoneticPr fontId="56" type="noConversion"/>
  </si>
  <si>
    <t>연별 및 시군별
Year &amp; Si, Gun</t>
    <phoneticPr fontId="56" type="noConversion"/>
  </si>
  <si>
    <t>참고사항 : 국토해양부 새로운 산정방식 적용, 다가구 단독주택 산정방식이 변경(동→호), 2005년부터~게재</t>
    <phoneticPr fontId="56" type="noConversion"/>
  </si>
  <si>
    <t xml:space="preserve">주택수
No. of 
Houses </t>
  </si>
  <si>
    <t>단위 : 개수</t>
    <phoneticPr fontId="56" type="noConversion"/>
  </si>
  <si>
    <t>Unit : number</t>
    <phoneticPr fontId="56" type="noConversion"/>
  </si>
  <si>
    <t>연별 및 시군별
Year &amp; Si, Gun</t>
    <phoneticPr fontId="56" type="noConversion"/>
  </si>
  <si>
    <t>동수
number of buildings</t>
    <phoneticPr fontId="56" type="noConversion"/>
  </si>
  <si>
    <t xml:space="preserve">주택수
No. of 
Houses </t>
    <phoneticPr fontId="56" type="noConversion"/>
  </si>
  <si>
    <t>규모별 주택수 House by Size</t>
    <phoneticPr fontId="56" type="noConversion"/>
  </si>
  <si>
    <t>층수별 주택수 House by floor number</t>
    <phoneticPr fontId="56" type="noConversion"/>
  </si>
  <si>
    <t>40㎡
이하</t>
    <phoneticPr fontId="56" type="noConversion"/>
  </si>
  <si>
    <t>40~60㎡
이하</t>
    <phoneticPr fontId="56" type="noConversion"/>
  </si>
  <si>
    <t>60~85㎡
이하</t>
    <phoneticPr fontId="56" type="noConversion"/>
  </si>
  <si>
    <t>85~135㎡
이하</t>
    <phoneticPr fontId="56" type="noConversion"/>
  </si>
  <si>
    <t>135㎡
초과</t>
    <phoneticPr fontId="56" type="noConversion"/>
  </si>
  <si>
    <t>5층 이하 floor or less</t>
    <phoneticPr fontId="56" type="noConversion"/>
  </si>
  <si>
    <t>6∼10층</t>
    <phoneticPr fontId="56" type="noConversion"/>
  </si>
  <si>
    <t>11∼20층</t>
    <phoneticPr fontId="56" type="noConversion"/>
  </si>
  <si>
    <t>21층 이상 floor or higher</t>
    <phoneticPr fontId="56" type="noConversion"/>
  </si>
  <si>
    <t>동수
Building</t>
    <phoneticPr fontId="56" type="noConversion"/>
  </si>
  <si>
    <t>포항시</t>
    <phoneticPr fontId="56" type="noConversion"/>
  </si>
  <si>
    <t xml:space="preserve"> Pohang</t>
    <phoneticPr fontId="56" type="noConversion"/>
  </si>
  <si>
    <t xml:space="preserve">주 : 1) 사업승인기준  </t>
    <phoneticPr fontId="56" type="noConversion"/>
  </si>
  <si>
    <t>주 : 1) 사업승인기준</t>
    <phoneticPr fontId="56" type="noConversion"/>
  </si>
  <si>
    <t>2000</t>
  </si>
  <si>
    <t>2005</t>
  </si>
  <si>
    <t>단위 : 호수</t>
    <phoneticPr fontId="62" type="noConversion"/>
  </si>
  <si>
    <t>Unit : house</t>
    <phoneticPr fontId="56" type="noConversion"/>
  </si>
  <si>
    <t>연별,
주택유형별,
시군별</t>
    <phoneticPr fontId="62" type="noConversion"/>
  </si>
  <si>
    <t>Year, Type &amp;
Si, Gun</t>
    <phoneticPr fontId="62" type="noConversion"/>
  </si>
  <si>
    <t>2010</t>
    <phoneticPr fontId="56" type="noConversion"/>
  </si>
  <si>
    <t>Apartment</t>
    <phoneticPr fontId="56" type="noConversion"/>
  </si>
  <si>
    <t>Row house</t>
    <phoneticPr fontId="56" type="noConversion"/>
  </si>
  <si>
    <t>다세대주택</t>
    <phoneticPr fontId="56" type="noConversion"/>
  </si>
  <si>
    <t>영업용건물내</t>
    <phoneticPr fontId="56" type="noConversion"/>
  </si>
  <si>
    <t>2010년</t>
  </si>
  <si>
    <t>2009년</t>
  </si>
  <si>
    <t>2008년</t>
  </si>
  <si>
    <t>2007년</t>
  </si>
  <si>
    <t>2006년</t>
  </si>
  <si>
    <t>2005년</t>
  </si>
  <si>
    <t>1995~2004년</t>
  </si>
  <si>
    <t>1980~1994년</t>
    <phoneticPr fontId="61" type="noConversion"/>
  </si>
  <si>
    <t>…</t>
  </si>
  <si>
    <t>7. 무허가 건축물</t>
    <phoneticPr fontId="56" type="noConversion"/>
  </si>
  <si>
    <t>단위 : 동수</t>
    <phoneticPr fontId="56" type="noConversion"/>
  </si>
  <si>
    <t>Unit : building</t>
    <phoneticPr fontId="56" type="noConversion"/>
  </si>
  <si>
    <t>신규 발생
Newly built</t>
    <phoneticPr fontId="56" type="noConversion"/>
  </si>
  <si>
    <t>수단별</t>
    <phoneticPr fontId="56" type="noConversion"/>
  </si>
  <si>
    <t>...</t>
  </si>
  <si>
    <t>단위 : 호수</t>
    <phoneticPr fontId="62" type="noConversion"/>
  </si>
  <si>
    <t>Unit : house</t>
    <phoneticPr fontId="56" type="noConversion"/>
  </si>
  <si>
    <t>20㎡ ~ 40㎡</t>
  </si>
  <si>
    <t>40㎡ ~ 60㎡</t>
  </si>
  <si>
    <t>60㎡ ~ 85㎡</t>
  </si>
  <si>
    <t>85㎡ ~ 100㎡</t>
  </si>
  <si>
    <t>100㎡ ~ 130㎡</t>
  </si>
  <si>
    <t>130㎡ ~ 165㎡</t>
  </si>
  <si>
    <t>165㎡ ~ 230㎡</t>
  </si>
  <si>
    <t>4. 건축허가(계속)</t>
    <phoneticPr fontId="56" type="noConversion"/>
  </si>
  <si>
    <t>4. Building Construction Permits(Cont'd)</t>
    <phoneticPr fontId="56" type="noConversion"/>
  </si>
  <si>
    <t>4. Building Construction Permits</t>
    <phoneticPr fontId="56" type="noConversion"/>
  </si>
  <si>
    <t>단위 : 동수, ㎡</t>
  </si>
  <si>
    <t>Unit : building, ㎡</t>
    <phoneticPr fontId="56" type="noConversion"/>
  </si>
  <si>
    <t xml:space="preserve"> </t>
    <phoneticPr fontId="56" type="noConversion"/>
  </si>
  <si>
    <t>연별, 용도별
Year &amp; Purpose</t>
    <phoneticPr fontId="56" type="noConversion"/>
  </si>
  <si>
    <t>합계 Total</t>
  </si>
  <si>
    <t>연별, 용도별</t>
    <phoneticPr fontId="56" type="noConversion"/>
  </si>
  <si>
    <t>신축 New building</t>
    <phoneticPr fontId="56" type="noConversion"/>
  </si>
  <si>
    <t>증축.개축.이전.대수선  Extension, Reconstrution</t>
    <phoneticPr fontId="56" type="noConversion"/>
  </si>
  <si>
    <t>Year &amp; Purpose</t>
    <phoneticPr fontId="56" type="noConversion"/>
  </si>
  <si>
    <t>용도변경  Change of use</t>
    <phoneticPr fontId="56" type="noConversion"/>
  </si>
  <si>
    <t>콘크리트
Concrete</t>
    <phoneticPr fontId="56" type="noConversion"/>
  </si>
  <si>
    <t>철골
Steelframe</t>
    <phoneticPr fontId="56" type="noConversion"/>
  </si>
  <si>
    <t>조적
Masonry</t>
    <phoneticPr fontId="56" type="noConversion"/>
  </si>
  <si>
    <t>철골,철근
ferro-concrete</t>
    <phoneticPr fontId="56" type="noConversion"/>
  </si>
  <si>
    <t>나무
Wooden</t>
    <phoneticPr fontId="56" type="noConversion"/>
  </si>
  <si>
    <t>기타
Others</t>
    <phoneticPr fontId="56" type="noConversion"/>
  </si>
  <si>
    <t>동수 No.of Building</t>
  </si>
  <si>
    <t>동   수</t>
  </si>
  <si>
    <t>No.of Building</t>
  </si>
  <si>
    <t>연면적 Floor Area</t>
  </si>
  <si>
    <t>연면적</t>
  </si>
  <si>
    <t>Floor Area</t>
  </si>
  <si>
    <t>Including business shares approved</t>
  </si>
  <si>
    <t>불 허 가 내 용   Non-permitted contents</t>
  </si>
  <si>
    <t>건 수Cases</t>
  </si>
  <si>
    <t>단위 : 건, 천㎡</t>
    <phoneticPr fontId="56" type="noConversion"/>
  </si>
  <si>
    <t>Unit : case, 1,000㎡</t>
    <phoneticPr fontId="56" type="noConversion"/>
  </si>
  <si>
    <t>연별
Year</t>
    <phoneticPr fontId="56" type="noConversion"/>
  </si>
  <si>
    <t>합  계 
Total</t>
    <phoneticPr fontId="56" type="noConversion"/>
  </si>
  <si>
    <t>허  가 
Permit</t>
    <phoneticPr fontId="56" type="noConversion"/>
  </si>
  <si>
    <t>이용목적
 Land use</t>
    <phoneticPr fontId="56" type="noConversion"/>
  </si>
  <si>
    <t>기  타
 Others</t>
    <phoneticPr fontId="56" type="noConversion"/>
  </si>
  <si>
    <t>단위 : 필지수, 천㎡</t>
  </si>
  <si>
    <t>용도지역별 By use</t>
  </si>
  <si>
    <t>지목별 By purpose</t>
  </si>
  <si>
    <t>연별 및
시군별</t>
    <phoneticPr fontId="56" type="noConversion"/>
  </si>
  <si>
    <t>면적
Area</t>
    <phoneticPr fontId="56" type="noConversion"/>
  </si>
  <si>
    <t>연별 및
시군별</t>
  </si>
  <si>
    <t>인구 Population</t>
  </si>
  <si>
    <t>미지정
Undesign-ated</t>
  </si>
  <si>
    <t>준공업
Mixed</t>
  </si>
  <si>
    <t>단위 : 1,000㎡, 명</t>
    <phoneticPr fontId="59" type="noConversion"/>
  </si>
  <si>
    <t>Unit : 1,000㎡, person</t>
    <phoneticPr fontId="59" type="noConversion"/>
  </si>
  <si>
    <t>용도지역
총 합 계
Grand total</t>
    <phoneticPr fontId="59" type="noConversion"/>
  </si>
  <si>
    <t>도시지역   Urban Area</t>
    <phoneticPr fontId="59" type="noConversion"/>
  </si>
  <si>
    <t>도시지역  Urban Area</t>
    <phoneticPr fontId="59" type="noConversion"/>
  </si>
  <si>
    <t>도 시 지 역 Urban Area</t>
    <phoneticPr fontId="59" type="noConversion"/>
  </si>
  <si>
    <t>비도시지역 Rural Area</t>
    <phoneticPr fontId="59" type="noConversion"/>
  </si>
  <si>
    <t>주거지역 Residential zone</t>
    <phoneticPr fontId="59" type="noConversion"/>
  </si>
  <si>
    <t>상업지역 Commercial zone</t>
    <phoneticPr fontId="59" type="noConversion"/>
  </si>
  <si>
    <t>공업지역  Industrial zone</t>
    <phoneticPr fontId="59" type="noConversion"/>
  </si>
  <si>
    <t>녹지지역 Green zone</t>
    <phoneticPr fontId="59" type="noConversion"/>
  </si>
  <si>
    <t>전용주거지역
Residential only</t>
    <phoneticPr fontId="61" type="noConversion"/>
  </si>
  <si>
    <t>일반주거지역 
General residential</t>
    <phoneticPr fontId="60" type="noConversion"/>
  </si>
  <si>
    <t>준주거지역
Semi residential</t>
    <phoneticPr fontId="60" type="noConversion"/>
  </si>
  <si>
    <t>중 심
Central</t>
    <phoneticPr fontId="59" type="noConversion"/>
  </si>
  <si>
    <t>일 반
General</t>
    <phoneticPr fontId="59" type="noConversion"/>
  </si>
  <si>
    <t>근 린
Neighborhood</t>
    <phoneticPr fontId="59" type="noConversion"/>
  </si>
  <si>
    <t>유 통
Distributional</t>
    <phoneticPr fontId="59" type="noConversion"/>
  </si>
  <si>
    <t>보전
Preserved</t>
    <phoneticPr fontId="60" type="noConversion"/>
  </si>
  <si>
    <t>자연
Natural</t>
    <phoneticPr fontId="59" type="noConversion"/>
  </si>
  <si>
    <t>제1종전용
1st Exclusive</t>
    <phoneticPr fontId="60" type="noConversion"/>
  </si>
  <si>
    <t>제2종전용
2nd Exclusive</t>
    <phoneticPr fontId="60" type="noConversion"/>
  </si>
  <si>
    <t>제1종일반
1st General</t>
    <phoneticPr fontId="60" type="noConversion"/>
  </si>
  <si>
    <t>제2종일반
2nd General</t>
    <phoneticPr fontId="60" type="noConversion"/>
  </si>
  <si>
    <t xml:space="preserve"> </t>
    <phoneticPr fontId="59" type="noConversion"/>
  </si>
  <si>
    <t>단위 : ㎢</t>
  </si>
  <si>
    <t>Unit : ㎢</t>
  </si>
  <si>
    <t>연별</t>
  </si>
  <si>
    <t>합계
Total</t>
  </si>
  <si>
    <t>중심지
Central</t>
  </si>
  <si>
    <t>역사문화
Historical culture</t>
  </si>
  <si>
    <t>일반
General</t>
  </si>
  <si>
    <t>최고
Max</t>
  </si>
  <si>
    <t>최저
Min</t>
  </si>
  <si>
    <t>문화자원
Cultural resources</t>
  </si>
  <si>
    <t>중요시설물
Major facilities</t>
  </si>
  <si>
    <t>생태계
Ecosystem</t>
  </si>
  <si>
    <t>개발진흥지구
Development Promotion</t>
  </si>
  <si>
    <t>학교
School</t>
  </si>
  <si>
    <t>공용
Public</t>
  </si>
  <si>
    <t>항만
Port</t>
  </si>
  <si>
    <t>공항
Airport</t>
  </si>
  <si>
    <t>자연
Natural</t>
  </si>
  <si>
    <t>집단
Group</t>
  </si>
  <si>
    <t>현황 Status</t>
  </si>
  <si>
    <t>Year &amp;  
Si, Gun</t>
  </si>
  <si>
    <t>대지
Building
land</t>
  </si>
  <si>
    <t>임야
Forest
field</t>
  </si>
  <si>
    <t>전
Dry
paddy</t>
  </si>
  <si>
    <t>답
Rice
paddy</t>
  </si>
  <si>
    <t>주택 및 근린
생활시설
house &amp; neighboring convenience facilities</t>
  </si>
  <si>
    <t>국방군사에 
관한 시설
National defense&amp;military facilities</t>
  </si>
  <si>
    <t>학교및 전기공급시설등 공익시설
Public beneficial facilities</t>
  </si>
  <si>
    <t>면적(㎢) Area</t>
    <phoneticPr fontId="59" type="noConversion"/>
  </si>
  <si>
    <t>가구
House- 
holds</t>
    <phoneticPr fontId="59" type="noConversion"/>
  </si>
  <si>
    <t>주민공동
이용시설
Common use facilities for residents</t>
    <phoneticPr fontId="59" type="noConversion"/>
  </si>
  <si>
    <t>자료 : 도시계획과</t>
    <phoneticPr fontId="59" type="noConversion"/>
  </si>
  <si>
    <t xml:space="preserve"> 주 : 1) 잡종지 포함, 2) 무허가건물 포함.</t>
    <phoneticPr fontId="59" type="noConversion"/>
  </si>
  <si>
    <t>단위 : 개소, 천㎡</t>
  </si>
  <si>
    <t>Unit : number, 1,000㎡</t>
    <phoneticPr fontId="56" type="noConversion"/>
  </si>
  <si>
    <t>연별 및 시군별</t>
    <phoneticPr fontId="56" type="noConversion"/>
  </si>
  <si>
    <t>자연공원 Natural parks</t>
  </si>
  <si>
    <t>도시공원 Urban parks</t>
    <phoneticPr fontId="56" type="noConversion"/>
  </si>
  <si>
    <t>Year &amp; Si, Gun</t>
    <phoneticPr fontId="56" type="noConversion"/>
  </si>
  <si>
    <t>도시공원 Urban parks</t>
  </si>
  <si>
    <t>도시자연
공원구역 2)
Urban natural
park zone</t>
    <phoneticPr fontId="56" type="noConversion"/>
  </si>
  <si>
    <t>계
Total</t>
    <phoneticPr fontId="56" type="noConversion"/>
  </si>
  <si>
    <t xml:space="preserve">  국립 공원
National park</t>
    <phoneticPr fontId="56" type="noConversion"/>
  </si>
  <si>
    <t>도립공원
Provincial</t>
    <phoneticPr fontId="56" type="noConversion"/>
  </si>
  <si>
    <t>시·군립공원
Si &amp; Gun</t>
    <phoneticPr fontId="56" type="noConversion"/>
  </si>
  <si>
    <t>어린이공원
Children's</t>
    <phoneticPr fontId="56" type="noConversion"/>
  </si>
  <si>
    <t>소공원
Mini</t>
    <phoneticPr fontId="56" type="noConversion"/>
  </si>
  <si>
    <t>근린공원
Neigh borhood</t>
    <phoneticPr fontId="56" type="noConversion"/>
  </si>
  <si>
    <t>역사공원
Historical</t>
    <phoneticPr fontId="56" type="noConversion"/>
  </si>
  <si>
    <t>문화공원
Culturall</t>
    <phoneticPr fontId="56" type="noConversion"/>
  </si>
  <si>
    <t>수변공원
Waterside</t>
    <phoneticPr fontId="56" type="noConversion"/>
  </si>
  <si>
    <t>묘지공원
Grave yard</t>
    <phoneticPr fontId="56" type="noConversion"/>
  </si>
  <si>
    <t>체육공원
Sports</t>
    <phoneticPr fontId="56" type="noConversion"/>
  </si>
  <si>
    <t>기타공원
Others</t>
    <phoneticPr fontId="56" type="noConversion"/>
  </si>
  <si>
    <t>개소
Number</t>
    <phoneticPr fontId="56" type="noConversion"/>
  </si>
  <si>
    <t>단위 : ㎞</t>
  </si>
  <si>
    <t>Unit : ㎞</t>
  </si>
  <si>
    <t>총연장
Total length</t>
    <phoneticPr fontId="56" type="noConversion"/>
  </si>
  <si>
    <t>미개수
Yet to be improved</t>
    <phoneticPr fontId="56" type="noConversion"/>
  </si>
  <si>
    <t>개수율(%)
Improvement rate</t>
    <phoneticPr fontId="56" type="noConversion"/>
  </si>
  <si>
    <t>Source : River Improvement and Disaster Protection Department</t>
    <phoneticPr fontId="56" type="noConversion"/>
  </si>
  <si>
    <t>주 : 2002년부터 기타 하천도 집계에 포함.</t>
    <phoneticPr fontId="56" type="noConversion"/>
  </si>
  <si>
    <t>단위 : ㎡, 천원</t>
  </si>
  <si>
    <t>건 수
Number of cases</t>
  </si>
  <si>
    <t xml:space="preserve"> collection of use fees</t>
  </si>
  <si>
    <t>토사채취(㎥)
 Collection of
 gravels and sand</t>
    <phoneticPr fontId="56" type="noConversion"/>
  </si>
  <si>
    <t>자료 : 시, 군</t>
    <phoneticPr fontId="56" type="noConversion"/>
  </si>
  <si>
    <t>일반국도 General national road</t>
  </si>
  <si>
    <t>지방도 Provincial road</t>
  </si>
  <si>
    <t>단위 : m, ㎡, %</t>
    <phoneticPr fontId="56" type="noConversion"/>
  </si>
  <si>
    <t>Unit : m, ㎡, %</t>
    <phoneticPr fontId="56" type="noConversion"/>
  </si>
  <si>
    <t>Source : Road and Railroad Department</t>
    <phoneticPr fontId="56" type="noConversion"/>
  </si>
  <si>
    <t>주 : 시군 도시계획상의 미개통 도로는 미포함,  2006년 자료부터 서식변경</t>
    <phoneticPr fontId="56" type="noConversion"/>
  </si>
  <si>
    <t>단위 : 개소, m, ㎡</t>
  </si>
  <si>
    <t>Unit : number, m, ㎡</t>
  </si>
  <si>
    <t>단위 : 개소, m</t>
  </si>
  <si>
    <t>Unit : number, m</t>
  </si>
  <si>
    <t>연별 및 
시군별</t>
    <phoneticPr fontId="56" type="noConversion"/>
  </si>
  <si>
    <t xml:space="preserve"> 합 계 
Grand total</t>
    <phoneticPr fontId="56" type="noConversion"/>
  </si>
  <si>
    <t>일 반 국 도
General National road</t>
    <phoneticPr fontId="56" type="noConversion"/>
  </si>
  <si>
    <t xml:space="preserve"> 지 방 도
 Prorincial road </t>
    <phoneticPr fontId="56" type="noConversion"/>
  </si>
  <si>
    <t xml:space="preserve"> 시 군 도
 Si &amp; Gun's road</t>
    <phoneticPr fontId="56" type="noConversion"/>
  </si>
  <si>
    <t>개 소
Place</t>
    <phoneticPr fontId="56" type="noConversion"/>
  </si>
  <si>
    <t>연 장
Length</t>
    <phoneticPr fontId="56" type="noConversion"/>
  </si>
  <si>
    <t xml:space="preserve"> Source : Road and Railroad Department</t>
    <phoneticPr fontId="56" type="noConversion"/>
  </si>
  <si>
    <t>단위 : 대</t>
  </si>
  <si>
    <t>Unit : each</t>
  </si>
  <si>
    <t>아스팔트 Asphalt</t>
  </si>
  <si>
    <t>기 타
Others</t>
  </si>
  <si>
    <t>펌 프
Pumps</t>
  </si>
  <si>
    <t>2. Housing Units by Year of Construction</t>
    <phoneticPr fontId="61" type="noConversion"/>
  </si>
  <si>
    <t>주 : 2009년 자료부터 서식변경(항목추가 "정리현황(철거, 재개발 등)")</t>
    <phoneticPr fontId="56" type="noConversion"/>
  </si>
  <si>
    <t>Unit : building, ㎡</t>
  </si>
  <si>
    <t>주거용
Dwelling</t>
  </si>
  <si>
    <t>상업용
Commercial</t>
  </si>
  <si>
    <t>연별 및 시군별
Year &amp; Si, Gun</t>
    <phoneticPr fontId="63" type="noConversion"/>
  </si>
  <si>
    <t>공업용
Industrial</t>
    <phoneticPr fontId="63" type="noConversion"/>
  </si>
  <si>
    <t>공공용
Public</t>
    <phoneticPr fontId="63" type="noConversion"/>
  </si>
  <si>
    <t>교육/사회용
Educational and Social</t>
    <phoneticPr fontId="63" type="noConversion"/>
  </si>
  <si>
    <t>동수
Building</t>
  </si>
  <si>
    <t>연면적
Gross coverage</t>
  </si>
  <si>
    <t>5. Building Permits by Si, Gun</t>
    <phoneticPr fontId="63" type="noConversion"/>
  </si>
  <si>
    <t>5. Building Permits by Si, Gun(Cont'd)</t>
    <phoneticPr fontId="63" type="noConversion"/>
  </si>
  <si>
    <t>합 계
Total</t>
    <phoneticPr fontId="33" type="noConversion"/>
  </si>
  <si>
    <t>연면적
Gross coverage</t>
    <phoneticPr fontId="33" type="noConversion"/>
  </si>
  <si>
    <t>2011</t>
  </si>
  <si>
    <t>2011</t>
    <phoneticPr fontId="56" type="noConversion"/>
  </si>
  <si>
    <t>지정비율(B/A)*100
Designation rate</t>
    <phoneticPr fontId="59" type="noConversion"/>
  </si>
  <si>
    <t>계(A)
Total</t>
    <phoneticPr fontId="59" type="noConversion"/>
  </si>
  <si>
    <t xml:space="preserve">      2) 2011년 자료부터 서식 변경 (자연환경보전지역 "지정비율" 항목 추가)</t>
    <phoneticPr fontId="59" type="noConversion"/>
  </si>
  <si>
    <t xml:space="preserve">면  적
Area </t>
    <phoneticPr fontId="56" type="noConversion"/>
  </si>
  <si>
    <t>…</t>
    <phoneticPr fontId="56" type="noConversion"/>
  </si>
  <si>
    <t>고속국도
Expressway</t>
    <phoneticPr fontId="56" type="noConversion"/>
  </si>
  <si>
    <t>국가지원지방도
Govt-funded provincial road</t>
    <phoneticPr fontId="56" type="noConversion"/>
  </si>
  <si>
    <t>주 : 2011년 자료부터 서식 변경("가설","미가설" 항목 삭제, "국가지원 지방도" 항목 추가)</t>
    <phoneticPr fontId="56" type="noConversion"/>
  </si>
  <si>
    <t>단위 : %</t>
    <phoneticPr fontId="56" type="noConversion"/>
  </si>
  <si>
    <t>Unit : %</t>
    <phoneticPr fontId="33" type="noConversion"/>
  </si>
  <si>
    <t xml:space="preserve">단위 : m, 백만톤    </t>
    <phoneticPr fontId="56" type="noConversion"/>
  </si>
  <si>
    <t>Unit : m, million ton</t>
    <phoneticPr fontId="56" type="noConversion"/>
  </si>
  <si>
    <t>연별 및 댐별
Year &amp; Dams</t>
    <phoneticPr fontId="56" type="noConversion"/>
  </si>
  <si>
    <t xml:space="preserve">총  저  수  량
Gross storage </t>
    <phoneticPr fontId="56" type="noConversion"/>
  </si>
  <si>
    <t>만 수 면 적(㎢)
Maximum reservoir area</t>
    <phoneticPr fontId="56" type="noConversion"/>
  </si>
  <si>
    <t>자료 : 토지정보과, 2007년 자료부터 수록</t>
    <phoneticPr fontId="56" type="noConversion"/>
  </si>
  <si>
    <t>Unit : parcel, 1,000㎡</t>
  </si>
  <si>
    <t>연별 및 시군별
Year &amp;  Si, Gun</t>
  </si>
  <si>
    <t>합  계
Total</t>
  </si>
  <si>
    <t>Year &amp;
 Si, Gun</t>
  </si>
  <si>
    <t>도시계획구역내 Subject to urban planning zone</t>
  </si>
  <si>
    <t>농림지역
Agricultural &amp;
Forest Area</t>
  </si>
  <si>
    <t>자연환경보전지역
Natural Environment
Preservation Area</t>
  </si>
  <si>
    <t>전
Dry paddy</t>
  </si>
  <si>
    <t>답
Rice paddy</t>
  </si>
  <si>
    <t>대  지
building    land</t>
  </si>
  <si>
    <t>임야
Forest field</t>
  </si>
  <si>
    <t>공장용지
Factory site</t>
  </si>
  <si>
    <t>기타
Others</t>
  </si>
  <si>
    <t>주거지역 
Residental zone</t>
  </si>
  <si>
    <t>상업지역
 Commercial zone</t>
  </si>
  <si>
    <t xml:space="preserve">공업지역
Industrial zone </t>
  </si>
  <si>
    <t>녹지지역
Greenbelt</t>
  </si>
  <si>
    <t>개발제한구역
Greenbelt</t>
  </si>
  <si>
    <t>용도미지정구역
Non-designated zone</t>
  </si>
  <si>
    <t>필지수
Parcel</t>
  </si>
  <si>
    <t>면적
Area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</si>
  <si>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</si>
  <si>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</si>
  <si>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</si>
  <si>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</si>
  <si>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</si>
  <si>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</si>
  <si>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</si>
  <si>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</si>
  <si>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</si>
  <si>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</si>
  <si>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</si>
  <si>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</si>
  <si>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</si>
  <si>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</si>
  <si>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</si>
  <si>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</si>
  <si>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</si>
  <si>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</si>
  <si>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</si>
  <si>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</si>
  <si>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</si>
  <si>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</si>
  <si>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</si>
  <si>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자료 : 토지정보과, 2007년 자료부터 서식 변경</t>
  </si>
  <si>
    <t>Source : Construction and Land Register Department</t>
  </si>
  <si>
    <t xml:space="preserve"> Yecheon</t>
    <phoneticPr fontId="56" type="noConversion"/>
  </si>
  <si>
    <t xml:space="preserve"> Uljin</t>
    <phoneticPr fontId="56" type="noConversion"/>
  </si>
  <si>
    <t>Source : Urban Planning Division</t>
    <phoneticPr fontId="63" type="noConversion"/>
  </si>
  <si>
    <t>자료 : 통계청,「인구주택총조사」, 2000년 자료부터 수록</t>
    <phoneticPr fontId="62" type="noConversion"/>
  </si>
  <si>
    <t>Source : Statistics Korea, 「Population and Housing Census Report」</t>
    <phoneticPr fontId="62" type="noConversion"/>
  </si>
  <si>
    <t>8. 토지거래 허가</t>
    <phoneticPr fontId="56" type="noConversion"/>
  </si>
  <si>
    <t>8. Permits for Land Transaction</t>
    <phoneticPr fontId="56" type="noConversion"/>
  </si>
  <si>
    <t>9. 지가변동률</t>
    <phoneticPr fontId="56" type="noConversion"/>
  </si>
  <si>
    <t>9. Land Price Changing Rate</t>
    <phoneticPr fontId="33" type="noConversion"/>
  </si>
  <si>
    <t>10. Land Transactions by Use and Purpose(Cont'd)</t>
  </si>
  <si>
    <t>10. 토지거래 현황(계속)</t>
  </si>
  <si>
    <t>12. 용도지구</t>
  </si>
  <si>
    <t>12. Land by Purpose</t>
  </si>
  <si>
    <t>13. 개발제한구역</t>
  </si>
  <si>
    <t>13. Areas of Restricted Development(Green Belts)</t>
  </si>
  <si>
    <t>14. Parks</t>
  </si>
  <si>
    <t>14. Parks(Cont'd)</t>
  </si>
  <si>
    <t>15. 하  천</t>
  </si>
  <si>
    <t>15. Rivers and Streams</t>
  </si>
  <si>
    <t>16. 하천부지 점용</t>
  </si>
  <si>
    <t>17. 댐현황</t>
  </si>
  <si>
    <t>17. Dams</t>
  </si>
  <si>
    <t>18. 도  로</t>
  </si>
  <si>
    <t>18. 도  로(계속)</t>
  </si>
  <si>
    <t>18. Roads(Cont'd)</t>
  </si>
  <si>
    <t>18. Roads</t>
  </si>
  <si>
    <t>19. 도로시설물</t>
  </si>
  <si>
    <t>19. Road Facilities</t>
  </si>
  <si>
    <t xml:space="preserve">20. 교  량 </t>
  </si>
  <si>
    <t>20. Bridges(Cont'd)</t>
  </si>
  <si>
    <t>21. 건설장비</t>
  </si>
  <si>
    <t>21. Construction Machinery and Equipments</t>
  </si>
  <si>
    <t>10. 토지거래 현황</t>
    <phoneticPr fontId="56" type="noConversion"/>
  </si>
  <si>
    <t>11. 용도지역</t>
    <phoneticPr fontId="56" type="noConversion"/>
  </si>
  <si>
    <t>12. 용도지구</t>
    <phoneticPr fontId="56" type="noConversion"/>
  </si>
  <si>
    <t>13. 개발제한구역</t>
    <phoneticPr fontId="56" type="noConversion"/>
  </si>
  <si>
    <t>14. 공원</t>
    <phoneticPr fontId="56" type="noConversion"/>
  </si>
  <si>
    <t>15. 하천</t>
    <phoneticPr fontId="56" type="noConversion"/>
  </si>
  <si>
    <t>16. 하천부지점용</t>
    <phoneticPr fontId="56" type="noConversion"/>
  </si>
  <si>
    <t>17. 댐현황</t>
    <phoneticPr fontId="56" type="noConversion"/>
  </si>
  <si>
    <t>18. 도로</t>
    <phoneticPr fontId="56" type="noConversion"/>
  </si>
  <si>
    <t>19. 도로시설물</t>
    <phoneticPr fontId="56" type="noConversion"/>
  </si>
  <si>
    <t>20. 교량</t>
    <phoneticPr fontId="56" type="noConversion"/>
  </si>
  <si>
    <t>21. 건설장비</t>
    <phoneticPr fontId="56" type="noConversion"/>
  </si>
  <si>
    <t>420 / Ⅹ. 주택, 건설</t>
    <phoneticPr fontId="56" type="noConversion"/>
  </si>
  <si>
    <t>합  계
Total</t>
    <phoneticPr fontId="62" type="noConversion"/>
  </si>
  <si>
    <t>1979년 이전</t>
    <phoneticPr fontId="61" type="noConversion"/>
  </si>
  <si>
    <t xml:space="preserve">… </t>
    <phoneticPr fontId="61" type="noConversion"/>
  </si>
  <si>
    <t>…</t>
    <phoneticPr fontId="61" type="noConversion"/>
  </si>
  <si>
    <t>단독주택</t>
    <phoneticPr fontId="56" type="noConversion"/>
  </si>
  <si>
    <t>Detached dwelling</t>
    <phoneticPr fontId="56" type="noConversion"/>
  </si>
  <si>
    <t>아파트</t>
    <phoneticPr fontId="56" type="noConversion"/>
  </si>
  <si>
    <t>연립주택</t>
    <phoneticPr fontId="56" type="noConversion"/>
  </si>
  <si>
    <t>Apartment units in a private house</t>
    <phoneticPr fontId="56" type="noConversion"/>
  </si>
  <si>
    <t xml:space="preserve">  Pohang</t>
    <phoneticPr fontId="62" type="noConversion"/>
  </si>
  <si>
    <t xml:space="preserve">  Gyeongju</t>
    <phoneticPr fontId="62" type="noConversion"/>
  </si>
  <si>
    <t xml:space="preserve">  Gimcheon</t>
    <phoneticPr fontId="62" type="noConversion"/>
  </si>
  <si>
    <t xml:space="preserve">  Andong</t>
    <phoneticPr fontId="62" type="noConversion"/>
  </si>
  <si>
    <t xml:space="preserve">  Gumi</t>
    <phoneticPr fontId="62" type="noConversion"/>
  </si>
  <si>
    <t xml:space="preserve">  Yeongju</t>
    <phoneticPr fontId="62" type="noConversion"/>
  </si>
  <si>
    <t xml:space="preserve">  Yeongcheon</t>
    <phoneticPr fontId="62" type="noConversion"/>
  </si>
  <si>
    <t xml:space="preserve">  Sangju</t>
    <phoneticPr fontId="62" type="noConversion"/>
  </si>
  <si>
    <t xml:space="preserve">  Mungyeong</t>
    <phoneticPr fontId="62" type="noConversion"/>
  </si>
  <si>
    <t xml:space="preserve">  Gyeongsan</t>
    <phoneticPr fontId="62" type="noConversion"/>
  </si>
  <si>
    <t xml:space="preserve">  Gunwi</t>
    <phoneticPr fontId="62" type="noConversion"/>
  </si>
  <si>
    <t xml:space="preserve">  Uiseong</t>
    <phoneticPr fontId="62" type="noConversion"/>
  </si>
  <si>
    <t xml:space="preserve">  Cheongsong</t>
    <phoneticPr fontId="62" type="noConversion"/>
  </si>
  <si>
    <t xml:space="preserve">  Yeongyang</t>
    <phoneticPr fontId="62" type="noConversion"/>
  </si>
  <si>
    <t xml:space="preserve">  Yeongdeok</t>
    <phoneticPr fontId="62" type="noConversion"/>
  </si>
  <si>
    <t xml:space="preserve">  Cheongdo</t>
    <phoneticPr fontId="62" type="noConversion"/>
  </si>
  <si>
    <t xml:space="preserve">  Goryeong</t>
    <phoneticPr fontId="62" type="noConversion"/>
  </si>
  <si>
    <t xml:space="preserve">  Seongju</t>
    <phoneticPr fontId="62" type="noConversion"/>
  </si>
  <si>
    <t xml:space="preserve">  Chilgok</t>
    <phoneticPr fontId="62" type="noConversion"/>
  </si>
  <si>
    <t xml:space="preserve">  Yecheon</t>
    <phoneticPr fontId="62" type="noConversion"/>
  </si>
  <si>
    <t xml:space="preserve">  Bonghwa</t>
    <phoneticPr fontId="62" type="noConversion"/>
  </si>
  <si>
    <t xml:space="preserve">  Uljin</t>
    <phoneticPr fontId="62" type="noConversion"/>
  </si>
  <si>
    <t xml:space="preserve">  Ulleung</t>
    <phoneticPr fontId="62" type="noConversion"/>
  </si>
  <si>
    <t xml:space="preserve"> Dwelling units in a building not  
  intended for human habitation</t>
    <phoneticPr fontId="56" type="noConversion"/>
  </si>
  <si>
    <t>1995</t>
    <phoneticPr fontId="56" type="noConversion"/>
  </si>
  <si>
    <t>2000</t>
    <phoneticPr fontId="56" type="noConversion"/>
  </si>
  <si>
    <t>2005</t>
    <phoneticPr fontId="56" type="noConversion"/>
  </si>
  <si>
    <t>2010</t>
    <phoneticPr fontId="56" type="noConversion"/>
  </si>
  <si>
    <t>20㎡ &amp; under</t>
    <phoneticPr fontId="56" type="noConversion"/>
  </si>
  <si>
    <t>5년별 및 건평별
5 Year &amp; total area
of floor space</t>
    <phoneticPr fontId="62" type="noConversion"/>
  </si>
  <si>
    <t>합  계
Total</t>
    <phoneticPr fontId="62" type="noConversion"/>
  </si>
  <si>
    <t>단독주택
Detached dwelling</t>
    <phoneticPr fontId="62" type="noConversion"/>
  </si>
  <si>
    <t>아파트
Apartment</t>
    <phoneticPr fontId="62" type="noConversion"/>
  </si>
  <si>
    <t>연립주택
Row house</t>
    <phoneticPr fontId="62" type="noConversion"/>
  </si>
  <si>
    <t>다세대주택
Apartment units in a private house</t>
    <phoneticPr fontId="62" type="noConversion"/>
  </si>
  <si>
    <t>비거주용건물내
Non-housing units</t>
    <phoneticPr fontId="62" type="noConversion"/>
  </si>
  <si>
    <t>1990</t>
    <phoneticPr fontId="56" type="noConversion"/>
  </si>
  <si>
    <t>20㎡  이하</t>
    <phoneticPr fontId="56" type="noConversion"/>
  </si>
  <si>
    <t>동   수</t>
    <phoneticPr fontId="56" type="noConversion"/>
  </si>
  <si>
    <t>No.of Building</t>
    <phoneticPr fontId="56" type="noConversion"/>
  </si>
  <si>
    <t>연면적 Floor Area</t>
    <phoneticPr fontId="56" type="noConversion"/>
  </si>
  <si>
    <t>연면적</t>
    <phoneticPr fontId="56" type="noConversion"/>
  </si>
  <si>
    <t>Floor Area</t>
    <phoneticPr fontId="56" type="noConversion"/>
  </si>
  <si>
    <t xml:space="preserve">주 : 국토해양부 사업승인분 포함  </t>
    <phoneticPr fontId="56" type="noConversion"/>
  </si>
  <si>
    <t>기타
Others</t>
    <phoneticPr fontId="56" type="noConversion"/>
  </si>
  <si>
    <t>농수산용
Agricuture, Forestry &amp; Fishery</t>
    <phoneticPr fontId="63" type="noConversion"/>
  </si>
  <si>
    <t>기 타
Others</t>
    <phoneticPr fontId="63" type="noConversion"/>
  </si>
  <si>
    <t>Based on business shares approved</t>
    <phoneticPr fontId="56" type="noConversion"/>
  </si>
  <si>
    <t>주   택
Housing unit</t>
    <phoneticPr fontId="56" type="noConversion"/>
  </si>
  <si>
    <t>주택이외
Non-housing unit</t>
    <phoneticPr fontId="56" type="noConversion"/>
  </si>
  <si>
    <t>주   택
Housing
unit</t>
    <phoneticPr fontId="56" type="noConversion"/>
  </si>
  <si>
    <t>철거
Demolished</t>
    <phoneticPr fontId="56" type="noConversion"/>
  </si>
  <si>
    <t>재개발
Redeveloped</t>
    <phoneticPr fontId="56" type="noConversion"/>
  </si>
  <si>
    <t>보상
Compensated</t>
    <phoneticPr fontId="56" type="noConversion"/>
  </si>
  <si>
    <t xml:space="preserve"> Andong</t>
    <phoneticPr fontId="56" type="noConversion"/>
  </si>
  <si>
    <t xml:space="preserve"> Uiseong</t>
    <phoneticPr fontId="56" type="noConversion"/>
  </si>
  <si>
    <t xml:space="preserve"> Cheongdo</t>
    <phoneticPr fontId="56" type="noConversion"/>
  </si>
  <si>
    <t xml:space="preserve"> Goryeong</t>
    <phoneticPr fontId="56" type="noConversion"/>
  </si>
  <si>
    <t xml:space="preserve"> Chilgok</t>
    <phoneticPr fontId="56" type="noConversion"/>
  </si>
  <si>
    <t xml:space="preserve"> Ulleung</t>
    <phoneticPr fontId="56" type="noConversion"/>
  </si>
  <si>
    <t> 정리 현황  Disposal of illegal buildings</t>
    <phoneticPr fontId="56" type="noConversion"/>
  </si>
  <si>
    <t>Disposal of illegal buildings</t>
    <phoneticPr fontId="56" type="noConversion"/>
  </si>
  <si>
    <t>전년도말 잔여동수
No. of remaining illegal buildings
(at the end of Last year)</t>
    <phoneticPr fontId="56" type="noConversion"/>
  </si>
  <si>
    <t xml:space="preserve"> 정리 현황  </t>
    <phoneticPr fontId="56" type="noConversion"/>
  </si>
  <si>
    <t>금년말 잔여동수
No. of remaining illegal buildings</t>
    <phoneticPr fontId="56" type="noConversion"/>
  </si>
  <si>
    <t>Unit : building</t>
    <phoneticPr fontId="56" type="noConversion"/>
  </si>
  <si>
    <t>7. Illegal Buildings</t>
    <phoneticPr fontId="56" type="noConversion"/>
  </si>
  <si>
    <t>7. Illegal Buildings(Cont'd)</t>
    <phoneticPr fontId="56" type="noConversion"/>
  </si>
  <si>
    <t>7. 무허가 건축물(계속)</t>
    <phoneticPr fontId="56" type="noConversion"/>
  </si>
  <si>
    <t>계 
Sub-total</t>
    <phoneticPr fontId="56" type="noConversion"/>
  </si>
  <si>
    <t>면 적
Area</t>
    <phoneticPr fontId="56" type="noConversion"/>
  </si>
  <si>
    <t>주거지역 Residential zone</t>
    <phoneticPr fontId="59" type="noConversion"/>
  </si>
  <si>
    <t>도시지역  Urban Area</t>
    <phoneticPr fontId="59" type="noConversion"/>
  </si>
  <si>
    <t>도 시 지 역 Urban Area</t>
    <phoneticPr fontId="59" type="noConversion"/>
  </si>
  <si>
    <t>녹지지역 Green zone</t>
    <phoneticPr fontId="59" type="noConversion"/>
  </si>
  <si>
    <t>비도시지역 Rural Area</t>
    <phoneticPr fontId="59" type="noConversion"/>
  </si>
  <si>
    <t>일반주거지역  
General residential</t>
    <phoneticPr fontId="59" type="noConversion"/>
  </si>
  <si>
    <t>Years &amp;
Si, Gun</t>
    <phoneticPr fontId="59" type="noConversion"/>
  </si>
  <si>
    <t>계획관리지역
Plan management Area</t>
    <phoneticPr fontId="59" type="noConversion"/>
  </si>
  <si>
    <t>생산관리지역
Production management Area</t>
    <phoneticPr fontId="59" type="noConversion"/>
  </si>
  <si>
    <t>보전관리지역
Preservation management Area</t>
    <phoneticPr fontId="59" type="noConversion"/>
  </si>
  <si>
    <t>농림지역
Agricultural ＆ Forest Area</t>
    <phoneticPr fontId="59" type="noConversion"/>
  </si>
  <si>
    <t>자연환경 보전지역(B)
Natural Environment Preservation Area</t>
    <phoneticPr fontId="59" type="noConversion"/>
  </si>
  <si>
    <t>전 용
Exclusive</t>
    <phoneticPr fontId="59" type="noConversion"/>
  </si>
  <si>
    <t>생산
Agricultural</t>
    <phoneticPr fontId="59" type="noConversion"/>
  </si>
  <si>
    <t>제3종일반
3rd General</t>
    <phoneticPr fontId="60" type="noConversion"/>
  </si>
  <si>
    <t>주 : 1) 도시지역인구는 읍·동 인구, 비도시지역인구는 면 인구</t>
    <phoneticPr fontId="59" type="noConversion"/>
  </si>
  <si>
    <t>11. Specific Use Area(Cont'd)</t>
    <phoneticPr fontId="59" type="noConversion"/>
  </si>
  <si>
    <t>11. 용도지역</t>
    <phoneticPr fontId="59" type="noConversion"/>
  </si>
  <si>
    <t>11. Specific Use Area</t>
    <phoneticPr fontId="59" type="noConversion"/>
  </si>
  <si>
    <t>10. 토지거래 현황</t>
    <phoneticPr fontId="56" type="noConversion"/>
  </si>
  <si>
    <t>10. Land Transactions by Use and Purpose</t>
    <phoneticPr fontId="56" type="noConversion"/>
  </si>
  <si>
    <t>10. 토지거래 현황(계속)</t>
    <phoneticPr fontId="56" type="noConversion"/>
  </si>
  <si>
    <t>경관지구
Scenery</t>
    <phoneticPr fontId="63" type="noConversion"/>
  </si>
  <si>
    <t>미관지구
Landscape</t>
    <phoneticPr fontId="63" type="noConversion"/>
  </si>
  <si>
    <t>고도지구
Height</t>
    <phoneticPr fontId="63" type="noConversion"/>
  </si>
  <si>
    <t>방화지구
Fire-
fighting</t>
    <phoneticPr fontId="63" type="noConversion"/>
  </si>
  <si>
    <t>보존지구
Reservation</t>
    <phoneticPr fontId="63" type="noConversion"/>
  </si>
  <si>
    <t>Year</t>
    <phoneticPr fontId="63" type="noConversion"/>
  </si>
  <si>
    <t>자연
Natural</t>
    <phoneticPr fontId="33" type="noConversion"/>
  </si>
  <si>
    <t>수변
River side</t>
    <phoneticPr fontId="33" type="noConversion"/>
  </si>
  <si>
    <t>시가지
Urban</t>
    <phoneticPr fontId="33" type="noConversion"/>
  </si>
  <si>
    <t>연별 및
시군별</t>
    <phoneticPr fontId="59" type="noConversion"/>
  </si>
  <si>
    <t>건축물(동수) Number of Buildings</t>
    <phoneticPr fontId="59" type="noConversion"/>
  </si>
  <si>
    <t>읍면동수
No. of Eup, Myeon &amp; Dong</t>
    <phoneticPr fontId="59" type="noConversion"/>
  </si>
  <si>
    <t>도로및
상하수도 등 
공공용시설
Public facilities</t>
    <phoneticPr fontId="59" type="noConversion"/>
  </si>
  <si>
    <t>실외체육
시설
Outdoor sports facilities</t>
    <phoneticPr fontId="59" type="noConversion"/>
  </si>
  <si>
    <t>도시민의 
여가활용시설
Citizen's Leisure facilities</t>
    <phoneticPr fontId="59" type="noConversion"/>
  </si>
  <si>
    <t>Pohang</t>
    <phoneticPr fontId="59" type="noConversion"/>
  </si>
  <si>
    <t>Chilgok</t>
    <phoneticPr fontId="59" type="noConversion"/>
  </si>
  <si>
    <t>농림수산업용
시설
Agriculture forestry and fishing facilities</t>
    <phoneticPr fontId="60" type="noConversion"/>
  </si>
  <si>
    <t>Source : Urban Planning Division, Green Environment Division</t>
    <phoneticPr fontId="63" type="noConversion"/>
  </si>
  <si>
    <t>주 : 1) 조성기준,  2) 2005년 이전은 '도시자연공원' 자료임.</t>
    <phoneticPr fontId="56" type="noConversion"/>
  </si>
  <si>
    <t xml:space="preserve">      자연공원의 개소는 공원이 인근 시군에 겹쳐있는 경우가 있어 시군합계와 전체합계가 일치하지 않는 경우가 있음.</t>
    <phoneticPr fontId="56" type="noConversion"/>
  </si>
  <si>
    <t>연별 및 하천별
Year &amp; Rivers</t>
    <phoneticPr fontId="56" type="noConversion"/>
  </si>
  <si>
    <t>하천수(개소)
Number of rivers and streams</t>
    <phoneticPr fontId="56" type="noConversion"/>
  </si>
  <si>
    <t>요개수 Cases of improvements needed</t>
    <phoneticPr fontId="56" type="noConversion"/>
  </si>
  <si>
    <t>기개수
Already improved</t>
    <phoneticPr fontId="56" type="noConversion"/>
  </si>
  <si>
    <t>Source : Si &amp; Gun</t>
    <phoneticPr fontId="56" type="noConversion"/>
  </si>
  <si>
    <t xml:space="preserve">사용료징수 </t>
    <phoneticPr fontId="56" type="noConversion"/>
  </si>
  <si>
    <t>Year &amp;
Si, Gun</t>
    <phoneticPr fontId="56" type="noConversion"/>
  </si>
  <si>
    <t>부과  Imposition</t>
    <phoneticPr fontId="56" type="noConversion"/>
  </si>
  <si>
    <t>징 수  Collected</t>
    <phoneticPr fontId="56" type="noConversion"/>
  </si>
  <si>
    <t>16. Use of River Sites</t>
    <phoneticPr fontId="56" type="noConversion"/>
  </si>
  <si>
    <t>Unit : ㎡, 1,000 won</t>
    <phoneticPr fontId="56" type="noConversion"/>
  </si>
  <si>
    <t>Ⅹ. Housing and Construction / 427</t>
    <phoneticPr fontId="56" type="noConversion"/>
  </si>
  <si>
    <t>수   량
Number of 
dam(s)</t>
    <phoneticPr fontId="56" type="noConversion"/>
  </si>
  <si>
    <t>높   이
Height of dams</t>
    <phoneticPr fontId="56" type="noConversion"/>
  </si>
  <si>
    <t>길   이
Length of dams</t>
    <phoneticPr fontId="56" type="noConversion"/>
  </si>
  <si>
    <t>Note : Excludes the roads on the Si planningmap of Si and Gun</t>
    <phoneticPr fontId="56" type="noConversion"/>
  </si>
  <si>
    <t>연별 및 시군별
Years &amp; Si, Gun</t>
    <phoneticPr fontId="56" type="noConversion"/>
  </si>
  <si>
    <t>연장
Length</t>
    <phoneticPr fontId="56" type="noConversion"/>
  </si>
  <si>
    <t>고속도로
Highway</t>
    <phoneticPr fontId="56" type="noConversion"/>
  </si>
  <si>
    <t>Year &amp; 
Si, Gun</t>
    <phoneticPr fontId="56" type="noConversion"/>
  </si>
  <si>
    <t>시군도 Si &amp; Gun's road</t>
    <phoneticPr fontId="56" type="noConversion"/>
  </si>
  <si>
    <t>포장
Paved</t>
    <phoneticPr fontId="56" type="noConversion"/>
  </si>
  <si>
    <t>미포장
Unpaved</t>
    <phoneticPr fontId="56" type="noConversion"/>
  </si>
  <si>
    <t>미개통
Unimproved</t>
    <phoneticPr fontId="56" type="noConversion"/>
  </si>
  <si>
    <t>포장률
Rate</t>
    <phoneticPr fontId="56" type="noConversion"/>
  </si>
  <si>
    <t>주거용
Dwelling</t>
    <phoneticPr fontId="56" type="noConversion"/>
  </si>
  <si>
    <t>상업용
Commercial</t>
    <phoneticPr fontId="56" type="noConversion"/>
  </si>
  <si>
    <t>농수산용
Agriculture Forestry &amp; Fishery</t>
    <phoneticPr fontId="56" type="noConversion"/>
  </si>
  <si>
    <t>공업용
Industrial</t>
    <phoneticPr fontId="56" type="noConversion"/>
  </si>
  <si>
    <t>교육/사회용
Educational &amp; Social</t>
    <phoneticPr fontId="56" type="noConversion"/>
  </si>
  <si>
    <t>공공용
Public</t>
    <phoneticPr fontId="56" type="noConversion"/>
  </si>
  <si>
    <t>기타
Others</t>
    <phoneticPr fontId="56" type="noConversion"/>
  </si>
  <si>
    <t>주 : 농업용수댐은 제외</t>
    <phoneticPr fontId="56" type="noConversion"/>
  </si>
  <si>
    <t>230㎡ 초과</t>
    <phoneticPr fontId="56" type="noConversion"/>
  </si>
  <si>
    <t>230㎡&amp;over</t>
    <phoneticPr fontId="56" type="noConversion"/>
  </si>
  <si>
    <t>자료 : 통계청,「인구주택총조사」</t>
    <phoneticPr fontId="62" type="noConversion"/>
  </si>
  <si>
    <t>1. Type of Housing Units and Hosing supply Rate</t>
    <phoneticPr fontId="56" type="noConversion"/>
  </si>
  <si>
    <t>건축물별</t>
    <phoneticPr fontId="56" type="noConversion"/>
  </si>
  <si>
    <t>11. 용도지역(계속)</t>
    <phoneticPr fontId="59" type="noConversion"/>
  </si>
  <si>
    <t>11. 용도지역(계속)</t>
    <phoneticPr fontId="59" type="noConversion"/>
  </si>
  <si>
    <t>「Population and Housing Census Report」</t>
    <phoneticPr fontId="62" type="noConversion"/>
  </si>
  <si>
    <t>Source : Statistics Korea</t>
    <phoneticPr fontId="62" type="noConversion"/>
  </si>
  <si>
    <t>2012</t>
  </si>
  <si>
    <t>주 : 2012년 자료부터 서식 변경 ("면적"부분 통합, 사용료 징수 "조정"→"징수" 항목 변경)</t>
  </si>
  <si>
    <t>3. Housing Units by Floor Space</t>
    <phoneticPr fontId="56" type="noConversion"/>
  </si>
  <si>
    <t>3. 연면적별 주택</t>
    <phoneticPr fontId="56" type="noConversion"/>
  </si>
  <si>
    <t>주 : 2012년부터 명칭변경 (연건평별 주택 → 연면적별 주택)</t>
    <phoneticPr fontId="56" type="noConversion"/>
  </si>
  <si>
    <t xml:space="preserve">      3) 2012년 자료부터 "미지정"항목을 "도시지역"에 포함</t>
    <phoneticPr fontId="59" type="noConversion"/>
  </si>
  <si>
    <t xml:space="preserve"> Cheongsong</t>
    <phoneticPr fontId="56" type="noConversion"/>
  </si>
  <si>
    <t>19. 도로시설물(계속)</t>
    <phoneticPr fontId="56" type="noConversion"/>
  </si>
  <si>
    <t>19. Road Facilities(Cont'd)</t>
    <phoneticPr fontId="56" type="noConversion"/>
  </si>
  <si>
    <t>Unit : number, m, ㎡</t>
    <phoneticPr fontId="56" type="noConversion"/>
  </si>
  <si>
    <t>단위 : 개소, m, ㎡</t>
    <phoneticPr fontId="56" type="noConversion"/>
  </si>
  <si>
    <t>Unit : number, m, ㎡</t>
    <phoneticPr fontId="56" type="noConversion"/>
  </si>
  <si>
    <t>단위 : 개소, m, ㎡</t>
    <phoneticPr fontId="56" type="noConversion"/>
  </si>
  <si>
    <t>연별 및 시군별
Years &amp; Si, Gun</t>
    <phoneticPr fontId="56" type="noConversion"/>
  </si>
  <si>
    <t>보도육교
Pedestrian overpass</t>
    <phoneticPr fontId="56" type="noConversion"/>
  </si>
  <si>
    <t>지하보도
Pedestrian underpass</t>
    <phoneticPr fontId="56" type="noConversion"/>
  </si>
  <si>
    <t>연별 및
시군별</t>
    <phoneticPr fontId="56" type="noConversion"/>
  </si>
  <si>
    <t>지하차도
Underground roadway</t>
    <phoneticPr fontId="56" type="noConversion"/>
  </si>
  <si>
    <t>고가도로
Elevated road</t>
    <phoneticPr fontId="56" type="noConversion"/>
  </si>
  <si>
    <t>지하상가
Underground shopping arcade</t>
    <phoneticPr fontId="56" type="noConversion"/>
  </si>
  <si>
    <t>터널
Tunnels</t>
    <phoneticPr fontId="56" type="noConversion"/>
  </si>
  <si>
    <t>Year &amp; Si, Gun</t>
    <phoneticPr fontId="56" type="noConversion"/>
  </si>
  <si>
    <t>입체교차로</t>
    <phoneticPr fontId="56" type="noConversion"/>
  </si>
  <si>
    <t>복개구조물</t>
    <phoneticPr fontId="56" type="noConversion"/>
  </si>
  <si>
    <t>공동구</t>
    <phoneticPr fontId="56" type="noConversion"/>
  </si>
  <si>
    <t>언더패스
Underpass</t>
    <phoneticPr fontId="56" type="noConversion"/>
  </si>
  <si>
    <t>가로등
Street lamps</t>
    <phoneticPr fontId="56" type="noConversion"/>
  </si>
  <si>
    <t>개소
Number</t>
    <phoneticPr fontId="56" type="noConversion"/>
  </si>
  <si>
    <t>연장
Length</t>
    <phoneticPr fontId="56" type="noConversion"/>
  </si>
  <si>
    <t>면적
Area</t>
    <phoneticPr fontId="56" type="noConversion"/>
  </si>
  <si>
    <t>…</t>
    <phoneticPr fontId="56" type="noConversion"/>
  </si>
  <si>
    <t>포항시</t>
    <phoneticPr fontId="56" type="noConversion"/>
  </si>
  <si>
    <t>Source : Road and Railroad Department</t>
    <phoneticPr fontId="56" type="noConversion"/>
  </si>
  <si>
    <t>주 : 2008년 자료부터 서식 변경("차도육교" 항목 삭제)</t>
    <phoneticPr fontId="56" type="noConversion"/>
  </si>
  <si>
    <t xml:space="preserve">      2011년 자료부터 서식 변경("입체교차로, 복개구조물, 공동구, 언더패스" 항목 추가)</t>
    <phoneticPr fontId="56" type="noConversion"/>
  </si>
  <si>
    <t>연 별
Year</t>
    <phoneticPr fontId="56" type="noConversion"/>
  </si>
  <si>
    <t>합   계
Total</t>
    <phoneticPr fontId="56" type="noConversion"/>
  </si>
  <si>
    <t>불도저
Bulldozers</t>
    <phoneticPr fontId="56" type="noConversion"/>
  </si>
  <si>
    <t>굴삭기
Excavators</t>
    <phoneticPr fontId="56" type="noConversion"/>
  </si>
  <si>
    <t>로더
Loaders</t>
    <phoneticPr fontId="56" type="noConversion"/>
  </si>
  <si>
    <t>지게차
Forklifts</t>
    <phoneticPr fontId="56" type="noConversion"/>
  </si>
  <si>
    <t>스크레이퍼
Scrapers</t>
    <phoneticPr fontId="56" type="noConversion"/>
  </si>
  <si>
    <t>연 별
Year</t>
    <phoneticPr fontId="56" type="noConversion"/>
  </si>
  <si>
    <t>덤프트럭
Dump 
trucks</t>
    <phoneticPr fontId="56" type="noConversion"/>
  </si>
  <si>
    <t>기 중 기
Cranes</t>
    <phoneticPr fontId="56" type="noConversion"/>
  </si>
  <si>
    <t>모터
그레이더
Motor Graders</t>
    <phoneticPr fontId="56" type="noConversion"/>
  </si>
  <si>
    <t>롤 러
Rollers</t>
    <phoneticPr fontId="56" type="noConversion"/>
  </si>
  <si>
    <t>콘크리트 Concrete</t>
    <phoneticPr fontId="56" type="noConversion"/>
  </si>
  <si>
    <t>배칭프렌트
Betching plant</t>
    <phoneticPr fontId="56" type="noConversion"/>
  </si>
  <si>
    <t>휘니셔
Finishers</t>
    <phoneticPr fontId="56" type="noConversion"/>
  </si>
  <si>
    <t>살포기
Distributors</t>
    <phoneticPr fontId="56" type="noConversion"/>
  </si>
  <si>
    <t>골재살포기
Aggregate
distributors</t>
    <phoneticPr fontId="56" type="noConversion"/>
  </si>
  <si>
    <t>쇄석기
Crushers</t>
    <phoneticPr fontId="56" type="noConversion"/>
  </si>
  <si>
    <t>공기압축기
Compre
-ssors</t>
    <phoneticPr fontId="56" type="noConversion"/>
  </si>
  <si>
    <t>천공기
Borning
machine</t>
    <phoneticPr fontId="56" type="noConversion"/>
  </si>
  <si>
    <t>사리채취기
Gravel
collectors</t>
    <phoneticPr fontId="56" type="noConversion"/>
  </si>
  <si>
    <t>준설선
Dredgers</t>
    <phoneticPr fontId="56" type="noConversion"/>
  </si>
  <si>
    <t>노상안정기
Road stabilizers</t>
    <phoneticPr fontId="56" type="noConversion"/>
  </si>
  <si>
    <t>항타 및 
항발기
Rock drills</t>
    <phoneticPr fontId="56" type="noConversion"/>
  </si>
  <si>
    <t>믹서트럭
Mixer trucks</t>
    <phoneticPr fontId="56" type="noConversion"/>
  </si>
  <si>
    <t>믹싱프랜트
Mixing plants</t>
    <phoneticPr fontId="56" type="noConversion"/>
  </si>
  <si>
    <t>피니셔
Finishers</t>
    <phoneticPr fontId="56" type="noConversion"/>
  </si>
  <si>
    <t xml:space="preserve"> Source : Road and Railroad Department</t>
    <phoneticPr fontId="56" type="noConversion"/>
  </si>
  <si>
    <t>시설보호지구
Protection of facilities</t>
    <phoneticPr fontId="63" type="noConversion"/>
  </si>
  <si>
    <t>취락지구
Community</t>
    <phoneticPr fontId="63" type="noConversion"/>
  </si>
  <si>
    <t>개발진흥지구
Development Promotion</t>
    <phoneticPr fontId="63" type="noConversion"/>
  </si>
  <si>
    <t>특정용도
제한지구
Protective</t>
    <phoneticPr fontId="63" type="noConversion"/>
  </si>
  <si>
    <t>Year</t>
    <phoneticPr fontId="63" type="noConversion"/>
  </si>
  <si>
    <t>주거
Residen-tial</t>
    <phoneticPr fontId="33" type="noConversion"/>
  </si>
  <si>
    <t>관광휴양
Tourist</t>
    <phoneticPr fontId="33" type="noConversion"/>
  </si>
  <si>
    <t>복합
Complex</t>
    <phoneticPr fontId="33" type="noConversion"/>
  </si>
  <si>
    <t>2010</t>
    <phoneticPr fontId="33" type="noConversion"/>
  </si>
  <si>
    <t>Source : Urban Planning Division</t>
    <phoneticPr fontId="63" type="noConversion"/>
  </si>
  <si>
    <t>연별 및 시군별
Year &amp; Si, Gun</t>
    <phoneticPr fontId="56" type="noConversion"/>
  </si>
  <si>
    <t>주택수 Number of houses by type of housing unit</t>
    <phoneticPr fontId="56" type="noConversion"/>
  </si>
  <si>
    <t>주택보급률(%)
Housing supply rate
(B)/(A)*100</t>
    <phoneticPr fontId="56" type="noConversion"/>
  </si>
  <si>
    <t>합 계
Total
(B)</t>
    <phoneticPr fontId="56" type="noConversion"/>
  </si>
  <si>
    <t>단독주택
Detached
dwelling</t>
    <phoneticPr fontId="56" type="noConversion"/>
  </si>
  <si>
    <t>아파트
Apartment</t>
    <phoneticPr fontId="56" type="noConversion"/>
  </si>
  <si>
    <t>연립주택
Row
house</t>
    <phoneticPr fontId="56" type="noConversion"/>
  </si>
  <si>
    <t>다가구주택
Multi family
house</t>
    <phoneticPr fontId="56" type="noConversion"/>
  </si>
  <si>
    <t>자료 : 건축디자인과</t>
    <phoneticPr fontId="56" type="noConversion"/>
  </si>
  <si>
    <t>주: "비거주용 건물내 주택" 항목은 「인구주택총조사」 시에만 나오는 자료임.</t>
    <phoneticPr fontId="56" type="noConversion"/>
  </si>
  <si>
    <t xml:space="preserve">주 : 1) 일반가구를 대상으로 집계(비혈연가구, 1인가구 포함), </t>
    <phoneticPr fontId="56" type="noConversion"/>
  </si>
  <si>
    <t xml:space="preserve">          단, 집단가구(6인 이상 비혈연가구, 기숙사, 사회시설 등) 및 외국인 가구는 제외</t>
    <phoneticPr fontId="56" type="noConversion"/>
  </si>
  <si>
    <t xml:space="preserve">      2) 2011년부터 비거주용 건물내 주택을 단독주택에 포함</t>
    <phoneticPr fontId="56" type="noConversion"/>
  </si>
  <si>
    <t>주거용</t>
  </si>
  <si>
    <t>Dwelling</t>
  </si>
  <si>
    <t>상업용</t>
  </si>
  <si>
    <t>Commercial</t>
  </si>
  <si>
    <t>농수산용</t>
  </si>
  <si>
    <t>Agriculture Forestry 
&amp; Fishery</t>
  </si>
  <si>
    <t>농수산용
Agriculture Forestry &amp; Fishery</t>
  </si>
  <si>
    <t>공업용</t>
  </si>
  <si>
    <t>Industrial</t>
  </si>
  <si>
    <t>공업용
Industrial</t>
  </si>
  <si>
    <t>교육/사회용</t>
  </si>
  <si>
    <t>Educational 
&amp; Social</t>
  </si>
  <si>
    <t>교육/사회용
Educational &amp; Social</t>
  </si>
  <si>
    <t>공공용</t>
  </si>
  <si>
    <t>Public</t>
  </si>
  <si>
    <t>공공용
Public</t>
  </si>
  <si>
    <t>기타</t>
  </si>
  <si>
    <t>Others</t>
  </si>
  <si>
    <t>주 : 국토해양부 사업승인분 포함</t>
  </si>
  <si>
    <t>Source : Division of Architecture &amp; Design</t>
    <phoneticPr fontId="56" type="noConversion"/>
  </si>
  <si>
    <t>자료 : 건축디자인과</t>
    <phoneticPr fontId="56" type="noConversion"/>
  </si>
  <si>
    <t>자료 : 건축디자인과</t>
    <phoneticPr fontId="56" type="noConversion"/>
  </si>
  <si>
    <t>Source : Division of Architecture &amp; Design</t>
    <phoneticPr fontId="56" type="noConversion"/>
  </si>
  <si>
    <t>자료 : 건축디자인과</t>
    <phoneticPr fontId="33" type="noConversion"/>
  </si>
  <si>
    <t>Source : Division of Architecture &amp; Design</t>
    <phoneticPr fontId="33" type="noConversion"/>
  </si>
  <si>
    <t>자료 : 건축디자인과, 2007년 자료부터 수록</t>
    <phoneticPr fontId="56" type="noConversion"/>
  </si>
  <si>
    <t>국가하천
National River</t>
  </si>
  <si>
    <t>지방하천
Regional River</t>
  </si>
  <si>
    <t>기타
Other Rivers</t>
  </si>
  <si>
    <t>안동댐</t>
  </si>
  <si>
    <t>임하댐</t>
  </si>
  <si>
    <t>운문댐</t>
  </si>
  <si>
    <t>영천댐</t>
  </si>
  <si>
    <t>군위댐</t>
  </si>
  <si>
    <t>안계댐</t>
  </si>
  <si>
    <t>감포댐</t>
  </si>
  <si>
    <t>자료 : 도시계획과, 환경정책과,  2007년 자료부터 서식 변경</t>
    <phoneticPr fontId="56" type="noConversion"/>
  </si>
  <si>
    <t>Source : Construction and Land Register Department</t>
    <phoneticPr fontId="56" type="noConversion"/>
  </si>
  <si>
    <t>2011</t>
    <phoneticPr fontId="56" type="noConversion"/>
  </si>
  <si>
    <t>2011</t>
    <phoneticPr fontId="56" type="noConversion"/>
  </si>
  <si>
    <t>자료 : 도시계획과, 환경정책과,  2007년 자료부터 서식 변경</t>
    <phoneticPr fontId="56" type="noConversion"/>
  </si>
  <si>
    <t>Source : Urban Planning Division, Green Environment Division</t>
    <phoneticPr fontId="63" type="noConversion"/>
  </si>
  <si>
    <t xml:space="preserve"> Mungyeong</t>
    <phoneticPr fontId="56" type="noConversion"/>
  </si>
  <si>
    <t>8. 토지거래허가</t>
    <phoneticPr fontId="56" type="noConversion"/>
  </si>
  <si>
    <t>Source : Construction and Land Register Department</t>
    <phoneticPr fontId="56" type="noConversion"/>
  </si>
  <si>
    <t>비도시</t>
    <phoneticPr fontId="59" type="noConversion"/>
  </si>
  <si>
    <t>도시</t>
    <phoneticPr fontId="59" type="noConversion"/>
  </si>
  <si>
    <t>미지정</t>
    <phoneticPr fontId="59" type="noConversion"/>
  </si>
  <si>
    <t xml:space="preserve">도시지역 </t>
    <phoneticPr fontId="59" type="noConversion"/>
  </si>
  <si>
    <t>녹지</t>
    <phoneticPr fontId="59" type="noConversion"/>
  </si>
  <si>
    <t>주거</t>
    <phoneticPr fontId="59" type="noConversion"/>
  </si>
  <si>
    <t>공업</t>
    <phoneticPr fontId="59" type="noConversion"/>
  </si>
  <si>
    <t>상업</t>
    <phoneticPr fontId="59" type="noConversion"/>
  </si>
  <si>
    <t>건축허가</t>
    <phoneticPr fontId="33" type="noConversion"/>
  </si>
  <si>
    <t>2013</t>
  </si>
  <si>
    <t xml:space="preserve"> 주 : 1) 2011년 자료부터 수록</t>
    <phoneticPr fontId="33" type="noConversion"/>
  </si>
  <si>
    <t xml:space="preserve">      2) 지가변동률은 기준시점 가격수준을 100으로 보았을 때 해당시점 가격수준의 변동률을 의미함.</t>
    <phoneticPr fontId="33" type="noConversion"/>
  </si>
  <si>
    <t xml:space="preserve">      3) 2013년 자료부터 항목 세분화, 모든항목 변경</t>
    <phoneticPr fontId="33" type="noConversion"/>
  </si>
  <si>
    <t>자료 : 토지정보과</t>
    <phoneticPr fontId="56" type="noConversion"/>
  </si>
  <si>
    <t xml:space="preserve">       「전국지가변동률조사」한국토지주택공사 지가동향(http://www.onnara.go.kr)</t>
    <phoneticPr fontId="33" type="noConversion"/>
  </si>
  <si>
    <t>이용상황별</t>
  </si>
  <si>
    <t>자연환경보전
Natural Environment
Preservation
Area</t>
    <phoneticPr fontId="33" type="noConversion"/>
  </si>
  <si>
    <t>계획관리
Plan management Area</t>
    <phoneticPr fontId="33" type="noConversion"/>
  </si>
  <si>
    <t>주거용
Residental zone</t>
    <phoneticPr fontId="33" type="noConversion"/>
  </si>
  <si>
    <t>상업용
Commercial
zone</t>
    <phoneticPr fontId="33" type="noConversion"/>
  </si>
  <si>
    <t>Year &amp; Si, Gun</t>
    <phoneticPr fontId="33" type="noConversion"/>
  </si>
  <si>
    <t>Source : Korea Land &amp; Housing Corporation</t>
  </si>
  <si>
    <t>용도지역별 By use</t>
    <phoneticPr fontId="33" type="noConversion"/>
  </si>
  <si>
    <t>…</t>
    <phoneticPr fontId="33" type="noConversion"/>
  </si>
  <si>
    <t>관리지역
Management
 Area</t>
    <phoneticPr fontId="56" type="noConversion"/>
  </si>
  <si>
    <t>주 : "관리지역"항목 - 2003년 6월 이전은 '준도시'와 '준농림'의 합계임.</t>
    <phoneticPr fontId="56" type="noConversion"/>
  </si>
  <si>
    <t xml:space="preserve">      단위에 따른 절사 등으로 세부내용과 합계가 차이날 수 있음.</t>
    <phoneticPr fontId="56" type="noConversion"/>
  </si>
  <si>
    <t>자료 : 도시계획과, 2009년 자료부터 서식 변경( 항목삭제 "위락지구", 리모델링지구" )</t>
    <phoneticPr fontId="33" type="noConversion"/>
  </si>
  <si>
    <t>산업·유통
Industrial</t>
    <phoneticPr fontId="33" type="noConversion"/>
  </si>
  <si>
    <t>특정
Specifi-
cation</t>
    <phoneticPr fontId="33" type="noConversion"/>
  </si>
  <si>
    <t>주 : 2013년 자료부터 개발진흥지구내 '산업','유통'항목-&gt;'산업·유통'으로 통합, '특정' 항목 추가</t>
    <phoneticPr fontId="33" type="noConversion"/>
  </si>
  <si>
    <t>남
Male</t>
    <phoneticPr fontId="59" type="noConversion"/>
  </si>
  <si>
    <t>여
Female</t>
    <phoneticPr fontId="59" type="noConversion"/>
  </si>
  <si>
    <t>인구    Population</t>
    <phoneticPr fontId="59" type="noConversion"/>
  </si>
  <si>
    <t>…</t>
    <phoneticPr fontId="59" type="noConversion"/>
  </si>
  <si>
    <t>자료 : 하천과</t>
    <phoneticPr fontId="56" type="noConversion"/>
  </si>
  <si>
    <t>자료 : 하천과, 2007년 자료부터 수록</t>
    <phoneticPr fontId="56" type="noConversion"/>
  </si>
  <si>
    <t>자료 : 도로철도공항과</t>
    <phoneticPr fontId="56" type="noConversion"/>
  </si>
  <si>
    <t>자료 : 도로철도공항과</t>
    <phoneticPr fontId="56" type="noConversion"/>
  </si>
  <si>
    <t>다세대주택
Apartment units
in a private house</t>
    <phoneticPr fontId="56" type="noConversion"/>
  </si>
  <si>
    <t>전
Dry 
paddy</t>
    <phoneticPr fontId="33" type="noConversion"/>
  </si>
  <si>
    <t>답
Rice 
paddy</t>
    <phoneticPr fontId="33" type="noConversion"/>
  </si>
  <si>
    <t>대 지</t>
    <phoneticPr fontId="33" type="noConversion"/>
  </si>
  <si>
    <t>임 야
Forest field</t>
    <phoneticPr fontId="33" type="noConversion"/>
  </si>
  <si>
    <t>공 장
Factory site</t>
    <phoneticPr fontId="33" type="noConversion"/>
  </si>
  <si>
    <t>기 타
Others</t>
    <phoneticPr fontId="33" type="noConversion"/>
  </si>
  <si>
    <t>연별 및 시군별
Year &amp; Si, Gun</t>
    <phoneticPr fontId="33" type="noConversion"/>
  </si>
  <si>
    <t>용도지역별 By use</t>
    <phoneticPr fontId="33" type="noConversion"/>
  </si>
  <si>
    <t>평 균</t>
    <phoneticPr fontId="33" type="noConversion"/>
  </si>
  <si>
    <t>주 거
Residental zone</t>
    <phoneticPr fontId="33" type="noConversion"/>
  </si>
  <si>
    <t>상 업
Commercial
zone</t>
    <phoneticPr fontId="33" type="noConversion"/>
  </si>
  <si>
    <t xml:space="preserve">공 업
Industrial
zone </t>
    <phoneticPr fontId="33" type="noConversion"/>
  </si>
  <si>
    <t>녹 지
Greenbelt</t>
    <phoneticPr fontId="33" type="noConversion"/>
  </si>
  <si>
    <t>농 림
Agricultural &amp;
Forest Area</t>
    <phoneticPr fontId="33" type="noConversion"/>
  </si>
  <si>
    <t>보전관리
Preservation 
management 
Area</t>
    <phoneticPr fontId="33" type="noConversion"/>
  </si>
  <si>
    <t>생산관리
Production 
management 
Area</t>
    <phoneticPr fontId="33" type="noConversion"/>
  </si>
  <si>
    <t>기 타
Other</t>
    <phoneticPr fontId="33" type="noConversion"/>
  </si>
  <si>
    <t>Ⅹ. Housing and Construction / 447</t>
    <phoneticPr fontId="56" type="noConversion"/>
  </si>
  <si>
    <t>456 / Ⅹ. 주택, 건설</t>
    <phoneticPr fontId="56" type="noConversion"/>
  </si>
  <si>
    <t>460 / Ⅹ. 주택, 건설</t>
    <phoneticPr fontId="56" type="noConversion"/>
  </si>
  <si>
    <t>2013</t>
    <phoneticPr fontId="56" type="noConversion"/>
  </si>
  <si>
    <t>2014</t>
    <phoneticPr fontId="56" type="noConversion"/>
  </si>
  <si>
    <t>2013</t>
    <phoneticPr fontId="33" type="noConversion"/>
  </si>
  <si>
    <t>2014</t>
    <phoneticPr fontId="33" type="noConversion"/>
  </si>
  <si>
    <t>2013</t>
    <phoneticPr fontId="61" type="noConversion"/>
  </si>
  <si>
    <t>2014</t>
    <phoneticPr fontId="61" type="noConversion"/>
  </si>
  <si>
    <t>2013</t>
    <phoneticPr fontId="56" type="noConversion"/>
  </si>
  <si>
    <t>2013</t>
    <phoneticPr fontId="33" type="noConversion"/>
  </si>
  <si>
    <t>2014</t>
    <phoneticPr fontId="56" type="noConversion"/>
  </si>
  <si>
    <t>2014</t>
    <phoneticPr fontId="59" type="noConversion"/>
  </si>
  <si>
    <t>2014</t>
    <phoneticPr fontId="56" type="noConversion"/>
  </si>
  <si>
    <t>-</t>
  </si>
  <si>
    <t>지질공원
Geopark</t>
  </si>
  <si>
    <t>개소
Number</t>
  </si>
  <si>
    <t xml:space="preserve"> - </t>
  </si>
  <si>
    <t xml:space="preserve"> 칠곡군 </t>
  </si>
  <si>
    <t xml:space="preserve"> Yeongyang </t>
  </si>
  <si>
    <t>-</t>
    <phoneticPr fontId="56" type="noConversion"/>
  </si>
  <si>
    <r>
      <t>일반가구수</t>
    </r>
    <r>
      <rPr>
        <vertAlign val="superscript"/>
        <sz val="8"/>
        <color theme="1"/>
        <rFont val="돋움"/>
        <family val="3"/>
        <charset val="129"/>
      </rPr>
      <t xml:space="preserve">1)
</t>
    </r>
    <r>
      <rPr>
        <sz val="8"/>
        <color theme="1"/>
        <rFont val="돋움"/>
        <family val="3"/>
        <charset val="129"/>
      </rPr>
      <t>No.of general
households
(A)</t>
    </r>
    <phoneticPr fontId="56" type="noConversion"/>
  </si>
  <si>
    <r>
      <t>14. 공  원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6" type="noConversion"/>
  </si>
  <si>
    <r>
      <t>14. 공  원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6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</si>
  <si>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Others</t>
    </r>
    <phoneticPr fontId="59" type="noConversion"/>
  </si>
  <si>
    <r>
      <t>기타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Others</t>
    </r>
    <phoneticPr fontId="59" type="noConversion"/>
  </si>
  <si>
    <r>
      <t xml:space="preserve">방재지구
</t>
    </r>
    <r>
      <rPr>
        <sz val="8"/>
        <color theme="1"/>
        <rFont val="돋움"/>
        <family val="3"/>
        <charset val="129"/>
      </rPr>
      <t>Prevention
of disaster</t>
    </r>
    <phoneticPr fontId="63" type="noConversion"/>
  </si>
  <si>
    <r>
      <t>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Urban</t>
    </r>
    <phoneticPr fontId="59" type="noConversion"/>
  </si>
  <si>
    <r>
      <t>비도시지역인구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Rural</t>
    </r>
    <phoneticPr fontId="59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</si>
  <si>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56" type="noConversion"/>
  </si>
  <si>
    <r>
      <t>6. 아파트 건립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56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</si>
  <si>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phoneticPr fontId="56" type="noConversion"/>
  </si>
  <si>
    <r>
      <t xml:space="preserve">6. Construction of Apartment </t>
    </r>
    <r>
      <rPr>
        <b/>
        <vertAlign val="superscript"/>
        <sz val="15"/>
        <color theme="1"/>
        <rFont val="굴림"/>
        <family val="3"/>
        <charset val="129"/>
      </rPr>
      <t>1)</t>
    </r>
    <r>
      <rPr>
        <b/>
        <sz val="15"/>
        <color theme="1"/>
        <rFont val="굴림"/>
        <family val="3"/>
        <charset val="129"/>
      </rPr>
      <t>(Cont'd)</t>
    </r>
    <phoneticPr fontId="56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</si>
  <si>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</t>
    </r>
    <phoneticPr fontId="63" type="noConversion"/>
  </si>
  <si>
    <r>
      <t>5. 시</t>
    </r>
    <r>
      <rPr>
        <b/>
        <sz val="17"/>
        <color theme="1"/>
        <rFont val="Wingdings 2"/>
        <family val="1"/>
        <charset val="2"/>
      </rPr>
      <t></t>
    </r>
    <r>
      <rPr>
        <b/>
        <sz val="17"/>
        <color theme="1"/>
        <rFont val="굴림"/>
        <family val="3"/>
        <charset val="129"/>
      </rPr>
      <t>군별 건축허가(계속)</t>
    </r>
    <phoneticPr fontId="63" type="noConversion"/>
  </si>
  <si>
    <t>418 / Ⅹ. 주택, 건설</t>
    <phoneticPr fontId="56" type="noConversion"/>
  </si>
  <si>
    <t>428 / Ⅹ. 주택, 건설</t>
    <phoneticPr fontId="33" type="noConversion"/>
  </si>
  <si>
    <t>Ⅹ. Housing and Construction / 437</t>
    <phoneticPr fontId="56" type="noConversion"/>
  </si>
  <si>
    <t>Ⅹ. Housing and Construction / 439</t>
    <phoneticPr fontId="56" type="noConversion"/>
  </si>
  <si>
    <t>442 / Ⅹ. 주택, 건설</t>
    <phoneticPr fontId="56" type="noConversion"/>
  </si>
  <si>
    <t>450 / Ⅹ. 주택, 건설</t>
    <phoneticPr fontId="56" type="noConversion"/>
  </si>
  <si>
    <t>Ⅹ. Housing and Construction / 451</t>
    <phoneticPr fontId="56" type="noConversion"/>
  </si>
  <si>
    <t>Ⅹ. Housing and Construction / 453</t>
    <phoneticPr fontId="56" type="noConversion"/>
  </si>
  <si>
    <t>458 / Ⅹ. 주택, 건설</t>
    <phoneticPr fontId="56" type="noConversion"/>
  </si>
  <si>
    <t>Ⅹ. Housing and Construction / 461</t>
    <phoneticPr fontId="56" type="noConversion"/>
  </si>
  <si>
    <t>462 / Ⅹ. 주택, 건설</t>
    <phoneticPr fontId="56" type="noConversion"/>
  </si>
  <si>
    <t>Ⅹ. Housing and Construction / 463</t>
    <phoneticPr fontId="56" type="noConversion"/>
  </si>
  <si>
    <t xml:space="preserve">      2013년 자료부터 인구항목 "남, 여" 추가</t>
    <phoneticPr fontId="59" type="noConversion"/>
  </si>
  <si>
    <t>412</t>
    <phoneticPr fontId="56" type="noConversion"/>
  </si>
  <si>
    <t>Ⅹ. Housing and Construction / 413</t>
    <phoneticPr fontId="56" type="noConversion"/>
  </si>
  <si>
    <t>414 / Ⅹ. 주택, 건설</t>
    <phoneticPr fontId="56" type="noConversion"/>
  </si>
  <si>
    <t>Ⅹ. Housing and Construction / 415</t>
    <phoneticPr fontId="56" type="noConversion"/>
  </si>
  <si>
    <t>416 / Ⅹ. 주택, 건설</t>
    <phoneticPr fontId="56" type="noConversion"/>
  </si>
  <si>
    <t>Ⅹ. Housing and Construction / 417</t>
    <phoneticPr fontId="56" type="noConversion"/>
  </si>
  <si>
    <t>Ⅹ. Housing and Construction / 419</t>
    <phoneticPr fontId="56" type="noConversion"/>
  </si>
  <si>
    <t>Ⅹ. Housing and Construction / 421</t>
    <phoneticPr fontId="56" type="noConversion"/>
  </si>
  <si>
    <t>422 / Ⅹ. 주택, 건설</t>
    <phoneticPr fontId="56" type="noConversion"/>
  </si>
  <si>
    <t>Ⅹ. Housing and Construction / 423</t>
    <phoneticPr fontId="56" type="noConversion"/>
  </si>
  <si>
    <t>424 / Ⅹ. 주택, 건설</t>
    <phoneticPr fontId="56" type="noConversion"/>
  </si>
  <si>
    <t>Ⅹ. Housing and Construction / 425</t>
    <phoneticPr fontId="56" type="noConversion"/>
  </si>
  <si>
    <t>426 / Ⅹ. 주택, 건설</t>
    <phoneticPr fontId="56" type="noConversion"/>
  </si>
  <si>
    <t>Ⅹ. Housing and Construction / 429</t>
    <phoneticPr fontId="56" type="noConversion"/>
  </si>
  <si>
    <t>430 / Ⅹ. 주택, 건설</t>
    <phoneticPr fontId="33" type="noConversion"/>
  </si>
  <si>
    <t>Ⅹ. Housing and Construction / 431</t>
    <phoneticPr fontId="56" type="noConversion"/>
  </si>
  <si>
    <t>432 / Ⅹ. 주택, 건설</t>
    <phoneticPr fontId="56" type="noConversion"/>
  </si>
  <si>
    <t>Ⅹ. Housing and Construction / 433</t>
    <phoneticPr fontId="56" type="noConversion"/>
  </si>
  <si>
    <t>434 / Ⅹ. 주택, 건설</t>
    <phoneticPr fontId="56" type="noConversion"/>
  </si>
  <si>
    <t>Ⅹ. Housing and Construction / 435</t>
    <phoneticPr fontId="56" type="noConversion"/>
  </si>
  <si>
    <t>436 / Ⅹ. 주택, 건설</t>
    <phoneticPr fontId="56" type="noConversion"/>
  </si>
  <si>
    <t>438 / Ⅹ. 주택, 건설</t>
    <phoneticPr fontId="56" type="noConversion"/>
  </si>
  <si>
    <t>440 / Ⅹ. 주택, 건설</t>
    <phoneticPr fontId="56" type="noConversion"/>
  </si>
  <si>
    <t>Ⅹ. Housing and Construction / 441</t>
    <phoneticPr fontId="56" type="noConversion"/>
  </si>
  <si>
    <t>Ⅹ. Housing and Construction / 443</t>
    <phoneticPr fontId="56" type="noConversion"/>
  </si>
  <si>
    <t>444 / Ⅹ. 주택, 건설</t>
    <phoneticPr fontId="56" type="noConversion"/>
  </si>
  <si>
    <t>Ⅹ. Housing and Construction / 445</t>
    <phoneticPr fontId="56" type="noConversion"/>
  </si>
  <si>
    <t>446 / Ⅹ. 주택, 건설</t>
    <phoneticPr fontId="56" type="noConversion"/>
  </si>
  <si>
    <t>448 / Ⅹ. 주택, 건설</t>
    <phoneticPr fontId="56" type="noConversion"/>
  </si>
  <si>
    <t>Ⅹ. Housing and Construction / 449</t>
    <phoneticPr fontId="56" type="noConversion"/>
  </si>
  <si>
    <t>452 / Ⅹ. 주택, 건설</t>
    <phoneticPr fontId="56" type="noConversion"/>
  </si>
  <si>
    <t>454 / Ⅹ. 주택, 건설</t>
    <phoneticPr fontId="56" type="noConversion"/>
  </si>
  <si>
    <t>Ⅹ. Housing and Construction / 455</t>
    <phoneticPr fontId="56" type="noConversion"/>
  </si>
  <si>
    <t>Ⅹ. Housing and Construction / 457</t>
    <phoneticPr fontId="56" type="noConversion"/>
  </si>
  <si>
    <t>Ⅹ. Housing and Construction / 459</t>
    <phoneticPr fontId="56" type="noConversion"/>
  </si>
  <si>
    <t>464 / Ⅹ. 주택, 건설</t>
    <phoneticPr fontId="56" type="noConversion"/>
  </si>
  <si>
    <t>Ⅹ. Housing and Construction / 465</t>
    <phoneticPr fontId="56" type="noConversion"/>
  </si>
  <si>
    <t>466 / Ⅹ. 주택, 건설</t>
    <phoneticPr fontId="56" type="noConversion"/>
  </si>
  <si>
    <t>Ⅹ. Housing and Construction / 467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</si>
</sst>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0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&quot;₩&quot;* #,##0.00_ ;_ &quot;₩&quot;* \-#,##0.00_ ;_ &quot;₩&quot;* &quot;-&quot;??_ ;_ @_ "/>
    <numFmt numFmtId="178" formatCode="#,##0_);[Red]\(#,##0\)"/>
    <numFmt numFmtId="179" formatCode="_ * #,##0_ ;_ * \-#,##0_ ;_ * &quot;-&quot;_ ;_ @_ "/>
    <numFmt numFmtId="180" formatCode="_ * #,##0.0_ ;_ * \-#,##0.0_ ;_ * &quot;-&quot;_ ;_ @_ "/>
    <numFmt numFmtId="181" formatCode="#,##0.0_);[Red]\(#,##0.0\)"/>
    <numFmt numFmtId="182" formatCode="#,##0.000_);[Red]\(#,##0.000\)"/>
    <numFmt numFmtId="183" formatCode="#,##0_ "/>
    <numFmt numFmtId="184" formatCode="#,##0.0_ "/>
    <numFmt numFmtId="185" formatCode="_-* #,##0.0_-;\-* #,##0.0_-;_-* &quot;-&quot;_-;_-@_-"/>
    <numFmt numFmtId="186" formatCode="_-* #,##0.00_-;\-* #,##0.00_-;_-* &quot;-&quot;_-;_-@_-"/>
    <numFmt numFmtId="187" formatCode="_-* #,##0.0_-;\-* #,##0.0_-;_-* &quot;-&quot;???_-;_-@_-"/>
    <numFmt numFmtId="188" formatCode="_-* #,##0.0_-;\-* #,##0.0_-;_-* &quot;-&quot;?_-;_-@_-"/>
    <numFmt numFmtId="189" formatCode="0.00_);[Red]\(0.00\)"/>
    <numFmt numFmtId="190" formatCode="_ * #,##0.00_ ;_ * \-#,##0.00_ ;_ * &quot;-&quot;??_ ;_ @_ "/>
    <numFmt numFmtId="191" formatCode="0.0_);[Red]\(0.0\)"/>
    <numFmt numFmtId="192" formatCode="&quot;₩&quot;#,##0;&quot;₩&quot;&quot;₩&quot;\-#,##0"/>
    <numFmt numFmtId="193" formatCode="_ * #,##0.00_ ;_ * \-#,##0.00_ ;_ * &quot;-&quot;_ ;_ @_ "/>
    <numFmt numFmtId="194" formatCode="&quot;₩&quot;#,##0.00;&quot;₩&quot;\-#,##0.00"/>
    <numFmt numFmtId="195" formatCode="_-[$€-2]* #,##0.00_-;\-[$€-2]* #,##0.00_-;_-[$€-2]* &quot;-&quot;??_-"/>
    <numFmt numFmtId="19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00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01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&quot;R$&quot;#,##0_);[Red]\(&quot;R$&quot;#,##0\)"/>
    <numFmt numFmtId="209" formatCode="_ * #,##0_ ;_ * &quot;₩&quot;&quot;₩&quot;\-#,##0_ ;_ * &quot;-&quot;_ ;_ @_ "/>
    <numFmt numFmtId="210" formatCode="_ &quot;₩&quot;* #,##0.00_ ;_ &quot;₩&quot;* &quot;₩&quot;&quot;₩&quot;\-#,##0.00_ ;_ &quot;₩&quot;* &quot;-&quot;??_ ;_ @_ "/>
    <numFmt numFmtId="211" formatCode="_ &quot;₩&quot;* #,##0_ ;_ &quot;₩&quot;* &quot;₩&quot;&quot;₩&quot;\-#,##0_ ;_ &quot;₩&quot;* &quot;-&quot;_ ;_ @_ "/>
    <numFmt numFmtId="212" formatCode="&quot;₩&quot;#,##0.00;[Red]&quot;₩&quot;&quot;₩&quot;&quot;₩&quot;\-#,##0.00"/>
    <numFmt numFmtId="213" formatCode="_ * #,##0.00_ ;_ * &quot;₩&quot;&quot;₩&quot;\-#,##0.00_ ;_ * &quot;-&quot;??_ ;_ @_ "/>
    <numFmt numFmtId="214" formatCode="_-* #,##0_-;\!\-* #,##0_-;_-* &quot;-&quot;_-;_-@_-"/>
    <numFmt numFmtId="215" formatCode="&quot;₩&quot;#,##0.00;&quot;₩&quot;&quot;₩&quot;&quot;₩&quot;&quot;₩&quot;&quot;₩&quot;&quot;₩&quot;\-#,##0.00"/>
    <numFmt numFmtId="216" formatCode="_ &quot;₩&quot;* #,##0.00_ ;_ &quot;₩&quot;* &quot;₩&quot;\-#,##0.00_ ;_ &quot;₩&quot;* &quot;-&quot;??_ ;_ @_ "/>
    <numFmt numFmtId="217" formatCode="&quot;₩&quot;#,##0;&quot;₩&quot;&quot;₩&quot;&quot;₩&quot;\-#,##0"/>
    <numFmt numFmtId="218" formatCode="#,##0.000\ ;\-#,##0.000\ ;&quot;-&quot;;@\ \ "/>
    <numFmt numFmtId="219" formatCode="#,##0.0_-;\-#,##0.0_-;&quot;-&quot;_-;@_-"/>
    <numFmt numFmtId="220" formatCode="#,##0.0000\ ;\-#,##0.0000\ ;&quot;-&quot;;@\ \ "/>
    <numFmt numFmtId="221" formatCode="#,##0.0000_-\ ;\-#,##0.0000_-\ ;&quot;-&quot;_-\ ;@\ \ "/>
    <numFmt numFmtId="222" formatCode="_-* #,##0.0_-;&quot;₩&quot;\!\-* #,##0.0_-;_-* &quot;-&quot;_-;_-@_-"/>
    <numFmt numFmtId="223" formatCode="&quot;R$&quot;#,##0_);\(&quot;R$&quot;#,##0\)"/>
    <numFmt numFmtId="224" formatCode="&quot;Ⅵ. Agriculture, Forestry and Fishing / &quot;#,##0"/>
    <numFmt numFmtId="225" formatCode="#,##0&quot; / XⅡ. 보건 및 사회보장&quot;"/>
    <numFmt numFmtId="226" formatCode="_-&quot;₩&quot;* #,##0_-;\!\-&quot;₩&quot;* #,##0_-;_-&quot;₩&quot;* &quot;-&quot;_-;_-@_-"/>
    <numFmt numFmtId="227" formatCode="_-* #,##0_-;\-* #,##0_-;_-* &quot;-&quot;?_-;_-@_-"/>
    <numFmt numFmtId="228" formatCode="#,##0;\-#,##0;&quot;-&quot;;@"/>
    <numFmt numFmtId="229" formatCode="#,##0_-;\-#,##0_-;&quot;-&quot;_-;@_-"/>
    <numFmt numFmtId="230" formatCode="0.000"/>
    <numFmt numFmtId="231" formatCode="#,##0.0000\ ;\-#,##0.0000\ ;&quot;-&quot;_-;@\ \ "/>
    <numFmt numFmtId="232" formatCode="#,##0.000;\-#,##0.000;&quot;-&quot;;@"/>
  </numFmts>
  <fonts count="19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5"/>
      <name val="굴림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b/>
      <sz val="10"/>
      <name val="돋움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sz val="10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Helv"/>
      <family val="2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6"/>
      <color indexed="8"/>
      <name val="바탕"/>
      <family val="1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2"/>
      <color theme="1"/>
      <name val="바탕체"/>
      <family val="1"/>
      <charset val="129"/>
    </font>
    <font>
      <vertAlign val="superscript"/>
      <sz val="8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sz val="7.5"/>
      <color theme="1"/>
      <name val="돋움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9"/>
      <color theme="1"/>
      <name val="바탕"/>
      <family val="1"/>
      <charset val="129"/>
    </font>
    <font>
      <sz val="7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.5"/>
      <color theme="1"/>
      <name val="바탕체"/>
      <family val="1"/>
      <charset val="129"/>
    </font>
    <font>
      <sz val="10"/>
      <color theme="1"/>
      <name val="한양신명조"/>
      <family val="3"/>
      <charset val="129"/>
    </font>
    <font>
      <sz val="8"/>
      <color theme="1"/>
      <name val="바탕"/>
      <family val="1"/>
      <charset val="129"/>
    </font>
    <font>
      <sz val="17"/>
      <color theme="1"/>
      <name val="바탕체"/>
      <family val="1"/>
      <charset val="129"/>
    </font>
    <font>
      <sz val="15"/>
      <color theme="1"/>
      <name val="바탕체"/>
      <family val="1"/>
      <charset val="129"/>
    </font>
    <font>
      <sz val="9"/>
      <color theme="1"/>
      <name val="굴림"/>
      <family val="3"/>
      <charset val="129"/>
    </font>
    <font>
      <sz val="10"/>
      <color theme="1"/>
      <name val="HY중고딕"/>
      <family val="1"/>
      <charset val="129"/>
    </font>
    <font>
      <b/>
      <vertAlign val="superscript"/>
      <sz val="15"/>
      <color theme="1"/>
      <name val="굴림"/>
      <family val="3"/>
      <charset val="129"/>
    </font>
    <font>
      <b/>
      <sz val="17"/>
      <color theme="1"/>
      <name val="Wingdings 2"/>
      <family val="1"/>
      <charset val="2"/>
    </font>
    <font>
      <sz val="12"/>
      <color theme="1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</fills>
  <borders count="9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4878">
    <xf numFmtId="0" fontId="0" fillId="0" borderId="0"/>
    <xf numFmtId="0" fontId="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100" fillId="0" borderId="0"/>
    <xf numFmtId="0" fontId="100" fillId="0" borderId="0"/>
    <xf numFmtId="0" fontId="25" fillId="0" borderId="0" applyNumberFormat="0" applyFill="0" applyBorder="0" applyAlignment="0" applyProtection="0"/>
    <xf numFmtId="0" fontId="27" fillId="0" borderId="0"/>
    <xf numFmtId="0" fontId="27" fillId="0" borderId="0"/>
    <xf numFmtId="0" fontId="67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7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7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0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0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0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70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0" fillId="11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7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7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21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8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205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02" fillId="0" borderId="0"/>
    <xf numFmtId="0" fontId="21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206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1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5" fillId="0" borderId="0" applyFont="0" applyFill="0" applyBorder="0" applyAlignment="0" applyProtection="0"/>
    <xf numFmtId="190" fontId="16" fillId="0" borderId="0" applyFont="0" applyFill="0" applyBorder="0" applyAlignment="0" applyProtection="0"/>
    <xf numFmtId="207" fontId="15" fillId="0" borderId="0" applyFont="0" applyFill="0" applyBorder="0" applyAlignment="0" applyProtection="0"/>
    <xf numFmtId="190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8" fillId="3" borderId="0" applyNumberFormat="0" applyBorder="0" applyAlignment="0" applyProtection="0">
      <alignment vertical="center"/>
    </xf>
    <xf numFmtId="0" fontId="20" fillId="0" borderId="0"/>
    <xf numFmtId="0" fontId="22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87" fillId="20" borderId="1" applyNumberFormat="0" applyAlignment="0" applyProtection="0">
      <alignment vertical="center"/>
    </xf>
    <xf numFmtId="0" fontId="24" fillId="0" borderId="0"/>
    <xf numFmtId="0" fontId="91" fillId="21" borderId="2" applyNumberFormat="0" applyAlignment="0" applyProtection="0">
      <alignment vertical="center"/>
    </xf>
    <xf numFmtId="179" fontId="25" fillId="0" borderId="0" applyFont="0" applyFill="0" applyBorder="0" applyAlignment="0" applyProtection="0"/>
    <xf numFmtId="0" fontId="26" fillId="0" borderId="0"/>
    <xf numFmtId="190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192" fontId="26" fillId="0" borderId="0" applyFont="0" applyFill="0" applyBorder="0" applyAlignment="0" applyProtection="0"/>
    <xf numFmtId="193" fontId="26" fillId="0" borderId="0" applyFont="0" applyFill="0" applyBorder="0" applyAlignment="0" applyProtection="0"/>
    <xf numFmtId="194" fontId="26" fillId="0" borderId="0" applyFont="0" applyFill="0" applyBorder="0" applyAlignment="0" applyProtection="0"/>
    <xf numFmtId="0" fontId="103" fillId="0" borderId="0"/>
    <xf numFmtId="0" fontId="25" fillId="0" borderId="0" applyFont="0" applyFill="0" applyBorder="0" applyAlignment="0" applyProtection="0"/>
    <xf numFmtId="0" fontId="103" fillId="0" borderId="0"/>
    <xf numFmtId="195" fontId="27" fillId="0" borderId="0" applyFont="0" applyFill="0" applyBorder="0" applyAlignment="0" applyProtection="0"/>
    <xf numFmtId="0" fontId="90" fillId="0" borderId="0" applyNumberFormat="0" applyFill="0" applyBorder="0" applyAlignment="0" applyProtection="0">
      <alignment vertical="center"/>
    </xf>
    <xf numFmtId="2" fontId="25" fillId="0" borderId="0" applyFont="0" applyFill="0" applyBorder="0" applyAlignment="0" applyProtection="0"/>
    <xf numFmtId="0" fontId="98" fillId="4" borderId="0" applyNumberFormat="0" applyBorder="0" applyAlignment="0" applyProtection="0">
      <alignment vertical="center"/>
    </xf>
    <xf numFmtId="38" fontId="28" fillId="22" borderId="0" applyNumberFormat="0" applyBorder="0" applyAlignment="0" applyProtection="0"/>
    <xf numFmtId="38" fontId="28" fillId="22" borderId="0" applyNumberFormat="0" applyBorder="0" applyAlignment="0" applyProtection="0"/>
    <xf numFmtId="38" fontId="28" fillId="23" borderId="0" applyNumberFormat="0" applyBorder="0" applyAlignment="0" applyProtection="0"/>
    <xf numFmtId="0" fontId="29" fillId="0" borderId="0">
      <alignment horizontal="left"/>
    </xf>
    <xf numFmtId="0" fontId="30" fillId="0" borderId="3" applyNumberFormat="0" applyAlignment="0" applyProtection="0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30" fillId="0" borderId="4">
      <alignment horizontal="left" vertical="center"/>
    </xf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95" fillId="0" borderId="5" applyNumberFormat="0" applyFill="0" applyAlignment="0" applyProtection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96" fillId="0" borderId="6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04" fillId="0" borderId="0" applyNumberFormat="0" applyFill="0" applyBorder="0" applyAlignment="0" applyProtection="0">
      <alignment vertical="top"/>
      <protection locked="0"/>
    </xf>
    <xf numFmtId="0" fontId="94" fillId="7" borderId="1" applyNumberFormat="0" applyAlignment="0" applyProtection="0">
      <alignment vertical="center"/>
    </xf>
    <xf numFmtId="10" fontId="28" fillId="22" borderId="8" applyNumberFormat="0" applyBorder="0" applyAlignment="0" applyProtection="0"/>
    <xf numFmtId="10" fontId="28" fillId="22" borderId="8" applyNumberFormat="0" applyBorder="0" applyAlignment="0" applyProtection="0"/>
    <xf numFmtId="10" fontId="28" fillId="22" borderId="8" applyNumberFormat="0" applyBorder="0" applyAlignment="0" applyProtection="0"/>
    <xf numFmtId="10" fontId="28" fillId="22" borderId="8" applyNumberFormat="0" applyBorder="0" applyAlignment="0" applyProtection="0"/>
    <xf numFmtId="10" fontId="28" fillId="24" borderId="8" applyNumberFormat="0" applyBorder="0" applyAlignment="0" applyProtection="0"/>
    <xf numFmtId="0" fontId="92" fillId="0" borderId="9" applyNumberFormat="0" applyFill="0" applyAlignment="0" applyProtection="0">
      <alignment vertical="center"/>
    </xf>
    <xf numFmtId="179" fontId="25" fillId="0" borderId="0" applyFont="0" applyFill="0" applyBorder="0" applyAlignment="0" applyProtection="0"/>
    <xf numFmtId="216" fontId="26" fillId="0" borderId="0" applyFont="0" applyFill="0" applyBorder="0" applyAlignment="0" applyProtection="0"/>
    <xf numFmtId="217" fontId="26" fillId="0" borderId="0" applyFont="0" applyFill="0" applyBorder="0" applyAlignment="0" applyProtection="0"/>
    <xf numFmtId="0" fontId="32" fillId="0" borderId="1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9" fillId="25" borderId="0" applyNumberFormat="0" applyBorder="0" applyAlignment="0" applyProtection="0">
      <alignment vertical="center"/>
    </xf>
    <xf numFmtId="0" fontId="27" fillId="0" borderId="0"/>
    <xf numFmtId="0" fontId="27" fillId="0" borderId="0"/>
    <xf numFmtId="215" fontId="27" fillId="0" borderId="0"/>
    <xf numFmtId="0" fontId="25" fillId="0" borderId="0"/>
    <xf numFmtId="0" fontId="26" fillId="26" borderId="11" applyNumberFormat="0" applyFont="0" applyAlignment="0" applyProtection="0">
      <alignment vertical="center"/>
    </xf>
    <xf numFmtId="0" fontId="99" fillId="20" borderId="12" applyNumberFormat="0" applyAlignment="0" applyProtection="0">
      <alignment vertical="center"/>
    </xf>
    <xf numFmtId="10" fontId="25" fillId="0" borderId="0" applyFont="0" applyFill="0" applyBorder="0" applyAlignment="0" applyProtection="0"/>
    <xf numFmtId="0" fontId="32" fillId="0" borderId="0"/>
    <xf numFmtId="0" fontId="49" fillId="0" borderId="0" applyNumberFormat="0" applyFill="0" applyBorder="0" applyAlignment="0" applyProtection="0">
      <alignment vertical="center"/>
    </xf>
    <xf numFmtId="0" fontId="65" fillId="0" borderId="0" applyFill="0" applyBorder="0" applyProtection="0">
      <alignment horizontal="centerContinuous" vertical="center"/>
    </xf>
    <xf numFmtId="0" fontId="66" fillId="22" borderId="0" applyFill="0" applyBorder="0" applyProtection="0">
      <alignment horizontal="center" vertical="center"/>
    </xf>
    <xf numFmtId="0" fontId="25" fillId="0" borderId="13" applyNumberFormat="0" applyFont="0" applyFill="0" applyAlignment="0" applyProtection="0"/>
    <xf numFmtId="0" fontId="25" fillId="0" borderId="13" applyNumberFormat="0" applyFont="0" applyFill="0" applyAlignment="0" applyProtection="0"/>
    <xf numFmtId="0" fontId="93" fillId="0" borderId="14" applyNumberFormat="0" applyFill="0" applyAlignment="0" applyProtection="0">
      <alignment vertical="center"/>
    </xf>
    <xf numFmtId="0" fontId="33" fillId="0" borderId="15">
      <alignment horizontal="left"/>
    </xf>
    <xf numFmtId="0" fontId="86" fillId="0" borderId="0" applyNumberForma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7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196" fontId="27" fillId="0" borderId="0">
      <protection locked="0"/>
    </xf>
    <xf numFmtId="209" fontId="2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74" fillId="3" borderId="0" applyNumberFormat="0" applyBorder="0" applyAlignment="0" applyProtection="0">
      <alignment vertical="center"/>
    </xf>
    <xf numFmtId="0" fontId="38" fillId="0" borderId="0">
      <protection locked="0"/>
    </xf>
    <xf numFmtId="0" fontId="38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40" fontId="39" fillId="0" borderId="0" applyFont="0" applyFill="0" applyBorder="0" applyAlignment="0" applyProtection="0"/>
    <xf numFmtId="38" fontId="39" fillId="0" borderId="0" applyFont="0" applyFill="0" applyBorder="0" applyAlignment="0" applyProtection="0"/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40" fillId="0" borderId="0">
      <alignment vertical="center"/>
    </xf>
    <xf numFmtId="9" fontId="64" fillId="22" borderId="0" applyFill="0" applyBorder="0" applyProtection="0">
      <alignment horizontal="right"/>
    </xf>
    <xf numFmtId="10" fontId="64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41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75" fillId="25" borderId="0" applyNumberFormat="0" applyBorder="0" applyAlignment="0" applyProtection="0">
      <alignment vertical="center"/>
    </xf>
    <xf numFmtId="0" fontId="75" fillId="25" borderId="0" applyNumberFormat="0" applyBorder="0" applyAlignment="0" applyProtection="0">
      <alignment vertical="center"/>
    </xf>
    <xf numFmtId="0" fontId="59" fillId="0" borderId="0">
      <alignment horizontal="center" vertical="center"/>
    </xf>
    <xf numFmtId="0" fontId="63" fillId="0" borderId="0">
      <alignment horizontal="center" vertical="center"/>
    </xf>
    <xf numFmtId="0" fontId="42" fillId="0" borderId="0"/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0" fontId="77" fillId="21" borderId="2" applyNumberFormat="0" applyAlignment="0" applyProtection="0">
      <alignment vertical="center"/>
    </xf>
    <xf numFmtId="197" fontId="25" fillId="0" borderId="0">
      <alignment vertical="center"/>
    </xf>
    <xf numFmtId="0" fontId="27" fillId="0" borderId="0" applyProtection="0"/>
    <xf numFmtId="41" fontId="26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79" fontId="27" fillId="0" borderId="0" applyProtection="0"/>
    <xf numFmtId="179" fontId="27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26" fillId="0" borderId="0" applyFont="0" applyFill="0" applyBorder="0" applyAlignment="0" applyProtection="0">
      <alignment vertical="center"/>
    </xf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79" fontId="27" fillId="0" borderId="0" applyProtection="0"/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5" fillId="0" borderId="0"/>
    <xf numFmtId="0" fontId="45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78" fillId="0" borderId="9" applyNumberFormat="0" applyFill="0" applyAlignment="0" applyProtection="0">
      <alignment vertical="center"/>
    </xf>
    <xf numFmtId="0" fontId="78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4" fontId="38" fillId="0" borderId="0">
      <protection locked="0"/>
    </xf>
    <xf numFmtId="198" fontId="27" fillId="0" borderId="0">
      <protection locked="0"/>
    </xf>
    <xf numFmtId="210" fontId="26" fillId="0" borderId="0">
      <protection locked="0"/>
    </xf>
    <xf numFmtId="0" fontId="48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81" fillId="20" borderId="12" applyNumberFormat="0" applyAlignment="0" applyProtection="0">
      <alignment vertical="center"/>
    </xf>
    <xf numFmtId="0" fontId="81" fillId="20" borderId="12" applyNumberFormat="0" applyAlignment="0" applyProtection="0">
      <alignment vertical="center"/>
    </xf>
    <xf numFmtId="41" fontId="26" fillId="0" borderId="0" applyFont="0" applyFill="0" applyBorder="0" applyAlignment="0" applyProtection="0"/>
    <xf numFmtId="179" fontId="27" fillId="0" borderId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Protection="0"/>
    <xf numFmtId="208" fontId="26" fillId="22" borderId="0" applyFill="0" applyBorder="0" applyProtection="0">
      <alignment horizontal="right"/>
    </xf>
    <xf numFmtId="0" fontId="27" fillId="0" borderId="0" applyFont="0" applyFill="0" applyBorder="0" applyAlignment="0" applyProtection="0"/>
    <xf numFmtId="0" fontId="55" fillId="0" borderId="0">
      <alignment vertical="center"/>
    </xf>
    <xf numFmtId="0" fontId="55" fillId="0" borderId="0">
      <alignment vertical="center"/>
    </xf>
    <xf numFmtId="0" fontId="101" fillId="0" borderId="0"/>
    <xf numFmtId="42" fontId="26" fillId="0" borderId="0" applyFont="0" applyFill="0" applyBorder="0" applyAlignment="0" applyProtection="0"/>
    <xf numFmtId="199" fontId="27" fillId="0" borderId="0">
      <protection locked="0"/>
    </xf>
    <xf numFmtId="211" fontId="26" fillId="0" borderId="0">
      <protection locked="0"/>
    </xf>
    <xf numFmtId="0" fontId="107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07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/>
    <xf numFmtId="0" fontId="2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7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64" fillId="0" borderId="0"/>
    <xf numFmtId="0" fontId="106" fillId="0" borderId="0"/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106" fillId="0" borderId="0"/>
    <xf numFmtId="0" fontId="26" fillId="0" borderId="0"/>
    <xf numFmtId="0" fontId="27" fillId="0" borderId="0"/>
    <xf numFmtId="0" fontId="106" fillId="0" borderId="0"/>
    <xf numFmtId="0" fontId="8" fillId="0" borderId="0">
      <alignment vertical="center"/>
    </xf>
    <xf numFmtId="0" fontId="106" fillId="0" borderId="0"/>
    <xf numFmtId="0" fontId="26" fillId="0" borderId="0">
      <alignment vertical="center"/>
    </xf>
    <xf numFmtId="0" fontId="106" fillId="0" borderId="0"/>
    <xf numFmtId="0" fontId="26" fillId="0" borderId="0">
      <alignment vertical="center"/>
    </xf>
    <xf numFmtId="0" fontId="106" fillId="0" borderId="0"/>
    <xf numFmtId="0" fontId="106" fillId="0" borderId="0"/>
    <xf numFmtId="0" fontId="10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106" fillId="0" borderId="0"/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107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107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6" fillId="0" borderId="0"/>
    <xf numFmtId="0" fontId="107" fillId="0" borderId="0">
      <alignment vertical="center"/>
    </xf>
    <xf numFmtId="0" fontId="27" fillId="0" borderId="0"/>
    <xf numFmtId="0" fontId="26" fillId="0" borderId="0">
      <alignment vertical="center"/>
    </xf>
    <xf numFmtId="0" fontId="107" fillId="0" borderId="0">
      <alignment vertical="center"/>
    </xf>
    <xf numFmtId="0" fontId="27" fillId="0" borderId="0" applyProtection="0"/>
    <xf numFmtId="0" fontId="107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07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62" fillId="0" borderId="0"/>
    <xf numFmtId="0" fontId="27" fillId="0" borderId="0"/>
    <xf numFmtId="0" fontId="26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38" fillId="0" borderId="13">
      <protection locked="0"/>
    </xf>
    <xf numFmtId="200" fontId="27" fillId="0" borderId="0">
      <protection locked="0"/>
    </xf>
    <xf numFmtId="212" fontId="26" fillId="0" borderId="0">
      <protection locked="0"/>
    </xf>
    <xf numFmtId="201" fontId="27" fillId="0" borderId="0">
      <protection locked="0"/>
    </xf>
    <xf numFmtId="213" fontId="26" fillId="0" borderId="0"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17" fillId="0" borderId="0" applyFont="0" applyFill="0" applyBorder="0" applyAlignment="0" applyProtection="0"/>
    <xf numFmtId="0" fontId="11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11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11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11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11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11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11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11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11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11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11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7" fillId="3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7" fillId="4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7" fillId="4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7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7" fillId="48" borderId="0" applyNumberFormat="0" applyBorder="0" applyAlignment="0" applyProtection="0">
      <alignment vertical="center"/>
    </xf>
    <xf numFmtId="0" fontId="107" fillId="4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7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7" fillId="5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7" fillId="52" borderId="0" applyNumberFormat="0" applyBorder="0" applyAlignment="0" applyProtection="0">
      <alignment vertical="center"/>
    </xf>
    <xf numFmtId="0" fontId="107" fillId="5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7" fillId="5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7" fillId="5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7" fillId="56" borderId="0" applyNumberFormat="0" applyBorder="0" applyAlignment="0" applyProtection="0">
      <alignment vertical="center"/>
    </xf>
    <xf numFmtId="0" fontId="107" fillId="5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7" fillId="5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11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11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11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11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11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11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11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11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11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11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11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7" fillId="3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7" fillId="4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7" fillId="4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7" fillId="4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7" fillId="49" borderId="0" applyNumberFormat="0" applyBorder="0" applyAlignment="0" applyProtection="0">
      <alignment vertical="center"/>
    </xf>
    <xf numFmtId="0" fontId="107" fillId="4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7" fillId="4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7" fillId="5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7" fillId="53" borderId="0" applyNumberFormat="0" applyBorder="0" applyAlignment="0" applyProtection="0">
      <alignment vertical="center"/>
    </xf>
    <xf numFmtId="0" fontId="107" fillId="5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7" fillId="53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7" fillId="5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7" fillId="57" borderId="0" applyNumberFormat="0" applyBorder="0" applyAlignment="0" applyProtection="0">
      <alignment vertical="center"/>
    </xf>
    <xf numFmtId="0" fontId="107" fillId="5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7" fillId="5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9" fillId="12" borderId="0" applyNumberFormat="0" applyBorder="0" applyAlignment="0" applyProtection="0"/>
    <xf numFmtId="0" fontId="85" fillId="12" borderId="0" applyNumberFormat="0" applyBorder="0" applyAlignment="0" applyProtection="0">
      <alignment vertical="center"/>
    </xf>
    <xf numFmtId="0" fontId="119" fillId="12" borderId="0" applyNumberFormat="0" applyBorder="0" applyAlignment="0" applyProtection="0"/>
    <xf numFmtId="0" fontId="85" fillId="12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85" fillId="9" borderId="0" applyNumberFormat="0" applyBorder="0" applyAlignment="0" applyProtection="0">
      <alignment vertical="center"/>
    </xf>
    <xf numFmtId="0" fontId="119" fillId="9" borderId="0" applyNumberFormat="0" applyBorder="0" applyAlignment="0" applyProtection="0"/>
    <xf numFmtId="0" fontId="85" fillId="9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85" fillId="10" borderId="0" applyNumberFormat="0" applyBorder="0" applyAlignment="0" applyProtection="0">
      <alignment vertical="center"/>
    </xf>
    <xf numFmtId="0" fontId="119" fillId="10" borderId="0" applyNumberFormat="0" applyBorder="0" applyAlignment="0" applyProtection="0"/>
    <xf numFmtId="0" fontId="85" fillId="10" borderId="0" applyNumberFormat="0" applyBorder="0" applyAlignment="0" applyProtection="0">
      <alignment vertical="center"/>
    </xf>
    <xf numFmtId="0" fontId="119" fillId="13" borderId="0" applyNumberFormat="0" applyBorder="0" applyAlignment="0" applyProtection="0"/>
    <xf numFmtId="0" fontId="85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/>
    <xf numFmtId="0" fontId="85" fillId="13" borderId="0" applyNumberFormat="0" applyBorder="0" applyAlignment="0" applyProtection="0">
      <alignment vertical="center"/>
    </xf>
    <xf numFmtId="0" fontId="119" fillId="14" borderId="0" applyNumberFormat="0" applyBorder="0" applyAlignment="0" applyProtection="0"/>
    <xf numFmtId="0" fontId="85" fillId="14" borderId="0" applyNumberFormat="0" applyBorder="0" applyAlignment="0" applyProtection="0">
      <alignment vertical="center"/>
    </xf>
    <xf numFmtId="0" fontId="119" fillId="14" borderId="0" applyNumberFormat="0" applyBorder="0" applyAlignment="0" applyProtection="0"/>
    <xf numFmtId="0" fontId="85" fillId="14" borderId="0" applyNumberFormat="0" applyBorder="0" applyAlignment="0" applyProtection="0">
      <alignment vertical="center"/>
    </xf>
    <xf numFmtId="0" fontId="119" fillId="15" borderId="0" applyNumberFormat="0" applyBorder="0" applyAlignment="0" applyProtection="0"/>
    <xf numFmtId="0" fontId="85" fillId="15" borderId="0" applyNumberFormat="0" applyBorder="0" applyAlignment="0" applyProtection="0">
      <alignment vertical="center"/>
    </xf>
    <xf numFmtId="0" fontId="119" fillId="15" borderId="0" applyNumberFormat="0" applyBorder="0" applyAlignment="0" applyProtection="0"/>
    <xf numFmtId="0" fontId="85" fillId="15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20" fillId="3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20" fillId="4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20" fillId="4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0" fillId="50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20" fillId="50" borderId="0" applyNumberFormat="0" applyBorder="0" applyAlignment="0" applyProtection="0">
      <alignment vertical="center"/>
    </xf>
    <xf numFmtId="0" fontId="120" fillId="50" borderId="0" applyNumberFormat="0" applyBorder="0" applyAlignment="0" applyProtection="0">
      <alignment vertical="center"/>
    </xf>
    <xf numFmtId="0" fontId="120" fillId="5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0" fillId="5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20" fillId="54" borderId="0" applyNumberFormat="0" applyBorder="0" applyAlignment="0" applyProtection="0">
      <alignment vertical="center"/>
    </xf>
    <xf numFmtId="0" fontId="120" fillId="54" borderId="0" applyNumberFormat="0" applyBorder="0" applyAlignment="0" applyProtection="0">
      <alignment vertical="center"/>
    </xf>
    <xf numFmtId="0" fontId="120" fillId="5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0" fillId="58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120" fillId="58" borderId="0" applyNumberFormat="0" applyBorder="0" applyAlignment="0" applyProtection="0">
      <alignment vertical="center"/>
    </xf>
    <xf numFmtId="0" fontId="120" fillId="58" borderId="0" applyNumberFormat="0" applyBorder="0" applyAlignment="0" applyProtection="0">
      <alignment vertical="center"/>
    </xf>
    <xf numFmtId="0" fontId="120" fillId="5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9" fillId="16" borderId="0" applyNumberFormat="0" applyBorder="0" applyAlignment="0" applyProtection="0"/>
    <xf numFmtId="0" fontId="85" fillId="16" borderId="0" applyNumberFormat="0" applyBorder="0" applyAlignment="0" applyProtection="0">
      <alignment vertical="center"/>
    </xf>
    <xf numFmtId="0" fontId="119" fillId="16" borderId="0" applyNumberFormat="0" applyBorder="0" applyAlignment="0" applyProtection="0"/>
    <xf numFmtId="0" fontId="85" fillId="16" borderId="0" applyNumberFormat="0" applyBorder="0" applyAlignment="0" applyProtection="0">
      <alignment vertical="center"/>
    </xf>
    <xf numFmtId="0" fontId="119" fillId="17" borderId="0" applyNumberFormat="0" applyBorder="0" applyAlignment="0" applyProtection="0"/>
    <xf numFmtId="0" fontId="85" fillId="17" borderId="0" applyNumberFormat="0" applyBorder="0" applyAlignment="0" applyProtection="0">
      <alignment vertical="center"/>
    </xf>
    <xf numFmtId="0" fontId="119" fillId="17" borderId="0" applyNumberFormat="0" applyBorder="0" applyAlignment="0" applyProtection="0"/>
    <xf numFmtId="0" fontId="85" fillId="17" borderId="0" applyNumberFormat="0" applyBorder="0" applyAlignment="0" applyProtection="0">
      <alignment vertical="center"/>
    </xf>
    <xf numFmtId="0" fontId="119" fillId="18" borderId="0" applyNumberFormat="0" applyBorder="0" applyAlignment="0" applyProtection="0"/>
    <xf numFmtId="0" fontId="85" fillId="18" borderId="0" applyNumberFormat="0" applyBorder="0" applyAlignment="0" applyProtection="0">
      <alignment vertical="center"/>
    </xf>
    <xf numFmtId="0" fontId="119" fillId="18" borderId="0" applyNumberFormat="0" applyBorder="0" applyAlignment="0" applyProtection="0"/>
    <xf numFmtId="0" fontId="85" fillId="18" borderId="0" applyNumberFormat="0" applyBorder="0" applyAlignment="0" applyProtection="0">
      <alignment vertical="center"/>
    </xf>
    <xf numFmtId="0" fontId="119" fillId="13" borderId="0" applyNumberFormat="0" applyBorder="0" applyAlignment="0" applyProtection="0"/>
    <xf numFmtId="0" fontId="85" fillId="13" borderId="0" applyNumberFormat="0" applyBorder="0" applyAlignment="0" applyProtection="0">
      <alignment vertical="center"/>
    </xf>
    <xf numFmtId="0" fontId="119" fillId="13" borderId="0" applyNumberFormat="0" applyBorder="0" applyAlignment="0" applyProtection="0"/>
    <xf numFmtId="0" fontId="85" fillId="13" borderId="0" applyNumberFormat="0" applyBorder="0" applyAlignment="0" applyProtection="0">
      <alignment vertical="center"/>
    </xf>
    <xf numFmtId="0" fontId="119" fillId="14" borderId="0" applyNumberFormat="0" applyBorder="0" applyAlignment="0" applyProtection="0"/>
    <xf numFmtId="0" fontId="85" fillId="14" borderId="0" applyNumberFormat="0" applyBorder="0" applyAlignment="0" applyProtection="0">
      <alignment vertical="center"/>
    </xf>
    <xf numFmtId="0" fontId="119" fillId="14" borderId="0" applyNumberFormat="0" applyBorder="0" applyAlignment="0" applyProtection="0"/>
    <xf numFmtId="0" fontId="85" fillId="14" borderId="0" applyNumberFormat="0" applyBorder="0" applyAlignment="0" applyProtection="0">
      <alignment vertical="center"/>
    </xf>
    <xf numFmtId="0" fontId="119" fillId="19" borderId="0" applyNumberFormat="0" applyBorder="0" applyAlignment="0" applyProtection="0"/>
    <xf numFmtId="0" fontId="85" fillId="19" borderId="0" applyNumberFormat="0" applyBorder="0" applyAlignment="0" applyProtection="0">
      <alignment vertical="center"/>
    </xf>
    <xf numFmtId="0" fontId="119" fillId="19" borderId="0" applyNumberFormat="0" applyBorder="0" applyAlignment="0" applyProtection="0"/>
    <xf numFmtId="0" fontId="85" fillId="19" borderId="0" applyNumberFormat="0" applyBorder="0" applyAlignment="0" applyProtection="0">
      <alignment vertical="center"/>
    </xf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2" fontId="121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203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176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7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4" fontId="121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205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122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7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177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38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7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179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4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7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19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1" fillId="0" borderId="0" applyFont="0" applyFill="0" applyBorder="0" applyAlignment="0" applyProtection="0"/>
    <xf numFmtId="0" fontId="123" fillId="3" borderId="0" applyNumberFormat="0" applyBorder="0" applyAlignment="0" applyProtection="0"/>
    <xf numFmtId="0" fontId="88" fillId="3" borderId="0" applyNumberFormat="0" applyBorder="0" applyAlignment="0" applyProtection="0">
      <alignment vertical="center"/>
    </xf>
    <xf numFmtId="0" fontId="123" fillId="3" borderId="0" applyNumberFormat="0" applyBorder="0" applyAlignment="0" applyProtection="0"/>
    <xf numFmtId="0" fontId="88" fillId="3" borderId="0" applyNumberFormat="0" applyBorder="0" applyAlignment="0" applyProtection="0">
      <alignment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7" fillId="0" borderId="0"/>
    <xf numFmtId="0" fontId="121" fillId="0" borderId="0"/>
    <xf numFmtId="0" fontId="17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7" fillId="0" borderId="0"/>
    <xf numFmtId="0" fontId="121" fillId="0" borderId="0"/>
    <xf numFmtId="0" fontId="17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2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7" fillId="0" borderId="0"/>
    <xf numFmtId="0" fontId="121" fillId="0" borderId="0"/>
    <xf numFmtId="0" fontId="17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1" fillId="0" borderId="0"/>
    <xf numFmtId="0" fontId="125" fillId="20" borderId="1" applyNumberFormat="0" applyAlignment="0" applyProtection="0"/>
    <xf numFmtId="0" fontId="87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125" fillId="20" borderId="1" applyNumberFormat="0" applyAlignment="0" applyProtection="0"/>
    <xf numFmtId="0" fontId="87" fillId="20" borderId="1" applyNumberFormat="0" applyAlignment="0" applyProtection="0">
      <alignment vertical="center"/>
    </xf>
    <xf numFmtId="0" fontId="126" fillId="0" borderId="0"/>
    <xf numFmtId="0" fontId="127" fillId="21" borderId="2" applyNumberFormat="0" applyAlignment="0" applyProtection="0"/>
    <xf numFmtId="0" fontId="91" fillId="21" borderId="2" applyNumberFormat="0" applyAlignment="0" applyProtection="0">
      <alignment vertical="center"/>
    </xf>
    <xf numFmtId="0" fontId="127" fillId="21" borderId="2" applyNumberFormat="0" applyAlignment="0" applyProtection="0"/>
    <xf numFmtId="0" fontId="91" fillId="21" borderId="2" applyNumberFormat="0" applyAlignment="0" applyProtection="0">
      <alignment vertical="center"/>
    </xf>
    <xf numFmtId="3" fontId="128" fillId="0" borderId="0" applyFont="0" applyFill="0" applyBorder="0" applyAlignment="0" applyProtection="0"/>
    <xf numFmtId="0" fontId="117" fillId="0" borderId="0" applyFont="0" applyFill="0" applyBorder="0" applyAlignment="0" applyProtection="0"/>
    <xf numFmtId="194" fontId="10" fillId="0" borderId="0" applyFont="0" applyFill="0" applyBorder="0" applyAlignment="0" applyProtection="0"/>
    <xf numFmtId="194" fontId="26" fillId="0" borderId="0" applyFont="0" applyFill="0" applyBorder="0" applyAlignment="0" applyProtection="0"/>
    <xf numFmtId="0" fontId="128" fillId="0" borderId="0" applyFont="0" applyFill="0" applyBorder="0" applyAlignment="0" applyProtection="0"/>
    <xf numFmtId="0" fontId="129" fillId="0" borderId="0" applyNumberFormat="0" applyFill="0" applyBorder="0" applyAlignment="0" applyProtection="0"/>
    <xf numFmtId="0" fontId="90" fillId="0" borderId="0" applyNumberFormat="0" applyFill="0" applyBorder="0" applyAlignment="0" applyProtection="0">
      <alignment vertical="center"/>
    </xf>
    <xf numFmtId="0" fontId="129" fillId="0" borderId="0" applyNumberFormat="0" applyFill="0" applyBorder="0" applyAlignment="0" applyProtection="0"/>
    <xf numFmtId="0" fontId="90" fillId="0" borderId="0" applyNumberFormat="0" applyFill="0" applyBorder="0" applyAlignment="0" applyProtection="0">
      <alignment vertical="center"/>
    </xf>
    <xf numFmtId="2" fontId="128" fillId="0" borderId="0" applyFont="0" applyFill="0" applyBorder="0" applyAlignment="0" applyProtection="0"/>
    <xf numFmtId="0" fontId="130" fillId="4" borderId="0" applyNumberFormat="0" applyBorder="0" applyAlignment="0" applyProtection="0"/>
    <xf numFmtId="0" fontId="98" fillId="4" borderId="0" applyNumberFormat="0" applyBorder="0" applyAlignment="0" applyProtection="0">
      <alignment vertical="center"/>
    </xf>
    <xf numFmtId="0" fontId="130" fillId="4" borderId="0" applyNumberFormat="0" applyBorder="0" applyAlignment="0" applyProtection="0"/>
    <xf numFmtId="0" fontId="98" fillId="4" borderId="0" applyNumberFormat="0" applyBorder="0" applyAlignment="0" applyProtection="0">
      <alignment vertical="center"/>
    </xf>
    <xf numFmtId="38" fontId="131" fillId="22" borderId="0" applyNumberFormat="0" applyBorder="0" applyAlignment="0" applyProtection="0"/>
    <xf numFmtId="38" fontId="28" fillId="22" borderId="0" applyNumberFormat="0" applyBorder="0" applyAlignment="0" applyProtection="0"/>
    <xf numFmtId="38" fontId="131" fillId="22" borderId="0" applyNumberFormat="0" applyBorder="0" applyAlignment="0" applyProtection="0"/>
    <xf numFmtId="0" fontId="132" fillId="0" borderId="0">
      <alignment horizontal="left"/>
    </xf>
    <xf numFmtId="0" fontId="133" fillId="0" borderId="3" applyNumberFormat="0" applyAlignment="0" applyProtection="0">
      <alignment horizontal="left" vertical="center"/>
    </xf>
    <xf numFmtId="0" fontId="133" fillId="0" borderId="4">
      <alignment horizontal="left" vertical="center"/>
    </xf>
    <xf numFmtId="0" fontId="133" fillId="0" borderId="4">
      <alignment horizontal="left" vertical="center"/>
    </xf>
    <xf numFmtId="0" fontId="30" fillId="0" borderId="4">
      <alignment horizontal="left" vertical="center"/>
    </xf>
    <xf numFmtId="0" fontId="133" fillId="0" borderId="4">
      <alignment horizontal="left" vertical="center"/>
    </xf>
    <xf numFmtId="0" fontId="133" fillId="0" borderId="4">
      <alignment horizontal="left" vertical="center"/>
    </xf>
    <xf numFmtId="0" fontId="30" fillId="0" borderId="4">
      <alignment horizontal="left" vertical="center"/>
    </xf>
    <xf numFmtId="0" fontId="133" fillId="0" borderId="4">
      <alignment horizontal="left" vertical="center"/>
    </xf>
    <xf numFmtId="0" fontId="133" fillId="0" borderId="4">
      <alignment horizontal="left" vertical="center"/>
    </xf>
    <xf numFmtId="0" fontId="30" fillId="0" borderId="4">
      <alignment horizontal="left" vertical="center"/>
    </xf>
    <xf numFmtId="0" fontId="134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5" fillId="0" borderId="7" applyNumberFormat="0" applyFill="0" applyAlignment="0" applyProtection="0"/>
    <xf numFmtId="0" fontId="97" fillId="0" borderId="7" applyNumberFormat="0" applyFill="0" applyAlignment="0" applyProtection="0">
      <alignment vertical="center"/>
    </xf>
    <xf numFmtId="0" fontId="135" fillId="0" borderId="7" applyNumberFormat="0" applyFill="0" applyAlignment="0" applyProtection="0"/>
    <xf numFmtId="0" fontId="97" fillId="0" borderId="7" applyNumberFormat="0" applyFill="0" applyAlignment="0" applyProtection="0">
      <alignment vertical="center"/>
    </xf>
    <xf numFmtId="0" fontId="135" fillId="0" borderId="0" applyNumberFormat="0" applyFill="0" applyBorder="0" applyAlignment="0" applyProtection="0"/>
    <xf numFmtId="0" fontId="97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/>
    <xf numFmtId="0" fontId="97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/>
    <xf numFmtId="0" fontId="133" fillId="0" borderId="0" applyNumberFormat="0" applyFill="0" applyBorder="0" applyAlignment="0" applyProtection="0"/>
    <xf numFmtId="0" fontId="136" fillId="7" borderId="1" applyNumberFormat="0" applyAlignment="0" applyProtection="0"/>
    <xf numFmtId="10" fontId="131" fillId="22" borderId="8" applyNumberFormat="0" applyBorder="0" applyAlignment="0" applyProtection="0"/>
    <xf numFmtId="10" fontId="131" fillId="22" borderId="8" applyNumberFormat="0" applyBorder="0" applyAlignment="0" applyProtection="0"/>
    <xf numFmtId="10" fontId="28" fillId="24" borderId="8" applyNumberFormat="0" applyBorder="0" applyAlignment="0" applyProtection="0"/>
    <xf numFmtId="10" fontId="131" fillId="22" borderId="8" applyNumberFormat="0" applyBorder="0" applyAlignment="0" applyProtection="0"/>
    <xf numFmtId="10" fontId="131" fillId="22" borderId="8" applyNumberFormat="0" applyBorder="0" applyAlignment="0" applyProtection="0"/>
    <xf numFmtId="10" fontId="28" fillId="24" borderId="8" applyNumberFormat="0" applyBorder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136" fillId="7" borderId="1" applyNumberFormat="0" applyAlignment="0" applyProtection="0"/>
    <xf numFmtId="0" fontId="136" fillId="7" borderId="1" applyNumberFormat="0" applyAlignment="0" applyProtection="0"/>
    <xf numFmtId="0" fontId="94" fillId="7" borderId="1" applyNumberFormat="0" applyAlignment="0" applyProtection="0">
      <alignment vertical="center"/>
    </xf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136" fillId="59" borderId="1" applyNumberFormat="0" applyAlignment="0" applyProtection="0"/>
    <xf numFmtId="0" fontId="94" fillId="7" borderId="1" applyNumberFormat="0" applyAlignment="0" applyProtection="0">
      <alignment vertical="center"/>
    </xf>
    <xf numFmtId="0" fontId="137" fillId="0" borderId="9" applyNumberFormat="0" applyFill="0" applyAlignment="0" applyProtection="0"/>
    <xf numFmtId="0" fontId="92" fillId="0" borderId="9" applyNumberFormat="0" applyFill="0" applyAlignment="0" applyProtection="0">
      <alignment vertical="center"/>
    </xf>
    <xf numFmtId="0" fontId="137" fillId="0" borderId="9" applyNumberFormat="0" applyFill="0" applyAlignment="0" applyProtection="0"/>
    <xf numFmtId="0" fontId="92" fillId="0" borderId="9" applyNumberFormat="0" applyFill="0" applyAlignment="0" applyProtection="0">
      <alignment vertical="center"/>
    </xf>
    <xf numFmtId="0" fontId="138" fillId="0" borderId="10"/>
    <xf numFmtId="0" fontId="138" fillId="0" borderId="10"/>
    <xf numFmtId="0" fontId="32" fillId="0" borderId="10"/>
    <xf numFmtId="0" fontId="32" fillId="0" borderId="10"/>
    <xf numFmtId="0" fontId="32" fillId="0" borderId="10"/>
    <xf numFmtId="0" fontId="138" fillId="0" borderId="10"/>
    <xf numFmtId="0" fontId="138" fillId="0" borderId="10"/>
    <xf numFmtId="0" fontId="138" fillId="0" borderId="10"/>
    <xf numFmtId="0" fontId="32" fillId="0" borderId="10"/>
    <xf numFmtId="0" fontId="138" fillId="0" borderId="10"/>
    <xf numFmtId="0" fontId="138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139" fillId="25" borderId="0" applyNumberFormat="0" applyBorder="0" applyAlignment="0" applyProtection="0"/>
    <xf numFmtId="0" fontId="89" fillId="25" borderId="0" applyNumberFormat="0" applyBorder="0" applyAlignment="0" applyProtection="0">
      <alignment vertical="center"/>
    </xf>
    <xf numFmtId="0" fontId="139" fillId="25" borderId="0" applyNumberFormat="0" applyBorder="0" applyAlignment="0" applyProtection="0"/>
    <xf numFmtId="0" fontId="89" fillId="25" borderId="0" applyNumberFormat="0" applyBorder="0" applyAlignment="0" applyProtection="0">
      <alignment vertical="center"/>
    </xf>
    <xf numFmtId="0" fontId="26" fillId="26" borderId="11" applyNumberFormat="0" applyFont="0" applyAlignment="0" applyProtection="0"/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/>
    <xf numFmtId="0" fontId="140" fillId="20" borderId="12" applyNumberFormat="0" applyAlignment="0" applyProtection="0"/>
    <xf numFmtId="0" fontId="99" fillId="20" borderId="12" applyNumberFormat="0" applyAlignment="0" applyProtection="0">
      <alignment vertical="center"/>
    </xf>
    <xf numFmtId="0" fontId="140" fillId="20" borderId="12" applyNumberFormat="0" applyAlignment="0" applyProtection="0"/>
    <xf numFmtId="0" fontId="99" fillId="20" borderId="12" applyNumberFormat="0" applyAlignment="0" applyProtection="0">
      <alignment vertical="center"/>
    </xf>
    <xf numFmtId="10" fontId="128" fillId="0" borderId="0" applyFont="0" applyFill="0" applyBorder="0" applyAlignment="0" applyProtection="0"/>
    <xf numFmtId="0" fontId="138" fillId="0" borderId="0"/>
    <xf numFmtId="0" fontId="141" fillId="0" borderId="0" applyNumberFormat="0" applyFill="0" applyBorder="0" applyAlignment="0" applyProtection="0"/>
    <xf numFmtId="0" fontId="142" fillId="0" borderId="0" applyFill="0" applyBorder="0" applyProtection="0">
      <alignment horizontal="centerContinuous" vertical="center"/>
    </xf>
    <xf numFmtId="0" fontId="143" fillId="22" borderId="0" applyFill="0" applyBorder="0" applyProtection="0">
      <alignment horizontal="center"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28" fillId="0" borderId="13" applyNumberFormat="0" applyFont="0" applyFill="0" applyAlignment="0" applyProtection="0"/>
    <xf numFmtId="0" fontId="25" fillId="0" borderId="13" applyNumberFormat="0" applyFont="0" applyFill="0" applyAlignment="0" applyProtection="0"/>
    <xf numFmtId="0" fontId="128" fillId="0" borderId="13" applyNumberFormat="0" applyFont="0" applyFill="0" applyAlignment="0" applyProtection="0"/>
    <xf numFmtId="0" fontId="144" fillId="0" borderId="15">
      <alignment horizontal="left"/>
    </xf>
    <xf numFmtId="0" fontId="145" fillId="0" borderId="0" applyNumberFormat="0" applyFill="0" applyBorder="0" applyAlignment="0" applyProtection="0"/>
    <xf numFmtId="0" fontId="86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/>
    <xf numFmtId="0" fontId="86" fillId="0" borderId="0" applyNumberFormat="0" applyFill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20" fillId="3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20" fillId="3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120" fillId="4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20" fillId="4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20" fillId="51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20" fillId="51" borderId="0" applyNumberFormat="0" applyBorder="0" applyAlignment="0" applyProtection="0">
      <alignment vertical="center"/>
    </xf>
    <xf numFmtId="0" fontId="120" fillId="51" borderId="0" applyNumberFormat="0" applyBorder="0" applyAlignment="0" applyProtection="0">
      <alignment vertical="center"/>
    </xf>
    <xf numFmtId="0" fontId="120" fillId="5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0" fillId="55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120" fillId="55" borderId="0" applyNumberFormat="0" applyBorder="0" applyAlignment="0" applyProtection="0">
      <alignment vertical="center"/>
    </xf>
    <xf numFmtId="0" fontId="120" fillId="55" borderId="0" applyNumberFormat="0" applyBorder="0" applyAlignment="0" applyProtection="0">
      <alignment vertical="center"/>
    </xf>
    <xf numFmtId="0" fontId="120" fillId="5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3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147" fillId="32" borderId="90" applyNumberFormat="0" applyAlignment="0" applyProtection="0">
      <alignment vertical="center"/>
    </xf>
    <xf numFmtId="0" fontId="147" fillId="32" borderId="90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73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35" fillId="20" borderId="1" applyNumberFormat="0" applyAlignment="0" applyProtection="0">
      <alignment vertical="center"/>
    </xf>
    <xf numFmtId="209" fontId="10" fillId="0" borderId="0">
      <protection locked="0"/>
    </xf>
    <xf numFmtId="0" fontId="148" fillId="0" borderId="0">
      <protection locked="0"/>
    </xf>
    <xf numFmtId="0" fontId="148" fillId="0" borderId="0">
      <protection locked="0"/>
    </xf>
    <xf numFmtId="0" fontId="149" fillId="29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149" fillId="29" borderId="0" applyNumberFormat="0" applyBorder="0" applyAlignment="0" applyProtection="0">
      <alignment vertical="center"/>
    </xf>
    <xf numFmtId="0" fontId="149" fillId="29" borderId="0" applyNumberFormat="0" applyBorder="0" applyAlignment="0" applyProtection="0">
      <alignment vertical="center"/>
    </xf>
    <xf numFmtId="0" fontId="149" fillId="29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50" fillId="0" borderId="0">
      <protection locked="0"/>
    </xf>
    <xf numFmtId="0" fontId="150" fillId="0" borderId="0">
      <protection locked="0"/>
    </xf>
    <xf numFmtId="0" fontId="27" fillId="24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8" fillId="34" borderId="94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8" fillId="34" borderId="94" applyNumberFormat="0" applyFont="0" applyAlignment="0" applyProtection="0">
      <alignment vertical="center"/>
    </xf>
    <xf numFmtId="0" fontId="8" fillId="26" borderId="11" applyNumberFormat="0" applyFont="0" applyAlignment="0" applyProtection="0">
      <alignment vertical="center"/>
    </xf>
    <xf numFmtId="0" fontId="26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27" fillId="24" borderId="11" applyNumberFormat="0" applyFon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151" fillId="0" borderId="0">
      <alignment vertical="center"/>
    </xf>
    <xf numFmtId="0" fontId="40" fillId="0" borderId="0">
      <alignment vertical="center"/>
    </xf>
    <xf numFmtId="9" fontId="152" fillId="22" borderId="0" applyFill="0" applyBorder="0" applyProtection="0">
      <alignment horizontal="right"/>
    </xf>
    <xf numFmtId="10" fontId="152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53" fillId="30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153" fillId="30" borderId="0" applyNumberFormat="0" applyBorder="0" applyAlignment="0" applyProtection="0">
      <alignment vertical="center"/>
    </xf>
    <xf numFmtId="0" fontId="153" fillId="30" borderId="0" applyNumberFormat="0" applyBorder="0" applyAlignment="0" applyProtection="0">
      <alignment vertical="center"/>
    </xf>
    <xf numFmtId="0" fontId="153" fillId="30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55" fillId="33" borderId="93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155" fillId="33" borderId="93" applyNumberFormat="0" applyAlignment="0" applyProtection="0">
      <alignment vertical="center"/>
    </xf>
    <xf numFmtId="0" fontId="155" fillId="33" borderId="93" applyNumberFormat="0" applyAlignment="0" applyProtection="0">
      <alignment vertical="center"/>
    </xf>
    <xf numFmtId="0" fontId="155" fillId="33" borderId="93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44" fillId="21" borderId="2" applyNumberFormat="0" applyAlignment="0" applyProtection="0">
      <alignment vertical="center"/>
    </xf>
    <xf numFmtId="197" fontId="128" fillId="0" borderId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14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41" fontId="107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179" fontId="27" fillId="0" borderId="0" applyProtection="0"/>
    <xf numFmtId="179" fontId="27" fillId="0" borderId="0" applyProtection="0"/>
    <xf numFmtId="41" fontId="8" fillId="0" borderId="0" applyFont="0" applyFill="0" applyBorder="0" applyAlignment="0" applyProtection="0">
      <alignment vertical="center"/>
    </xf>
    <xf numFmtId="222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27" fillId="0" borderId="0" applyFont="0" applyFill="0" applyBorder="0" applyAlignment="0" applyProtection="0"/>
    <xf numFmtId="0" fontId="27" fillId="0" borderId="0" applyProtection="0"/>
    <xf numFmtId="223" fontId="27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223" fontId="27" fillId="0" borderId="0" applyFont="0" applyFill="0" applyBorder="0" applyAlignment="0" applyProtection="0"/>
    <xf numFmtId="41" fontId="156" fillId="0" borderId="0" applyFont="0" applyFill="0" applyBorder="0" applyAlignment="0" applyProtection="0"/>
    <xf numFmtId="41" fontId="6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179" fontId="27" fillId="0" borderId="0" applyProtection="0"/>
    <xf numFmtId="0" fontId="27" fillId="0" borderId="0" applyProtection="0"/>
    <xf numFmtId="0" fontId="27" fillId="0" borderId="0" applyProtection="0"/>
    <xf numFmtId="0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0" fontId="27" fillId="0" borderId="0" applyProtection="0"/>
    <xf numFmtId="0" fontId="27" fillId="0" borderId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9" fontId="27" fillId="0" borderId="0" applyProtection="0"/>
    <xf numFmtId="179" fontId="27" fillId="0" borderId="0" applyProtection="0"/>
    <xf numFmtId="179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7" fontId="27" fillId="0" borderId="0" applyProtection="0"/>
    <xf numFmtId="214" fontId="27" fillId="0" borderId="0" applyFont="0" applyFill="0" applyBorder="0" applyAlignment="0" applyProtection="0"/>
    <xf numFmtId="177" fontId="27" fillId="0" borderId="0" applyProtection="0"/>
    <xf numFmtId="41" fontId="10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7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7" fillId="0" borderId="0" applyProtection="0"/>
    <xf numFmtId="0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224" fontId="27" fillId="0" borderId="0" applyFont="0" applyFill="0" applyBorder="0" applyAlignment="0" applyProtection="0"/>
    <xf numFmtId="179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225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79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14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1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157" fillId="0" borderId="92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157" fillId="0" borderId="92" applyNumberFormat="0" applyFill="0" applyAlignment="0" applyProtection="0">
      <alignment vertical="center"/>
    </xf>
    <xf numFmtId="0" fontId="157" fillId="0" borderId="92" applyNumberFormat="0" applyFill="0" applyAlignment="0" applyProtection="0">
      <alignment vertical="center"/>
    </xf>
    <xf numFmtId="0" fontId="157" fillId="0" borderId="92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158" fillId="0" borderId="95" applyNumberFormat="0" applyFill="0" applyAlignment="0" applyProtection="0">
      <alignment vertical="center"/>
    </xf>
    <xf numFmtId="0" fontId="158" fillId="0" borderId="95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46" fillId="0" borderId="14" applyNumberFormat="0" applyFill="0" applyAlignment="0" applyProtection="0">
      <alignment vertical="center"/>
    </xf>
    <xf numFmtId="0" fontId="47" fillId="59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59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59" borderId="1" applyNumberFormat="0" applyAlignment="0" applyProtection="0">
      <alignment vertical="center"/>
    </xf>
    <xf numFmtId="0" fontId="47" fillId="59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159" fillId="31" borderId="90" applyNumberFormat="0" applyAlignment="0" applyProtection="0">
      <alignment vertical="center"/>
    </xf>
    <xf numFmtId="0" fontId="159" fillId="31" borderId="90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79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7" fillId="7" borderId="1" applyNumberFormat="0" applyAlignment="0" applyProtection="0">
      <alignment vertical="center"/>
    </xf>
    <xf numFmtId="4" fontId="150" fillId="0" borderId="0">
      <protection locked="0"/>
    </xf>
    <xf numFmtId="210" fontId="10" fillId="0" borderId="0">
      <protection locked="0"/>
    </xf>
    <xf numFmtId="0" fontId="160" fillId="0" borderId="0">
      <alignment vertical="center"/>
    </xf>
    <xf numFmtId="0" fontId="48" fillId="0" borderId="0">
      <alignment vertical="center"/>
    </xf>
    <xf numFmtId="0" fontId="161" fillId="0" borderId="87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161" fillId="0" borderId="87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50" fillId="0" borderId="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2" fillId="0" borderId="88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162" fillId="0" borderId="88" applyNumberFormat="0" applyFill="0" applyAlignment="0" applyProtection="0">
      <alignment vertical="center"/>
    </xf>
    <xf numFmtId="0" fontId="162" fillId="0" borderId="88" applyNumberFormat="0" applyFill="0" applyAlignment="0" applyProtection="0">
      <alignment vertical="center"/>
    </xf>
    <xf numFmtId="0" fontId="162" fillId="0" borderId="88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51" fillId="0" borderId="6" applyNumberFormat="0" applyFill="0" applyAlignment="0" applyProtection="0">
      <alignment vertical="center"/>
    </xf>
    <xf numFmtId="0" fontId="163" fillId="0" borderId="89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163" fillId="0" borderId="89" applyNumberFormat="0" applyFill="0" applyAlignment="0" applyProtection="0">
      <alignment vertical="center"/>
    </xf>
    <xf numFmtId="0" fontId="163" fillId="0" borderId="89" applyNumberFormat="0" applyFill="0" applyAlignment="0" applyProtection="0">
      <alignment vertical="center"/>
    </xf>
    <xf numFmtId="0" fontId="163" fillId="0" borderId="89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52" fillId="0" borderId="7" applyNumberFormat="0" applyFill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3" borderId="12" applyNumberFormat="0" applyAlignment="0" applyProtection="0">
      <alignment vertical="center"/>
    </xf>
    <xf numFmtId="0" fontId="166" fillId="32" borderId="91" applyNumberFormat="0" applyAlignment="0" applyProtection="0">
      <alignment vertical="center"/>
    </xf>
    <xf numFmtId="0" fontId="166" fillId="32" borderId="91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54" fillId="20" borderId="12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6" fillId="0" borderId="0" applyFont="0" applyFill="0" applyBorder="0" applyAlignment="0" applyProtection="0"/>
    <xf numFmtId="214" fontId="27" fillId="0" borderId="0" applyFont="0" applyFill="0" applyBorder="0" applyAlignment="0" applyProtection="0"/>
    <xf numFmtId="208" fontId="10" fillId="22" borderId="0" applyFill="0" applyBorder="0" applyProtection="0">
      <alignment horizontal="right"/>
    </xf>
    <xf numFmtId="0" fontId="167" fillId="0" borderId="0">
      <alignment vertical="center"/>
    </xf>
    <xf numFmtId="0" fontId="55" fillId="0" borderId="0">
      <alignment vertical="center"/>
    </xf>
    <xf numFmtId="0" fontId="167" fillId="0" borderId="0">
      <alignment vertical="center"/>
    </xf>
    <xf numFmtId="0" fontId="55" fillId="0" borderId="0">
      <alignment vertical="center"/>
    </xf>
    <xf numFmtId="17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226" fontId="27" fillId="0" borderId="0" applyFont="0" applyFill="0" applyBorder="0" applyAlignment="0" applyProtection="0"/>
    <xf numFmtId="211" fontId="10" fillId="0" borderId="0">
      <protection locked="0"/>
    </xf>
    <xf numFmtId="0" fontId="27" fillId="0" borderId="0"/>
    <xf numFmtId="0" fontId="107" fillId="0" borderId="0">
      <alignment vertical="center"/>
    </xf>
    <xf numFmtId="0" fontId="27" fillId="0" borderId="0"/>
    <xf numFmtId="0" fontId="8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107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107" fillId="0" borderId="0">
      <alignment vertical="center"/>
    </xf>
    <xf numFmtId="0" fontId="26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7" fillId="0" borderId="0"/>
    <xf numFmtId="0" fontId="107" fillId="0" borderId="0">
      <alignment vertical="center"/>
    </xf>
    <xf numFmtId="0" fontId="26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64" fillId="0" borderId="0"/>
    <xf numFmtId="0" fontId="26" fillId="0" borderId="0"/>
    <xf numFmtId="0" fontId="26" fillId="0" borderId="0"/>
    <xf numFmtId="0" fontId="40" fillId="0" borderId="0"/>
    <xf numFmtId="0" fontId="156" fillId="0" borderId="0"/>
    <xf numFmtId="0" fontId="156" fillId="0" borderId="0"/>
    <xf numFmtId="0" fontId="26" fillId="0" borderId="0"/>
    <xf numFmtId="0" fontId="40" fillId="0" borderId="0"/>
    <xf numFmtId="0" fontId="64" fillId="0" borderId="0"/>
    <xf numFmtId="0" fontId="40" fillId="0" borderId="0"/>
    <xf numFmtId="0" fontId="40" fillId="0" borderId="0"/>
    <xf numFmtId="0" fontId="26" fillId="0" borderId="0"/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107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25" fillId="0" borderId="0"/>
    <xf numFmtId="0" fontId="10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107" fillId="0" borderId="0">
      <alignment vertical="center"/>
    </xf>
    <xf numFmtId="0" fontId="27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27" fillId="0" borderId="0"/>
    <xf numFmtId="0" fontId="107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27" fillId="0" borderId="0" applyProtection="0"/>
    <xf numFmtId="0" fontId="27" fillId="0" borderId="0"/>
    <xf numFmtId="0" fontId="27" fillId="0" borderId="0"/>
    <xf numFmtId="0" fontId="8" fillId="0" borderId="0">
      <alignment vertical="center"/>
    </xf>
    <xf numFmtId="0" fontId="27" fillId="0" borderId="0" applyProtection="0"/>
    <xf numFmtId="0" fontId="27" fillId="0" borderId="0" applyProtection="0"/>
    <xf numFmtId="0" fontId="8" fillId="0" borderId="0">
      <alignment vertical="center"/>
    </xf>
    <xf numFmtId="0" fontId="107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27" fillId="0" borderId="0" applyProtection="0"/>
    <xf numFmtId="0" fontId="8" fillId="0" borderId="0">
      <alignment vertical="center"/>
    </xf>
    <xf numFmtId="0" fontId="27" fillId="0" borderId="0" applyProtection="0"/>
    <xf numFmtId="0" fontId="107" fillId="0" borderId="0">
      <alignment vertical="center"/>
    </xf>
    <xf numFmtId="0" fontId="27" fillId="0" borderId="0" applyProtection="0"/>
    <xf numFmtId="0" fontId="107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6" fillId="0" borderId="0">
      <alignment vertical="center"/>
    </xf>
    <xf numFmtId="0" fontId="2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107" fillId="0" borderId="0">
      <alignment vertical="center"/>
    </xf>
    <xf numFmtId="0" fontId="26" fillId="0" borderId="0">
      <alignment vertical="center"/>
    </xf>
    <xf numFmtId="0" fontId="107" fillId="0" borderId="0">
      <alignment vertical="center"/>
    </xf>
    <xf numFmtId="0" fontId="8" fillId="0" borderId="0">
      <alignment vertical="center"/>
    </xf>
    <xf numFmtId="0" fontId="27" fillId="0" borderId="0"/>
    <xf numFmtId="0" fontId="107" fillId="0" borderId="0">
      <alignment vertical="center"/>
    </xf>
    <xf numFmtId="0" fontId="27" fillId="0" borderId="0"/>
    <xf numFmtId="0" fontId="8" fillId="0" borderId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168" fillId="0" borderId="0" applyNumberFormat="0" applyFill="0" applyBorder="0" applyAlignment="0" applyProtection="0">
      <alignment vertical="top"/>
      <protection locked="0"/>
    </xf>
    <xf numFmtId="0" fontId="150" fillId="0" borderId="13">
      <protection locked="0"/>
    </xf>
    <xf numFmtId="212" fontId="10" fillId="0" borderId="0">
      <protection locked="0"/>
    </xf>
    <xf numFmtId="213" fontId="10" fillId="0" borderId="0">
      <protection locked="0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36" fillId="7" borderId="1" applyNumberFormat="0" applyAlignment="0" applyProtection="0"/>
    <xf numFmtId="0" fontId="141" fillId="0" borderId="0" applyNumberFormat="0" applyFill="0" applyBorder="0" applyAlignment="0" applyProtection="0"/>
    <xf numFmtId="0" fontId="136" fillId="7" borderId="1" applyNumberFormat="0" applyAlignment="0" applyProtection="0"/>
    <xf numFmtId="0" fontId="141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85" fillId="9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/>
    <xf numFmtId="0" fontId="8" fillId="4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/>
    <xf numFmtId="0" fontId="85" fillId="16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8" fillId="0" borderId="96"/>
    <xf numFmtId="0" fontId="32" fillId="0" borderId="96"/>
    <xf numFmtId="0" fontId="136" fillId="7" borderId="1" applyNumberFormat="0" applyAlignment="0" applyProtection="0"/>
    <xf numFmtId="0" fontId="5" fillId="0" borderId="0">
      <alignment vertical="center"/>
    </xf>
    <xf numFmtId="0" fontId="8" fillId="5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6" fillId="7" borderId="1" applyNumberFormat="0" applyAlignment="0" applyProtection="0"/>
    <xf numFmtId="0" fontId="136" fillId="7" borderId="1" applyNumberFormat="0" applyAlignment="0" applyProtection="0"/>
    <xf numFmtId="0" fontId="141" fillId="0" borderId="0" applyNumberFormat="0" applyFill="0" applyBorder="0" applyAlignment="0" applyProtection="0"/>
    <xf numFmtId="0" fontId="85" fillId="12" borderId="0" applyNumberFormat="0" applyBorder="0" applyAlignment="0" applyProtection="0">
      <alignment vertical="center"/>
    </xf>
    <xf numFmtId="0" fontId="136" fillId="7" borderId="1" applyNumberFormat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07" fillId="0" borderId="0">
      <alignment vertical="center"/>
    </xf>
    <xf numFmtId="0" fontId="10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8" fillId="0" borderId="96"/>
    <xf numFmtId="0" fontId="32" fillId="0" borderId="96"/>
    <xf numFmtId="0" fontId="32" fillId="0" borderId="96"/>
    <xf numFmtId="0" fontId="32" fillId="0" borderId="96"/>
    <xf numFmtId="0" fontId="138" fillId="0" borderId="96"/>
    <xf numFmtId="0" fontId="138" fillId="0" borderId="96"/>
    <xf numFmtId="0" fontId="138" fillId="0" borderId="96"/>
    <xf numFmtId="0" fontId="32" fillId="0" borderId="96"/>
    <xf numFmtId="0" fontId="138" fillId="0" borderId="96"/>
    <xf numFmtId="0" fontId="138" fillId="0" borderId="96"/>
    <xf numFmtId="0" fontId="32" fillId="0" borderId="96"/>
    <xf numFmtId="0" fontId="32" fillId="0" borderId="96"/>
    <xf numFmtId="0" fontId="32" fillId="0" borderId="96"/>
    <xf numFmtId="0" fontId="32" fillId="0" borderId="96"/>
    <xf numFmtId="0" fontId="32" fillId="0" borderId="96"/>
    <xf numFmtId="0" fontId="32" fillId="0" borderId="96"/>
    <xf numFmtId="0" fontId="32" fillId="0" borderId="96"/>
    <xf numFmtId="0" fontId="32" fillId="0" borderId="96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/>
    <xf numFmtId="0" fontId="136" fillId="7" borderId="1" applyNumberFormat="0" applyAlignment="0" applyProtection="0"/>
    <xf numFmtId="0" fontId="85" fillId="13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5" fillId="16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85" fillId="9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21" borderId="2" applyNumberFormat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41" fontId="169" fillId="0" borderId="0" applyFont="0" applyFill="0" applyBorder="0" applyAlignment="0" applyProtection="0"/>
    <xf numFmtId="0" fontId="8" fillId="11" borderId="0" applyNumberFormat="0" applyBorder="0" applyAlignment="0" applyProtection="0">
      <alignment vertical="center"/>
    </xf>
    <xf numFmtId="0" fontId="92" fillId="0" borderId="9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9" fillId="0" borderId="0"/>
    <xf numFmtId="0" fontId="169" fillId="0" borderId="0"/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5" fillId="10" borderId="0" applyNumberFormat="0" applyBorder="0" applyAlignment="0" applyProtection="0">
      <alignment vertical="center"/>
    </xf>
    <xf numFmtId="0" fontId="85" fillId="17" borderId="0" applyNumberFormat="0" applyBorder="0" applyAlignment="0" applyProtection="0">
      <alignment vertical="center"/>
    </xf>
    <xf numFmtId="0" fontId="85" fillId="18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9" borderId="0" applyNumberFormat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87" fillId="20" borderId="1" applyNumberFormat="0" applyAlignment="0" applyProtection="0">
      <alignment vertical="center"/>
    </xf>
    <xf numFmtId="0" fontId="88" fillId="3" borderId="0" applyNumberFormat="0" applyBorder="0" applyAlignment="0" applyProtection="0">
      <alignment vertical="center"/>
    </xf>
    <xf numFmtId="0" fontId="27" fillId="26" borderId="11" applyNumberFormat="0" applyFont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21" borderId="2" applyNumberFormat="0" applyAlignment="0" applyProtection="0">
      <alignment vertical="center"/>
    </xf>
    <xf numFmtId="41" fontId="169" fillId="0" borderId="0" applyFont="0" applyFill="0" applyBorder="0" applyAlignment="0" applyProtection="0"/>
    <xf numFmtId="0" fontId="92" fillId="0" borderId="9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85" fillId="15" borderId="0" applyNumberFormat="0" applyBorder="0" applyAlignment="0" applyProtection="0">
      <alignment vertical="center"/>
    </xf>
    <xf numFmtId="0" fontId="85" fillId="14" borderId="0" applyNumberFormat="0" applyBorder="0" applyAlignment="0" applyProtection="0">
      <alignment vertical="center"/>
    </xf>
    <xf numFmtId="0" fontId="85" fillId="13" borderId="0" applyNumberFormat="0" applyBorder="0" applyAlignment="0" applyProtection="0">
      <alignment vertical="center"/>
    </xf>
    <xf numFmtId="0" fontId="169" fillId="0" borderId="0"/>
    <xf numFmtId="0" fontId="169" fillId="0" borderId="0"/>
    <xf numFmtId="0" fontId="85" fillId="9" borderId="0" applyNumberFormat="0" applyBorder="0" applyAlignment="0" applyProtection="0">
      <alignment vertical="center"/>
    </xf>
    <xf numFmtId="0" fontId="85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9" fillId="25" borderId="0" applyNumberFormat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91" fillId="21" borderId="2" applyNumberFormat="0" applyAlignment="0" applyProtection="0">
      <alignment vertical="center"/>
    </xf>
    <xf numFmtId="41" fontId="169" fillId="0" borderId="0" applyFont="0" applyFill="0" applyBorder="0" applyAlignment="0" applyProtection="0"/>
    <xf numFmtId="0" fontId="92" fillId="0" borderId="9" applyNumberFormat="0" applyFill="0" applyAlignment="0" applyProtection="0">
      <alignment vertical="center"/>
    </xf>
    <xf numFmtId="0" fontId="93" fillId="0" borderId="14" applyNumberFormat="0" applyFill="0" applyAlignment="0" applyProtection="0">
      <alignment vertical="center"/>
    </xf>
    <xf numFmtId="0" fontId="94" fillId="7" borderId="1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95" fillId="0" borderId="5" applyNumberFormat="0" applyFill="0" applyAlignment="0" applyProtection="0">
      <alignment vertical="center"/>
    </xf>
    <xf numFmtId="0" fontId="96" fillId="0" borderId="6" applyNumberFormat="0" applyFill="0" applyAlignment="0" applyProtection="0">
      <alignment vertical="center"/>
    </xf>
    <xf numFmtId="0" fontId="97" fillId="0" borderId="7" applyNumberFormat="0" applyFill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98" fillId="4" borderId="0" applyNumberFormat="0" applyBorder="0" applyAlignment="0" applyProtection="0">
      <alignment vertical="center"/>
    </xf>
    <xf numFmtId="0" fontId="99" fillId="20" borderId="12" applyNumberFormat="0" applyAlignment="0" applyProtection="0">
      <alignment vertical="center"/>
    </xf>
    <xf numFmtId="0" fontId="169" fillId="0" borderId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179" fontId="27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38" fillId="0" borderId="10"/>
    <xf numFmtId="0" fontId="32" fillId="0" borderId="1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8" fillId="0" borderId="10"/>
    <xf numFmtId="0" fontId="32" fillId="0" borderId="10"/>
    <xf numFmtId="0" fontId="32" fillId="0" borderId="10"/>
    <xf numFmtId="0" fontId="32" fillId="0" borderId="10"/>
    <xf numFmtId="0" fontId="138" fillId="0" borderId="10"/>
    <xf numFmtId="0" fontId="138" fillId="0" borderId="10"/>
    <xf numFmtId="0" fontId="138" fillId="0" borderId="10"/>
    <xf numFmtId="0" fontId="32" fillId="0" borderId="10"/>
    <xf numFmtId="0" fontId="138" fillId="0" borderId="10"/>
    <xf numFmtId="0" fontId="138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2" fillId="0" borderId="1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4" fillId="0" borderId="0">
      <alignment vertical="center"/>
    </xf>
    <xf numFmtId="0" fontId="64" fillId="26" borderId="11" applyNumberFormat="0" applyFont="0" applyAlignment="0" applyProtection="0">
      <alignment vertical="center"/>
    </xf>
    <xf numFmtId="9" fontId="64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>
      <alignment vertical="center"/>
    </xf>
    <xf numFmtId="41" fontId="107" fillId="0" borderId="0" applyFont="0" applyFill="0" applyBorder="0" applyAlignment="0" applyProtection="0">
      <alignment vertical="center"/>
    </xf>
    <xf numFmtId="42" fontId="6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10">
    <xf numFmtId="0" fontId="0" fillId="0" borderId="0" xfId="0"/>
    <xf numFmtId="49" fontId="57" fillId="22" borderId="0" xfId="0" applyNumberFormat="1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center" vertical="center"/>
      <protection hidden="1"/>
    </xf>
    <xf numFmtId="0" fontId="57" fillId="22" borderId="0" xfId="0" applyFont="1" applyFill="1" applyBorder="1" applyAlignment="1" applyProtection="1">
      <alignment horizontal="righ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58" fillId="22" borderId="0" xfId="0" applyNumberFormat="1" applyFont="1" applyFill="1" applyBorder="1" applyAlignment="1" applyProtection="1">
      <alignment horizontal="left" vertical="center"/>
      <protection hidden="1"/>
    </xf>
    <xf numFmtId="49" fontId="58" fillId="22" borderId="0" xfId="0" applyNumberFormat="1" applyFont="1" applyFill="1" applyBorder="1" applyAlignment="1" applyProtection="1">
      <alignment horizontal="center" vertical="center"/>
      <protection hidden="1"/>
    </xf>
    <xf numFmtId="0" fontId="58" fillId="22" borderId="0" xfId="0" applyFont="1" applyFill="1" applyBorder="1" applyAlignment="1" applyProtection="1">
      <alignment horizontal="center" vertical="center"/>
      <protection hidden="1"/>
    </xf>
    <xf numFmtId="0" fontId="108" fillId="27" borderId="0" xfId="682" applyFont="1" applyFill="1" applyAlignment="1" applyProtection="1">
      <alignment horizontal="left" vertical="center"/>
      <protection hidden="1"/>
    </xf>
    <xf numFmtId="1" fontId="108" fillId="27" borderId="0" xfId="679" applyNumberFormat="1" applyFont="1" applyFill="1" applyAlignment="1" applyProtection="1">
      <alignment horizontal="left" vertical="center"/>
      <protection hidden="1"/>
    </xf>
    <xf numFmtId="0" fontId="109" fillId="27" borderId="0" xfId="680" applyFont="1" applyFill="1" applyAlignment="1" applyProtection="1">
      <alignment horizontal="center" vertical="center"/>
      <protection hidden="1"/>
    </xf>
    <xf numFmtId="179" fontId="109" fillId="27" borderId="0" xfId="526" applyFont="1" applyFill="1" applyAlignment="1" applyProtection="1">
      <alignment horizontal="center" vertical="center"/>
      <protection hidden="1"/>
    </xf>
    <xf numFmtId="0" fontId="108" fillId="27" borderId="0" xfId="691" applyFont="1" applyFill="1" applyBorder="1" applyAlignment="1" applyProtection="1">
      <alignment horizontal="right" vertical="center"/>
      <protection hidden="1"/>
    </xf>
    <xf numFmtId="189" fontId="109" fillId="27" borderId="0" xfId="680" applyNumberFormat="1" applyFont="1" applyFill="1" applyAlignment="1" applyProtection="1">
      <alignment horizontal="center" vertical="center"/>
      <protection hidden="1"/>
    </xf>
    <xf numFmtId="0" fontId="109" fillId="27" borderId="0" xfId="680" applyFont="1" applyFill="1" applyBorder="1" applyAlignment="1" applyProtection="1">
      <alignment horizontal="center" vertical="center"/>
      <protection hidden="1"/>
    </xf>
    <xf numFmtId="0" fontId="110" fillId="27" borderId="0" xfId="680" applyFont="1" applyFill="1" applyAlignment="1" applyProtection="1">
      <alignment vertical="center"/>
      <protection hidden="1"/>
    </xf>
    <xf numFmtId="0" fontId="110" fillId="27" borderId="0" xfId="680" applyFont="1" applyFill="1" applyBorder="1" applyAlignment="1" applyProtection="1">
      <alignment horizontal="center" vertical="center"/>
      <protection hidden="1"/>
    </xf>
    <xf numFmtId="0" fontId="111" fillId="27" borderId="0" xfId="680" applyFont="1" applyFill="1" applyBorder="1" applyAlignment="1" applyProtection="1">
      <alignment horizontal="center" vertical="center"/>
      <protection hidden="1"/>
    </xf>
    <xf numFmtId="0" fontId="111" fillId="27" borderId="0" xfId="680" applyFont="1" applyFill="1" applyAlignment="1" applyProtection="1">
      <alignment horizontal="center" vertical="center"/>
      <protection hidden="1"/>
    </xf>
    <xf numFmtId="0" fontId="108" fillId="27" borderId="0" xfId="680" applyFont="1" applyFill="1" applyBorder="1" applyAlignment="1" applyProtection="1">
      <alignment horizontal="left" vertical="center"/>
      <protection hidden="1"/>
    </xf>
    <xf numFmtId="0" fontId="108" fillId="27" borderId="0" xfId="680" applyFont="1" applyFill="1" applyBorder="1" applyAlignment="1" applyProtection="1">
      <alignment horizontal="center" vertical="center"/>
      <protection hidden="1"/>
    </xf>
    <xf numFmtId="179" fontId="108" fillId="27" borderId="0" xfId="526" applyFont="1" applyFill="1" applyBorder="1" applyAlignment="1" applyProtection="1">
      <alignment horizontal="center" vertical="center"/>
      <protection hidden="1"/>
    </xf>
    <xf numFmtId="189" fontId="108" fillId="27" borderId="0" xfId="680" applyNumberFormat="1" applyFont="1" applyFill="1" applyBorder="1" applyAlignment="1" applyProtection="1">
      <alignment horizontal="right" vertical="center"/>
      <protection hidden="1"/>
    </xf>
    <xf numFmtId="41" fontId="108" fillId="27" borderId="0" xfId="68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25" xfId="680" applyNumberFormat="1" applyFont="1" applyFill="1" applyBorder="1" applyAlignment="1" applyProtection="1">
      <alignment horizontal="right" vertical="center"/>
      <protection hidden="1"/>
    </xf>
    <xf numFmtId="41" fontId="112" fillId="27" borderId="27" xfId="680" applyNumberFormat="1" applyFont="1" applyFill="1" applyBorder="1" applyAlignment="1" applyProtection="1">
      <alignment horizontal="right" vertical="center"/>
      <protection hidden="1"/>
    </xf>
    <xf numFmtId="41" fontId="112" fillId="27" borderId="0" xfId="454" applyNumberFormat="1" applyFont="1" applyFill="1" applyBorder="1" applyAlignment="1" applyProtection="1">
      <alignment vertical="center" wrapText="1"/>
      <protection hidden="1"/>
    </xf>
    <xf numFmtId="41" fontId="112" fillId="27" borderId="0" xfId="680" applyNumberFormat="1" applyFont="1" applyFill="1" applyBorder="1" applyAlignment="1" applyProtection="1">
      <alignment horizontal="right" vertical="center"/>
      <protection hidden="1"/>
    </xf>
    <xf numFmtId="41" fontId="112" fillId="27" borderId="19" xfId="680" applyNumberFormat="1" applyFont="1" applyFill="1" applyBorder="1" applyAlignment="1" applyProtection="1">
      <alignment horizontal="right" vertical="center"/>
      <protection hidden="1"/>
    </xf>
    <xf numFmtId="41" fontId="112" fillId="27" borderId="0" xfId="68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19" xfId="454" applyNumberFormat="1" applyFont="1" applyFill="1" applyBorder="1" applyAlignment="1" applyProtection="1">
      <alignment vertical="center" wrapText="1"/>
      <protection hidden="1"/>
    </xf>
    <xf numFmtId="0" fontId="112" fillId="27" borderId="0" xfId="680" applyFont="1" applyFill="1" applyBorder="1" applyAlignment="1" applyProtection="1">
      <alignment horizontal="center" vertical="center"/>
      <protection hidden="1"/>
    </xf>
    <xf numFmtId="41" fontId="108" fillId="27" borderId="0" xfId="680" quotePrefix="1" applyNumberFormat="1" applyFont="1" applyFill="1" applyBorder="1" applyAlignment="1" applyProtection="1">
      <alignment vertical="center"/>
      <protection hidden="1"/>
    </xf>
    <xf numFmtId="41" fontId="108" fillId="27" borderId="19" xfId="680" quotePrefix="1" applyNumberFormat="1" applyFont="1" applyFill="1" applyBorder="1" applyAlignment="1" applyProtection="1">
      <alignment vertical="center"/>
      <protection hidden="1"/>
    </xf>
    <xf numFmtId="41" fontId="108" fillId="27" borderId="0" xfId="680" applyNumberFormat="1" applyFont="1" applyFill="1" applyBorder="1" applyAlignment="1" applyProtection="1">
      <alignment horizontal="center" vertical="center"/>
      <protection hidden="1"/>
    </xf>
    <xf numFmtId="41" fontId="108" fillId="27" borderId="0" xfId="688" applyNumberFormat="1" applyFont="1" applyFill="1" applyBorder="1" applyAlignment="1" applyProtection="1">
      <alignment vertical="center" wrapText="1"/>
      <protection hidden="1"/>
    </xf>
    <xf numFmtId="41" fontId="108" fillId="27" borderId="19" xfId="688" applyNumberFormat="1" applyFont="1" applyFill="1" applyBorder="1" applyAlignment="1" applyProtection="1">
      <alignment vertical="center" wrapText="1"/>
      <protection hidden="1"/>
    </xf>
    <xf numFmtId="41" fontId="108" fillId="27" borderId="0" xfId="680" applyNumberFormat="1" applyFont="1" applyFill="1" applyBorder="1" applyAlignment="1" applyProtection="1">
      <alignment horizontal="left" vertical="center"/>
      <protection hidden="1"/>
    </xf>
    <xf numFmtId="41" fontId="108" fillId="27" borderId="0" xfId="680" applyNumberFormat="1" applyFont="1" applyFill="1" applyBorder="1" applyAlignment="1" applyProtection="1">
      <alignment horizontal="left" vertical="center" shrinkToFit="1"/>
      <protection hidden="1"/>
    </xf>
    <xf numFmtId="41" fontId="108" fillId="27" borderId="19" xfId="680" applyNumberFormat="1" applyFont="1" applyFill="1" applyBorder="1" applyAlignment="1" applyProtection="1">
      <alignment horizontal="center" vertical="center"/>
      <protection hidden="1"/>
    </xf>
    <xf numFmtId="41" fontId="108" fillId="27" borderId="0" xfId="688" applyNumberFormat="1" applyFont="1" applyFill="1" applyBorder="1" applyAlignment="1" applyProtection="1">
      <alignment vertical="center"/>
      <protection hidden="1"/>
    </xf>
    <xf numFmtId="41" fontId="108" fillId="27" borderId="19" xfId="688" applyNumberFormat="1" applyFont="1" applyFill="1" applyBorder="1" applyAlignment="1" applyProtection="1">
      <alignment vertical="center"/>
      <protection hidden="1"/>
    </xf>
    <xf numFmtId="179" fontId="108" fillId="27" borderId="0" xfId="525" quotePrefix="1" applyFont="1" applyFill="1" applyBorder="1" applyAlignment="1" applyProtection="1">
      <alignment horizontal="left" vertical="center"/>
      <protection hidden="1"/>
    </xf>
    <xf numFmtId="178" fontId="108" fillId="27" borderId="0" xfId="679" applyNumberFormat="1" applyFont="1" applyFill="1" applyBorder="1" applyAlignment="1" applyProtection="1">
      <alignment horizontal="center" vertical="center"/>
      <protection hidden="1"/>
    </xf>
    <xf numFmtId="0" fontId="108" fillId="27" borderId="0" xfId="679" applyFont="1" applyFill="1" applyBorder="1" applyAlignment="1" applyProtection="1">
      <alignment horizontal="left" vertical="center" shrinkToFit="1"/>
      <protection hidden="1"/>
    </xf>
    <xf numFmtId="178" fontId="108" fillId="27" borderId="10" xfId="679" applyNumberFormat="1" applyFont="1" applyFill="1" applyBorder="1" applyAlignment="1" applyProtection="1">
      <alignment horizontal="center" vertical="center"/>
      <protection hidden="1"/>
    </xf>
    <xf numFmtId="41" fontId="108" fillId="27" borderId="10" xfId="688" applyNumberFormat="1" applyFont="1" applyFill="1" applyBorder="1" applyAlignment="1" applyProtection="1">
      <alignment vertical="center" wrapText="1"/>
      <protection hidden="1"/>
    </xf>
    <xf numFmtId="41" fontId="108" fillId="27" borderId="20" xfId="688" applyNumberFormat="1" applyFont="1" applyFill="1" applyBorder="1" applyAlignment="1" applyProtection="1">
      <alignment vertical="center" wrapText="1"/>
      <protection hidden="1"/>
    </xf>
    <xf numFmtId="0" fontId="108" fillId="27" borderId="10" xfId="679" applyFont="1" applyFill="1" applyBorder="1" applyAlignment="1" applyProtection="1">
      <alignment horizontal="left" vertical="center" shrinkToFit="1"/>
      <protection hidden="1"/>
    </xf>
    <xf numFmtId="0" fontId="113" fillId="27" borderId="23" xfId="680" applyFont="1" applyFill="1" applyBorder="1" applyAlignment="1" applyProtection="1">
      <alignment horizontal="left"/>
      <protection hidden="1"/>
    </xf>
    <xf numFmtId="178" fontId="113" fillId="27" borderId="23" xfId="680" applyNumberFormat="1" applyFont="1" applyFill="1" applyBorder="1" applyAlignment="1" applyProtection="1">
      <alignment horizontal="left"/>
      <protection hidden="1"/>
    </xf>
    <xf numFmtId="0" fontId="113" fillId="27" borderId="23" xfId="680" applyFont="1" applyFill="1" applyBorder="1" applyAlignment="1" applyProtection="1">
      <alignment horizontal="right"/>
      <protection hidden="1"/>
    </xf>
    <xf numFmtId="0" fontId="113" fillId="27" borderId="0" xfId="680" applyFont="1" applyFill="1" applyBorder="1" applyAlignment="1" applyProtection="1">
      <alignment horizontal="left"/>
      <protection hidden="1"/>
    </xf>
    <xf numFmtId="0" fontId="114" fillId="27" borderId="0" xfId="691" applyFont="1" applyFill="1" applyProtection="1">
      <alignment vertical="center"/>
      <protection hidden="1"/>
    </xf>
    <xf numFmtId="41" fontId="113" fillId="27" borderId="0" xfId="680" applyNumberFormat="1" applyFont="1" applyFill="1" applyBorder="1" applyAlignment="1" applyProtection="1">
      <alignment horizontal="left" vertical="center" wrapText="1" shrinkToFit="1"/>
      <protection hidden="1"/>
    </xf>
    <xf numFmtId="0" fontId="108" fillId="27" borderId="23" xfId="680" applyFont="1" applyFill="1" applyBorder="1" applyAlignment="1" applyProtection="1">
      <alignment horizontal="center" vertical="center"/>
      <protection hidden="1"/>
    </xf>
    <xf numFmtId="0" fontId="115" fillId="27" borderId="0" xfId="680" applyFont="1" applyFill="1" applyBorder="1" applyAlignment="1" applyProtection="1">
      <alignment horizontal="center" vertical="center"/>
      <protection hidden="1"/>
    </xf>
    <xf numFmtId="178" fontId="113" fillId="27" borderId="0" xfId="679" applyNumberFormat="1" applyFont="1" applyFill="1" applyBorder="1" applyAlignment="1" applyProtection="1">
      <alignment horizontal="center" vertical="center"/>
      <protection hidden="1"/>
    </xf>
    <xf numFmtId="0" fontId="113" fillId="27" borderId="0" xfId="680" applyFont="1" applyFill="1" applyBorder="1" applyAlignment="1" applyProtection="1">
      <alignment horizontal="center" vertical="center"/>
      <protection hidden="1"/>
    </xf>
    <xf numFmtId="0" fontId="108" fillId="27" borderId="19" xfId="0" applyNumberFormat="1" applyFont="1" applyFill="1" applyBorder="1" applyAlignment="1" applyProtection="1">
      <alignment horizontal="center" vertical="center"/>
      <protection hidden="1"/>
    </xf>
    <xf numFmtId="0" fontId="113" fillId="27" borderId="20" xfId="0" applyNumberFormat="1" applyFont="1" applyFill="1" applyBorder="1" applyAlignment="1" applyProtection="1">
      <alignment horizontal="center" vertical="center"/>
      <protection hidden="1"/>
    </xf>
    <xf numFmtId="0" fontId="112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2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2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12" fillId="27" borderId="0" xfId="0" applyNumberFormat="1" applyFont="1" applyFill="1" applyBorder="1" applyAlignment="1" applyProtection="1">
      <alignment horizontal="center" vertical="center" shrinkToFit="1"/>
      <protection hidden="1"/>
    </xf>
    <xf numFmtId="41" fontId="112" fillId="27" borderId="0" xfId="0" applyNumberFormat="1" applyFont="1" applyFill="1" applyBorder="1" applyAlignment="1" applyProtection="1">
      <alignment horizontal="right" vertical="center"/>
      <protection hidden="1"/>
    </xf>
    <xf numFmtId="41" fontId="108" fillId="27" borderId="0" xfId="0" applyNumberFormat="1" applyFont="1" applyFill="1" applyBorder="1" applyAlignment="1" applyProtection="1">
      <alignment horizontal="center" vertical="center"/>
      <protection hidden="1"/>
    </xf>
    <xf numFmtId="41" fontId="108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08" fillId="27" borderId="0" xfId="0" applyNumberFormat="1" applyFont="1" applyFill="1" applyBorder="1" applyAlignment="1" applyProtection="1">
      <alignment horizontal="right" vertical="center"/>
      <protection hidden="1"/>
    </xf>
    <xf numFmtId="41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08" fillId="27" borderId="19" xfId="0" applyNumberFormat="1" applyFont="1" applyFill="1" applyBorder="1" applyAlignment="1" applyProtection="1">
      <alignment horizontal="left" vertical="center" shrinkToFit="1"/>
      <protection hidden="1"/>
    </xf>
    <xf numFmtId="0" fontId="113" fillId="27" borderId="19" xfId="0" applyNumberFormat="1" applyFont="1" applyFill="1" applyBorder="1" applyAlignment="1" applyProtection="1">
      <alignment horizontal="left" vertical="center" shrinkToFit="1"/>
      <protection hidden="1"/>
    </xf>
    <xf numFmtId="41" fontId="113" fillId="27" borderId="10" xfId="0" applyNumberFormat="1" applyFont="1" applyFill="1" applyBorder="1" applyAlignment="1" applyProtection="1">
      <alignment horizontal="center" vertical="center"/>
      <protection hidden="1"/>
    </xf>
    <xf numFmtId="0" fontId="108" fillId="27" borderId="20" xfId="0" applyNumberFormat="1" applyFont="1" applyFill="1" applyBorder="1" applyAlignment="1" applyProtection="1">
      <alignment horizontal="left" vertical="center" shrinkToFit="1"/>
      <protection hidden="1"/>
    </xf>
    <xf numFmtId="41" fontId="108" fillId="27" borderId="0" xfId="0" quotePrefix="1" applyNumberFormat="1" applyFont="1" applyFill="1" applyBorder="1" applyAlignment="1" applyProtection="1">
      <alignment horizontal="right" vertical="center"/>
      <protection hidden="1"/>
    </xf>
    <xf numFmtId="0" fontId="113" fillId="27" borderId="23" xfId="695" applyFont="1" applyFill="1" applyBorder="1" applyAlignment="1" applyProtection="1">
      <alignment horizontal="left"/>
      <protection hidden="1"/>
    </xf>
    <xf numFmtId="178" fontId="113" fillId="27" borderId="23" xfId="695" applyNumberFormat="1" applyFont="1" applyFill="1" applyBorder="1" applyAlignment="1" applyProtection="1">
      <alignment horizontal="left"/>
      <protection hidden="1"/>
    </xf>
    <xf numFmtId="0" fontId="113" fillId="27" borderId="23" xfId="0" applyFont="1" applyFill="1" applyBorder="1" applyAlignment="1" applyProtection="1">
      <alignment horizontal="right"/>
      <protection hidden="1"/>
    </xf>
    <xf numFmtId="3" fontId="113" fillId="27" borderId="23" xfId="695" applyNumberFormat="1" applyFont="1" applyFill="1" applyBorder="1" applyAlignment="1" applyProtection="1">
      <alignment horizontal="left"/>
      <protection hidden="1"/>
    </xf>
    <xf numFmtId="41" fontId="116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6" fillId="27" borderId="0" xfId="0" applyNumberFormat="1" applyFont="1" applyFill="1" applyBorder="1" applyAlignment="1" applyProtection="1">
      <alignment horizontal="right" vertical="center"/>
      <protection hidden="1"/>
    </xf>
    <xf numFmtId="183" fontId="108" fillId="27" borderId="0" xfId="659" applyNumberFormat="1" applyFont="1" applyFill="1" applyBorder="1" applyProtection="1">
      <alignment vertical="center"/>
      <protection locked="0" hidden="1"/>
    </xf>
    <xf numFmtId="183" fontId="108" fillId="27" borderId="0" xfId="661" applyNumberFormat="1" applyFont="1" applyFill="1" applyBorder="1" applyProtection="1">
      <alignment vertical="center"/>
      <protection locked="0" hidden="1"/>
    </xf>
    <xf numFmtId="183" fontId="108" fillId="27" borderId="0" xfId="667" applyNumberFormat="1" applyFont="1" applyFill="1" applyBorder="1" applyProtection="1">
      <alignment vertical="center"/>
      <protection locked="0" hidden="1"/>
    </xf>
    <xf numFmtId="183" fontId="108" fillId="27" borderId="0" xfId="536" applyNumberFormat="1" applyFont="1" applyFill="1" applyBorder="1" applyProtection="1">
      <alignment vertical="center"/>
      <protection locked="0" hidden="1"/>
    </xf>
    <xf numFmtId="183" fontId="108" fillId="27" borderId="10" xfId="659" applyNumberFormat="1" applyFont="1" applyFill="1" applyBorder="1" applyProtection="1">
      <alignment vertical="center"/>
      <protection locked="0" hidden="1"/>
    </xf>
    <xf numFmtId="183" fontId="108" fillId="27" borderId="10" xfId="661" applyNumberFormat="1" applyFont="1" applyFill="1" applyBorder="1" applyProtection="1">
      <alignment vertical="center"/>
      <protection locked="0" hidden="1"/>
    </xf>
    <xf numFmtId="183" fontId="108" fillId="27" borderId="10" xfId="667" applyNumberFormat="1" applyFont="1" applyFill="1" applyBorder="1" applyProtection="1">
      <alignment vertical="center"/>
      <protection locked="0" hidden="1"/>
    </xf>
    <xf numFmtId="183" fontId="108" fillId="27" borderId="10" xfId="536" applyNumberFormat="1" applyFont="1" applyFill="1" applyBorder="1" applyProtection="1">
      <alignment vertical="center"/>
      <protection locked="0" hidden="1"/>
    </xf>
    <xf numFmtId="3" fontId="108" fillId="27" borderId="0" xfId="646" applyNumberFormat="1" applyFont="1" applyFill="1" applyBorder="1" applyProtection="1">
      <alignment vertical="center"/>
      <protection locked="0" hidden="1"/>
    </xf>
    <xf numFmtId="3" fontId="108" fillId="27" borderId="0" xfId="651" applyNumberFormat="1" applyFont="1" applyFill="1" applyBorder="1" applyProtection="1">
      <alignment vertical="center"/>
      <protection locked="0" hidden="1"/>
    </xf>
    <xf numFmtId="3" fontId="108" fillId="27" borderId="10" xfId="646" applyNumberFormat="1" applyFont="1" applyFill="1" applyBorder="1" applyProtection="1">
      <alignment vertical="center"/>
      <protection locked="0" hidden="1"/>
    </xf>
    <xf numFmtId="3" fontId="108" fillId="27" borderId="10" xfId="651" applyNumberFormat="1" applyFont="1" applyFill="1" applyBorder="1" applyProtection="1">
      <alignment vertical="center"/>
      <protection locked="0" hidden="1"/>
    </xf>
    <xf numFmtId="41" fontId="108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188" fontId="108" fillId="27" borderId="0" xfId="0" applyNumberFormat="1" applyFont="1" applyFill="1" applyBorder="1" applyAlignment="1" applyProtection="1">
      <alignment horizontal="right" vertical="center"/>
      <protection locked="0" hidden="1"/>
    </xf>
    <xf numFmtId="41" fontId="113" fillId="27" borderId="0" xfId="456" applyNumberFormat="1" applyFont="1" applyFill="1" applyBorder="1" applyAlignment="1" applyProtection="1">
      <alignment horizontal="right" vertical="center"/>
      <protection hidden="1"/>
    </xf>
    <xf numFmtId="0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horizontal="left" vertical="center"/>
      <protection hidden="1"/>
    </xf>
    <xf numFmtId="0" fontId="170" fillId="27" borderId="0" xfId="0" applyFont="1" applyFill="1" applyAlignment="1" applyProtection="1">
      <alignment horizontal="left" vertical="center"/>
      <protection hidden="1"/>
    </xf>
    <xf numFmtId="0" fontId="170" fillId="27" borderId="0" xfId="0" applyFont="1" applyFill="1" applyAlignment="1" applyProtection="1">
      <alignment horizontal="center" vertical="center"/>
      <protection hidden="1"/>
    </xf>
    <xf numFmtId="0" fontId="170" fillId="27" borderId="0" xfId="0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horizontal="right" vertical="center"/>
      <protection hidden="1"/>
    </xf>
    <xf numFmtId="0" fontId="110" fillId="27" borderId="0" xfId="0" applyFont="1" applyFill="1" applyBorder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0" fontId="108" fillId="27" borderId="10" xfId="0" applyFont="1" applyFill="1" applyBorder="1" applyAlignment="1" applyProtection="1">
      <alignment horizontal="right" vertical="center"/>
      <protection hidden="1"/>
    </xf>
    <xf numFmtId="0" fontId="108" fillId="27" borderId="0" xfId="0" applyFont="1" applyFill="1" applyBorder="1" applyAlignment="1" applyProtection="1">
      <alignment horizontal="center" vertical="center"/>
      <protection hidden="1"/>
    </xf>
    <xf numFmtId="0" fontId="108" fillId="27" borderId="23" xfId="0" applyFont="1" applyFill="1" applyBorder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 vertical="center" wrapText="1"/>
      <protection hidden="1"/>
    </xf>
    <xf numFmtId="3" fontId="108" fillId="27" borderId="0" xfId="452" applyNumberFormat="1" applyFont="1" applyFill="1" applyAlignment="1" applyProtection="1">
      <alignment horizontal="right" vertical="center"/>
      <protection hidden="1"/>
    </xf>
    <xf numFmtId="179" fontId="108" fillId="27" borderId="0" xfId="452" applyFont="1" applyFill="1" applyAlignment="1" applyProtection="1">
      <alignment horizontal="right" vertical="center"/>
      <protection hidden="1"/>
    </xf>
    <xf numFmtId="180" fontId="108" fillId="27" borderId="0" xfId="452" applyNumberFormat="1" applyFont="1" applyFill="1" applyBorder="1" applyAlignment="1" applyProtection="1">
      <alignment horizontal="right" vertical="center"/>
      <protection hidden="1"/>
    </xf>
    <xf numFmtId="0" fontId="112" fillId="27" borderId="0" xfId="0" applyFont="1" applyFill="1" applyBorder="1" applyAlignment="1" applyProtection="1">
      <alignment horizontal="center" vertical="center"/>
      <protection hidden="1"/>
    </xf>
    <xf numFmtId="3" fontId="112" fillId="27" borderId="0" xfId="452" applyNumberFormat="1" applyFont="1" applyFill="1" applyAlignment="1" applyProtection="1">
      <alignment horizontal="right" vertical="center"/>
      <protection hidden="1"/>
    </xf>
    <xf numFmtId="179" fontId="112" fillId="27" borderId="0" xfId="452" applyFont="1" applyFill="1" applyAlignment="1" applyProtection="1">
      <alignment horizontal="right" vertical="center"/>
      <protection hidden="1"/>
    </xf>
    <xf numFmtId="180" fontId="112" fillId="27" borderId="0" xfId="452" applyNumberFormat="1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Border="1" applyAlignment="1" applyProtection="1">
      <alignment horizontal="center" vertical="center"/>
      <protection hidden="1"/>
    </xf>
    <xf numFmtId="0" fontId="113" fillId="27" borderId="19" xfId="0" applyFont="1" applyFill="1" applyBorder="1" applyAlignment="1" applyProtection="1">
      <alignment horizontal="center" vertical="center"/>
      <protection hidden="1"/>
    </xf>
    <xf numFmtId="180" fontId="108" fillId="27" borderId="0" xfId="452" applyNumberFormat="1" applyFont="1" applyFill="1" applyAlignment="1" applyProtection="1">
      <alignment horizontal="right" vertical="center"/>
      <protection hidden="1"/>
    </xf>
    <xf numFmtId="178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13" fillId="27" borderId="19" xfId="0" applyFont="1" applyFill="1" applyBorder="1" applyAlignment="1" applyProtection="1">
      <alignment horizontal="left" vertical="center" shrinkToFit="1"/>
      <protection hidden="1"/>
    </xf>
    <xf numFmtId="3" fontId="108" fillId="27" borderId="0" xfId="452" applyNumberFormat="1" applyFont="1" applyFill="1" applyAlignment="1" applyProtection="1">
      <alignment horizontal="right" vertical="center"/>
      <protection locked="0" hidden="1"/>
    </xf>
    <xf numFmtId="0" fontId="115" fillId="27" borderId="0" xfId="0" applyFont="1" applyFill="1" applyBorder="1" applyAlignment="1" applyProtection="1">
      <alignment horizontal="center" vertical="center"/>
      <protection hidden="1"/>
    </xf>
    <xf numFmtId="178" fontId="113" fillId="27" borderId="10" xfId="0" applyNumberFormat="1" applyFont="1" applyFill="1" applyBorder="1" applyAlignment="1" applyProtection="1">
      <alignment horizontal="center" vertical="center"/>
      <protection hidden="1"/>
    </xf>
    <xf numFmtId="0" fontId="113" fillId="27" borderId="20" xfId="0" applyFont="1" applyFill="1" applyBorder="1" applyAlignment="1" applyProtection="1">
      <alignment horizontal="left" vertical="center" shrinkToFit="1"/>
      <protection hidden="1"/>
    </xf>
    <xf numFmtId="3" fontId="108" fillId="27" borderId="22" xfId="452" applyNumberFormat="1" applyFont="1" applyFill="1" applyBorder="1" applyAlignment="1" applyProtection="1">
      <alignment horizontal="right" vertical="center"/>
      <protection locked="0" hidden="1"/>
    </xf>
    <xf numFmtId="180" fontId="108" fillId="27" borderId="10" xfId="452" applyNumberFormat="1" applyFont="1" applyFill="1" applyBorder="1" applyAlignment="1" applyProtection="1">
      <alignment horizontal="right" vertical="center"/>
      <protection hidden="1"/>
    </xf>
    <xf numFmtId="0" fontId="113" fillId="27" borderId="0" xfId="0" applyFont="1" applyFill="1" applyBorder="1" applyAlignment="1" applyProtection="1">
      <alignment horizontal="left"/>
      <protection hidden="1"/>
    </xf>
    <xf numFmtId="178" fontId="113" fillId="27" borderId="0" xfId="0" applyNumberFormat="1" applyFont="1" applyFill="1" applyBorder="1" applyAlignment="1" applyProtection="1">
      <alignment horizontal="left"/>
      <protection hidden="1"/>
    </xf>
    <xf numFmtId="0" fontId="113" fillId="27" borderId="0" xfId="0" applyFont="1" applyFill="1" applyBorder="1" applyAlignment="1" applyProtection="1">
      <alignment horizontal="right"/>
      <protection hidden="1"/>
    </xf>
    <xf numFmtId="0" fontId="113" fillId="27" borderId="0" xfId="0" applyNumberFormat="1" applyFont="1" applyFill="1" applyBorder="1" applyAlignment="1" applyProtection="1">
      <alignment horizontal="right"/>
      <protection hidden="1"/>
    </xf>
    <xf numFmtId="0" fontId="173" fillId="27" borderId="0" xfId="0" applyFont="1" applyFill="1" applyBorder="1" applyAlignment="1" applyProtection="1">
      <alignment horizontal="left"/>
      <protection hidden="1"/>
    </xf>
    <xf numFmtId="0" fontId="113" fillId="27" borderId="0" xfId="0" applyFont="1" applyFill="1" applyAlignment="1" applyProtection="1">
      <alignment horizontal="left"/>
      <protection hidden="1"/>
    </xf>
    <xf numFmtId="181" fontId="113" fillId="27" borderId="0" xfId="0" applyNumberFormat="1" applyFont="1" applyFill="1" applyBorder="1" applyAlignment="1" applyProtection="1">
      <alignment horizontal="right"/>
      <protection hidden="1"/>
    </xf>
    <xf numFmtId="178" fontId="173" fillId="27" borderId="0" xfId="0" applyNumberFormat="1" applyFont="1" applyFill="1" applyBorder="1" applyAlignment="1" applyProtection="1">
      <alignment horizontal="left"/>
      <protection hidden="1"/>
    </xf>
    <xf numFmtId="0" fontId="173" fillId="27" borderId="0" xfId="0" applyFont="1" applyFill="1" applyBorder="1" applyAlignment="1" applyProtection="1">
      <alignment horizontal="right"/>
      <protection hidden="1"/>
    </xf>
    <xf numFmtId="181" fontId="173" fillId="27" borderId="0" xfId="0" applyNumberFormat="1" applyFont="1" applyFill="1" applyBorder="1" applyAlignment="1" applyProtection="1">
      <alignment horizontal="left"/>
      <protection hidden="1"/>
    </xf>
    <xf numFmtId="0" fontId="108" fillId="27" borderId="0" xfId="0" applyFont="1" applyFill="1" applyAlignment="1" applyProtection="1">
      <alignment horizontal="center" vertical="center"/>
      <protection hidden="1"/>
    </xf>
    <xf numFmtId="181" fontId="108" fillId="27" borderId="0" xfId="0" applyNumberFormat="1" applyFont="1" applyFill="1" applyAlignment="1" applyProtection="1">
      <alignment horizontal="center" vertical="center"/>
      <protection hidden="1"/>
    </xf>
    <xf numFmtId="0" fontId="174" fillId="27" borderId="0" xfId="578" applyFont="1" applyFill="1" applyAlignment="1" applyProtection="1">
      <alignment vertical="center" wrapText="1" shrinkToFit="1"/>
      <protection hidden="1"/>
    </xf>
    <xf numFmtId="0" fontId="175" fillId="27" borderId="0" xfId="0" applyFont="1" applyFill="1" applyAlignment="1" applyProtection="1">
      <alignment horizontal="center" vertical="center"/>
      <protection hidden="1"/>
    </xf>
    <xf numFmtId="181" fontId="170" fillId="27" borderId="0" xfId="0" applyNumberFormat="1" applyFont="1" applyFill="1" applyAlignment="1" applyProtection="1">
      <alignment horizontal="center" vertical="center"/>
      <protection hidden="1"/>
    </xf>
    <xf numFmtId="41" fontId="108" fillId="27" borderId="0" xfId="0" applyNumberFormat="1" applyFont="1" applyFill="1" applyBorder="1" applyAlignment="1" applyProtection="1">
      <alignment horizontal="right" vertical="center"/>
      <protection locked="0" hidden="1"/>
    </xf>
    <xf numFmtId="188" fontId="108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08" fillId="27" borderId="0" xfId="0" applyFont="1" applyFill="1" applyAlignment="1" applyProtection="1">
      <alignment horizontal="left" vertical="center"/>
      <protection hidden="1"/>
    </xf>
    <xf numFmtId="0" fontId="108" fillId="27" borderId="19" xfId="0" quotePrefix="1" applyFont="1" applyFill="1" applyBorder="1" applyAlignment="1" applyProtection="1">
      <alignment horizontal="center" vertical="center"/>
      <protection hidden="1"/>
    </xf>
    <xf numFmtId="188" fontId="108" fillId="27" borderId="0" xfId="0" applyNumberFormat="1" applyFont="1" applyFill="1" applyAlignment="1" applyProtection="1">
      <alignment horizontal="right" vertical="center"/>
      <protection hidden="1"/>
    </xf>
    <xf numFmtId="43" fontId="108" fillId="27" borderId="0" xfId="0" applyNumberFormat="1" applyFont="1" applyFill="1" applyAlignment="1" applyProtection="1">
      <alignment horizontal="right" vertical="center"/>
      <protection hidden="1"/>
    </xf>
    <xf numFmtId="188" fontId="112" fillId="27" borderId="0" xfId="0" applyNumberFormat="1" applyFont="1" applyFill="1" applyAlignment="1" applyProtection="1">
      <alignment horizontal="right" vertical="center"/>
      <protection hidden="1"/>
    </xf>
    <xf numFmtId="43" fontId="112" fillId="27" borderId="0" xfId="0" applyNumberFormat="1" applyFont="1" applyFill="1" applyAlignment="1" applyProtection="1">
      <alignment horizontal="right" vertical="center"/>
      <protection hidden="1"/>
    </xf>
    <xf numFmtId="43" fontId="108" fillId="27" borderId="0" xfId="0" applyNumberFormat="1" applyFont="1" applyFill="1" applyBorder="1" applyAlignment="1" applyProtection="1">
      <alignment horizontal="right" vertical="center"/>
      <protection locked="0" hidden="1"/>
    </xf>
    <xf numFmtId="43" fontId="108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16" fillId="27" borderId="0" xfId="0" applyFont="1" applyFill="1" applyBorder="1" applyAlignment="1" applyProtection="1">
      <alignment horizontal="center" vertical="center"/>
      <protection hidden="1"/>
    </xf>
    <xf numFmtId="0" fontId="172" fillId="27" borderId="0" xfId="0" applyFont="1" applyFill="1" applyBorder="1" applyAlignment="1" applyProtection="1">
      <alignment horizontal="center" vertical="center"/>
      <protection hidden="1"/>
    </xf>
    <xf numFmtId="0" fontId="113" fillId="27" borderId="0" xfId="0" applyFont="1" applyFill="1" applyBorder="1" applyAlignment="1" applyProtection="1">
      <alignment horizontal="center"/>
      <protection hidden="1"/>
    </xf>
    <xf numFmtId="4" fontId="113" fillId="27" borderId="0" xfId="0" applyNumberFormat="1" applyFont="1" applyFill="1" applyBorder="1" applyAlignment="1" applyProtection="1">
      <alignment horizontal="center"/>
      <protection hidden="1"/>
    </xf>
    <xf numFmtId="0" fontId="115" fillId="27" borderId="0" xfId="0" applyFont="1" applyFill="1" applyBorder="1" applyAlignment="1" applyProtection="1">
      <alignment horizontal="center"/>
      <protection hidden="1"/>
    </xf>
    <xf numFmtId="0" fontId="113" fillId="27" borderId="0" xfId="0" applyFont="1" applyFill="1" applyAlignment="1" applyProtection="1">
      <alignment horizontal="right"/>
      <protection hidden="1"/>
    </xf>
    <xf numFmtId="0" fontId="113" fillId="27" borderId="0" xfId="0" applyFont="1" applyFill="1" applyAlignment="1" applyProtection="1">
      <alignment horizontal="center" vertical="center"/>
      <protection hidden="1"/>
    </xf>
    <xf numFmtId="4" fontId="108" fillId="27" borderId="0" xfId="0" applyNumberFormat="1" applyFont="1" applyFill="1" applyBorder="1" applyAlignment="1" applyProtection="1">
      <alignment horizontal="center" vertical="center"/>
      <protection hidden="1"/>
    </xf>
    <xf numFmtId="181" fontId="108" fillId="27" borderId="0" xfId="0" applyNumberFormat="1" applyFont="1" applyFill="1" applyBorder="1" applyAlignment="1" applyProtection="1">
      <alignment horizontal="center" vertical="center"/>
      <protection hidden="1"/>
    </xf>
    <xf numFmtId="181" fontId="170" fillId="27" borderId="0" xfId="0" applyNumberFormat="1" applyFont="1" applyFill="1" applyBorder="1" applyAlignment="1" applyProtection="1">
      <alignment horizontal="center" vertical="center"/>
      <protection hidden="1"/>
    </xf>
    <xf numFmtId="0" fontId="108" fillId="27" borderId="0" xfId="687" applyFont="1" applyFill="1" applyAlignment="1" applyProtection="1">
      <alignment horizontal="left" vertical="center"/>
      <protection hidden="1"/>
    </xf>
    <xf numFmtId="0" fontId="176" fillId="27" borderId="0" xfId="687" applyFont="1" applyFill="1" applyAlignment="1" applyProtection="1">
      <alignment horizontal="center" vertical="center"/>
      <protection hidden="1"/>
    </xf>
    <xf numFmtId="178" fontId="176" fillId="27" borderId="0" xfId="687" applyNumberFormat="1" applyFont="1" applyFill="1" applyBorder="1" applyAlignment="1" applyProtection="1">
      <alignment horizontal="center" vertical="center"/>
      <protection hidden="1"/>
    </xf>
    <xf numFmtId="0" fontId="176" fillId="27" borderId="0" xfId="687" applyFont="1" applyFill="1" applyBorder="1" applyAlignment="1" applyProtection="1">
      <alignment horizontal="center" vertical="center"/>
      <protection hidden="1"/>
    </xf>
    <xf numFmtId="0" fontId="108" fillId="27" borderId="0" xfId="687" applyFont="1" applyFill="1" applyBorder="1" applyAlignment="1" applyProtection="1">
      <alignment horizontal="right" vertical="center"/>
      <protection hidden="1"/>
    </xf>
    <xf numFmtId="0" fontId="110" fillId="27" borderId="0" xfId="687" applyFont="1" applyFill="1" applyBorder="1" applyAlignment="1" applyProtection="1">
      <alignment horizontal="center" vertical="center"/>
      <protection hidden="1"/>
    </xf>
    <xf numFmtId="0" fontId="111" fillId="27" borderId="0" xfId="687" applyFont="1" applyFill="1" applyAlignment="1" applyProtection="1">
      <alignment vertical="center"/>
      <protection hidden="1"/>
    </xf>
    <xf numFmtId="0" fontId="111" fillId="27" borderId="0" xfId="687" applyFont="1" applyFill="1" applyBorder="1" applyAlignment="1" applyProtection="1">
      <alignment horizontal="center" vertical="center"/>
      <protection hidden="1"/>
    </xf>
    <xf numFmtId="0" fontId="108" fillId="27" borderId="0" xfId="687" applyFont="1" applyFill="1" applyBorder="1" applyAlignment="1" applyProtection="1">
      <alignment horizontal="left" vertical="center"/>
      <protection hidden="1"/>
    </xf>
    <xf numFmtId="178" fontId="108" fillId="27" borderId="0" xfId="687" applyNumberFormat="1" applyFont="1" applyFill="1" applyBorder="1" applyAlignment="1" applyProtection="1">
      <alignment horizontal="left" vertical="center"/>
      <protection hidden="1"/>
    </xf>
    <xf numFmtId="0" fontId="108" fillId="27" borderId="0" xfId="687" applyFont="1" applyFill="1" applyBorder="1" applyAlignment="1" applyProtection="1">
      <alignment horizontal="center" vertical="center"/>
      <protection hidden="1"/>
    </xf>
    <xf numFmtId="0" fontId="108" fillId="27" borderId="23" xfId="687" applyFont="1" applyFill="1" applyBorder="1" applyAlignment="1" applyProtection="1">
      <alignment horizontal="center" vertical="center"/>
      <protection hidden="1"/>
    </xf>
    <xf numFmtId="178" fontId="108" fillId="27" borderId="19" xfId="687" quotePrefix="1" applyNumberFormat="1" applyFont="1" applyFill="1" applyBorder="1" applyAlignment="1" applyProtection="1">
      <alignment horizontal="center" vertical="center"/>
      <protection hidden="1"/>
    </xf>
    <xf numFmtId="41" fontId="108" fillId="27" borderId="0" xfId="687" applyNumberFormat="1" applyFont="1" applyFill="1" applyAlignment="1" applyProtection="1">
      <alignment horizontal="right" vertical="center"/>
      <protection hidden="1"/>
    </xf>
    <xf numFmtId="178" fontId="108" fillId="27" borderId="21" xfId="687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87" applyFont="1" applyFill="1" applyBorder="1" applyAlignment="1" applyProtection="1">
      <alignment horizontal="center" vertical="center"/>
      <protection hidden="1"/>
    </xf>
    <xf numFmtId="178" fontId="112" fillId="27" borderId="19" xfId="687" quotePrefix="1" applyNumberFormat="1" applyFont="1" applyFill="1" applyBorder="1" applyAlignment="1" applyProtection="1">
      <alignment horizontal="center" vertical="center"/>
      <protection hidden="1"/>
    </xf>
    <xf numFmtId="41" fontId="112" fillId="27" borderId="0" xfId="687" applyNumberFormat="1" applyFont="1" applyFill="1" applyAlignment="1" applyProtection="1">
      <alignment horizontal="right" vertical="center"/>
      <protection hidden="1"/>
    </xf>
    <xf numFmtId="178" fontId="112" fillId="27" borderId="21" xfId="687" quotePrefix="1" applyNumberFormat="1" applyFont="1" applyFill="1" applyBorder="1" applyAlignment="1" applyProtection="1">
      <alignment horizontal="center" vertical="center"/>
      <protection hidden="1"/>
    </xf>
    <xf numFmtId="178" fontId="108" fillId="27" borderId="19" xfId="687" applyNumberFormat="1" applyFont="1" applyFill="1" applyBorder="1" applyAlignment="1" applyProtection="1">
      <alignment horizontal="center" vertical="center"/>
      <protection hidden="1"/>
    </xf>
    <xf numFmtId="178" fontId="108" fillId="27" borderId="21" xfId="687" applyNumberFormat="1" applyFont="1" applyFill="1" applyBorder="1" applyAlignment="1" applyProtection="1">
      <alignment horizontal="center" vertical="center"/>
      <protection hidden="1"/>
    </xf>
    <xf numFmtId="41" fontId="108" fillId="27" borderId="0" xfId="687" applyNumberFormat="1" applyFont="1" applyFill="1" applyBorder="1" applyAlignment="1" applyProtection="1">
      <alignment horizontal="right" vertical="center"/>
      <protection locked="0" hidden="1"/>
    </xf>
    <xf numFmtId="0" fontId="108" fillId="27" borderId="21" xfId="687" applyFont="1" applyFill="1" applyBorder="1" applyAlignment="1" applyProtection="1">
      <alignment horizontal="left" vertical="center" indent="1"/>
      <protection hidden="1"/>
    </xf>
    <xf numFmtId="41" fontId="108" fillId="27" borderId="19" xfId="687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7" applyNumberFormat="1" applyFont="1" applyFill="1" applyBorder="1" applyAlignment="1" applyProtection="1">
      <alignment horizontal="left" vertical="center"/>
      <protection locked="0" hidden="1"/>
    </xf>
    <xf numFmtId="178" fontId="108" fillId="27" borderId="0" xfId="687" applyNumberFormat="1" applyFont="1" applyFill="1" applyBorder="1" applyAlignment="1" applyProtection="1">
      <alignment horizontal="center" vertical="center"/>
      <protection hidden="1"/>
    </xf>
    <xf numFmtId="178" fontId="113" fillId="27" borderId="19" xfId="687" applyNumberFormat="1" applyFont="1" applyFill="1" applyBorder="1" applyAlignment="1" applyProtection="1">
      <alignment horizontal="center" vertical="center"/>
      <protection hidden="1"/>
    </xf>
    <xf numFmtId="41" fontId="113" fillId="27" borderId="0" xfId="687" applyNumberFormat="1" applyFont="1" applyFill="1" applyBorder="1" applyAlignment="1" applyProtection="1">
      <alignment horizontal="right" vertical="center"/>
      <protection locked="0" hidden="1"/>
    </xf>
    <xf numFmtId="0" fontId="115" fillId="27" borderId="0" xfId="687" applyFont="1" applyFill="1" applyBorder="1" applyAlignment="1" applyProtection="1">
      <alignment horizontal="center" vertical="center"/>
      <protection hidden="1"/>
    </xf>
    <xf numFmtId="0" fontId="113" fillId="27" borderId="0" xfId="687" applyFont="1" applyFill="1" applyBorder="1" applyAlignment="1" applyProtection="1">
      <alignment horizontal="center" vertical="center"/>
      <protection hidden="1"/>
    </xf>
    <xf numFmtId="41" fontId="108" fillId="27" borderId="0" xfId="687" applyNumberFormat="1" applyFont="1" applyFill="1" applyBorder="1" applyAlignment="1" applyProtection="1">
      <alignment horizontal="right" vertical="center"/>
      <protection locked="0"/>
    </xf>
    <xf numFmtId="41" fontId="113" fillId="27" borderId="0" xfId="683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3" applyNumberFormat="1" applyFont="1" applyFill="1" applyBorder="1" applyAlignment="1" applyProtection="1">
      <alignment horizontal="right" vertical="center"/>
      <protection locked="0" hidden="1"/>
    </xf>
    <xf numFmtId="41" fontId="113" fillId="27" borderId="0" xfId="684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4" applyNumberFormat="1" applyFont="1" applyFill="1" applyBorder="1" applyAlignment="1" applyProtection="1">
      <alignment horizontal="right" vertical="center"/>
      <protection locked="0" hidden="1"/>
    </xf>
    <xf numFmtId="178" fontId="108" fillId="27" borderId="20" xfId="687" applyNumberFormat="1" applyFont="1" applyFill="1" applyBorder="1" applyAlignment="1" applyProtection="1">
      <alignment horizontal="center" vertical="center"/>
      <protection hidden="1"/>
    </xf>
    <xf numFmtId="41" fontId="108" fillId="27" borderId="10" xfId="687" applyNumberFormat="1" applyFont="1" applyFill="1" applyBorder="1" applyAlignment="1" applyProtection="1">
      <alignment horizontal="right" vertical="center"/>
      <protection locked="0" hidden="1"/>
    </xf>
    <xf numFmtId="41" fontId="108" fillId="27" borderId="96" xfId="687" applyNumberFormat="1" applyFont="1" applyFill="1" applyBorder="1" applyAlignment="1" applyProtection="1">
      <alignment horizontal="right" vertical="center"/>
      <protection locked="0" hidden="1"/>
    </xf>
    <xf numFmtId="0" fontId="108" fillId="27" borderId="22" xfId="687" applyFont="1" applyFill="1" applyBorder="1" applyAlignment="1" applyProtection="1">
      <alignment horizontal="left" vertical="center" indent="1"/>
      <protection hidden="1"/>
    </xf>
    <xf numFmtId="0" fontId="113" fillId="27" borderId="0" xfId="687" applyFont="1" applyFill="1" applyBorder="1" applyAlignment="1" applyProtection="1">
      <alignment horizontal="left"/>
      <protection hidden="1"/>
    </xf>
    <xf numFmtId="178" fontId="113" fillId="27" borderId="0" xfId="687" applyNumberFormat="1" applyFont="1" applyFill="1" applyBorder="1" applyAlignment="1" applyProtection="1">
      <alignment horizontal="left"/>
      <protection hidden="1"/>
    </xf>
    <xf numFmtId="0" fontId="113" fillId="27" borderId="0" xfId="687" applyFont="1" applyFill="1" applyAlignment="1" applyProtection="1">
      <alignment horizontal="right"/>
      <protection hidden="1"/>
    </xf>
    <xf numFmtId="0" fontId="113" fillId="27" borderId="0" xfId="687" applyFont="1" applyFill="1" applyAlignment="1" applyProtection="1">
      <alignment horizontal="left" vertical="center"/>
      <protection hidden="1"/>
    </xf>
    <xf numFmtId="178" fontId="113" fillId="27" borderId="0" xfId="687" applyNumberFormat="1" applyFont="1" applyFill="1" applyBorder="1" applyAlignment="1" applyProtection="1">
      <alignment horizontal="left" vertical="center"/>
      <protection hidden="1"/>
    </xf>
    <xf numFmtId="0" fontId="113" fillId="27" borderId="0" xfId="687" applyFont="1" applyFill="1" applyBorder="1" applyAlignment="1" applyProtection="1">
      <alignment horizontal="left" vertical="center"/>
      <protection hidden="1"/>
    </xf>
    <xf numFmtId="0" fontId="108" fillId="27" borderId="0" xfId="687" applyFont="1" applyFill="1" applyAlignment="1" applyProtection="1">
      <alignment horizontal="center" vertical="center"/>
      <protection hidden="1"/>
    </xf>
    <xf numFmtId="0" fontId="175" fillId="27" borderId="0" xfId="687" applyFont="1" applyFill="1" applyAlignment="1" applyProtection="1">
      <alignment horizontal="center" vertical="center"/>
      <protection hidden="1"/>
    </xf>
    <xf numFmtId="0" fontId="170" fillId="27" borderId="0" xfId="687" applyFont="1" applyFill="1" applyAlignment="1" applyProtection="1">
      <alignment horizontal="center" vertical="center"/>
      <protection hidden="1"/>
    </xf>
    <xf numFmtId="178" fontId="170" fillId="27" borderId="0" xfId="687" applyNumberFormat="1" applyFont="1" applyFill="1" applyBorder="1" applyAlignment="1" applyProtection="1">
      <alignment horizontal="center" vertical="center"/>
      <protection hidden="1"/>
    </xf>
    <xf numFmtId="0" fontId="170" fillId="27" borderId="0" xfId="687" applyFont="1" applyFill="1" applyBorder="1" applyAlignment="1" applyProtection="1">
      <alignment horizontal="center" vertical="center"/>
      <protection hidden="1"/>
    </xf>
    <xf numFmtId="41" fontId="108" fillId="27" borderId="0" xfId="680" applyNumberFormat="1" applyFont="1" applyFill="1" applyBorder="1" applyAlignment="1" applyProtection="1">
      <alignment horizontal="right" vertical="center"/>
      <protection locked="0" hidden="1"/>
    </xf>
    <xf numFmtId="0" fontId="113" fillId="27" borderId="23" xfId="692" applyNumberFormat="1" applyFont="1" applyFill="1" applyBorder="1" applyAlignment="1" applyProtection="1">
      <alignment horizontal="right"/>
      <protection hidden="1"/>
    </xf>
    <xf numFmtId="187" fontId="108" fillId="27" borderId="0" xfId="0" applyNumberFormat="1" applyFont="1" applyFill="1" applyBorder="1" applyAlignment="1" applyProtection="1">
      <alignment horizontal="left" vertical="center"/>
      <protection hidden="1"/>
    </xf>
    <xf numFmtId="187" fontId="185" fillId="27" borderId="0" xfId="686" applyNumberFormat="1" applyFont="1" applyFill="1" applyBorder="1" applyAlignment="1" applyProtection="1">
      <alignment horizontal="center" vertical="center"/>
      <protection hidden="1"/>
    </xf>
    <xf numFmtId="187" fontId="108" fillId="27" borderId="0" xfId="0" applyNumberFormat="1" applyFont="1" applyFill="1" applyBorder="1" applyAlignment="1" applyProtection="1">
      <alignment horizontal="right" vertical="center"/>
      <protection hidden="1"/>
    </xf>
    <xf numFmtId="187" fontId="182" fillId="27" borderId="0" xfId="686" applyNumberFormat="1" applyFont="1" applyFill="1" applyBorder="1" applyAlignment="1" applyProtection="1">
      <alignment horizontal="center" vertical="center"/>
      <protection hidden="1"/>
    </xf>
    <xf numFmtId="187" fontId="108" fillId="27" borderId="0" xfId="0" applyNumberFormat="1" applyFont="1" applyFill="1" applyAlignment="1" applyProtection="1">
      <alignment horizontal="left" vertical="center"/>
      <protection hidden="1"/>
    </xf>
    <xf numFmtId="187" fontId="182" fillId="27" borderId="0" xfId="523" applyNumberFormat="1" applyFont="1" applyFill="1" applyBorder="1" applyAlignment="1" applyProtection="1">
      <alignment horizontal="center" vertical="center"/>
      <protection hidden="1"/>
    </xf>
    <xf numFmtId="187" fontId="185" fillId="27" borderId="0" xfId="523" applyNumberFormat="1" applyFont="1" applyFill="1" applyBorder="1" applyAlignment="1" applyProtection="1">
      <alignment horizontal="center" vertical="center"/>
      <protection hidden="1"/>
    </xf>
    <xf numFmtId="187" fontId="170" fillId="27" borderId="0" xfId="686" applyNumberFormat="1" applyFont="1" applyFill="1" applyBorder="1" applyAlignment="1" applyProtection="1">
      <alignment horizontal="center" vertical="center"/>
      <protection hidden="1"/>
    </xf>
    <xf numFmtId="187" fontId="110" fillId="27" borderId="0" xfId="686" applyNumberFormat="1" applyFont="1" applyFill="1" applyBorder="1" applyAlignment="1" applyProtection="1">
      <alignment horizontal="center" vertical="center"/>
      <protection hidden="1"/>
    </xf>
    <xf numFmtId="187" fontId="111" fillId="27" borderId="0" xfId="686" applyNumberFormat="1" applyFont="1" applyFill="1" applyBorder="1" applyAlignment="1" applyProtection="1">
      <alignment horizontal="center" vertical="center"/>
      <protection hidden="1"/>
    </xf>
    <xf numFmtId="187" fontId="111" fillId="27" borderId="0" xfId="523" applyNumberFormat="1" applyFont="1" applyFill="1" applyBorder="1" applyAlignment="1" applyProtection="1">
      <alignment horizontal="center" vertical="center"/>
      <protection hidden="1"/>
    </xf>
    <xf numFmtId="0" fontId="108" fillId="27" borderId="0" xfId="686" applyNumberFormat="1" applyFont="1" applyFill="1" applyBorder="1" applyAlignment="1" applyProtection="1">
      <alignment horizontal="left" vertical="center"/>
      <protection hidden="1"/>
    </xf>
    <xf numFmtId="187" fontId="108" fillId="27" borderId="0" xfId="686" applyNumberFormat="1" applyFont="1" applyFill="1" applyBorder="1" applyAlignment="1" applyProtection="1">
      <alignment horizontal="left" vertical="center"/>
      <protection hidden="1"/>
    </xf>
    <xf numFmtId="0" fontId="108" fillId="27" borderId="0" xfId="686" applyNumberFormat="1" applyFont="1" applyFill="1" applyBorder="1" applyAlignment="1" applyProtection="1">
      <alignment horizontal="right" vertical="center"/>
      <protection hidden="1"/>
    </xf>
    <xf numFmtId="187" fontId="108" fillId="27" borderId="0" xfId="523" applyNumberFormat="1" applyFont="1" applyFill="1" applyBorder="1" applyAlignment="1" applyProtection="1">
      <alignment horizontal="left" vertical="center"/>
      <protection hidden="1"/>
    </xf>
    <xf numFmtId="187" fontId="108" fillId="27" borderId="0" xfId="686" applyNumberFormat="1" applyFont="1" applyFill="1" applyBorder="1" applyAlignment="1" applyProtection="1">
      <alignment horizontal="center" vertical="center"/>
      <protection hidden="1"/>
    </xf>
    <xf numFmtId="187" fontId="108" fillId="27" borderId="15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8" xfId="523" applyNumberFormat="1" applyFont="1" applyFill="1" applyBorder="1" applyAlignment="1" applyProtection="1">
      <alignment vertical="center" wrapText="1"/>
      <protection hidden="1"/>
    </xf>
    <xf numFmtId="187" fontId="108" fillId="27" borderId="30" xfId="523" applyNumberFormat="1" applyFont="1" applyFill="1" applyBorder="1" applyAlignment="1" applyProtection="1">
      <alignment vertical="center" wrapText="1"/>
      <protection hidden="1"/>
    </xf>
    <xf numFmtId="187" fontId="108" fillId="27" borderId="37" xfId="523" applyNumberFormat="1" applyFont="1" applyFill="1" applyBorder="1" applyAlignment="1" applyProtection="1">
      <alignment vertical="center" wrapText="1"/>
      <protection hidden="1"/>
    </xf>
    <xf numFmtId="187" fontId="108" fillId="27" borderId="31" xfId="523" applyNumberFormat="1" applyFont="1" applyFill="1" applyBorder="1" applyAlignment="1" applyProtection="1">
      <alignment vertical="center" wrapText="1"/>
      <protection hidden="1"/>
    </xf>
    <xf numFmtId="41" fontId="108" fillId="27" borderId="19" xfId="686" quotePrefix="1" applyNumberFormat="1" applyFont="1" applyFill="1" applyBorder="1" applyAlignment="1" applyProtection="1">
      <alignment horizontal="center" vertical="center"/>
      <protection hidden="1"/>
    </xf>
    <xf numFmtId="41" fontId="108" fillId="27" borderId="0" xfId="456" applyNumberFormat="1" applyFont="1" applyFill="1" applyBorder="1" applyAlignment="1" applyProtection="1">
      <alignment horizontal="right" vertical="center"/>
      <protection hidden="1"/>
    </xf>
    <xf numFmtId="188" fontId="108" fillId="27" borderId="0" xfId="456" applyNumberFormat="1" applyFont="1" applyFill="1" applyBorder="1" applyAlignment="1" applyProtection="1">
      <alignment horizontal="right" vertical="center"/>
      <protection hidden="1"/>
    </xf>
    <xf numFmtId="188" fontId="108" fillId="27" borderId="0" xfId="0" applyNumberFormat="1" applyFont="1" applyFill="1" applyBorder="1" applyAlignment="1" applyProtection="1">
      <alignment horizontal="right" vertical="center"/>
      <protection hidden="1"/>
    </xf>
    <xf numFmtId="41" fontId="108" fillId="27" borderId="21" xfId="686" quotePrefix="1" applyNumberFormat="1" applyFont="1" applyFill="1" applyBorder="1" applyAlignment="1" applyProtection="1">
      <alignment horizontal="center" vertical="center" shrinkToFit="1"/>
      <protection hidden="1"/>
    </xf>
    <xf numFmtId="188" fontId="108" fillId="27" borderId="21" xfId="0" applyNumberFormat="1" applyFont="1" applyFill="1" applyBorder="1" applyAlignment="1" applyProtection="1">
      <alignment horizontal="right" vertical="center"/>
      <protection hidden="1"/>
    </xf>
    <xf numFmtId="188" fontId="108" fillId="27" borderId="0" xfId="686" applyNumberFormat="1" applyFont="1" applyFill="1" applyBorder="1" applyAlignment="1" applyProtection="1">
      <alignment horizontal="center" vertical="center"/>
      <protection hidden="1"/>
    </xf>
    <xf numFmtId="219" fontId="108" fillId="27" borderId="0" xfId="0" applyNumberFormat="1" applyFont="1" applyFill="1" applyBorder="1" applyAlignment="1" applyProtection="1">
      <alignment horizontal="right" vertical="center"/>
      <protection hidden="1"/>
    </xf>
    <xf numFmtId="188" fontId="108" fillId="27" borderId="0" xfId="0" applyNumberFormat="1" applyFont="1" applyFill="1" applyBorder="1" applyAlignment="1" applyProtection="1">
      <alignment horizontal="right" vertical="center" shrinkToFit="1"/>
      <protection hidden="1"/>
    </xf>
    <xf numFmtId="41" fontId="112" fillId="27" borderId="19" xfId="686" quotePrefix="1" applyNumberFormat="1" applyFont="1" applyFill="1" applyBorder="1" applyAlignment="1" applyProtection="1">
      <alignment horizontal="center" vertical="center"/>
      <protection hidden="1"/>
    </xf>
    <xf numFmtId="41" fontId="112" fillId="27" borderId="0" xfId="456" applyNumberFormat="1" applyFont="1" applyFill="1" applyBorder="1" applyAlignment="1" applyProtection="1">
      <alignment horizontal="right" vertical="center"/>
      <protection hidden="1"/>
    </xf>
    <xf numFmtId="188" fontId="112" fillId="27" borderId="0" xfId="456" applyNumberFormat="1" applyFont="1" applyFill="1" applyBorder="1" applyAlignment="1" applyProtection="1">
      <alignment horizontal="right" vertical="center"/>
      <protection hidden="1"/>
    </xf>
    <xf numFmtId="188" fontId="112" fillId="27" borderId="0" xfId="0" applyNumberFormat="1" applyFont="1" applyFill="1" applyBorder="1" applyAlignment="1" applyProtection="1">
      <alignment horizontal="right" vertical="center"/>
      <protection hidden="1"/>
    </xf>
    <xf numFmtId="41" fontId="112" fillId="27" borderId="21" xfId="686" quotePrefix="1" applyNumberFormat="1" applyFont="1" applyFill="1" applyBorder="1" applyAlignment="1" applyProtection="1">
      <alignment horizontal="center" vertical="center"/>
      <protection hidden="1"/>
    </xf>
    <xf numFmtId="188" fontId="112" fillId="27" borderId="21" xfId="0" applyNumberFormat="1" applyFont="1" applyFill="1" applyBorder="1" applyAlignment="1" applyProtection="1">
      <alignment horizontal="right" vertical="center"/>
      <protection hidden="1"/>
    </xf>
    <xf numFmtId="219" fontId="112" fillId="27" borderId="0" xfId="0" applyNumberFormat="1" applyFont="1" applyFill="1" applyBorder="1" applyAlignment="1" applyProtection="1">
      <alignment horizontal="right" vertical="center"/>
      <protection hidden="1"/>
    </xf>
    <xf numFmtId="187" fontId="112" fillId="27" borderId="0" xfId="686" applyNumberFormat="1" applyFont="1" applyFill="1" applyBorder="1" applyAlignment="1" applyProtection="1">
      <alignment horizontal="center" vertical="center"/>
      <protection hidden="1"/>
    </xf>
    <xf numFmtId="41" fontId="108" fillId="27" borderId="19" xfId="686" applyNumberFormat="1" applyFont="1" applyFill="1" applyBorder="1" applyAlignment="1" applyProtection="1">
      <alignment horizontal="center" vertical="center"/>
      <protection hidden="1"/>
    </xf>
    <xf numFmtId="41" fontId="108" fillId="27" borderId="0" xfId="456" applyNumberFormat="1" applyFont="1" applyFill="1" applyBorder="1" applyAlignment="1" applyProtection="1">
      <alignment horizontal="center" vertical="center"/>
      <protection hidden="1"/>
    </xf>
    <xf numFmtId="41" fontId="108" fillId="27" borderId="21" xfId="686" applyNumberFormat="1" applyFont="1" applyFill="1" applyBorder="1" applyAlignment="1" applyProtection="1">
      <alignment horizontal="center" vertical="center" shrinkToFit="1"/>
      <protection hidden="1"/>
    </xf>
    <xf numFmtId="41" fontId="108" fillId="27" borderId="19" xfId="0" applyNumberFormat="1" applyFont="1" applyFill="1" applyBorder="1" applyAlignment="1" applyProtection="1">
      <alignment horizontal="center" vertical="center"/>
      <protection hidden="1"/>
    </xf>
    <xf numFmtId="41" fontId="108" fillId="27" borderId="0" xfId="456" applyNumberFormat="1" applyFont="1" applyFill="1" applyBorder="1" applyAlignment="1" applyProtection="1">
      <alignment horizontal="right" vertical="center"/>
      <protection locked="0" hidden="1"/>
    </xf>
    <xf numFmtId="188" fontId="108" fillId="27" borderId="0" xfId="456" applyNumberFormat="1" applyFont="1" applyFill="1" applyBorder="1" applyAlignment="1" applyProtection="1">
      <alignment horizontal="right" vertical="center"/>
      <protection locked="0" hidden="1"/>
    </xf>
    <xf numFmtId="42" fontId="108" fillId="27" borderId="21" xfId="0" applyNumberFormat="1" applyFont="1" applyFill="1" applyBorder="1" applyAlignment="1" applyProtection="1">
      <alignment horizontal="left" vertical="center"/>
      <protection hidden="1"/>
    </xf>
    <xf numFmtId="188" fontId="108" fillId="27" borderId="21" xfId="456" applyNumberFormat="1" applyFont="1" applyFill="1" applyBorder="1" applyAlignment="1" applyProtection="1">
      <alignment horizontal="right" vertical="center"/>
      <protection locked="0" hidden="1"/>
    </xf>
    <xf numFmtId="188" fontId="108" fillId="27" borderId="0" xfId="456" applyNumberFormat="1" applyFont="1" applyFill="1" applyBorder="1" applyAlignment="1" applyProtection="1">
      <alignment horizontal="right" vertical="center" shrinkToFit="1"/>
      <protection locked="0" hidden="1"/>
    </xf>
    <xf numFmtId="188" fontId="108" fillId="27" borderId="0" xfId="416" applyNumberFormat="1" applyFont="1" applyFill="1" applyAlignment="1" applyProtection="1">
      <alignment horizontal="right" vertical="center"/>
      <protection locked="0" hidden="1"/>
    </xf>
    <xf numFmtId="41" fontId="113" fillId="27" borderId="19" xfId="0" applyNumberFormat="1" applyFont="1" applyFill="1" applyBorder="1" applyAlignment="1" applyProtection="1">
      <alignment horizontal="center" vertical="center"/>
      <protection hidden="1"/>
    </xf>
    <xf numFmtId="188" fontId="115" fillId="27" borderId="0" xfId="456" applyNumberFormat="1" applyFont="1" applyFill="1" applyBorder="1" applyAlignment="1" applyProtection="1">
      <alignment horizontal="right" vertical="center"/>
      <protection locked="0" hidden="1"/>
    </xf>
    <xf numFmtId="188" fontId="113" fillId="27" borderId="0" xfId="456" applyNumberFormat="1" applyFont="1" applyFill="1" applyBorder="1" applyAlignment="1" applyProtection="1">
      <alignment horizontal="right" vertical="center"/>
      <protection locked="0" hidden="1"/>
    </xf>
    <xf numFmtId="42" fontId="113" fillId="27" borderId="21" xfId="0" applyNumberFormat="1" applyFont="1" applyFill="1" applyBorder="1" applyAlignment="1" applyProtection="1">
      <alignment horizontal="left" vertical="center"/>
      <protection hidden="1"/>
    </xf>
    <xf numFmtId="41" fontId="108" fillId="27" borderId="20" xfId="0" applyNumberFormat="1" applyFont="1" applyFill="1" applyBorder="1" applyAlignment="1" applyProtection="1">
      <alignment horizontal="center" vertical="center"/>
      <protection hidden="1"/>
    </xf>
    <xf numFmtId="41" fontId="108" fillId="27" borderId="10" xfId="456" applyNumberFormat="1" applyFont="1" applyFill="1" applyBorder="1" applyAlignment="1" applyProtection="1">
      <alignment horizontal="right" vertical="center"/>
      <protection hidden="1"/>
    </xf>
    <xf numFmtId="41" fontId="108" fillId="27" borderId="10" xfId="456" applyNumberFormat="1" applyFont="1" applyFill="1" applyBorder="1" applyAlignment="1" applyProtection="1">
      <alignment horizontal="right" vertical="center"/>
      <protection locked="0" hidden="1"/>
    </xf>
    <xf numFmtId="188" fontId="108" fillId="27" borderId="10" xfId="456" applyNumberFormat="1" applyFont="1" applyFill="1" applyBorder="1" applyAlignment="1" applyProtection="1">
      <alignment horizontal="right" vertical="center"/>
      <protection hidden="1"/>
    </xf>
    <xf numFmtId="42" fontId="108" fillId="27" borderId="22" xfId="0" applyNumberFormat="1" applyFont="1" applyFill="1" applyBorder="1" applyAlignment="1" applyProtection="1">
      <alignment horizontal="left" vertical="center"/>
      <protection hidden="1"/>
    </xf>
    <xf numFmtId="188" fontId="108" fillId="27" borderId="10" xfId="456" applyNumberFormat="1" applyFont="1" applyFill="1" applyBorder="1" applyAlignment="1" applyProtection="1">
      <alignment horizontal="right" vertical="center"/>
      <protection locked="0" hidden="1"/>
    </xf>
    <xf numFmtId="188" fontId="108" fillId="27" borderId="10" xfId="0" applyNumberFormat="1" applyFont="1" applyFill="1" applyBorder="1" applyAlignment="1" applyProtection="1">
      <alignment horizontal="right" vertical="center"/>
      <protection hidden="1"/>
    </xf>
    <xf numFmtId="0" fontId="113" fillId="27" borderId="23" xfId="686" applyNumberFormat="1" applyFont="1" applyFill="1" applyBorder="1" applyAlignment="1" applyProtection="1">
      <alignment horizontal="left"/>
      <protection hidden="1"/>
    </xf>
    <xf numFmtId="0" fontId="182" fillId="27" borderId="23" xfId="686" applyNumberFormat="1" applyFont="1" applyFill="1" applyBorder="1" applyAlignment="1" applyProtection="1">
      <alignment horizontal="left"/>
      <protection hidden="1"/>
    </xf>
    <xf numFmtId="187" fontId="113" fillId="27" borderId="23" xfId="686" applyNumberFormat="1" applyFont="1" applyFill="1" applyBorder="1" applyAlignment="1" applyProtection="1">
      <alignment horizontal="left"/>
      <protection hidden="1"/>
    </xf>
    <xf numFmtId="187" fontId="182" fillId="27" borderId="23" xfId="686" applyNumberFormat="1" applyFont="1" applyFill="1" applyBorder="1" applyAlignment="1" applyProtection="1">
      <alignment horizontal="left"/>
      <protection hidden="1"/>
    </xf>
    <xf numFmtId="187" fontId="113" fillId="27" borderId="23" xfId="692" applyNumberFormat="1" applyFont="1" applyFill="1" applyBorder="1" applyAlignment="1" applyProtection="1">
      <alignment horizontal="right"/>
      <protection hidden="1"/>
    </xf>
    <xf numFmtId="187" fontId="113" fillId="27" borderId="23" xfId="523" applyNumberFormat="1" applyFont="1" applyFill="1" applyBorder="1" applyAlignment="1" applyProtection="1">
      <alignment horizontal="left"/>
      <protection hidden="1"/>
    </xf>
    <xf numFmtId="187" fontId="182" fillId="27" borderId="0" xfId="686" applyNumberFormat="1" applyFont="1" applyFill="1" applyBorder="1" applyAlignment="1" applyProtection="1">
      <alignment horizontal="left"/>
      <protection hidden="1"/>
    </xf>
    <xf numFmtId="0" fontId="113" fillId="27" borderId="0" xfId="686" applyNumberFormat="1" applyFont="1" applyFill="1" applyBorder="1" applyAlignment="1" applyProtection="1">
      <alignment vertical="center"/>
      <protection hidden="1"/>
    </xf>
    <xf numFmtId="0" fontId="182" fillId="27" borderId="0" xfId="0" applyNumberFormat="1" applyFont="1" applyFill="1" applyBorder="1" applyAlignment="1" applyProtection="1">
      <protection hidden="1"/>
    </xf>
    <xf numFmtId="187" fontId="182" fillId="27" borderId="0" xfId="686" applyNumberFormat="1" applyFont="1" applyFill="1" applyBorder="1" applyAlignment="1" applyProtection="1">
      <alignment horizontal="center"/>
      <protection hidden="1"/>
    </xf>
    <xf numFmtId="187" fontId="113" fillId="27" borderId="0" xfId="686" applyNumberFormat="1" applyFont="1" applyFill="1" applyBorder="1" applyAlignment="1" applyProtection="1">
      <alignment horizontal="left"/>
      <protection hidden="1"/>
    </xf>
    <xf numFmtId="0" fontId="113" fillId="27" borderId="0" xfId="686" applyNumberFormat="1" applyFont="1" applyFill="1" applyBorder="1" applyAlignment="1" applyProtection="1">
      <protection hidden="1"/>
    </xf>
    <xf numFmtId="187" fontId="182" fillId="27" borderId="0" xfId="523" applyNumberFormat="1" applyFont="1" applyFill="1" applyBorder="1" applyAlignment="1" applyProtection="1">
      <alignment horizontal="left"/>
      <protection hidden="1"/>
    </xf>
    <xf numFmtId="41" fontId="108" fillId="27" borderId="0" xfId="680" applyNumberFormat="1" applyFont="1" applyFill="1" applyBorder="1" applyAlignment="1" applyProtection="1">
      <alignment horizontal="right" vertical="center"/>
      <protection hidden="1"/>
    </xf>
    <xf numFmtId="41" fontId="108" fillId="27" borderId="0" xfId="0" applyNumberFormat="1" applyFont="1" applyFill="1" applyAlignment="1" applyProtection="1">
      <alignment horizontal="right" vertical="center"/>
      <protection locked="0" hidden="1"/>
    </xf>
    <xf numFmtId="41" fontId="108" fillId="27" borderId="0" xfId="3923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3923" applyNumberFormat="1" applyFont="1" applyFill="1" applyAlignment="1" applyProtection="1">
      <alignment horizontal="right" vertical="center"/>
      <protection locked="0" hidden="1"/>
    </xf>
    <xf numFmtId="0" fontId="111" fillId="27" borderId="0" xfId="0" applyFont="1" applyFill="1" applyAlignment="1" applyProtection="1">
      <alignment vertical="center"/>
      <protection hidden="1"/>
    </xf>
    <xf numFmtId="0" fontId="112" fillId="27" borderId="0" xfId="0" applyFont="1" applyFill="1" applyBorder="1" applyAlignment="1" applyProtection="1">
      <alignment horizontal="right" vertical="center" indent="1"/>
      <protection locked="0" hidden="1"/>
    </xf>
    <xf numFmtId="0" fontId="112" fillId="27" borderId="21" xfId="0" applyFont="1" applyFill="1" applyBorder="1" applyAlignment="1" applyProtection="1">
      <alignment horizontal="right" vertical="center"/>
      <protection locked="0" hidden="1"/>
    </xf>
    <xf numFmtId="0" fontId="112" fillId="27" borderId="0" xfId="0" applyFont="1" applyFill="1" applyBorder="1" applyAlignment="1" applyProtection="1">
      <alignment horizontal="right" vertical="center"/>
      <protection locked="0" hidden="1"/>
    </xf>
    <xf numFmtId="218" fontId="112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08" fillId="27" borderId="19" xfId="0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horizontal="right" vertical="center" indent="1"/>
      <protection locked="0" hidden="1"/>
    </xf>
    <xf numFmtId="0" fontId="108" fillId="27" borderId="21" xfId="0" applyFont="1" applyFill="1" applyBorder="1" applyAlignment="1" applyProtection="1">
      <alignment horizontal="right" vertical="center"/>
      <protection locked="0" hidden="1"/>
    </xf>
    <xf numFmtId="0" fontId="108" fillId="27" borderId="0" xfId="0" applyFont="1" applyFill="1" applyBorder="1" applyAlignment="1" applyProtection="1">
      <alignment horizontal="right" vertical="center"/>
      <protection locked="0" hidden="1"/>
    </xf>
    <xf numFmtId="218" fontId="108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5" fillId="27" borderId="0" xfId="0" applyFont="1" applyFill="1" applyBorder="1" applyAlignment="1" applyProtection="1">
      <alignment horizontal="right" vertical="center"/>
      <protection locked="0" hidden="1"/>
    </xf>
    <xf numFmtId="178" fontId="108" fillId="27" borderId="0" xfId="0" applyNumberFormat="1" applyFont="1" applyFill="1" applyBorder="1" applyAlignment="1" applyProtection="1">
      <alignment horizontal="center" vertical="center"/>
      <protection hidden="1"/>
    </xf>
    <xf numFmtId="0" fontId="108" fillId="27" borderId="19" xfId="683" applyNumberFormat="1" applyFont="1" applyFill="1" applyBorder="1" applyAlignment="1" applyProtection="1">
      <alignment vertical="center" shrinkToFit="1"/>
      <protection hidden="1"/>
    </xf>
    <xf numFmtId="0" fontId="113" fillId="27" borderId="19" xfId="683" applyNumberFormat="1" applyFont="1" applyFill="1" applyBorder="1" applyAlignment="1" applyProtection="1">
      <alignment vertical="center" shrinkToFit="1"/>
      <protection hidden="1"/>
    </xf>
    <xf numFmtId="178" fontId="108" fillId="27" borderId="10" xfId="0" applyNumberFormat="1" applyFont="1" applyFill="1" applyBorder="1" applyAlignment="1" applyProtection="1">
      <alignment horizontal="center" vertical="center"/>
      <protection hidden="1"/>
    </xf>
    <xf numFmtId="0" fontId="108" fillId="27" borderId="20" xfId="683" applyNumberFormat="1" applyFont="1" applyFill="1" applyBorder="1" applyAlignment="1" applyProtection="1">
      <alignment vertical="center" shrinkToFit="1"/>
      <protection hidden="1"/>
    </xf>
    <xf numFmtId="41" fontId="108" fillId="27" borderId="10" xfId="694" applyNumberFormat="1" applyFont="1" applyFill="1" applyBorder="1" applyAlignment="1" applyProtection="1">
      <alignment horizontal="right" vertical="center"/>
      <protection locked="0" hidden="1"/>
    </xf>
    <xf numFmtId="41" fontId="108" fillId="27" borderId="10" xfId="694" applyNumberFormat="1" applyFont="1" applyFill="1" applyBorder="1" applyAlignment="1" applyProtection="1">
      <alignment horizontal="right" vertical="center"/>
      <protection hidden="1"/>
    </xf>
    <xf numFmtId="0" fontId="108" fillId="27" borderId="0" xfId="690" applyFont="1" applyFill="1" applyAlignment="1" applyProtection="1">
      <alignment horizontal="center" vertical="center"/>
      <protection hidden="1"/>
    </xf>
    <xf numFmtId="0" fontId="108" fillId="27" borderId="0" xfId="690" applyFont="1" applyFill="1" applyBorder="1" applyAlignment="1" applyProtection="1">
      <alignment horizontal="center" vertical="center"/>
      <protection hidden="1"/>
    </xf>
    <xf numFmtId="0" fontId="108" fillId="27" borderId="0" xfId="690" applyFont="1" applyFill="1" applyBorder="1" applyAlignment="1" applyProtection="1">
      <alignment horizontal="right" vertical="center"/>
      <protection hidden="1"/>
    </xf>
    <xf numFmtId="0" fontId="108" fillId="27" borderId="0" xfId="690" applyFont="1" applyFill="1" applyAlignment="1" applyProtection="1">
      <alignment horizontal="left" vertical="center"/>
      <protection hidden="1"/>
    </xf>
    <xf numFmtId="0" fontId="110" fillId="27" borderId="0" xfId="690" applyFont="1" applyFill="1" applyBorder="1" applyAlignment="1" applyProtection="1">
      <alignment horizontal="center" vertical="center"/>
      <protection hidden="1"/>
    </xf>
    <xf numFmtId="0" fontId="111" fillId="27" borderId="0" xfId="690" applyFont="1" applyFill="1" applyBorder="1" applyAlignment="1" applyProtection="1">
      <alignment horizontal="center" vertical="center"/>
      <protection hidden="1"/>
    </xf>
    <xf numFmtId="0" fontId="108" fillId="27" borderId="0" xfId="690" applyFont="1" applyFill="1" applyBorder="1" applyAlignment="1" applyProtection="1">
      <alignment horizontal="left" vertical="center"/>
      <protection hidden="1"/>
    </xf>
    <xf numFmtId="0" fontId="108" fillId="27" borderId="23" xfId="690" applyFont="1" applyFill="1" applyBorder="1" applyAlignment="1" applyProtection="1">
      <alignment horizontal="center" vertical="center"/>
      <protection hidden="1"/>
    </xf>
    <xf numFmtId="41" fontId="108" fillId="27" borderId="0" xfId="690" applyNumberFormat="1" applyFont="1" applyFill="1" applyAlignment="1" applyProtection="1">
      <alignment horizontal="right" vertical="center"/>
      <protection hidden="1"/>
    </xf>
    <xf numFmtId="41" fontId="108" fillId="27" borderId="21" xfId="690" applyNumberFormat="1" applyFont="1" applyFill="1" applyBorder="1" applyAlignment="1" applyProtection="1">
      <alignment horizontal="right" vertical="center"/>
      <protection hidden="1"/>
    </xf>
    <xf numFmtId="41" fontId="108" fillId="27" borderId="0" xfId="690" applyNumberFormat="1" applyFont="1" applyFill="1" applyBorder="1" applyAlignment="1" applyProtection="1">
      <alignment horizontal="right" vertical="center"/>
      <protection hidden="1"/>
    </xf>
    <xf numFmtId="41" fontId="112" fillId="27" borderId="0" xfId="690" applyNumberFormat="1" applyFont="1" applyFill="1" applyAlignment="1" applyProtection="1">
      <alignment horizontal="right" vertical="center"/>
      <protection hidden="1"/>
    </xf>
    <xf numFmtId="41" fontId="112" fillId="27" borderId="21" xfId="690" applyNumberFormat="1" applyFont="1" applyFill="1" applyBorder="1" applyAlignment="1" applyProtection="1">
      <alignment horizontal="right" vertical="center"/>
      <protection hidden="1"/>
    </xf>
    <xf numFmtId="41" fontId="112" fillId="27" borderId="0" xfId="690" applyNumberFormat="1" applyFont="1" applyFill="1" applyBorder="1" applyAlignment="1" applyProtection="1">
      <alignment horizontal="right" vertical="center"/>
      <protection hidden="1"/>
    </xf>
    <xf numFmtId="0" fontId="112" fillId="27" borderId="0" xfId="690" applyFont="1" applyFill="1" applyBorder="1" applyAlignment="1" applyProtection="1">
      <alignment horizontal="center" vertical="center"/>
      <protection hidden="1"/>
    </xf>
    <xf numFmtId="178" fontId="108" fillId="27" borderId="0" xfId="690" applyNumberFormat="1" applyFont="1" applyFill="1" applyBorder="1" applyAlignment="1" applyProtection="1">
      <alignment horizontal="center" vertical="center"/>
      <protection hidden="1"/>
    </xf>
    <xf numFmtId="178" fontId="108" fillId="27" borderId="19" xfId="690" applyNumberFormat="1" applyFont="1" applyFill="1" applyBorder="1" applyAlignment="1" applyProtection="1">
      <alignment horizontal="center" vertical="center"/>
      <protection hidden="1"/>
    </xf>
    <xf numFmtId="0" fontId="108" fillId="27" borderId="19" xfId="683" applyNumberFormat="1" applyFont="1" applyFill="1" applyBorder="1" applyAlignment="1" applyProtection="1">
      <alignment horizontal="left" vertical="center" shrinkToFit="1"/>
      <protection hidden="1"/>
    </xf>
    <xf numFmtId="41" fontId="108" fillId="27" borderId="0" xfId="694" applyNumberFormat="1" applyFont="1" applyFill="1" applyBorder="1" applyAlignment="1" applyProtection="1">
      <alignment horizontal="right" vertical="center"/>
      <protection hidden="1"/>
    </xf>
    <xf numFmtId="41" fontId="108" fillId="27" borderId="0" xfId="694" applyNumberFormat="1" applyFont="1" applyFill="1" applyBorder="1" applyAlignment="1" applyProtection="1">
      <alignment horizontal="right" vertical="center"/>
      <protection locked="0" hidden="1"/>
    </xf>
    <xf numFmtId="0" fontId="108" fillId="27" borderId="19" xfId="683" applyNumberFormat="1" applyFont="1" applyFill="1" applyBorder="1" applyAlignment="1" applyProtection="1">
      <alignment vertical="center"/>
      <protection hidden="1"/>
    </xf>
    <xf numFmtId="178" fontId="113" fillId="27" borderId="0" xfId="690" applyNumberFormat="1" applyFont="1" applyFill="1" applyBorder="1" applyAlignment="1" applyProtection="1">
      <alignment horizontal="center" vertical="center"/>
      <protection hidden="1"/>
    </xf>
    <xf numFmtId="0" fontId="113" fillId="27" borderId="19" xfId="683" applyNumberFormat="1" applyFont="1" applyFill="1" applyBorder="1" applyAlignment="1" applyProtection="1">
      <alignment horizontal="left" vertical="center" shrinkToFit="1"/>
      <protection hidden="1"/>
    </xf>
    <xf numFmtId="0" fontId="115" fillId="27" borderId="0" xfId="690" applyFont="1" applyFill="1" applyBorder="1" applyAlignment="1" applyProtection="1">
      <alignment horizontal="center" vertical="center"/>
      <protection hidden="1"/>
    </xf>
    <xf numFmtId="0" fontId="113" fillId="27" borderId="0" xfId="690" applyFont="1" applyFill="1" applyBorder="1" applyAlignment="1" applyProtection="1">
      <alignment horizontal="center" vertical="center"/>
      <protection hidden="1"/>
    </xf>
    <xf numFmtId="178" fontId="108" fillId="27" borderId="10" xfId="690" applyNumberFormat="1" applyFont="1" applyFill="1" applyBorder="1" applyAlignment="1" applyProtection="1">
      <alignment horizontal="center" vertical="center"/>
      <protection hidden="1"/>
    </xf>
    <xf numFmtId="0" fontId="108" fillId="27" borderId="20" xfId="683" applyNumberFormat="1" applyFont="1" applyFill="1" applyBorder="1" applyAlignment="1" applyProtection="1">
      <alignment horizontal="left" vertical="center" shrinkToFit="1"/>
      <protection hidden="1"/>
    </xf>
    <xf numFmtId="0" fontId="108" fillId="27" borderId="20" xfId="683" applyNumberFormat="1" applyFont="1" applyFill="1" applyBorder="1" applyAlignment="1" applyProtection="1">
      <alignment vertical="center"/>
      <protection hidden="1"/>
    </xf>
    <xf numFmtId="0" fontId="113" fillId="27" borderId="0" xfId="690" applyFont="1" applyFill="1" applyBorder="1" applyAlignment="1" applyProtection="1">
      <alignment horizontal="left"/>
      <protection hidden="1"/>
    </xf>
    <xf numFmtId="178" fontId="113" fillId="27" borderId="0" xfId="690" applyNumberFormat="1" applyFont="1" applyFill="1" applyBorder="1" applyAlignment="1" applyProtection="1">
      <alignment horizontal="left"/>
      <protection hidden="1"/>
    </xf>
    <xf numFmtId="178" fontId="113" fillId="27" borderId="0" xfId="690" applyNumberFormat="1" applyFont="1" applyFill="1" applyBorder="1" applyAlignment="1" applyProtection="1">
      <alignment horizontal="right"/>
      <protection hidden="1"/>
    </xf>
    <xf numFmtId="3" fontId="113" fillId="27" borderId="0" xfId="690" applyNumberFormat="1" applyFont="1" applyFill="1" applyBorder="1" applyAlignment="1" applyProtection="1">
      <alignment horizontal="left"/>
      <protection hidden="1"/>
    </xf>
    <xf numFmtId="0" fontId="113" fillId="27" borderId="0" xfId="690" applyFont="1" applyFill="1" applyAlignment="1" applyProtection="1">
      <alignment horizontal="left"/>
      <protection hidden="1"/>
    </xf>
    <xf numFmtId="0" fontId="113" fillId="27" borderId="0" xfId="690" applyFont="1" applyFill="1" applyAlignment="1" applyProtection="1">
      <protection hidden="1"/>
    </xf>
    <xf numFmtId="0" fontId="113" fillId="27" borderId="0" xfId="690" applyFont="1" applyFill="1" applyAlignment="1" applyProtection="1">
      <alignment horizontal="right"/>
      <protection hidden="1"/>
    </xf>
    <xf numFmtId="0" fontId="113" fillId="27" borderId="0" xfId="690" applyFont="1" applyFill="1" applyBorder="1" applyAlignment="1" applyProtection="1">
      <protection hidden="1"/>
    </xf>
    <xf numFmtId="0" fontId="114" fillId="27" borderId="0" xfId="690" applyFont="1" applyFill="1" applyProtection="1">
      <alignment vertical="center"/>
      <protection hidden="1"/>
    </xf>
    <xf numFmtId="0" fontId="108" fillId="27" borderId="0" xfId="695" applyFont="1" applyFill="1" applyAlignment="1" applyProtection="1">
      <alignment horizontal="center" vertical="center"/>
      <protection hidden="1"/>
    </xf>
    <xf numFmtId="0" fontId="108" fillId="27" borderId="0" xfId="695" applyFont="1" applyFill="1" applyBorder="1" applyAlignment="1" applyProtection="1">
      <alignment horizontal="center" vertical="center"/>
      <protection hidden="1"/>
    </xf>
    <xf numFmtId="0" fontId="110" fillId="27" borderId="0" xfId="695" applyFont="1" applyFill="1" applyBorder="1" applyAlignment="1" applyProtection="1">
      <alignment horizontal="center" vertical="center"/>
      <protection hidden="1"/>
    </xf>
    <xf numFmtId="0" fontId="111" fillId="27" borderId="0" xfId="695" applyFont="1" applyFill="1" applyBorder="1" applyAlignment="1" applyProtection="1">
      <alignment horizontal="center" vertical="center"/>
      <protection hidden="1"/>
    </xf>
    <xf numFmtId="0" fontId="108" fillId="27" borderId="0" xfId="695" applyFont="1" applyFill="1" applyBorder="1" applyAlignment="1" applyProtection="1">
      <alignment horizontal="left" vertical="center"/>
      <protection hidden="1"/>
    </xf>
    <xf numFmtId="0" fontId="108" fillId="27" borderId="0" xfId="695" applyFont="1" applyFill="1" applyBorder="1" applyAlignment="1" applyProtection="1">
      <alignment horizontal="right" vertical="center"/>
      <protection hidden="1"/>
    </xf>
    <xf numFmtId="0" fontId="108" fillId="27" borderId="23" xfId="695" applyFont="1" applyFill="1" applyBorder="1" applyAlignment="1" applyProtection="1">
      <alignment horizontal="center" vertical="center"/>
      <protection hidden="1"/>
    </xf>
    <xf numFmtId="41" fontId="108" fillId="27" borderId="0" xfId="695" applyNumberFormat="1" applyFont="1" applyFill="1" applyBorder="1" applyAlignment="1" applyProtection="1">
      <alignment horizontal="center" vertical="center"/>
      <protection hidden="1"/>
    </xf>
    <xf numFmtId="41" fontId="112" fillId="27" borderId="0" xfId="695" applyNumberFormat="1" applyFont="1" applyFill="1" applyBorder="1" applyAlignment="1" applyProtection="1">
      <alignment horizontal="center" vertical="center"/>
      <protection hidden="1"/>
    </xf>
    <xf numFmtId="41" fontId="115" fillId="27" borderId="0" xfId="695" applyNumberFormat="1" applyFont="1" applyFill="1" applyBorder="1" applyAlignment="1" applyProtection="1">
      <alignment horizontal="center" vertical="center"/>
      <protection hidden="1"/>
    </xf>
    <xf numFmtId="41" fontId="113" fillId="27" borderId="0" xfId="695" applyNumberFormat="1" applyFont="1" applyFill="1" applyBorder="1" applyAlignment="1" applyProtection="1">
      <alignment horizontal="center" vertical="center"/>
      <protection hidden="1"/>
    </xf>
    <xf numFmtId="41" fontId="108" fillId="27" borderId="10" xfId="695" applyNumberFormat="1" applyFont="1" applyFill="1" applyBorder="1" applyAlignment="1" applyProtection="1">
      <alignment horizontal="center" vertical="center"/>
      <protection hidden="1"/>
    </xf>
    <xf numFmtId="0" fontId="113" fillId="27" borderId="0" xfId="695" applyFont="1" applyFill="1" applyBorder="1" applyAlignment="1" applyProtection="1">
      <alignment horizontal="left"/>
      <protection hidden="1"/>
    </xf>
    <xf numFmtId="178" fontId="108" fillId="27" borderId="0" xfId="695" applyNumberFormat="1" applyFont="1" applyFill="1" applyAlignment="1" applyProtection="1">
      <alignment horizontal="center" vertical="center"/>
      <protection hidden="1"/>
    </xf>
    <xf numFmtId="178" fontId="108" fillId="27" borderId="0" xfId="695" applyNumberFormat="1" applyFont="1" applyFill="1" applyBorder="1" applyAlignment="1" applyProtection="1">
      <alignment horizontal="center" vertical="center"/>
      <protection hidden="1"/>
    </xf>
    <xf numFmtId="3" fontId="108" fillId="27" borderId="0" xfId="695" applyNumberFormat="1" applyFont="1" applyFill="1" applyAlignment="1" applyProtection="1">
      <alignment horizontal="center" vertical="center"/>
      <protection hidden="1"/>
    </xf>
    <xf numFmtId="188" fontId="108" fillId="27" borderId="0" xfId="695" applyNumberFormat="1" applyFont="1" applyFill="1" applyAlignment="1" applyProtection="1">
      <alignment horizontal="center" vertical="center"/>
      <protection hidden="1"/>
    </xf>
    <xf numFmtId="43" fontId="108" fillId="27" borderId="0" xfId="695" applyNumberFormat="1" applyFont="1" applyFill="1" applyAlignment="1" applyProtection="1">
      <alignment horizontal="center" vertical="center"/>
      <protection hidden="1"/>
    </xf>
    <xf numFmtId="0" fontId="114" fillId="27" borderId="0" xfId="695" applyFont="1" applyFill="1" applyBorder="1" applyAlignment="1" applyProtection="1">
      <alignment horizontal="center" vertical="center"/>
      <protection hidden="1"/>
    </xf>
    <xf numFmtId="0" fontId="114" fillId="27" borderId="0" xfId="695" applyFont="1" applyFill="1" applyAlignment="1" applyProtection="1">
      <alignment horizontal="center" vertical="center"/>
      <protection hidden="1"/>
    </xf>
    <xf numFmtId="0" fontId="175" fillId="27" borderId="0" xfId="695" applyFont="1" applyFill="1" applyAlignment="1" applyProtection="1">
      <alignment horizontal="center" vertical="center"/>
      <protection hidden="1"/>
    </xf>
    <xf numFmtId="0" fontId="108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5" fillId="27" borderId="0" xfId="0" applyNumberFormat="1" applyFont="1" applyFill="1" applyBorder="1" applyAlignment="1" applyProtection="1">
      <alignment horizontal="right" vertical="center"/>
      <protection hidden="1"/>
    </xf>
    <xf numFmtId="41" fontId="115" fillId="27" borderId="19" xfId="0" applyNumberFormat="1" applyFont="1" applyFill="1" applyBorder="1" applyAlignment="1" applyProtection="1">
      <alignment horizontal="right" vertical="center"/>
      <protection hidden="1"/>
    </xf>
    <xf numFmtId="41" fontId="108" fillId="27" borderId="0" xfId="0" applyNumberFormat="1" applyFont="1" applyFill="1" applyBorder="1" applyAlignment="1" applyProtection="1">
      <alignment horizontal="left" vertical="center" shrinkToFit="1"/>
      <protection hidden="1"/>
    </xf>
    <xf numFmtId="41" fontId="108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3" fillId="27" borderId="19" xfId="0" applyNumberFormat="1" applyFont="1" applyFill="1" applyBorder="1" applyAlignment="1" applyProtection="1">
      <alignment horizontal="center" vertical="center" shrinkToFit="1"/>
      <protection hidden="1"/>
    </xf>
    <xf numFmtId="41" fontId="115" fillId="27" borderId="0" xfId="0" applyNumberFormat="1" applyFont="1" applyFill="1" applyBorder="1" applyAlignment="1" applyProtection="1">
      <alignment horizontal="right" vertical="center"/>
      <protection locked="0" hidden="1"/>
    </xf>
    <xf numFmtId="0" fontId="113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108" fillId="27" borderId="20" xfId="0" applyNumberFormat="1" applyFont="1" applyFill="1" applyBorder="1" applyAlignment="1" applyProtection="1">
      <alignment horizontal="center" vertical="center" shrinkToFit="1"/>
      <protection hidden="1"/>
    </xf>
    <xf numFmtId="41" fontId="108" fillId="27" borderId="10" xfId="0" applyNumberFormat="1" applyFont="1" applyFill="1" applyBorder="1" applyAlignment="1" applyProtection="1">
      <alignment horizontal="left" vertical="center" shrinkToFit="1"/>
      <protection hidden="1"/>
    </xf>
    <xf numFmtId="0" fontId="113" fillId="27" borderId="23" xfId="0" applyFont="1" applyFill="1" applyBorder="1" applyAlignment="1" applyProtection="1">
      <alignment horizontal="left"/>
      <protection hidden="1"/>
    </xf>
    <xf numFmtId="41" fontId="108" fillId="27" borderId="0" xfId="0" applyNumberFormat="1" applyFont="1" applyFill="1" applyAlignment="1" applyProtection="1">
      <alignment horizontal="center" vertical="center"/>
      <protection hidden="1"/>
    </xf>
    <xf numFmtId="41" fontId="108" fillId="27" borderId="24" xfId="680" applyNumberFormat="1" applyFont="1" applyFill="1" applyBorder="1" applyAlignment="1" applyProtection="1">
      <alignment horizontal="right" vertical="center"/>
      <protection hidden="1"/>
    </xf>
    <xf numFmtId="41" fontId="108" fillId="27" borderId="25" xfId="522" applyNumberFormat="1" applyFont="1" applyFill="1" applyBorder="1" applyAlignment="1" applyProtection="1">
      <alignment horizontal="right" vertical="center"/>
      <protection hidden="1"/>
    </xf>
    <xf numFmtId="41" fontId="108" fillId="27" borderId="21" xfId="680" applyNumberFormat="1" applyFont="1" applyFill="1" applyBorder="1" applyAlignment="1" applyProtection="1">
      <alignment horizontal="right" vertical="center"/>
      <protection hidden="1"/>
    </xf>
    <xf numFmtId="41" fontId="108" fillId="27" borderId="0" xfId="522" applyNumberFormat="1" applyFont="1" applyFill="1" applyBorder="1" applyAlignment="1" applyProtection="1">
      <alignment horizontal="right" vertical="center"/>
      <protection hidden="1"/>
    </xf>
    <xf numFmtId="41" fontId="108" fillId="27" borderId="21" xfId="68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21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21" xfId="680" applyNumberFormat="1" applyFont="1" applyFill="1" applyBorder="1" applyAlignment="1" applyProtection="1">
      <alignment horizontal="center" vertical="center"/>
      <protection hidden="1"/>
    </xf>
    <xf numFmtId="41" fontId="108" fillId="27" borderId="0" xfId="679" applyNumberFormat="1" applyFont="1" applyFill="1" applyBorder="1" applyAlignment="1" applyProtection="1">
      <alignment horizontal="right" vertical="center"/>
      <protection hidden="1"/>
    </xf>
    <xf numFmtId="49" fontId="108" fillId="27" borderId="0" xfId="689" applyNumberFormat="1" applyFont="1" applyFill="1" applyBorder="1" applyAlignment="1" applyProtection="1">
      <alignment horizontal="center" vertical="center" shrinkToFit="1"/>
      <protection hidden="1"/>
    </xf>
    <xf numFmtId="178" fontId="108" fillId="27" borderId="34" xfId="679" applyNumberFormat="1" applyFont="1" applyFill="1" applyBorder="1" applyAlignment="1" applyProtection="1">
      <alignment horizontal="center" vertical="center" shrinkToFit="1"/>
      <protection hidden="1"/>
    </xf>
    <xf numFmtId="41" fontId="108" fillId="27" borderId="28" xfId="680" quotePrefix="1" applyNumberFormat="1" applyFont="1" applyFill="1" applyBorder="1" applyAlignment="1" applyProtection="1">
      <alignment horizontal="center" vertical="center"/>
      <protection hidden="1"/>
    </xf>
    <xf numFmtId="49" fontId="108" fillId="27" borderId="0" xfId="689" applyNumberFormat="1" applyFont="1" applyFill="1" applyBorder="1" applyAlignment="1" applyProtection="1">
      <alignment horizontal="left" vertical="center" shrinkToFit="1"/>
      <protection hidden="1"/>
    </xf>
    <xf numFmtId="49" fontId="108" fillId="27" borderId="10" xfId="689" applyNumberFormat="1" applyFont="1" applyFill="1" applyBorder="1" applyAlignment="1" applyProtection="1">
      <alignment horizontal="left" vertical="center" shrinkToFit="1"/>
      <protection hidden="1"/>
    </xf>
    <xf numFmtId="41" fontId="108" fillId="27" borderId="29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10" xfId="680" quotePrefix="1" applyNumberFormat="1" applyFont="1" applyFill="1" applyBorder="1" applyAlignment="1" applyProtection="1">
      <alignment horizontal="center" vertical="center"/>
      <protection hidden="1"/>
    </xf>
    <xf numFmtId="0" fontId="115" fillId="27" borderId="0" xfId="680" applyFont="1" applyFill="1" applyBorder="1" applyAlignment="1" applyProtection="1">
      <alignment horizontal="left"/>
      <protection hidden="1"/>
    </xf>
    <xf numFmtId="0" fontId="113" fillId="27" borderId="0" xfId="680" applyFont="1" applyFill="1" applyBorder="1" applyAlignment="1" applyProtection="1">
      <alignment horizontal="center"/>
      <protection hidden="1"/>
    </xf>
    <xf numFmtId="189" fontId="113" fillId="27" borderId="0" xfId="680" applyNumberFormat="1" applyFont="1" applyFill="1" applyBorder="1" applyAlignment="1" applyProtection="1">
      <alignment horizontal="right"/>
      <protection hidden="1"/>
    </xf>
    <xf numFmtId="0" fontId="115" fillId="27" borderId="0" xfId="680" applyFont="1" applyFill="1" applyBorder="1" applyAlignment="1" applyProtection="1">
      <alignment horizontal="center"/>
      <protection hidden="1"/>
    </xf>
    <xf numFmtId="0" fontId="113" fillId="27" borderId="0" xfId="680" applyFont="1" applyFill="1" applyAlignment="1" applyProtection="1">
      <alignment horizontal="center" vertical="center"/>
      <protection hidden="1"/>
    </xf>
    <xf numFmtId="0" fontId="108" fillId="27" borderId="0" xfId="680" applyFont="1" applyFill="1" applyAlignment="1" applyProtection="1">
      <alignment horizontal="center" vertical="center"/>
      <protection hidden="1"/>
    </xf>
    <xf numFmtId="189" fontId="108" fillId="27" borderId="0" xfId="680" applyNumberFormat="1" applyFont="1" applyFill="1" applyAlignment="1" applyProtection="1">
      <alignment horizontal="center" vertical="center"/>
      <protection hidden="1"/>
    </xf>
    <xf numFmtId="0" fontId="177" fillId="27" borderId="0" xfId="680" applyFont="1" applyFill="1" applyAlignment="1" applyProtection="1">
      <alignment horizontal="center" vertical="center"/>
      <protection hidden="1"/>
    </xf>
    <xf numFmtId="1" fontId="109" fillId="27" borderId="0" xfId="693" applyNumberFormat="1" applyFont="1" applyFill="1" applyBorder="1" applyAlignment="1" applyProtection="1">
      <alignment horizontal="center" vertical="center"/>
      <protection hidden="1"/>
    </xf>
    <xf numFmtId="1" fontId="110" fillId="27" borderId="0" xfId="693" applyNumberFormat="1" applyFont="1" applyFill="1" applyBorder="1" applyAlignment="1" applyProtection="1">
      <alignment horizontal="center" vertical="center"/>
      <protection hidden="1"/>
    </xf>
    <xf numFmtId="1" fontId="111" fillId="27" borderId="0" xfId="693" applyNumberFormat="1" applyFont="1" applyFill="1" applyBorder="1" applyAlignment="1" applyProtection="1">
      <alignment horizontal="center" vertical="center"/>
      <protection hidden="1"/>
    </xf>
    <xf numFmtId="1" fontId="108" fillId="27" borderId="0" xfId="693" applyNumberFormat="1" applyFont="1" applyFill="1" applyBorder="1" applyAlignment="1" applyProtection="1">
      <alignment horizontal="left" vertical="center"/>
      <protection hidden="1"/>
    </xf>
    <xf numFmtId="1" fontId="108" fillId="27" borderId="0" xfId="693" applyNumberFormat="1" applyFont="1" applyFill="1" applyBorder="1" applyAlignment="1" applyProtection="1">
      <alignment horizontal="right" vertical="center"/>
      <protection hidden="1"/>
    </xf>
    <xf numFmtId="1" fontId="108" fillId="27" borderId="0" xfId="693" applyNumberFormat="1" applyFont="1" applyFill="1" applyBorder="1" applyAlignment="1" applyProtection="1">
      <alignment horizontal="center" vertical="center"/>
      <protection hidden="1"/>
    </xf>
    <xf numFmtId="1" fontId="108" fillId="27" borderId="23" xfId="693" applyNumberFormat="1" applyFont="1" applyFill="1" applyBorder="1" applyAlignment="1" applyProtection="1">
      <alignment horizontal="center" vertical="center"/>
      <protection hidden="1"/>
    </xf>
    <xf numFmtId="0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179" fontId="108" fillId="27" borderId="0" xfId="455" applyFont="1" applyFill="1" applyBorder="1" applyAlignment="1" applyProtection="1">
      <alignment horizontal="right" vertical="center"/>
      <protection hidden="1"/>
    </xf>
    <xf numFmtId="0" fontId="112" fillId="27" borderId="20" xfId="0" quotePrefix="1" applyNumberFormat="1" applyFont="1" applyFill="1" applyBorder="1" applyAlignment="1" applyProtection="1">
      <alignment horizontal="center" vertical="center"/>
      <protection hidden="1"/>
    </xf>
    <xf numFmtId="179" fontId="112" fillId="27" borderId="10" xfId="455" applyFont="1" applyFill="1" applyBorder="1" applyAlignment="1" applyProtection="1">
      <alignment horizontal="right" vertical="center"/>
      <protection locked="0" hidden="1"/>
    </xf>
    <xf numFmtId="1" fontId="112" fillId="27" borderId="0" xfId="693" applyNumberFormat="1" applyFont="1" applyFill="1" applyBorder="1" applyAlignment="1" applyProtection="1">
      <alignment horizontal="center" vertical="center"/>
      <protection hidden="1"/>
    </xf>
    <xf numFmtId="0" fontId="113" fillId="27" borderId="19" xfId="0" quotePrefix="1" applyFont="1" applyFill="1" applyBorder="1" applyAlignment="1" applyProtection="1">
      <alignment horizontal="center" vertical="center"/>
      <protection hidden="1"/>
    </xf>
    <xf numFmtId="179" fontId="113" fillId="27" borderId="0" xfId="455" applyFont="1" applyFill="1" applyBorder="1" applyAlignment="1" applyProtection="1">
      <alignment horizontal="right" vertical="center"/>
      <protection hidden="1"/>
    </xf>
    <xf numFmtId="179" fontId="108" fillId="27" borderId="0" xfId="455" quotePrefix="1" applyFont="1" applyFill="1" applyBorder="1" applyAlignment="1" applyProtection="1">
      <alignment horizontal="right" vertical="center"/>
      <protection hidden="1"/>
    </xf>
    <xf numFmtId="1" fontId="115" fillId="27" borderId="0" xfId="693" applyNumberFormat="1" applyFont="1" applyFill="1" applyBorder="1" applyAlignment="1" applyProtection="1">
      <alignment horizontal="center" vertical="center"/>
      <protection hidden="1"/>
    </xf>
    <xf numFmtId="1" fontId="113" fillId="27" borderId="0" xfId="693" applyNumberFormat="1" applyFont="1" applyFill="1" applyBorder="1" applyAlignment="1" applyProtection="1">
      <alignment horizontal="center" vertical="center"/>
      <protection hidden="1"/>
    </xf>
    <xf numFmtId="0" fontId="172" fillId="27" borderId="20" xfId="0" quotePrefix="1" applyNumberFormat="1" applyFont="1" applyFill="1" applyBorder="1" applyAlignment="1" applyProtection="1">
      <alignment horizontal="center" vertical="center"/>
      <protection hidden="1"/>
    </xf>
    <xf numFmtId="179" fontId="172" fillId="27" borderId="10" xfId="455" applyFont="1" applyFill="1" applyBorder="1" applyAlignment="1" applyProtection="1">
      <alignment horizontal="right" vertical="center"/>
      <protection locked="0" hidden="1"/>
    </xf>
    <xf numFmtId="1" fontId="116" fillId="27" borderId="0" xfId="693" applyNumberFormat="1" applyFont="1" applyFill="1" applyBorder="1" applyAlignment="1" applyProtection="1">
      <alignment horizontal="center" vertical="center"/>
      <protection hidden="1"/>
    </xf>
    <xf numFmtId="1" fontId="172" fillId="27" borderId="0" xfId="693" applyNumberFormat="1" applyFont="1" applyFill="1" applyBorder="1" applyAlignment="1" applyProtection="1">
      <alignment horizontal="center" vertical="center"/>
      <protection hidden="1"/>
    </xf>
    <xf numFmtId="1" fontId="113" fillId="27" borderId="0" xfId="693" applyNumberFormat="1" applyFont="1" applyFill="1" applyBorder="1" applyAlignment="1" applyProtection="1">
      <alignment horizontal="left"/>
      <protection hidden="1"/>
    </xf>
    <xf numFmtId="1" fontId="113" fillId="27" borderId="0" xfId="0" applyNumberFormat="1" applyFont="1" applyFill="1" applyBorder="1" applyAlignment="1" applyProtection="1">
      <alignment horizontal="left"/>
      <protection hidden="1"/>
    </xf>
    <xf numFmtId="1" fontId="115" fillId="27" borderId="0" xfId="693" applyNumberFormat="1" applyFont="1" applyFill="1" applyBorder="1" applyAlignment="1" applyProtection="1">
      <alignment horizontal="left"/>
      <protection hidden="1"/>
    </xf>
    <xf numFmtId="1" fontId="113" fillId="27" borderId="0" xfId="693" applyNumberFormat="1" applyFont="1" applyFill="1" applyAlignment="1" applyProtection="1">
      <alignment horizontal="center" vertical="center"/>
      <protection hidden="1"/>
    </xf>
    <xf numFmtId="1" fontId="108" fillId="27" borderId="0" xfId="693" applyNumberFormat="1" applyFont="1" applyFill="1" applyAlignment="1" applyProtection="1">
      <alignment horizontal="center" vertical="center"/>
      <protection hidden="1"/>
    </xf>
    <xf numFmtId="1" fontId="177" fillId="27" borderId="0" xfId="693" applyNumberFormat="1" applyFont="1" applyFill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vertical="center"/>
      <protection hidden="1"/>
    </xf>
    <xf numFmtId="181" fontId="108" fillId="27" borderId="0" xfId="0" applyNumberFormat="1" applyFont="1" applyFill="1" applyBorder="1" applyAlignment="1" applyProtection="1">
      <alignment horizontal="left" vertical="center"/>
      <protection hidden="1"/>
    </xf>
    <xf numFmtId="41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188" fontId="108" fillId="27" borderId="0" xfId="0" quotePrefix="1" applyNumberFormat="1" applyFont="1" applyFill="1" applyBorder="1" applyAlignment="1" applyProtection="1">
      <alignment horizontal="right" vertical="center"/>
      <protection hidden="1"/>
    </xf>
    <xf numFmtId="185" fontId="108" fillId="27" borderId="0" xfId="0" applyNumberFormat="1" applyFont="1" applyFill="1" applyBorder="1" applyAlignment="1" applyProtection="1">
      <alignment horizontal="right" vertical="center"/>
      <protection hidden="1"/>
    </xf>
    <xf numFmtId="41" fontId="108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0" xfId="0" applyNumberFormat="1" applyFont="1" applyFill="1" applyBorder="1" applyAlignment="1" applyProtection="1">
      <alignment horizontal="center" vertical="center"/>
      <protection hidden="1"/>
    </xf>
    <xf numFmtId="41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185" fontId="112" fillId="27" borderId="0" xfId="0" applyNumberFormat="1" applyFont="1" applyFill="1" applyBorder="1" applyAlignment="1" applyProtection="1">
      <alignment horizontal="right" vertical="center"/>
      <protection hidden="1"/>
    </xf>
    <xf numFmtId="41" fontId="112" fillId="27" borderId="21" xfId="0" quotePrefix="1" applyNumberFormat="1" applyFont="1" applyFill="1" applyBorder="1" applyAlignment="1" applyProtection="1">
      <alignment horizontal="center" vertical="center"/>
      <protection hidden="1"/>
    </xf>
    <xf numFmtId="181" fontId="108" fillId="27" borderId="0" xfId="0" applyNumberFormat="1" applyFont="1" applyFill="1" applyBorder="1" applyAlignment="1" applyProtection="1">
      <alignment horizontal="right" vertical="center"/>
      <protection hidden="1"/>
    </xf>
    <xf numFmtId="41" fontId="108" fillId="27" borderId="21" xfId="0" applyNumberFormat="1" applyFont="1" applyFill="1" applyBorder="1" applyAlignment="1" applyProtection="1">
      <alignment horizontal="center" vertical="center"/>
      <protection hidden="1"/>
    </xf>
    <xf numFmtId="185" fontId="108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21" xfId="0" applyNumberFormat="1" applyFont="1" applyFill="1" applyBorder="1" applyAlignment="1" applyProtection="1">
      <alignment horizontal="left" vertical="center"/>
      <protection hidden="1"/>
    </xf>
    <xf numFmtId="41" fontId="113" fillId="27" borderId="0" xfId="0" applyNumberFormat="1" applyFont="1" applyFill="1" applyBorder="1" applyAlignment="1" applyProtection="1">
      <alignment horizontal="right" vertical="center"/>
      <protection hidden="1"/>
    </xf>
    <xf numFmtId="41" fontId="115" fillId="27" borderId="0" xfId="0" applyNumberFormat="1" applyFont="1" applyFill="1" applyBorder="1" applyAlignment="1" applyProtection="1">
      <alignment horizontal="center" vertical="center"/>
      <protection hidden="1"/>
    </xf>
    <xf numFmtId="41" fontId="108" fillId="27" borderId="0" xfId="685" applyNumberFormat="1" applyFont="1" applyFill="1" applyBorder="1" applyAlignment="1" applyProtection="1">
      <alignment horizontal="center" vertical="center"/>
      <protection locked="0" hidden="1"/>
    </xf>
    <xf numFmtId="185" fontId="108" fillId="27" borderId="0" xfId="685" applyNumberFormat="1" applyFont="1" applyFill="1" applyBorder="1" applyAlignment="1" applyProtection="1">
      <alignment horizontal="center" vertical="center"/>
      <protection locked="0" hidden="1"/>
    </xf>
    <xf numFmtId="41" fontId="108" fillId="27" borderId="22" xfId="0" applyNumberFormat="1" applyFont="1" applyFill="1" applyBorder="1" applyAlignment="1" applyProtection="1">
      <alignment horizontal="right" vertical="center"/>
      <protection hidden="1"/>
    </xf>
    <xf numFmtId="185" fontId="108" fillId="27" borderId="10" xfId="0" applyNumberFormat="1" applyFont="1" applyFill="1" applyBorder="1" applyAlignment="1" applyProtection="1">
      <alignment horizontal="right" vertical="center"/>
      <protection hidden="1"/>
    </xf>
    <xf numFmtId="41" fontId="108" fillId="27" borderId="10" xfId="0" applyNumberFormat="1" applyFont="1" applyFill="1" applyBorder="1" applyAlignment="1" applyProtection="1">
      <alignment horizontal="right" vertical="center"/>
      <protection locked="0" hidden="1"/>
    </xf>
    <xf numFmtId="41" fontId="108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185" fontId="108" fillId="27" borderId="10" xfId="0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22" xfId="0" applyNumberFormat="1" applyFont="1" applyFill="1" applyBorder="1" applyAlignment="1" applyProtection="1">
      <alignment horizontal="left" vertical="center"/>
      <protection hidden="1"/>
    </xf>
    <xf numFmtId="41" fontId="113" fillId="27" borderId="0" xfId="0" applyNumberFormat="1" applyFont="1" applyFill="1" applyBorder="1" applyAlignment="1" applyProtection="1">
      <alignment horizontal="right"/>
      <protection hidden="1"/>
    </xf>
    <xf numFmtId="185" fontId="113" fillId="27" borderId="0" xfId="0" applyNumberFormat="1" applyFont="1" applyFill="1" applyBorder="1" applyAlignment="1" applyProtection="1">
      <alignment horizontal="right"/>
      <protection hidden="1"/>
    </xf>
    <xf numFmtId="41" fontId="113" fillId="27" borderId="0" xfId="0" quotePrefix="1" applyNumberFormat="1" applyFont="1" applyFill="1" applyBorder="1" applyAlignment="1" applyProtection="1">
      <alignment horizontal="right"/>
      <protection hidden="1"/>
    </xf>
    <xf numFmtId="185" fontId="113" fillId="27" borderId="0" xfId="0" quotePrefix="1" applyNumberFormat="1" applyFont="1" applyFill="1" applyBorder="1" applyAlignment="1" applyProtection="1">
      <alignment horizontal="right"/>
      <protection hidden="1"/>
    </xf>
    <xf numFmtId="181" fontId="113" fillId="27" borderId="0" xfId="0" applyNumberFormat="1" applyFont="1" applyFill="1" applyBorder="1" applyAlignment="1" applyProtection="1">
      <alignment horizontal="left"/>
      <protection hidden="1"/>
    </xf>
    <xf numFmtId="181" fontId="113" fillId="27" borderId="0" xfId="0" applyNumberFormat="1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Alignment="1" applyProtection="1">
      <alignment horizontal="right" vertical="center"/>
      <protection hidden="1"/>
    </xf>
    <xf numFmtId="181" fontId="110" fillId="27" borderId="0" xfId="0" applyNumberFormat="1" applyFont="1" applyFill="1" applyAlignment="1" applyProtection="1">
      <alignment vertical="center"/>
      <protection hidden="1"/>
    </xf>
    <xf numFmtId="181" fontId="111" fillId="27" borderId="0" xfId="0" applyNumberFormat="1" applyFont="1" applyFill="1" applyBorder="1" applyAlignment="1" applyProtection="1">
      <alignment horizontal="center" vertical="center"/>
      <protection hidden="1"/>
    </xf>
    <xf numFmtId="181" fontId="111" fillId="27" borderId="0" xfId="0" applyNumberFormat="1" applyFont="1" applyFill="1" applyAlignment="1" applyProtection="1">
      <alignment vertical="center"/>
      <protection hidden="1"/>
    </xf>
    <xf numFmtId="41" fontId="108" fillId="27" borderId="0" xfId="0" applyNumberFormat="1" applyFont="1" applyFill="1" applyAlignment="1" applyProtection="1">
      <alignment horizontal="right" vertical="center"/>
      <protection hidden="1"/>
    </xf>
    <xf numFmtId="0" fontId="108" fillId="27" borderId="21" xfId="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0" xfId="0" applyNumberFormat="1" applyFont="1" applyFill="1" applyAlignment="1" applyProtection="1">
      <alignment horizontal="right" vertical="center"/>
      <protection hidden="1"/>
    </xf>
    <xf numFmtId="0" fontId="112" fillId="27" borderId="21" xfId="0" quotePrefix="1" applyNumberFormat="1" applyFont="1" applyFill="1" applyBorder="1" applyAlignment="1" applyProtection="1">
      <alignment horizontal="center" vertical="center"/>
      <protection hidden="1"/>
    </xf>
    <xf numFmtId="178" fontId="108" fillId="27" borderId="19" xfId="0" applyNumberFormat="1" applyFont="1" applyFill="1" applyBorder="1" applyAlignment="1" applyProtection="1">
      <alignment horizontal="center" vertical="center"/>
      <protection hidden="1"/>
    </xf>
    <xf numFmtId="183" fontId="108" fillId="27" borderId="0" xfId="0" applyNumberFormat="1" applyFont="1" applyFill="1" applyAlignment="1" applyProtection="1">
      <alignment horizontal="right" vertical="center"/>
      <protection hidden="1"/>
    </xf>
    <xf numFmtId="183" fontId="108" fillId="27" borderId="0" xfId="0" applyNumberFormat="1" applyFont="1" applyFill="1" applyBorder="1" applyAlignment="1" applyProtection="1">
      <alignment horizontal="right" vertical="center"/>
      <protection hidden="1"/>
    </xf>
    <xf numFmtId="178" fontId="108" fillId="27" borderId="0" xfId="0" applyNumberFormat="1" applyFont="1" applyFill="1" applyAlignment="1" applyProtection="1">
      <alignment horizontal="right" vertical="center"/>
      <protection hidden="1"/>
    </xf>
    <xf numFmtId="179" fontId="108" fillId="27" borderId="0" xfId="457" applyFont="1" applyFill="1" applyAlignment="1" applyProtection="1">
      <alignment horizontal="right" vertical="center"/>
      <protection hidden="1"/>
    </xf>
    <xf numFmtId="178" fontId="108" fillId="27" borderId="21" xfId="0" applyNumberFormat="1" applyFont="1" applyFill="1" applyBorder="1" applyAlignment="1" applyProtection="1">
      <alignment horizontal="center" vertical="center"/>
      <protection hidden="1"/>
    </xf>
    <xf numFmtId="41" fontId="108" fillId="27" borderId="19" xfId="0" applyNumberFormat="1" applyFont="1" applyFill="1" applyBorder="1" applyAlignment="1" applyProtection="1">
      <alignment horizontal="left" vertical="center"/>
      <protection hidden="1"/>
    </xf>
    <xf numFmtId="41" fontId="108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5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3" fillId="27" borderId="19" xfId="0" applyNumberFormat="1" applyFont="1" applyFill="1" applyBorder="1" applyAlignment="1" applyProtection="1">
      <alignment horizontal="left" vertical="center"/>
      <protection hidden="1"/>
    </xf>
    <xf numFmtId="41" fontId="113" fillId="27" borderId="0" xfId="0" quotePrefix="1" applyNumberFormat="1" applyFont="1" applyFill="1" applyAlignment="1" applyProtection="1">
      <alignment horizontal="right" vertical="center"/>
      <protection locked="0" hidden="1"/>
    </xf>
    <xf numFmtId="41" fontId="115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5" applyNumberFormat="1" applyFont="1" applyFill="1" applyBorder="1" applyAlignment="1" applyProtection="1">
      <alignment horizontal="center" vertical="center"/>
      <protection locked="0"/>
    </xf>
    <xf numFmtId="41" fontId="108" fillId="27" borderId="0" xfId="684" quotePrefix="1" applyNumberFormat="1" applyFont="1" applyFill="1" applyAlignment="1" applyProtection="1">
      <alignment horizontal="right" vertical="center"/>
      <protection locked="0" hidden="1"/>
    </xf>
    <xf numFmtId="41" fontId="108" fillId="27" borderId="19" xfId="684" applyNumberFormat="1" applyFont="1" applyFill="1" applyBorder="1" applyAlignment="1" applyProtection="1">
      <alignment horizontal="center" vertical="center"/>
      <protection hidden="1"/>
    </xf>
    <xf numFmtId="41" fontId="108" fillId="27" borderId="0" xfId="684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10" xfId="0" applyNumberFormat="1" applyFont="1" applyFill="1" applyBorder="1" applyAlignment="1" applyProtection="1">
      <alignment horizontal="center" vertical="center"/>
      <protection hidden="1"/>
    </xf>
    <xf numFmtId="41" fontId="108" fillId="27" borderId="20" xfId="0" applyNumberFormat="1" applyFont="1" applyFill="1" applyBorder="1" applyAlignment="1" applyProtection="1">
      <alignment horizontal="left" vertical="center"/>
      <protection hidden="1"/>
    </xf>
    <xf numFmtId="41" fontId="108" fillId="27" borderId="22" xfId="0" quotePrefix="1" applyNumberFormat="1" applyFont="1" applyFill="1" applyBorder="1" applyAlignment="1" applyProtection="1">
      <alignment horizontal="right" vertical="center"/>
      <protection locked="0" hidden="1"/>
    </xf>
    <xf numFmtId="0" fontId="113" fillId="27" borderId="23" xfId="0" applyNumberFormat="1" applyFont="1" applyFill="1" applyBorder="1" applyAlignment="1" applyProtection="1">
      <alignment horizontal="right"/>
      <protection hidden="1"/>
    </xf>
    <xf numFmtId="178" fontId="113" fillId="27" borderId="0" xfId="0" applyNumberFormat="1" applyFont="1" applyFill="1" applyAlignment="1" applyProtection="1">
      <alignment horizontal="left"/>
      <protection hidden="1"/>
    </xf>
    <xf numFmtId="178" fontId="113" fillId="27" borderId="0" xfId="0" applyNumberFormat="1" applyFont="1" applyFill="1" applyAlignment="1" applyProtection="1">
      <alignment horizontal="center"/>
      <protection hidden="1"/>
    </xf>
    <xf numFmtId="178" fontId="113" fillId="27" borderId="0" xfId="0" applyNumberFormat="1" applyFont="1" applyFill="1" applyBorder="1" applyAlignment="1" applyProtection="1">
      <alignment horizontal="center"/>
      <protection hidden="1"/>
    </xf>
    <xf numFmtId="0" fontId="110" fillId="27" borderId="0" xfId="0" applyFont="1" applyFill="1" applyAlignment="1" applyProtection="1">
      <alignment vertical="center"/>
      <protection hidden="1"/>
    </xf>
    <xf numFmtId="0" fontId="111" fillId="27" borderId="0" xfId="0" applyFont="1" applyFill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vertical="center"/>
      <protection hidden="1"/>
    </xf>
    <xf numFmtId="181" fontId="108" fillId="27" borderId="0" xfId="0" applyNumberFormat="1" applyFont="1" applyFill="1" applyBorder="1" applyAlignment="1" applyProtection="1">
      <alignment vertical="center"/>
      <protection hidden="1"/>
    </xf>
    <xf numFmtId="185" fontId="108" fillId="27" borderId="0" xfId="0" applyNumberFormat="1" applyFont="1" applyFill="1" applyAlignment="1" applyProtection="1">
      <alignment horizontal="right" vertical="center"/>
      <protection hidden="1"/>
    </xf>
    <xf numFmtId="185" fontId="112" fillId="27" borderId="0" xfId="0" applyNumberFormat="1" applyFont="1" applyFill="1" applyAlignment="1" applyProtection="1">
      <alignment horizontal="right" vertical="center"/>
      <protection hidden="1"/>
    </xf>
    <xf numFmtId="181" fontId="108" fillId="27" borderId="0" xfId="0" applyNumberFormat="1" applyFont="1" applyFill="1" applyAlignment="1" applyProtection="1">
      <alignment horizontal="right" vertical="center"/>
      <protection hidden="1"/>
    </xf>
    <xf numFmtId="41" fontId="108" fillId="27" borderId="10" xfId="0" applyNumberFormat="1" applyFont="1" applyFill="1" applyBorder="1" applyAlignment="1" applyProtection="1">
      <alignment horizontal="right" vertical="center"/>
      <protection hidden="1"/>
    </xf>
    <xf numFmtId="181" fontId="113" fillId="27" borderId="23" xfId="0" applyNumberFormat="1" applyFont="1" applyFill="1" applyBorder="1" applyAlignment="1" applyProtection="1">
      <alignment horizontal="left"/>
      <protection hidden="1"/>
    </xf>
    <xf numFmtId="0" fontId="173" fillId="27" borderId="0" xfId="0" applyFont="1" applyFill="1" applyAlignment="1" applyProtection="1">
      <alignment horizontal="left"/>
      <protection hidden="1"/>
    </xf>
    <xf numFmtId="0" fontId="178" fillId="27" borderId="0" xfId="0" applyFont="1" applyFill="1" applyBorder="1" applyAlignment="1" applyProtection="1">
      <alignment horizontal="right"/>
      <protection hidden="1"/>
    </xf>
    <xf numFmtId="0" fontId="113" fillId="27" borderId="0" xfId="0" applyFont="1" applyFill="1" applyAlignment="1" applyProtection="1">
      <alignment horizontal="left" vertical="center"/>
      <protection hidden="1"/>
    </xf>
    <xf numFmtId="0" fontId="113" fillId="27" borderId="0" xfId="0" applyFont="1" applyFill="1" applyBorder="1" applyAlignment="1" applyProtection="1">
      <alignment horizontal="left" vertical="center"/>
      <protection hidden="1"/>
    </xf>
    <xf numFmtId="181" fontId="113" fillId="27" borderId="0" xfId="0" applyNumberFormat="1" applyFont="1" applyFill="1" applyBorder="1" applyAlignment="1" applyProtection="1">
      <alignment horizontal="left" vertical="center"/>
      <protection hidden="1"/>
    </xf>
    <xf numFmtId="41" fontId="108" fillId="27" borderId="21" xfId="0" applyNumberFormat="1" applyFont="1" applyFill="1" applyBorder="1" applyAlignment="1" applyProtection="1">
      <alignment horizontal="center" vertical="center"/>
      <protection locked="0" hidden="1"/>
    </xf>
    <xf numFmtId="41" fontId="108" fillId="27" borderId="0" xfId="0" applyNumberFormat="1" applyFont="1" applyFill="1" applyBorder="1" applyAlignment="1" applyProtection="1">
      <alignment horizontal="center" vertical="center"/>
      <protection locked="0" hidden="1"/>
    </xf>
    <xf numFmtId="178" fontId="108" fillId="27" borderId="0" xfId="687" quotePrefix="1" applyNumberFormat="1" applyFont="1" applyFill="1" applyBorder="1" applyAlignment="1" applyProtection="1">
      <alignment horizontal="center" vertical="center"/>
      <protection hidden="1"/>
    </xf>
    <xf numFmtId="191" fontId="108" fillId="27" borderId="0" xfId="0" applyNumberFormat="1" applyFont="1" applyFill="1" applyAlignment="1" applyProtection="1">
      <alignment horizontal="right" vertical="center"/>
      <protection hidden="1"/>
    </xf>
    <xf numFmtId="191" fontId="112" fillId="27" borderId="0" xfId="0" applyNumberFormat="1" applyFont="1" applyFill="1" applyBorder="1" applyAlignment="1" applyProtection="1">
      <alignment horizontal="right" vertical="center"/>
      <protection hidden="1"/>
    </xf>
    <xf numFmtId="183" fontId="112" fillId="27" borderId="0" xfId="0" applyNumberFormat="1" applyFont="1" applyFill="1" applyAlignment="1" applyProtection="1">
      <alignment horizontal="right" vertical="center"/>
      <protection hidden="1"/>
    </xf>
    <xf numFmtId="184" fontId="112" fillId="27" borderId="0" xfId="0" applyNumberFormat="1" applyFont="1" applyFill="1" applyAlignment="1" applyProtection="1">
      <alignment horizontal="right" vertical="center"/>
      <protection hidden="1"/>
    </xf>
    <xf numFmtId="178" fontId="108" fillId="27" borderId="19" xfId="0" applyNumberFormat="1" applyFont="1" applyFill="1" applyBorder="1" applyAlignment="1" applyProtection="1">
      <alignment horizontal="center" vertical="center" wrapText="1"/>
      <protection hidden="1"/>
    </xf>
    <xf numFmtId="191" fontId="108" fillId="27" borderId="0" xfId="0" applyNumberFormat="1" applyFont="1" applyFill="1" applyBorder="1" applyAlignment="1" applyProtection="1">
      <alignment horizontal="right" vertical="center"/>
      <protection hidden="1"/>
    </xf>
    <xf numFmtId="178" fontId="108" fillId="27" borderId="20" xfId="0" applyNumberFormat="1" applyFont="1" applyFill="1" applyBorder="1" applyAlignment="1" applyProtection="1">
      <alignment horizontal="center" vertical="center" wrapText="1"/>
      <protection hidden="1"/>
    </xf>
    <xf numFmtId="188" fontId="108" fillId="27" borderId="0" xfId="0" applyNumberFormat="1" applyFont="1" applyFill="1" applyBorder="1" applyAlignment="1" applyProtection="1">
      <alignment horizontal="center" vertical="center"/>
      <protection hidden="1"/>
    </xf>
    <xf numFmtId="188" fontId="108" fillId="27" borderId="0" xfId="0" applyNumberFormat="1" applyFont="1" applyFill="1" applyAlignment="1" applyProtection="1">
      <alignment horizontal="center" vertical="center"/>
      <protection hidden="1"/>
    </xf>
    <xf numFmtId="188" fontId="111" fillId="27" borderId="0" xfId="0" applyNumberFormat="1" applyFont="1" applyFill="1" applyBorder="1" applyAlignment="1" applyProtection="1">
      <alignment vertical="center"/>
      <protection hidden="1"/>
    </xf>
    <xf numFmtId="188" fontId="111" fillId="27" borderId="0" xfId="0" applyNumberFormat="1" applyFont="1" applyFill="1" applyBorder="1" applyAlignment="1" applyProtection="1">
      <alignment horizontal="center" vertical="center"/>
      <protection hidden="1"/>
    </xf>
    <xf numFmtId="188" fontId="111" fillId="27" borderId="0" xfId="0" applyNumberFormat="1" applyFont="1" applyFill="1" applyAlignment="1" applyProtection="1">
      <alignment vertical="center"/>
      <protection hidden="1"/>
    </xf>
    <xf numFmtId="188" fontId="108" fillId="27" borderId="0" xfId="0" applyNumberFormat="1" applyFont="1" applyFill="1" applyBorder="1" applyAlignment="1" applyProtection="1">
      <alignment horizontal="left" vertical="center"/>
      <protection hidden="1"/>
    </xf>
    <xf numFmtId="41" fontId="108" fillId="27" borderId="21" xfId="0" applyNumberFormat="1" applyFont="1" applyFill="1" applyBorder="1" applyAlignment="1" applyProtection="1">
      <alignment horizontal="right" vertical="center"/>
      <protection hidden="1"/>
    </xf>
    <xf numFmtId="41" fontId="108" fillId="27" borderId="0" xfId="453" quotePrefix="1" applyNumberFormat="1" applyFont="1" applyFill="1" applyBorder="1" applyAlignment="1" applyProtection="1">
      <alignment vertical="center"/>
      <protection hidden="1"/>
    </xf>
    <xf numFmtId="227" fontId="112" fillId="27" borderId="0" xfId="0" applyNumberFormat="1" applyFont="1" applyFill="1" applyBorder="1" applyAlignment="1" applyProtection="1">
      <alignment horizontal="right" vertical="center"/>
      <protection hidden="1"/>
    </xf>
    <xf numFmtId="188" fontId="172" fillId="27" borderId="0" xfId="0" applyNumberFormat="1" applyFont="1" applyFill="1" applyBorder="1" applyAlignment="1" applyProtection="1">
      <alignment horizontal="right" vertical="center"/>
      <protection hidden="1"/>
    </xf>
    <xf numFmtId="41" fontId="112" fillId="27" borderId="0" xfId="453" quotePrefix="1" applyNumberFormat="1" applyFont="1" applyFill="1" applyBorder="1" applyAlignment="1" applyProtection="1">
      <alignment vertical="center"/>
      <protection hidden="1"/>
    </xf>
    <xf numFmtId="185" fontId="112" fillId="27" borderId="0" xfId="453" quotePrefix="1" applyNumberFormat="1" applyFont="1" applyFill="1" applyBorder="1" applyAlignment="1" applyProtection="1">
      <alignment vertical="center"/>
      <protection hidden="1"/>
    </xf>
    <xf numFmtId="41" fontId="108" fillId="27" borderId="0" xfId="416" applyNumberFormat="1" applyFont="1" applyFill="1" applyBorder="1" applyAlignment="1" applyProtection="1">
      <alignment vertical="center"/>
      <protection hidden="1"/>
    </xf>
    <xf numFmtId="188" fontId="108" fillId="27" borderId="0" xfId="416" applyNumberFormat="1" applyFont="1" applyFill="1" applyBorder="1" applyAlignment="1" applyProtection="1">
      <alignment vertical="center"/>
      <protection hidden="1"/>
    </xf>
    <xf numFmtId="41" fontId="108" fillId="27" borderId="0" xfId="453" quotePrefix="1" applyNumberFormat="1" applyFont="1" applyFill="1" applyBorder="1" applyAlignment="1" applyProtection="1">
      <alignment vertical="center"/>
      <protection locked="0" hidden="1"/>
    </xf>
    <xf numFmtId="185" fontId="108" fillId="27" borderId="0" xfId="453" quotePrefix="1" applyNumberFormat="1" applyFont="1" applyFill="1" applyBorder="1" applyAlignment="1" applyProtection="1">
      <alignment vertical="center"/>
      <protection locked="0" hidden="1"/>
    </xf>
    <xf numFmtId="188" fontId="108" fillId="27" borderId="0" xfId="453" quotePrefix="1" applyNumberFormat="1" applyFont="1" applyFill="1" applyBorder="1" applyAlignment="1" applyProtection="1">
      <alignment vertical="center"/>
      <protection locked="0" hidden="1"/>
    </xf>
    <xf numFmtId="0" fontId="115" fillId="27" borderId="19" xfId="0" applyNumberFormat="1" applyFont="1" applyFill="1" applyBorder="1" applyAlignment="1" applyProtection="1">
      <alignment horizontal="left" vertical="center"/>
      <protection hidden="1"/>
    </xf>
    <xf numFmtId="41" fontId="115" fillId="27" borderId="0" xfId="453" quotePrefix="1" applyNumberFormat="1" applyFont="1" applyFill="1" applyBorder="1" applyAlignment="1" applyProtection="1">
      <alignment vertical="center"/>
      <protection locked="0" hidden="1"/>
    </xf>
    <xf numFmtId="41" fontId="113" fillId="27" borderId="21" xfId="0" applyNumberFormat="1" applyFont="1" applyFill="1" applyBorder="1" applyAlignment="1" applyProtection="1">
      <alignment horizontal="left" vertical="center"/>
      <protection hidden="1"/>
    </xf>
    <xf numFmtId="41" fontId="108" fillId="27" borderId="10" xfId="453" quotePrefix="1" applyNumberFormat="1" applyFont="1" applyFill="1" applyBorder="1" applyAlignment="1" applyProtection="1">
      <alignment vertical="center"/>
      <protection locked="0" hidden="1"/>
    </xf>
    <xf numFmtId="185" fontId="108" fillId="27" borderId="10" xfId="453" quotePrefix="1" applyNumberFormat="1" applyFont="1" applyFill="1" applyBorder="1" applyAlignment="1" applyProtection="1">
      <alignment vertical="center"/>
      <protection locked="0" hidden="1"/>
    </xf>
    <xf numFmtId="0" fontId="115" fillId="27" borderId="20" xfId="0" applyNumberFormat="1" applyFont="1" applyFill="1" applyBorder="1" applyAlignment="1" applyProtection="1">
      <alignment horizontal="left" vertical="center"/>
      <protection hidden="1"/>
    </xf>
    <xf numFmtId="0" fontId="113" fillId="27" borderId="23" xfId="0" applyNumberFormat="1" applyFont="1" applyFill="1" applyBorder="1" applyAlignment="1" applyProtection="1">
      <alignment horizontal="left"/>
      <protection hidden="1"/>
    </xf>
    <xf numFmtId="188" fontId="113" fillId="27" borderId="23" xfId="0" applyNumberFormat="1" applyFont="1" applyFill="1" applyBorder="1" applyAlignment="1" applyProtection="1">
      <alignment horizontal="left"/>
      <protection hidden="1"/>
    </xf>
    <xf numFmtId="188" fontId="113" fillId="27" borderId="23" xfId="692" applyNumberFormat="1" applyFont="1" applyFill="1" applyBorder="1" applyAlignment="1" applyProtection="1">
      <alignment horizontal="right"/>
      <protection hidden="1"/>
    </xf>
    <xf numFmtId="0" fontId="113" fillId="27" borderId="0" xfId="0" applyNumberFormat="1" applyFont="1" applyFill="1" applyBorder="1" applyAlignment="1" applyProtection="1">
      <alignment horizontal="left"/>
      <protection hidden="1"/>
    </xf>
    <xf numFmtId="188" fontId="113" fillId="27" borderId="0" xfId="0" applyNumberFormat="1" applyFont="1" applyFill="1" applyBorder="1" applyAlignment="1" applyProtection="1">
      <alignment horizontal="left"/>
      <protection hidden="1"/>
    </xf>
    <xf numFmtId="0" fontId="113" fillId="27" borderId="0" xfId="0" applyNumberFormat="1" applyFont="1" applyFill="1" applyAlignment="1" applyProtection="1">
      <alignment horizontal="left"/>
      <protection hidden="1"/>
    </xf>
    <xf numFmtId="188" fontId="113" fillId="27" borderId="0" xfId="0" applyNumberFormat="1" applyFont="1" applyFill="1" applyAlignment="1" applyProtection="1">
      <alignment horizontal="left"/>
      <protection hidden="1"/>
    </xf>
    <xf numFmtId="188" fontId="170" fillId="27" borderId="0" xfId="0" applyNumberFormat="1" applyFont="1" applyFill="1" applyAlignment="1" applyProtection="1">
      <alignment horizontal="center" vertical="center"/>
      <protection hidden="1"/>
    </xf>
    <xf numFmtId="188" fontId="170" fillId="27" borderId="0" xfId="0" applyNumberFormat="1" applyFont="1" applyFill="1" applyBorder="1" applyAlignment="1" applyProtection="1">
      <alignment horizontal="center" vertical="center"/>
      <protection hidden="1"/>
    </xf>
    <xf numFmtId="178" fontId="170" fillId="27" borderId="0" xfId="686" applyNumberFormat="1" applyFont="1" applyFill="1" applyAlignment="1" applyProtection="1">
      <alignment horizontal="center" vertical="center"/>
      <protection hidden="1"/>
    </xf>
    <xf numFmtId="178" fontId="170" fillId="27" borderId="0" xfId="686" applyNumberFormat="1" applyFont="1" applyFill="1" applyBorder="1" applyAlignment="1" applyProtection="1">
      <alignment horizontal="center" vertical="center"/>
      <protection hidden="1"/>
    </xf>
    <xf numFmtId="0" fontId="170" fillId="27" borderId="0" xfId="686" applyFont="1" applyFill="1" applyBorder="1" applyAlignment="1" applyProtection="1">
      <alignment horizontal="center" vertical="center"/>
      <protection hidden="1"/>
    </xf>
    <xf numFmtId="0" fontId="110" fillId="27" borderId="0" xfId="686" applyFont="1" applyFill="1" applyBorder="1" applyAlignment="1" applyProtection="1">
      <alignment horizontal="center" vertical="center"/>
      <protection hidden="1"/>
    </xf>
    <xf numFmtId="0" fontId="111" fillId="27" borderId="0" xfId="686" applyFont="1" applyFill="1" applyBorder="1" applyAlignment="1" applyProtection="1">
      <alignment horizontal="center" vertical="center"/>
      <protection hidden="1"/>
    </xf>
    <xf numFmtId="178" fontId="108" fillId="27" borderId="0" xfId="686" applyNumberFormat="1" applyFont="1" applyFill="1" applyBorder="1" applyAlignment="1" applyProtection="1">
      <alignment horizontal="center" vertical="center"/>
      <protection hidden="1"/>
    </xf>
    <xf numFmtId="0" fontId="108" fillId="27" borderId="0" xfId="686" applyFont="1" applyFill="1" applyBorder="1" applyAlignment="1" applyProtection="1">
      <alignment horizontal="center" vertical="center"/>
      <protection hidden="1"/>
    </xf>
    <xf numFmtId="0" fontId="108" fillId="27" borderId="23" xfId="686" applyFont="1" applyFill="1" applyBorder="1" applyAlignment="1" applyProtection="1">
      <alignment horizontal="center" vertical="center"/>
      <protection hidden="1"/>
    </xf>
    <xf numFmtId="178" fontId="108" fillId="27" borderId="30" xfId="686" applyNumberFormat="1" applyFont="1" applyFill="1" applyBorder="1" applyAlignment="1" applyProtection="1">
      <alignment vertical="center" wrapText="1"/>
      <protection hidden="1"/>
    </xf>
    <xf numFmtId="178" fontId="108" fillId="27" borderId="31" xfId="686" applyNumberFormat="1" applyFont="1" applyFill="1" applyBorder="1" applyAlignment="1" applyProtection="1">
      <alignment vertical="center" wrapText="1"/>
      <protection hidden="1"/>
    </xf>
    <xf numFmtId="41" fontId="108" fillId="27" borderId="19" xfId="525" quotePrefix="1" applyNumberFormat="1" applyFont="1" applyFill="1" applyBorder="1" applyAlignment="1" applyProtection="1">
      <alignment horizontal="center" vertical="center"/>
      <protection hidden="1"/>
    </xf>
    <xf numFmtId="41" fontId="108" fillId="27" borderId="0" xfId="686" applyNumberFormat="1" applyFont="1" applyFill="1" applyBorder="1" applyAlignment="1" applyProtection="1">
      <alignment horizontal="right" vertical="center"/>
      <protection hidden="1"/>
    </xf>
    <xf numFmtId="186" fontId="108" fillId="27" borderId="0" xfId="686" applyNumberFormat="1" applyFont="1" applyFill="1" applyBorder="1" applyAlignment="1" applyProtection="1">
      <alignment horizontal="right" vertical="center"/>
      <protection hidden="1"/>
    </xf>
    <xf numFmtId="41" fontId="108" fillId="27" borderId="19" xfId="686" applyNumberFormat="1" applyFont="1" applyFill="1" applyBorder="1" applyAlignment="1" applyProtection="1">
      <alignment horizontal="right" vertical="center"/>
      <protection hidden="1"/>
    </xf>
    <xf numFmtId="41" fontId="108" fillId="27" borderId="0" xfId="686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86" applyFont="1" applyFill="1" applyBorder="1" applyAlignment="1" applyProtection="1">
      <alignment horizontal="center" vertical="center"/>
      <protection hidden="1"/>
    </xf>
    <xf numFmtId="41" fontId="108" fillId="27" borderId="21" xfId="686" quotePrefix="1" applyNumberFormat="1" applyFont="1" applyFill="1" applyBorder="1" applyAlignment="1" applyProtection="1">
      <alignment horizontal="center" vertical="center"/>
      <protection hidden="1"/>
    </xf>
    <xf numFmtId="41" fontId="112" fillId="27" borderId="19" xfId="525" quotePrefix="1" applyNumberFormat="1" applyFont="1" applyFill="1" applyBorder="1" applyAlignment="1" applyProtection="1">
      <alignment horizontal="center" vertical="center"/>
      <protection hidden="1"/>
    </xf>
    <xf numFmtId="41" fontId="112" fillId="27" borderId="0" xfId="686" applyNumberFormat="1" applyFont="1" applyFill="1" applyBorder="1" applyAlignment="1" applyProtection="1">
      <alignment horizontal="right" vertical="center"/>
      <protection hidden="1"/>
    </xf>
    <xf numFmtId="186" fontId="112" fillId="27" borderId="0" xfId="686" applyNumberFormat="1" applyFont="1" applyFill="1" applyBorder="1" applyAlignment="1" applyProtection="1">
      <alignment horizontal="right" vertical="center"/>
      <protection hidden="1"/>
    </xf>
    <xf numFmtId="43" fontId="112" fillId="27" borderId="0" xfId="686" applyNumberFormat="1" applyFont="1" applyFill="1" applyBorder="1" applyAlignment="1" applyProtection="1">
      <alignment horizontal="right" vertical="center"/>
      <protection hidden="1"/>
    </xf>
    <xf numFmtId="41" fontId="112" fillId="27" borderId="0" xfId="686" applyNumberFormat="1" applyFont="1" applyFill="1" applyBorder="1" applyAlignment="1" applyProtection="1">
      <alignment horizontal="center" vertical="center"/>
      <protection hidden="1"/>
    </xf>
    <xf numFmtId="41" fontId="108" fillId="27" borderId="0" xfId="681" applyNumberFormat="1" applyFont="1" applyFill="1" applyBorder="1" applyAlignment="1" applyProtection="1">
      <alignment horizontal="center" vertical="center"/>
      <protection hidden="1"/>
    </xf>
    <xf numFmtId="41" fontId="108" fillId="27" borderId="21" xfId="686" applyNumberFormat="1" applyFont="1" applyFill="1" applyBorder="1" applyAlignment="1" applyProtection="1">
      <alignment horizontal="right" vertical="center"/>
      <protection hidden="1"/>
    </xf>
    <xf numFmtId="41" fontId="108" fillId="27" borderId="0" xfId="686" applyNumberFormat="1" applyFont="1" applyFill="1" applyBorder="1" applyAlignment="1" applyProtection="1">
      <alignment horizontal="center" vertical="center"/>
      <protection hidden="1"/>
    </xf>
    <xf numFmtId="41" fontId="108" fillId="27" borderId="21" xfId="686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6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0" xfId="686" quotePrefix="1" applyNumberFormat="1" applyFont="1" applyFill="1" applyBorder="1" applyAlignment="1" applyProtection="1">
      <alignment horizontal="right" vertical="center"/>
      <protection hidden="1"/>
    </xf>
    <xf numFmtId="186" fontId="108" fillId="27" borderId="0" xfId="686" quotePrefix="1" applyNumberFormat="1" applyFont="1" applyFill="1" applyBorder="1" applyAlignment="1" applyProtection="1">
      <alignment horizontal="right" vertical="center"/>
      <protection hidden="1"/>
    </xf>
    <xf numFmtId="186" fontId="108" fillId="27" borderId="0" xfId="686" quotePrefix="1" applyNumberFormat="1" applyFont="1" applyFill="1" applyBorder="1" applyAlignment="1" applyProtection="1">
      <alignment horizontal="right" vertical="center"/>
      <protection locked="0" hidden="1"/>
    </xf>
    <xf numFmtId="42" fontId="115" fillId="27" borderId="0" xfId="686" applyNumberFormat="1" applyFont="1" applyFill="1" applyBorder="1" applyAlignment="1" applyProtection="1">
      <alignment horizontal="left" vertical="center" shrinkToFit="1"/>
      <protection hidden="1"/>
    </xf>
    <xf numFmtId="41" fontId="113" fillId="27" borderId="0" xfId="681" applyNumberFormat="1" applyFont="1" applyFill="1" applyBorder="1" applyAlignment="1" applyProtection="1">
      <alignment horizontal="center" vertical="center"/>
      <protection hidden="1"/>
    </xf>
    <xf numFmtId="0" fontId="115" fillId="27" borderId="0" xfId="686" applyFont="1" applyFill="1" applyBorder="1" applyAlignment="1" applyProtection="1">
      <alignment horizontal="center" vertical="center"/>
      <protection hidden="1"/>
    </xf>
    <xf numFmtId="0" fontId="113" fillId="27" borderId="0" xfId="686" applyFont="1" applyFill="1" applyBorder="1" applyAlignment="1" applyProtection="1">
      <alignment horizontal="center" vertical="center"/>
      <protection hidden="1"/>
    </xf>
    <xf numFmtId="41" fontId="108" fillId="27" borderId="10" xfId="681" applyNumberFormat="1" applyFont="1" applyFill="1" applyBorder="1" applyAlignment="1" applyProtection="1">
      <alignment horizontal="center" vertical="center"/>
      <protection hidden="1"/>
    </xf>
    <xf numFmtId="41" fontId="108" fillId="27" borderId="22" xfId="686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10" xfId="686" quotePrefix="1" applyNumberFormat="1" applyFont="1" applyFill="1" applyBorder="1" applyAlignment="1" applyProtection="1">
      <alignment horizontal="right" vertical="center"/>
      <protection locked="0" hidden="1"/>
    </xf>
    <xf numFmtId="41" fontId="113" fillId="27" borderId="23" xfId="686" applyNumberFormat="1" applyFont="1" applyFill="1" applyBorder="1" applyAlignment="1" applyProtection="1">
      <alignment horizontal="left"/>
      <protection hidden="1"/>
    </xf>
    <xf numFmtId="41" fontId="113" fillId="27" borderId="23" xfId="686" applyNumberFormat="1" applyFont="1" applyFill="1" applyBorder="1" applyAlignment="1" applyProtection="1">
      <alignment horizontal="right"/>
      <protection hidden="1"/>
    </xf>
    <xf numFmtId="0" fontId="113" fillId="27" borderId="0" xfId="692" applyNumberFormat="1" applyFont="1" applyFill="1" applyBorder="1" applyAlignment="1" applyProtection="1">
      <alignment horizontal="right"/>
      <protection hidden="1"/>
    </xf>
    <xf numFmtId="0" fontId="113" fillId="27" borderId="0" xfId="686" applyFont="1" applyFill="1" applyBorder="1" applyAlignment="1" applyProtection="1">
      <alignment horizontal="left"/>
      <protection hidden="1"/>
    </xf>
    <xf numFmtId="179" fontId="113" fillId="27" borderId="0" xfId="456" applyFont="1" applyFill="1" applyAlignment="1" applyProtection="1">
      <alignment horizontal="center"/>
      <protection hidden="1"/>
    </xf>
    <xf numFmtId="0" fontId="113" fillId="27" borderId="0" xfId="686" applyFont="1" applyFill="1" applyBorder="1" applyAlignment="1" applyProtection="1">
      <alignment horizontal="center"/>
      <protection hidden="1"/>
    </xf>
    <xf numFmtId="178" fontId="113" fillId="27" borderId="0" xfId="686" applyNumberFormat="1" applyFont="1" applyFill="1" applyBorder="1" applyAlignment="1" applyProtection="1">
      <alignment horizontal="left" vertical="center"/>
      <protection hidden="1"/>
    </xf>
    <xf numFmtId="178" fontId="108" fillId="27" borderId="0" xfId="686" applyNumberFormat="1" applyFont="1" applyFill="1" applyAlignment="1" applyProtection="1">
      <alignment horizontal="center" vertical="center"/>
      <protection hidden="1"/>
    </xf>
    <xf numFmtId="2" fontId="108" fillId="27" borderId="0" xfId="686" applyNumberFormat="1" applyFont="1" applyFill="1" applyBorder="1" applyAlignment="1" applyProtection="1">
      <alignment horizontal="center" vertical="center"/>
      <protection hidden="1"/>
    </xf>
    <xf numFmtId="0" fontId="114" fillId="27" borderId="0" xfId="692" applyFont="1" applyFill="1" applyAlignment="1" applyProtection="1">
      <alignment horizontal="center" vertical="center"/>
      <protection hidden="1"/>
    </xf>
    <xf numFmtId="0" fontId="114" fillId="27" borderId="0" xfId="692" applyFont="1" applyFill="1" applyBorder="1" applyAlignment="1" applyProtection="1">
      <alignment horizontal="center" vertical="center"/>
      <protection hidden="1"/>
    </xf>
    <xf numFmtId="0" fontId="110" fillId="27" borderId="0" xfId="692" applyFont="1" applyFill="1" applyBorder="1" applyAlignment="1" applyProtection="1">
      <alignment horizontal="center" vertical="center"/>
      <protection hidden="1"/>
    </xf>
    <xf numFmtId="0" fontId="111" fillId="27" borderId="0" xfId="692" applyFont="1" applyFill="1" applyBorder="1" applyAlignment="1" applyProtection="1">
      <alignment horizontal="center" vertical="center"/>
      <protection hidden="1"/>
    </xf>
    <xf numFmtId="0" fontId="108" fillId="27" borderId="0" xfId="692" applyFont="1" applyFill="1" applyBorder="1" applyAlignment="1" applyProtection="1">
      <alignment horizontal="left" vertical="center"/>
      <protection hidden="1"/>
    </xf>
    <xf numFmtId="0" fontId="108" fillId="27" borderId="0" xfId="692" applyFont="1" applyFill="1" applyBorder="1" applyAlignment="1" applyProtection="1">
      <alignment horizontal="right" vertical="center"/>
      <protection hidden="1"/>
    </xf>
    <xf numFmtId="0" fontId="108" fillId="27" borderId="0" xfId="692" applyFont="1" applyFill="1" applyBorder="1" applyAlignment="1" applyProtection="1">
      <alignment horizontal="center" vertical="center"/>
      <protection hidden="1"/>
    </xf>
    <xf numFmtId="0" fontId="108" fillId="27" borderId="23" xfId="692" applyFont="1" applyFill="1" applyBorder="1" applyAlignment="1" applyProtection="1">
      <alignment horizontal="center" vertical="center"/>
      <protection hidden="1"/>
    </xf>
    <xf numFmtId="41" fontId="108" fillId="27" borderId="19" xfId="692" quotePrefix="1" applyNumberFormat="1" applyFont="1" applyFill="1" applyBorder="1" applyAlignment="1" applyProtection="1">
      <alignment horizontal="center" vertical="center"/>
      <protection hidden="1"/>
    </xf>
    <xf numFmtId="220" fontId="108" fillId="27" borderId="0" xfId="692" applyNumberFormat="1" applyFont="1" applyFill="1" applyAlignment="1" applyProtection="1">
      <alignment horizontal="right" vertical="center"/>
      <protection hidden="1"/>
    </xf>
    <xf numFmtId="220" fontId="108" fillId="27" borderId="0" xfId="692" applyNumberFormat="1" applyFont="1" applyFill="1" applyBorder="1" applyAlignment="1" applyProtection="1">
      <alignment horizontal="right" vertical="center"/>
      <protection hidden="1"/>
    </xf>
    <xf numFmtId="220" fontId="108" fillId="27" borderId="19" xfId="692" applyNumberFormat="1" applyFont="1" applyFill="1" applyBorder="1" applyAlignment="1" applyProtection="1">
      <alignment horizontal="right" vertical="center"/>
      <protection hidden="1"/>
    </xf>
    <xf numFmtId="41" fontId="108" fillId="27" borderId="0" xfId="692" quotePrefix="1" applyNumberFormat="1" applyFont="1" applyFill="1" applyBorder="1" applyAlignment="1" applyProtection="1">
      <alignment horizontal="center" vertical="center"/>
      <protection hidden="1"/>
    </xf>
    <xf numFmtId="0" fontId="112" fillId="27" borderId="0" xfId="692" applyFont="1" applyFill="1" applyBorder="1" applyAlignment="1" applyProtection="1">
      <alignment horizontal="center" vertical="center"/>
      <protection hidden="1"/>
    </xf>
    <xf numFmtId="41" fontId="112" fillId="27" borderId="19" xfId="692" quotePrefix="1" applyNumberFormat="1" applyFont="1" applyFill="1" applyBorder="1" applyAlignment="1" applyProtection="1">
      <alignment horizontal="center" vertical="center"/>
      <protection hidden="1"/>
    </xf>
    <xf numFmtId="220" fontId="112" fillId="27" borderId="0" xfId="692" applyNumberFormat="1" applyFont="1" applyFill="1" applyAlignment="1" applyProtection="1">
      <alignment horizontal="right" vertical="center"/>
      <protection hidden="1"/>
    </xf>
    <xf numFmtId="220" fontId="112" fillId="27" borderId="0" xfId="692" applyNumberFormat="1" applyFont="1" applyFill="1" applyBorder="1" applyAlignment="1" applyProtection="1">
      <alignment horizontal="right" vertical="center" wrapText="1"/>
      <protection locked="0" hidden="1"/>
    </xf>
    <xf numFmtId="220" fontId="112" fillId="27" borderId="0" xfId="692" applyNumberFormat="1" applyFont="1" applyFill="1" applyBorder="1" applyAlignment="1" applyProtection="1">
      <alignment horizontal="right" vertical="center"/>
      <protection locked="0" hidden="1"/>
    </xf>
    <xf numFmtId="220" fontId="112" fillId="27" borderId="0" xfId="692" applyNumberFormat="1" applyFont="1" applyFill="1" applyAlignment="1" applyProtection="1">
      <alignment horizontal="right" vertical="center"/>
      <protection locked="0" hidden="1"/>
    </xf>
    <xf numFmtId="220" fontId="112" fillId="27" borderId="0" xfId="692" applyNumberFormat="1" applyFont="1" applyFill="1" applyBorder="1" applyAlignment="1" applyProtection="1">
      <alignment horizontal="right" vertical="center"/>
      <protection hidden="1"/>
    </xf>
    <xf numFmtId="220" fontId="112" fillId="27" borderId="10" xfId="692" applyNumberFormat="1" applyFont="1" applyFill="1" applyBorder="1" applyAlignment="1" applyProtection="1">
      <alignment horizontal="right" vertical="center"/>
      <protection hidden="1"/>
    </xf>
    <xf numFmtId="220" fontId="112" fillId="27" borderId="10" xfId="692" applyNumberFormat="1" applyFont="1" applyFill="1" applyBorder="1" applyAlignment="1" applyProtection="1">
      <alignment horizontal="right" vertical="center"/>
      <protection locked="0" hidden="1"/>
    </xf>
    <xf numFmtId="220" fontId="112" fillId="27" borderId="20" xfId="692" applyNumberFormat="1" applyFont="1" applyFill="1" applyBorder="1" applyAlignment="1" applyProtection="1">
      <alignment horizontal="right" vertical="center"/>
      <protection locked="0" hidden="1"/>
    </xf>
    <xf numFmtId="41" fontId="112" fillId="27" borderId="10" xfId="692" quotePrefix="1" applyNumberFormat="1" applyFont="1" applyFill="1" applyBorder="1" applyAlignment="1" applyProtection="1">
      <alignment horizontal="center" vertical="center"/>
      <protection hidden="1"/>
    </xf>
    <xf numFmtId="0" fontId="108" fillId="27" borderId="30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1" xfId="692" applyNumberFormat="1" applyFont="1" applyFill="1" applyBorder="1" applyAlignment="1" applyProtection="1">
      <alignment horizontal="center" vertical="center" wrapText="1"/>
      <protection hidden="1"/>
    </xf>
    <xf numFmtId="41" fontId="113" fillId="27" borderId="19" xfId="692" quotePrefix="1" applyNumberFormat="1" applyFont="1" applyFill="1" applyBorder="1" applyAlignment="1" applyProtection="1">
      <alignment horizontal="center" vertical="center"/>
      <protection hidden="1"/>
    </xf>
    <xf numFmtId="220" fontId="108" fillId="27" borderId="0" xfId="692" quotePrefix="1" applyNumberFormat="1" applyFont="1" applyFill="1" applyBorder="1" applyAlignment="1" applyProtection="1">
      <alignment horizontal="right" vertical="center"/>
      <protection hidden="1"/>
    </xf>
    <xf numFmtId="0" fontId="116" fillId="27" borderId="0" xfId="692" applyFont="1" applyFill="1" applyBorder="1" applyAlignment="1" applyProtection="1">
      <alignment horizontal="center" vertical="center"/>
      <protection hidden="1"/>
    </xf>
    <xf numFmtId="0" fontId="172" fillId="27" borderId="0" xfId="692" applyFont="1" applyFill="1" applyBorder="1" applyAlignment="1" applyProtection="1">
      <alignment horizontal="center" vertical="center"/>
      <protection hidden="1"/>
    </xf>
    <xf numFmtId="41" fontId="172" fillId="27" borderId="20" xfId="692" quotePrefix="1" applyNumberFormat="1" applyFont="1" applyFill="1" applyBorder="1" applyAlignment="1" applyProtection="1">
      <alignment horizontal="center" vertical="center"/>
      <protection hidden="1"/>
    </xf>
    <xf numFmtId="41" fontId="113" fillId="27" borderId="0" xfId="692" applyNumberFormat="1" applyFont="1" applyFill="1" applyBorder="1" applyAlignment="1" applyProtection="1">
      <alignment horizontal="left" vertical="center"/>
      <protection hidden="1"/>
    </xf>
    <xf numFmtId="41" fontId="113" fillId="27" borderId="0" xfId="692" applyNumberFormat="1" applyFont="1" applyFill="1" applyBorder="1" applyAlignment="1" applyProtection="1">
      <protection hidden="1"/>
    </xf>
    <xf numFmtId="0" fontId="113" fillId="27" borderId="0" xfId="0" applyFont="1" applyFill="1" applyAlignment="1" applyProtection="1">
      <protection hidden="1"/>
    </xf>
    <xf numFmtId="0" fontId="113" fillId="27" borderId="0" xfId="0" applyFont="1" applyFill="1" applyBorder="1" applyAlignment="1" applyProtection="1">
      <protection hidden="1"/>
    </xf>
    <xf numFmtId="0" fontId="182" fillId="27" borderId="0" xfId="0" applyFont="1" applyFill="1" applyBorder="1" applyAlignment="1" applyProtection="1">
      <protection hidden="1"/>
    </xf>
    <xf numFmtId="0" fontId="183" fillId="27" borderId="0" xfId="0" applyFont="1" applyFill="1" applyBorder="1" applyAlignment="1" applyProtection="1">
      <protection hidden="1"/>
    </xf>
    <xf numFmtId="0" fontId="182" fillId="27" borderId="0" xfId="0" applyFont="1" applyFill="1" applyProtection="1">
      <protection hidden="1"/>
    </xf>
    <xf numFmtId="0" fontId="170" fillId="27" borderId="0" xfId="0" applyFont="1" applyFill="1" applyProtection="1">
      <protection hidden="1"/>
    </xf>
    <xf numFmtId="0" fontId="183" fillId="27" borderId="0" xfId="0" applyFont="1" applyFill="1" applyProtection="1">
      <protection hidden="1"/>
    </xf>
    <xf numFmtId="0" fontId="184" fillId="27" borderId="0" xfId="0" applyFont="1" applyFill="1" applyAlignment="1" applyProtection="1">
      <alignment horizontal="justify"/>
      <protection hidden="1"/>
    </xf>
    <xf numFmtId="219" fontId="108" fillId="27" borderId="10" xfId="0" applyNumberFormat="1" applyFont="1" applyFill="1" applyBorder="1" applyAlignment="1" applyProtection="1">
      <alignment horizontal="right" vertical="center"/>
      <protection hidden="1"/>
    </xf>
    <xf numFmtId="41" fontId="108" fillId="27" borderId="19" xfId="0" applyNumberFormat="1" applyFont="1" applyFill="1" applyBorder="1" applyAlignment="1" applyProtection="1">
      <alignment horizontal="right" vertical="center"/>
      <protection hidden="1"/>
    </xf>
    <xf numFmtId="41" fontId="112" fillId="27" borderId="21" xfId="0" applyNumberFormat="1" applyFont="1" applyFill="1" applyBorder="1" applyAlignment="1" applyProtection="1">
      <alignment horizontal="right" vertical="center"/>
      <protection hidden="1"/>
    </xf>
    <xf numFmtId="0" fontId="108" fillId="27" borderId="19" xfId="0" applyFont="1" applyFill="1" applyBorder="1" applyAlignment="1" applyProtection="1">
      <alignment horizontal="left" vertical="center" shrinkToFit="1"/>
      <protection hidden="1"/>
    </xf>
    <xf numFmtId="3" fontId="108" fillId="27" borderId="0" xfId="4714" applyNumberFormat="1" applyFont="1" applyFill="1" applyBorder="1" applyAlignment="1">
      <alignment horizontal="right" vertical="center" wrapText="1"/>
    </xf>
    <xf numFmtId="0" fontId="108" fillId="27" borderId="21" xfId="0" applyFont="1" applyFill="1" applyBorder="1" applyAlignment="1" applyProtection="1">
      <alignment horizontal="left" vertical="center"/>
      <protection hidden="1"/>
    </xf>
    <xf numFmtId="0" fontId="108" fillId="27" borderId="0" xfId="4714" applyFont="1" applyFill="1" applyBorder="1" applyAlignment="1">
      <alignment horizontal="right" vertical="center" wrapText="1"/>
    </xf>
    <xf numFmtId="41" fontId="113" fillId="27" borderId="0" xfId="0" applyNumberFormat="1" applyFont="1" applyFill="1" applyAlignment="1" applyProtection="1">
      <alignment horizontal="right" vertical="center"/>
      <protection locked="0" hidden="1"/>
    </xf>
    <xf numFmtId="41" fontId="115" fillId="27" borderId="0" xfId="0" applyNumberFormat="1" applyFont="1" applyFill="1" applyAlignment="1" applyProtection="1">
      <alignment horizontal="right" vertical="center"/>
      <protection locked="0" hidden="1"/>
    </xf>
    <xf numFmtId="3" fontId="108" fillId="27" borderId="0" xfId="4877" applyNumberFormat="1" applyFont="1" applyFill="1" applyBorder="1" applyAlignment="1">
      <alignment horizontal="right" vertical="center" wrapText="1"/>
    </xf>
    <xf numFmtId="0" fontId="108" fillId="27" borderId="0" xfId="4877" applyFont="1" applyFill="1" applyBorder="1" applyAlignment="1">
      <alignment horizontal="right" vertical="center" wrapText="1"/>
    </xf>
    <xf numFmtId="41" fontId="115" fillId="27" borderId="0" xfId="3923" applyNumberFormat="1" applyFont="1" applyFill="1" applyAlignment="1" applyProtection="1">
      <alignment horizontal="right" vertical="center"/>
      <protection locked="0" hidden="1"/>
    </xf>
    <xf numFmtId="41" fontId="113" fillId="27" borderId="0" xfId="3923" applyNumberFormat="1" applyFont="1" applyFill="1" applyAlignment="1" applyProtection="1">
      <alignment horizontal="right" vertical="center"/>
      <protection locked="0" hidden="1"/>
    </xf>
    <xf numFmtId="0" fontId="108" fillId="27" borderId="20" xfId="0" applyFont="1" applyFill="1" applyBorder="1" applyAlignment="1" applyProtection="1">
      <alignment horizontal="left" vertical="center" shrinkToFit="1"/>
      <protection hidden="1"/>
    </xf>
    <xf numFmtId="0" fontId="108" fillId="27" borderId="22" xfId="0" applyFont="1" applyFill="1" applyBorder="1" applyAlignment="1" applyProtection="1">
      <alignment horizontal="left" vertical="center"/>
      <protection hidden="1"/>
    </xf>
    <xf numFmtId="0" fontId="113" fillId="27" borderId="23" xfId="0" applyFont="1" applyFill="1" applyBorder="1" applyAlignment="1" applyProtection="1">
      <protection hidden="1"/>
    </xf>
    <xf numFmtId="178" fontId="113" fillId="27" borderId="23" xfId="0" applyNumberFormat="1" applyFont="1" applyFill="1" applyBorder="1" applyAlignment="1" applyProtection="1">
      <protection hidden="1"/>
    </xf>
    <xf numFmtId="3" fontId="113" fillId="27" borderId="23" xfId="0" applyNumberFormat="1" applyFont="1" applyFill="1" applyBorder="1" applyAlignment="1" applyProtection="1">
      <protection hidden="1"/>
    </xf>
    <xf numFmtId="3" fontId="113" fillId="27" borderId="0" xfId="0" applyNumberFormat="1" applyFont="1" applyFill="1" applyAlignment="1" applyProtection="1">
      <alignment horizontal="left"/>
      <protection hidden="1"/>
    </xf>
    <xf numFmtId="3" fontId="113" fillId="27" borderId="0" xfId="0" applyNumberFormat="1" applyFont="1" applyFill="1" applyBorder="1" applyAlignment="1" applyProtection="1">
      <alignment horizontal="left"/>
      <protection hidden="1"/>
    </xf>
    <xf numFmtId="3" fontId="108" fillId="27" borderId="0" xfId="0" applyNumberFormat="1" applyFont="1" applyFill="1" applyAlignment="1" applyProtection="1">
      <alignment horizontal="center" vertical="center"/>
      <protection hidden="1"/>
    </xf>
    <xf numFmtId="0" fontId="188" fillId="27" borderId="35" xfId="638" applyFont="1" applyFill="1" applyBorder="1" applyAlignment="1" applyProtection="1">
      <alignment horizontal="center" vertical="center" wrapText="1"/>
      <protection hidden="1"/>
    </xf>
    <xf numFmtId="0" fontId="188" fillId="27" borderId="36" xfId="638" applyFont="1" applyFill="1" applyBorder="1" applyAlignment="1" applyProtection="1">
      <alignment horizontal="center" vertical="center" wrapText="1"/>
      <protection hidden="1"/>
    </xf>
    <xf numFmtId="1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horizontal="right" vertical="center" indent="1"/>
      <protection hidden="1"/>
    </xf>
    <xf numFmtId="1" fontId="108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21" xfId="0" applyFont="1" applyFill="1" applyBorder="1" applyAlignment="1" applyProtection="1">
      <alignment horizontal="right" vertical="center"/>
      <protection hidden="1"/>
    </xf>
    <xf numFmtId="218" fontId="108" fillId="27" borderId="0" xfId="0" applyNumberFormat="1" applyFont="1" applyFill="1" applyBorder="1" applyAlignment="1" applyProtection="1">
      <alignment horizontal="right" vertical="center"/>
      <protection hidden="1"/>
    </xf>
    <xf numFmtId="1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1" fontId="112" fillId="27" borderId="21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21" xfId="0" applyFont="1" applyFill="1" applyBorder="1" applyAlignment="1" applyProtection="1">
      <alignment horizontal="center" vertical="center"/>
      <protection hidden="1"/>
    </xf>
    <xf numFmtId="178" fontId="113" fillId="27" borderId="19" xfId="0" applyNumberFormat="1" applyFont="1" applyFill="1" applyBorder="1" applyAlignment="1" applyProtection="1">
      <alignment horizontal="center" vertical="center"/>
      <protection hidden="1"/>
    </xf>
    <xf numFmtId="178" fontId="108" fillId="27" borderId="20" xfId="0" applyNumberFormat="1" applyFont="1" applyFill="1" applyBorder="1" applyAlignment="1" applyProtection="1">
      <alignment horizontal="center" vertical="center"/>
      <protection hidden="1"/>
    </xf>
    <xf numFmtId="0" fontId="108" fillId="27" borderId="22" xfId="0" applyFont="1" applyFill="1" applyBorder="1" applyAlignment="1" applyProtection="1">
      <alignment horizontal="right" vertical="center" indent="1"/>
      <protection locked="0" hidden="1"/>
    </xf>
    <xf numFmtId="0" fontId="108" fillId="27" borderId="10" xfId="0" applyFont="1" applyFill="1" applyBorder="1" applyAlignment="1" applyProtection="1">
      <alignment horizontal="right" vertical="center" indent="1"/>
      <protection locked="0" hidden="1"/>
    </xf>
    <xf numFmtId="0" fontId="108" fillId="27" borderId="10" xfId="0" applyFont="1" applyFill="1" applyBorder="1" applyAlignment="1" applyProtection="1">
      <alignment horizontal="left" vertical="center"/>
      <protection hidden="1"/>
    </xf>
    <xf numFmtId="0" fontId="108" fillId="27" borderId="22" xfId="0" applyFont="1" applyFill="1" applyBorder="1" applyAlignment="1" applyProtection="1">
      <alignment horizontal="right" vertical="center"/>
      <protection locked="0" hidden="1"/>
    </xf>
    <xf numFmtId="0" fontId="108" fillId="27" borderId="10" xfId="0" applyFont="1" applyFill="1" applyBorder="1" applyAlignment="1" applyProtection="1">
      <alignment horizontal="right" vertical="center"/>
      <protection locked="0" hidden="1"/>
    </xf>
    <xf numFmtId="218" fontId="108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89" fillId="27" borderId="0" xfId="538" applyFont="1" applyFill="1" applyAlignment="1" applyProtection="1">
      <alignment horizontal="right" vertical="center"/>
      <protection hidden="1"/>
    </xf>
    <xf numFmtId="0" fontId="108" fillId="27" borderId="0" xfId="683" applyNumberFormat="1" applyFont="1" applyFill="1" applyBorder="1" applyAlignment="1" applyProtection="1">
      <alignment vertical="center" shrinkToFit="1"/>
      <protection hidden="1"/>
    </xf>
    <xf numFmtId="0" fontId="113" fillId="27" borderId="0" xfId="683" applyNumberFormat="1" applyFont="1" applyFill="1" applyBorder="1" applyAlignment="1" applyProtection="1">
      <alignment vertical="center" shrinkToFit="1"/>
      <protection hidden="1"/>
    </xf>
    <xf numFmtId="0" fontId="108" fillId="27" borderId="16" xfId="0" applyFont="1" applyFill="1" applyBorder="1" applyAlignment="1" applyProtection="1">
      <alignment horizontal="center" vertical="center" wrapText="1"/>
      <protection hidden="1"/>
    </xf>
    <xf numFmtId="0" fontId="108" fillId="27" borderId="17" xfId="0" applyFont="1" applyFill="1" applyBorder="1" applyAlignment="1" applyProtection="1">
      <alignment horizontal="center" vertical="center" wrapText="1"/>
      <protection hidden="1"/>
    </xf>
    <xf numFmtId="0" fontId="108" fillId="27" borderId="18" xfId="0" applyFont="1" applyFill="1" applyBorder="1" applyAlignment="1" applyProtection="1">
      <alignment horizontal="center" vertical="center" wrapText="1"/>
      <protection hidden="1"/>
    </xf>
    <xf numFmtId="41" fontId="112" fillId="27" borderId="10" xfId="0" applyNumberFormat="1" applyFont="1" applyFill="1" applyBorder="1" applyAlignment="1" applyProtection="1">
      <alignment horizontal="right" vertical="center"/>
      <protection hidden="1"/>
    </xf>
    <xf numFmtId="41" fontId="112" fillId="27" borderId="10" xfId="0" applyNumberFormat="1" applyFont="1" applyFill="1" applyBorder="1" applyAlignment="1" applyProtection="1">
      <alignment horizontal="right" vertical="center"/>
      <protection locked="0" hidden="1"/>
    </xf>
    <xf numFmtId="0" fontId="108" fillId="27" borderId="32" xfId="0" applyFont="1" applyFill="1" applyBorder="1" applyAlignment="1" applyProtection="1">
      <alignment horizontal="center" vertical="center" wrapText="1"/>
      <protection hidden="1"/>
    </xf>
    <xf numFmtId="0" fontId="108" fillId="27" borderId="33" xfId="0" applyFont="1" applyFill="1" applyBorder="1" applyAlignment="1" applyProtection="1">
      <alignment horizontal="center" vertical="center" wrapText="1"/>
      <protection hidden="1"/>
    </xf>
    <xf numFmtId="178" fontId="113" fillId="27" borderId="0" xfId="0" applyNumberFormat="1" applyFont="1" applyFill="1" applyBorder="1" applyAlignment="1" applyProtection="1">
      <alignment horizontal="right"/>
      <protection hidden="1"/>
    </xf>
    <xf numFmtId="0" fontId="108" fillId="27" borderId="0" xfId="0" applyNumberFormat="1" applyFont="1" applyFill="1" applyBorder="1" applyAlignment="1" applyProtection="1">
      <alignment horizontal="right" vertical="center"/>
      <protection hidden="1"/>
    </xf>
    <xf numFmtId="228" fontId="115" fillId="27" borderId="0" xfId="0" applyNumberFormat="1" applyFont="1" applyFill="1" applyBorder="1" applyAlignment="1" applyProtection="1">
      <alignment horizontal="right" vertical="center"/>
      <protection hidden="1"/>
    </xf>
    <xf numFmtId="228" fontId="116" fillId="27" borderId="0" xfId="0" applyNumberFormat="1" applyFont="1" applyFill="1" applyBorder="1" applyAlignment="1" applyProtection="1">
      <alignment horizontal="right" vertical="center" shrinkToFit="1"/>
      <protection hidden="1"/>
    </xf>
    <xf numFmtId="228" fontId="116" fillId="27" borderId="0" xfId="0" applyNumberFormat="1" applyFont="1" applyFill="1" applyBorder="1" applyAlignment="1" applyProtection="1">
      <alignment horizontal="right" vertical="center"/>
      <protection hidden="1"/>
    </xf>
    <xf numFmtId="228" fontId="115" fillId="27" borderId="0" xfId="0" applyNumberFormat="1" applyFont="1" applyFill="1" applyBorder="1" applyAlignment="1" applyProtection="1">
      <alignment horizontal="right" vertical="center"/>
      <protection locked="0" hidden="1"/>
    </xf>
    <xf numFmtId="228" fontId="108" fillId="27" borderId="0" xfId="0" applyNumberFormat="1" applyFont="1" applyFill="1" applyBorder="1" applyAlignment="1" applyProtection="1">
      <alignment horizontal="right" vertical="center"/>
      <protection hidden="1"/>
    </xf>
    <xf numFmtId="228" fontId="112" fillId="27" borderId="0" xfId="0" applyNumberFormat="1" applyFont="1" applyFill="1" applyBorder="1" applyAlignment="1" applyProtection="1">
      <alignment horizontal="right" vertical="center"/>
      <protection hidden="1"/>
    </xf>
    <xf numFmtId="228" fontId="108" fillId="27" borderId="0" xfId="0" quotePrefix="1" applyNumberFormat="1" applyFont="1" applyFill="1" applyBorder="1" applyAlignment="1" applyProtection="1">
      <alignment horizontal="right" vertical="center"/>
      <protection hidden="1"/>
    </xf>
    <xf numFmtId="228" fontId="108" fillId="27" borderId="0" xfId="0" quotePrefix="1" applyNumberFormat="1" applyFont="1" applyFill="1" applyBorder="1" applyAlignment="1" applyProtection="1">
      <alignment horizontal="right" vertical="center"/>
      <protection locked="0" hidden="1"/>
    </xf>
    <xf numFmtId="220" fontId="112" fillId="27" borderId="10" xfId="692" applyNumberFormat="1" applyFont="1" applyFill="1" applyBorder="1" applyAlignment="1" applyProtection="1">
      <alignment horizontal="right" vertical="center"/>
      <protection locked="0" hidden="1"/>
    </xf>
    <xf numFmtId="229" fontId="115" fillId="27" borderId="0" xfId="0" applyNumberFormat="1" applyFont="1" applyFill="1" applyBorder="1" applyAlignment="1" applyProtection="1">
      <alignment horizontal="right" vertical="center"/>
      <protection locked="0" hidden="1"/>
    </xf>
    <xf numFmtId="229" fontId="108" fillId="27" borderId="0" xfId="0" applyNumberFormat="1" applyFont="1" applyFill="1" applyAlignment="1" applyProtection="1">
      <alignment horizontal="right" vertical="center"/>
      <protection hidden="1"/>
    </xf>
    <xf numFmtId="229" fontId="112" fillId="27" borderId="0" xfId="0" applyNumberFormat="1" applyFont="1" applyFill="1" applyAlignment="1" applyProtection="1">
      <alignment horizontal="right" vertical="center"/>
      <protection hidden="1"/>
    </xf>
    <xf numFmtId="229" fontId="108" fillId="27" borderId="0" xfId="694" applyNumberFormat="1" applyFont="1" applyFill="1" applyAlignment="1" applyProtection="1">
      <alignment horizontal="right" vertical="center"/>
      <protection locked="0" hidden="1"/>
    </xf>
    <xf numFmtId="229" fontId="108" fillId="27" borderId="0" xfId="694" applyNumberFormat="1" applyFont="1" applyFill="1" applyAlignment="1" applyProtection="1">
      <alignment horizontal="right" vertical="center"/>
      <protection hidden="1"/>
    </xf>
    <xf numFmtId="229" fontId="108" fillId="27" borderId="10" xfId="694" applyNumberFormat="1" applyFont="1" applyFill="1" applyBorder="1" applyAlignment="1" applyProtection="1">
      <alignment horizontal="right" vertical="center"/>
      <protection locked="0" hidden="1"/>
    </xf>
    <xf numFmtId="229" fontId="108" fillId="27" borderId="10" xfId="694" applyNumberFormat="1" applyFont="1" applyFill="1" applyBorder="1" applyAlignment="1" applyProtection="1">
      <alignment horizontal="right" vertical="center"/>
      <protection hidden="1"/>
    </xf>
    <xf numFmtId="229" fontId="108" fillId="27" borderId="0" xfId="0" applyNumberFormat="1" applyFont="1" applyFill="1" applyAlignment="1" applyProtection="1">
      <alignment horizontal="right" vertical="center"/>
      <protection locked="0" hidden="1"/>
    </xf>
    <xf numFmtId="230" fontId="108" fillId="27" borderId="0" xfId="0" applyNumberFormat="1" applyFont="1" applyFill="1" applyBorder="1" applyAlignment="1" applyProtection="1">
      <alignment horizontal="right" vertical="center" indent="1"/>
      <protection hidden="1"/>
    </xf>
    <xf numFmtId="230" fontId="108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30" fontId="108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230" fontId="112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30" fontId="108" fillId="27" borderId="21" xfId="0" applyNumberFormat="1" applyFont="1" applyFill="1" applyBorder="1" applyAlignment="1" applyProtection="1">
      <alignment horizontal="right" vertical="center"/>
      <protection locked="0" hidden="1"/>
    </xf>
    <xf numFmtId="230" fontId="108" fillId="27" borderId="0" xfId="0" applyNumberFormat="1" applyFont="1" applyFill="1" applyBorder="1" applyAlignment="1" applyProtection="1">
      <alignment horizontal="right" vertical="center"/>
      <protection locked="0" hidden="1"/>
    </xf>
    <xf numFmtId="230" fontId="115" fillId="27" borderId="0" xfId="0" applyNumberFormat="1" applyFont="1" applyFill="1" applyBorder="1" applyAlignment="1" applyProtection="1">
      <alignment horizontal="right" vertical="center"/>
      <protection locked="0" hidden="1"/>
    </xf>
    <xf numFmtId="230" fontId="108" fillId="27" borderId="10" xfId="0" applyNumberFormat="1" applyFont="1" applyFill="1" applyBorder="1" applyAlignment="1" applyProtection="1">
      <alignment horizontal="right" vertical="center"/>
      <protection locked="0" hidden="1"/>
    </xf>
    <xf numFmtId="185" fontId="108" fillId="27" borderId="0" xfId="456" applyNumberFormat="1" applyFont="1" applyFill="1" applyBorder="1" applyAlignment="1" applyProtection="1">
      <alignment horizontal="right" vertical="center"/>
      <protection hidden="1"/>
    </xf>
    <xf numFmtId="185" fontId="108" fillId="27" borderId="0" xfId="456" applyNumberFormat="1" applyFont="1" applyFill="1" applyBorder="1" applyAlignment="1" applyProtection="1">
      <alignment horizontal="right" vertical="center"/>
      <protection locked="0" hidden="1"/>
    </xf>
    <xf numFmtId="185" fontId="108" fillId="27" borderId="10" xfId="456" applyNumberFormat="1" applyFont="1" applyFill="1" applyBorder="1" applyAlignment="1" applyProtection="1">
      <alignment horizontal="right" vertical="center"/>
      <protection locked="0" hidden="1"/>
    </xf>
    <xf numFmtId="185" fontId="108" fillId="27" borderId="21" xfId="456" applyNumberFormat="1" applyFont="1" applyFill="1" applyBorder="1" applyAlignment="1" applyProtection="1">
      <alignment horizontal="right" vertical="center"/>
      <protection locked="0" hidden="1"/>
    </xf>
    <xf numFmtId="185" fontId="108" fillId="27" borderId="22" xfId="456" applyNumberFormat="1" applyFont="1" applyFill="1" applyBorder="1" applyAlignment="1" applyProtection="1">
      <alignment horizontal="right" vertical="center"/>
      <protection locked="0" hidden="1"/>
    </xf>
    <xf numFmtId="185" fontId="115" fillId="27" borderId="0" xfId="456" applyNumberFormat="1" applyFont="1" applyFill="1" applyBorder="1" applyAlignment="1" applyProtection="1">
      <alignment horizontal="right" vertical="center"/>
      <protection locked="0" hidden="1"/>
    </xf>
    <xf numFmtId="185" fontId="113" fillId="27" borderId="0" xfId="456" applyNumberFormat="1" applyFont="1" applyFill="1" applyBorder="1" applyAlignment="1" applyProtection="1">
      <alignment horizontal="right" vertical="center"/>
      <protection locked="0" hidden="1"/>
    </xf>
    <xf numFmtId="231" fontId="108" fillId="27" borderId="0" xfId="692" applyNumberFormat="1" applyFont="1" applyFill="1" applyBorder="1" applyAlignment="1" applyProtection="1">
      <alignment horizontal="right" vertical="center"/>
      <protection hidden="1"/>
    </xf>
    <xf numFmtId="231" fontId="108" fillId="27" borderId="96" xfId="692" applyNumberFormat="1" applyFont="1" applyFill="1" applyBorder="1" applyAlignment="1" applyProtection="1">
      <alignment horizontal="right" vertical="center"/>
      <protection hidden="1"/>
    </xf>
    <xf numFmtId="41" fontId="108" fillId="27" borderId="97" xfId="681" applyNumberFormat="1" applyFont="1" applyFill="1" applyBorder="1" applyAlignment="1" applyProtection="1">
      <alignment horizontal="center" vertical="center"/>
      <protection hidden="1"/>
    </xf>
    <xf numFmtId="41" fontId="113" fillId="27" borderId="97" xfId="681" applyNumberFormat="1" applyFont="1" applyFill="1" applyBorder="1" applyAlignment="1" applyProtection="1">
      <alignment horizontal="center" vertical="center"/>
      <protection hidden="1"/>
    </xf>
    <xf numFmtId="41" fontId="112" fillId="27" borderId="0" xfId="525" quotePrefix="1" applyNumberFormat="1" applyFont="1" applyFill="1" applyBorder="1" applyAlignment="1" applyProtection="1">
      <alignment horizontal="center" vertical="center"/>
      <protection hidden="1"/>
    </xf>
    <xf numFmtId="42" fontId="115" fillId="27" borderId="96" xfId="686" applyNumberFormat="1" applyFont="1" applyFill="1" applyBorder="1" applyAlignment="1" applyProtection="1">
      <alignment horizontal="left" vertical="center" shrinkToFit="1"/>
      <protection hidden="1"/>
    </xf>
    <xf numFmtId="41" fontId="112" fillId="27" borderId="97" xfId="686" applyNumberFormat="1" applyFont="1" applyFill="1" applyBorder="1" applyAlignment="1" applyProtection="1">
      <alignment horizontal="right" vertical="center"/>
      <protection hidden="1"/>
    </xf>
    <xf numFmtId="41" fontId="108" fillId="27" borderId="97" xfId="686" applyNumberFormat="1" applyFont="1" applyFill="1" applyBorder="1" applyAlignment="1" applyProtection="1">
      <alignment horizontal="right" vertical="center"/>
      <protection hidden="1"/>
    </xf>
    <xf numFmtId="41" fontId="108" fillId="27" borderId="97" xfId="686" quotePrefix="1" applyNumberFormat="1" applyFont="1" applyFill="1" applyBorder="1" applyAlignment="1" applyProtection="1">
      <alignment horizontal="right" vertical="center"/>
      <protection hidden="1"/>
    </xf>
    <xf numFmtId="41" fontId="108" fillId="27" borderId="97" xfId="686" quotePrefix="1" applyNumberFormat="1" applyFont="1" applyFill="1" applyBorder="1" applyAlignment="1" applyProtection="1">
      <alignment horizontal="right" vertical="center"/>
      <protection locked="0" hidden="1"/>
    </xf>
    <xf numFmtId="41" fontId="108" fillId="27" borderId="20" xfId="686" quotePrefix="1" applyNumberFormat="1" applyFont="1" applyFill="1" applyBorder="1" applyAlignment="1" applyProtection="1">
      <alignment horizontal="right" vertical="center"/>
      <protection hidden="1"/>
    </xf>
    <xf numFmtId="229" fontId="112" fillId="27" borderId="25" xfId="680" applyNumberFormat="1" applyFont="1" applyFill="1" applyBorder="1" applyAlignment="1" applyProtection="1">
      <alignment horizontal="right" vertical="center"/>
      <protection hidden="1"/>
    </xf>
    <xf numFmtId="229" fontId="108" fillId="27" borderId="21" xfId="680" quotePrefix="1" applyNumberFormat="1" applyFont="1" applyFill="1" applyBorder="1" applyAlignment="1" applyProtection="1">
      <alignment vertical="center"/>
      <protection hidden="1"/>
    </xf>
    <xf numFmtId="229" fontId="108" fillId="27" borderId="0" xfId="680" quotePrefix="1" applyNumberFormat="1" applyFont="1" applyFill="1" applyBorder="1" applyAlignment="1" applyProtection="1">
      <alignment vertical="center"/>
      <protection hidden="1"/>
    </xf>
    <xf numFmtId="229" fontId="108" fillId="27" borderId="0" xfId="522" applyNumberFormat="1" applyFont="1" applyFill="1" applyBorder="1" applyAlignment="1" applyProtection="1">
      <alignment vertical="center"/>
      <protection hidden="1"/>
    </xf>
    <xf numFmtId="229" fontId="108" fillId="27" borderId="0" xfId="688" applyNumberFormat="1" applyFont="1" applyFill="1" applyBorder="1" applyAlignment="1" applyProtection="1">
      <alignment vertical="center"/>
      <protection hidden="1"/>
    </xf>
    <xf numFmtId="229" fontId="112" fillId="27" borderId="26" xfId="454" applyNumberFormat="1" applyFont="1" applyFill="1" applyBorder="1" applyAlignment="1" applyProtection="1">
      <alignment vertical="center"/>
      <protection hidden="1"/>
    </xf>
    <xf numFmtId="229" fontId="112" fillId="27" borderId="25" xfId="454" applyNumberFormat="1" applyFont="1" applyFill="1" applyBorder="1" applyAlignment="1" applyProtection="1">
      <alignment vertical="center"/>
      <protection hidden="1"/>
    </xf>
    <xf numFmtId="229" fontId="112" fillId="27" borderId="28" xfId="454" applyNumberFormat="1" applyFont="1" applyFill="1" applyBorder="1" applyAlignment="1" applyProtection="1">
      <alignment vertical="center"/>
      <protection hidden="1"/>
    </xf>
    <xf numFmtId="229" fontId="112" fillId="27" borderId="0" xfId="454" applyNumberFormat="1" applyFont="1" applyFill="1" applyBorder="1" applyAlignment="1" applyProtection="1">
      <alignment vertical="center"/>
      <protection hidden="1"/>
    </xf>
    <xf numFmtId="229" fontId="108" fillId="27" borderId="28" xfId="688" applyNumberFormat="1" applyFont="1" applyFill="1" applyBorder="1" applyAlignment="1" applyProtection="1">
      <alignment vertical="center"/>
      <protection hidden="1"/>
    </xf>
    <xf numFmtId="229" fontId="113" fillId="27" borderId="28" xfId="688" applyNumberFormat="1" applyFont="1" applyFill="1" applyBorder="1" applyAlignment="1" applyProtection="1">
      <alignment vertical="center"/>
      <protection hidden="1"/>
    </xf>
    <xf numFmtId="229" fontId="108" fillId="27" borderId="29" xfId="688" applyNumberFormat="1" applyFont="1" applyFill="1" applyBorder="1" applyAlignment="1" applyProtection="1">
      <alignment vertical="center"/>
      <protection hidden="1"/>
    </xf>
    <xf numFmtId="229" fontId="108" fillId="27" borderId="10" xfId="688" applyNumberFormat="1" applyFont="1" applyFill="1" applyBorder="1" applyAlignment="1" applyProtection="1">
      <alignment vertical="center"/>
      <protection hidden="1"/>
    </xf>
    <xf numFmtId="232" fontId="108" fillId="27" borderId="0" xfId="0" applyNumberFormat="1" applyFont="1" applyFill="1" applyBorder="1" applyAlignment="1" applyProtection="1">
      <alignment horizontal="right" vertical="center" indent="1"/>
      <protection hidden="1"/>
    </xf>
    <xf numFmtId="232" fontId="112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32" fontId="108" fillId="27" borderId="0" xfId="0" applyNumberFormat="1" applyFont="1" applyFill="1" applyBorder="1" applyAlignment="1" applyProtection="1">
      <alignment horizontal="right" vertical="center" indent="1"/>
      <protection locked="0" hidden="1"/>
    </xf>
    <xf numFmtId="232" fontId="108" fillId="27" borderId="10" xfId="0" applyNumberFormat="1" applyFont="1" applyFill="1" applyBorder="1" applyAlignment="1" applyProtection="1">
      <alignment horizontal="right" vertical="center" indent="1"/>
      <protection locked="0" hidden="1"/>
    </xf>
    <xf numFmtId="219" fontId="108" fillId="27" borderId="0" xfId="453" quotePrefix="1" applyNumberFormat="1" applyFont="1" applyFill="1" applyBorder="1" applyAlignment="1" applyProtection="1">
      <alignment vertical="center"/>
      <protection locked="0" hidden="1"/>
    </xf>
    <xf numFmtId="41" fontId="108" fillId="27" borderId="96" xfId="0" applyNumberFormat="1" applyFont="1" applyFill="1" applyBorder="1" applyAlignment="1" applyProtection="1">
      <alignment horizontal="right" vertical="center"/>
      <protection locked="0" hidden="1"/>
    </xf>
    <xf numFmtId="227" fontId="108" fillId="27" borderId="0" xfId="0" applyNumberFormat="1" applyFont="1" applyFill="1" applyBorder="1" applyAlignment="1" applyProtection="1">
      <alignment horizontal="right" vertical="center"/>
      <protection hidden="1"/>
    </xf>
    <xf numFmtId="188" fontId="113" fillId="27" borderId="0" xfId="0" applyNumberFormat="1" applyFont="1" applyFill="1" applyBorder="1" applyAlignment="1" applyProtection="1">
      <alignment horizontal="right" vertical="center"/>
      <protection hidden="1"/>
    </xf>
    <xf numFmtId="0" fontId="108" fillId="27" borderId="0" xfId="0" applyFont="1" applyFill="1" applyBorder="1" applyAlignment="1" applyProtection="1">
      <alignment horizontal="center" vertical="center"/>
      <protection hidden="1"/>
    </xf>
    <xf numFmtId="229" fontId="108" fillId="27" borderId="0" xfId="0" applyNumberFormat="1" applyFont="1" applyFill="1" applyBorder="1" applyAlignment="1" applyProtection="1">
      <alignment horizontal="center" vertical="center"/>
      <protection hidden="1"/>
    </xf>
    <xf numFmtId="0" fontId="113" fillId="27" borderId="41" xfId="0" applyFont="1" applyFill="1" applyBorder="1" applyAlignment="1" applyProtection="1">
      <alignment horizontal="center" vertical="center"/>
      <protection hidden="1"/>
    </xf>
    <xf numFmtId="0" fontId="113" fillId="27" borderId="42" xfId="0" applyFont="1" applyFill="1" applyBorder="1" applyAlignment="1" applyProtection="1">
      <alignment horizontal="center" vertical="center"/>
      <protection hidden="1"/>
    </xf>
    <xf numFmtId="181" fontId="113" fillId="27" borderId="41" xfId="0" applyNumberFormat="1" applyFont="1" applyFill="1" applyBorder="1" applyAlignment="1" applyProtection="1">
      <alignment horizontal="center" vertical="center" wrapText="1"/>
      <protection hidden="1"/>
    </xf>
    <xf numFmtId="181" fontId="113" fillId="27" borderId="38" xfId="0" applyNumberFormat="1" applyFont="1" applyFill="1" applyBorder="1" applyAlignment="1" applyProtection="1">
      <alignment horizontal="center" vertical="center" wrapText="1"/>
      <protection hidden="1"/>
    </xf>
    <xf numFmtId="181" fontId="113" fillId="27" borderId="37" xfId="0" applyNumberFormat="1" applyFont="1" applyFill="1" applyBorder="1" applyAlignment="1" applyProtection="1">
      <alignment horizontal="center" vertical="center" wrapText="1"/>
      <protection hidden="1"/>
    </xf>
    <xf numFmtId="0" fontId="110" fillId="27" borderId="0" xfId="0" applyFont="1" applyFill="1" applyAlignment="1" applyProtection="1">
      <alignment horizontal="center" vertical="center"/>
      <protection hidden="1"/>
    </xf>
    <xf numFmtId="0" fontId="111" fillId="27" borderId="0" xfId="0" applyFont="1" applyFill="1" applyAlignment="1" applyProtection="1">
      <alignment horizontal="center" vertical="center"/>
      <protection hidden="1"/>
    </xf>
    <xf numFmtId="179" fontId="113" fillId="27" borderId="23" xfId="527" applyFont="1" applyFill="1" applyBorder="1" applyAlignment="1" applyProtection="1">
      <alignment horizontal="center" vertical="center" wrapText="1"/>
      <protection hidden="1"/>
    </xf>
    <xf numFmtId="179" fontId="113" fillId="27" borderId="43" xfId="527" applyFont="1" applyFill="1" applyBorder="1" applyAlignment="1" applyProtection="1">
      <alignment horizontal="center" vertical="center" wrapText="1"/>
      <protection hidden="1"/>
    </xf>
    <xf numFmtId="179" fontId="113" fillId="27" borderId="0" xfId="527" applyFont="1" applyFill="1" applyBorder="1" applyAlignment="1" applyProtection="1">
      <alignment horizontal="center" vertical="center" wrapText="1"/>
      <protection hidden="1"/>
    </xf>
    <xf numFmtId="179" fontId="113" fillId="27" borderId="19" xfId="527" applyFont="1" applyFill="1" applyBorder="1" applyAlignment="1" applyProtection="1">
      <alignment horizontal="center" vertical="center" wrapText="1"/>
      <protection hidden="1"/>
    </xf>
    <xf numFmtId="179" fontId="113" fillId="27" borderId="44" xfId="527" applyFont="1" applyFill="1" applyBorder="1" applyAlignment="1" applyProtection="1">
      <alignment horizontal="center" vertical="center" wrapText="1"/>
      <protection hidden="1"/>
    </xf>
    <xf numFmtId="179" fontId="113" fillId="27" borderId="45" xfId="527" applyFont="1" applyFill="1" applyBorder="1" applyAlignment="1" applyProtection="1">
      <alignment horizontal="center" vertical="center" wrapText="1"/>
      <protection hidden="1"/>
    </xf>
    <xf numFmtId="0" fontId="113" fillId="27" borderId="46" xfId="0" applyFont="1" applyFill="1" applyBorder="1" applyAlignment="1" applyProtection="1">
      <alignment horizontal="center" vertical="center" wrapText="1"/>
      <protection hidden="1"/>
    </xf>
    <xf numFmtId="0" fontId="113" fillId="27" borderId="39" xfId="0" applyFont="1" applyFill="1" applyBorder="1" applyAlignment="1" applyProtection="1">
      <alignment horizontal="center" vertical="center" wrapText="1"/>
      <protection hidden="1"/>
    </xf>
    <xf numFmtId="0" fontId="113" fillId="27" borderId="36" xfId="0" applyFont="1" applyFill="1" applyBorder="1" applyAlignment="1" applyProtection="1">
      <alignment horizontal="center" vertical="center" wrapText="1"/>
      <protection hidden="1"/>
    </xf>
    <xf numFmtId="0" fontId="113" fillId="27" borderId="47" xfId="527" applyNumberFormat="1" applyFont="1" applyFill="1" applyBorder="1" applyAlignment="1" applyProtection="1">
      <alignment horizontal="center" vertical="center" wrapText="1"/>
      <protection hidden="1"/>
    </xf>
    <xf numFmtId="0" fontId="113" fillId="27" borderId="33" xfId="527" applyNumberFormat="1" applyFont="1" applyFill="1" applyBorder="1" applyAlignment="1" applyProtection="1">
      <alignment horizontal="center" vertical="center"/>
      <protection hidden="1"/>
    </xf>
    <xf numFmtId="0" fontId="113" fillId="27" borderId="48" xfId="527" applyNumberFormat="1" applyFont="1" applyFill="1" applyBorder="1" applyAlignment="1" applyProtection="1">
      <alignment horizontal="center" vertical="center"/>
      <protection hidden="1"/>
    </xf>
    <xf numFmtId="0" fontId="113" fillId="27" borderId="49" xfId="0" applyFont="1" applyFill="1" applyBorder="1" applyAlignment="1" applyProtection="1">
      <alignment horizontal="center" vertical="center" wrapText="1"/>
      <protection hidden="1"/>
    </xf>
    <xf numFmtId="0" fontId="113" fillId="27" borderId="32" xfId="0" applyFont="1" applyFill="1" applyBorder="1" applyAlignment="1" applyProtection="1">
      <alignment horizontal="center" vertical="center" wrapText="1"/>
      <protection hidden="1"/>
    </xf>
    <xf numFmtId="0" fontId="113" fillId="27" borderId="35" xfId="0" applyFont="1" applyFill="1" applyBorder="1" applyAlignment="1" applyProtection="1">
      <alignment horizontal="center" vertical="center" wrapText="1"/>
      <protection hidden="1"/>
    </xf>
    <xf numFmtId="1" fontId="172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7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3" fillId="27" borderId="40" xfId="0" applyFont="1" applyFill="1" applyBorder="1" applyAlignment="1" applyProtection="1">
      <alignment horizontal="center" vertical="center" wrapText="1"/>
      <protection hidden="1"/>
    </xf>
    <xf numFmtId="0" fontId="113" fillId="27" borderId="38" xfId="0" applyFont="1" applyFill="1" applyBorder="1" applyAlignment="1" applyProtection="1">
      <alignment horizontal="center" vertical="center" wrapText="1"/>
      <protection hidden="1"/>
    </xf>
    <xf numFmtId="0" fontId="113" fillId="27" borderId="37" xfId="0" applyFont="1" applyFill="1" applyBorder="1" applyAlignment="1" applyProtection="1">
      <alignment horizontal="center" vertical="center" wrapText="1"/>
      <protection hidden="1"/>
    </xf>
    <xf numFmtId="1" fontId="113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3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10" fillId="27" borderId="0" xfId="680" applyFont="1" applyFill="1" applyAlignment="1" applyProtection="1">
      <alignment horizontal="center" vertical="center" wrapText="1"/>
      <protection hidden="1"/>
    </xf>
    <xf numFmtId="0" fontId="110" fillId="27" borderId="0" xfId="680" applyFont="1" applyFill="1" applyAlignment="1" applyProtection="1">
      <alignment horizontal="center" vertical="center"/>
      <protection hidden="1"/>
    </xf>
    <xf numFmtId="0" fontId="108" fillId="27" borderId="23" xfId="680" applyFont="1" applyFill="1" applyBorder="1" applyAlignment="1" applyProtection="1">
      <alignment horizontal="center" vertical="center" wrapText="1"/>
      <protection hidden="1"/>
    </xf>
    <xf numFmtId="0" fontId="108" fillId="27" borderId="0" xfId="680" applyFont="1" applyFill="1" applyBorder="1" applyAlignment="1" applyProtection="1">
      <alignment horizontal="center" vertical="center" wrapText="1"/>
      <protection hidden="1"/>
    </xf>
    <xf numFmtId="0" fontId="108" fillId="27" borderId="44" xfId="680" applyFont="1" applyFill="1" applyBorder="1" applyAlignment="1" applyProtection="1">
      <alignment horizontal="center" vertical="center" wrapText="1"/>
      <protection hidden="1"/>
    </xf>
    <xf numFmtId="49" fontId="108" fillId="27" borderId="53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30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31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4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5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6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41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38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37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7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8" xfId="688" applyNumberFormat="1" applyFont="1" applyFill="1" applyBorder="1" applyAlignment="1" applyProtection="1">
      <alignment horizontal="center" vertical="center" wrapText="1"/>
      <protection hidden="1"/>
    </xf>
    <xf numFmtId="49" fontId="108" fillId="27" borderId="59" xfId="688" applyNumberFormat="1" applyFont="1" applyFill="1" applyBorder="1" applyAlignment="1" applyProtection="1">
      <alignment horizontal="center" vertical="center" wrapText="1"/>
      <protection hidden="1"/>
    </xf>
    <xf numFmtId="0" fontId="108" fillId="27" borderId="43" xfId="680" applyFont="1" applyFill="1" applyBorder="1" applyAlignment="1" applyProtection="1">
      <alignment horizontal="center" vertical="center" wrapText="1"/>
      <protection hidden="1"/>
    </xf>
    <xf numFmtId="0" fontId="108" fillId="27" borderId="19" xfId="680" applyFont="1" applyFill="1" applyBorder="1" applyAlignment="1" applyProtection="1">
      <alignment horizontal="center" vertical="center" wrapText="1"/>
      <protection hidden="1"/>
    </xf>
    <xf numFmtId="0" fontId="108" fillId="27" borderId="45" xfId="680" applyFont="1" applyFill="1" applyBorder="1" applyAlignment="1" applyProtection="1">
      <alignment horizontal="center" vertical="center" wrapText="1"/>
      <protection hidden="1"/>
    </xf>
    <xf numFmtId="0" fontId="108" fillId="27" borderId="50" xfId="680" applyFont="1" applyFill="1" applyBorder="1" applyAlignment="1" applyProtection="1">
      <alignment horizontal="center" vertical="center" wrapText="1"/>
      <protection hidden="1"/>
    </xf>
    <xf numFmtId="0" fontId="108" fillId="27" borderId="51" xfId="680" applyFont="1" applyFill="1" applyBorder="1" applyAlignment="1" applyProtection="1">
      <alignment horizontal="center" vertical="center" wrapText="1"/>
      <protection hidden="1"/>
    </xf>
    <xf numFmtId="0" fontId="108" fillId="27" borderId="52" xfId="680" applyFont="1" applyFill="1" applyBorder="1" applyAlignment="1" applyProtection="1">
      <alignment horizontal="center" vertical="center" wrapText="1"/>
      <protection hidden="1"/>
    </xf>
    <xf numFmtId="41" fontId="112" fillId="27" borderId="0" xfId="68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19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25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27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0" xfId="68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19" xfId="680" quotePrefix="1" applyNumberFormat="1" applyFont="1" applyFill="1" applyBorder="1" applyAlignment="1" applyProtection="1">
      <alignment horizontal="center" vertical="center"/>
      <protection hidden="1"/>
    </xf>
    <xf numFmtId="0" fontId="108" fillId="27" borderId="41" xfId="680" applyFont="1" applyFill="1" applyBorder="1" applyAlignment="1" applyProtection="1">
      <alignment horizontal="center" vertical="center" wrapText="1"/>
      <protection hidden="1"/>
    </xf>
    <xf numFmtId="0" fontId="108" fillId="27" borderId="38" xfId="680" applyFont="1" applyFill="1" applyBorder="1" applyAlignment="1" applyProtection="1">
      <alignment horizontal="center" vertical="center" wrapText="1"/>
      <protection hidden="1"/>
    </xf>
    <xf numFmtId="0" fontId="108" fillId="27" borderId="37" xfId="680" applyFont="1" applyFill="1" applyBorder="1" applyAlignment="1" applyProtection="1">
      <alignment horizontal="center" vertical="center" wrapText="1"/>
      <protection hidden="1"/>
    </xf>
    <xf numFmtId="0" fontId="111" fillId="27" borderId="0" xfId="680" applyFont="1" applyFill="1" applyAlignment="1" applyProtection="1">
      <alignment horizontal="center" vertical="center"/>
      <protection hidden="1"/>
    </xf>
    <xf numFmtId="0" fontId="108" fillId="27" borderId="53" xfId="680" applyFont="1" applyFill="1" applyBorder="1" applyAlignment="1" applyProtection="1">
      <alignment horizontal="center" vertical="center" wrapText="1"/>
      <protection hidden="1"/>
    </xf>
    <xf numFmtId="0" fontId="108" fillId="27" borderId="30" xfId="680" applyFont="1" applyFill="1" applyBorder="1" applyAlignment="1" applyProtection="1">
      <alignment horizontal="center" vertical="center" wrapText="1"/>
      <protection hidden="1"/>
    </xf>
    <xf numFmtId="0" fontId="108" fillId="27" borderId="31" xfId="680" applyFont="1" applyFill="1" applyBorder="1" applyAlignment="1" applyProtection="1">
      <alignment horizontal="center" vertical="center" wrapText="1"/>
      <protection hidden="1"/>
    </xf>
    <xf numFmtId="179" fontId="108" fillId="27" borderId="42" xfId="527" applyFont="1" applyFill="1" applyBorder="1" applyAlignment="1" applyProtection="1">
      <alignment horizontal="center" vertical="center" wrapText="1"/>
      <protection hidden="1"/>
    </xf>
    <xf numFmtId="179" fontId="108" fillId="27" borderId="69" xfId="527" applyFont="1" applyFill="1" applyBorder="1" applyAlignment="1" applyProtection="1">
      <alignment horizontal="center" vertical="center" wrapText="1"/>
      <protection hidden="1"/>
    </xf>
    <xf numFmtId="179" fontId="108" fillId="27" borderId="71" xfId="527" applyFont="1" applyFill="1" applyBorder="1" applyAlignment="1" applyProtection="1">
      <alignment horizontal="center" vertical="center" wrapText="1"/>
      <protection hidden="1"/>
    </xf>
    <xf numFmtId="0" fontId="108" fillId="27" borderId="57" xfId="0" applyFont="1" applyFill="1" applyBorder="1" applyAlignment="1" applyProtection="1">
      <alignment horizontal="center" vertical="center"/>
      <protection hidden="1"/>
    </xf>
    <xf numFmtId="0" fontId="108" fillId="27" borderId="60" xfId="0" applyFont="1" applyFill="1" applyBorder="1" applyAlignment="1" applyProtection="1">
      <alignment horizontal="center" vertical="center"/>
      <protection hidden="1"/>
    </xf>
    <xf numFmtId="0" fontId="108" fillId="27" borderId="61" xfId="0" applyFont="1" applyFill="1" applyBorder="1" applyAlignment="1" applyProtection="1">
      <alignment horizontal="center" vertical="center"/>
      <protection hidden="1"/>
    </xf>
    <xf numFmtId="0" fontId="108" fillId="27" borderId="39" xfId="0" applyFont="1" applyFill="1" applyBorder="1" applyAlignment="1" applyProtection="1">
      <alignment horizontal="center" vertical="center" wrapText="1"/>
      <protection hidden="1"/>
    </xf>
    <xf numFmtId="0" fontId="108" fillId="27" borderId="36" xfId="0" applyFont="1" applyFill="1" applyBorder="1" applyAlignment="1" applyProtection="1">
      <alignment horizontal="center" vertical="center" wrapText="1"/>
      <protection hidden="1"/>
    </xf>
    <xf numFmtId="0" fontId="110" fillId="27" borderId="0" xfId="0" applyFont="1" applyFill="1" applyBorder="1" applyAlignment="1" applyProtection="1">
      <alignment horizontal="center" vertical="center"/>
      <protection hidden="1"/>
    </xf>
    <xf numFmtId="0" fontId="108" fillId="27" borderId="63" xfId="0" applyFont="1" applyFill="1" applyBorder="1" applyAlignment="1" applyProtection="1">
      <alignment horizontal="center" vertical="center"/>
      <protection hidden="1"/>
    </xf>
    <xf numFmtId="0" fontId="111" fillId="27" borderId="0" xfId="0" applyFont="1" applyFill="1" applyBorder="1" applyAlignment="1" applyProtection="1">
      <alignment horizontal="center" vertical="center"/>
      <protection hidden="1"/>
    </xf>
    <xf numFmtId="179" fontId="108" fillId="27" borderId="47" xfId="527" applyFont="1" applyFill="1" applyBorder="1" applyAlignment="1" applyProtection="1">
      <alignment horizontal="center" vertical="center" wrapText="1"/>
      <protection hidden="1"/>
    </xf>
    <xf numFmtId="179" fontId="108" fillId="27" borderId="63" xfId="527" applyFont="1" applyFill="1" applyBorder="1" applyAlignment="1" applyProtection="1">
      <alignment horizontal="center" vertical="center" wrapText="1"/>
      <protection hidden="1"/>
    </xf>
    <xf numFmtId="179" fontId="108" fillId="27" borderId="33" xfId="527" applyFont="1" applyFill="1" applyBorder="1" applyAlignment="1" applyProtection="1">
      <alignment horizontal="center" vertical="center" wrapText="1"/>
      <protection hidden="1"/>
    </xf>
    <xf numFmtId="179" fontId="108" fillId="27" borderId="64" xfId="527" applyFont="1" applyFill="1" applyBorder="1" applyAlignment="1" applyProtection="1">
      <alignment horizontal="center" vertical="center" wrapText="1"/>
      <protection hidden="1"/>
    </xf>
    <xf numFmtId="179" fontId="108" fillId="27" borderId="48" xfId="527" applyFont="1" applyFill="1" applyBorder="1" applyAlignment="1" applyProtection="1">
      <alignment horizontal="center" vertical="center" wrapText="1"/>
      <protection hidden="1"/>
    </xf>
    <xf numFmtId="179" fontId="108" fillId="27" borderId="65" xfId="527" applyFont="1" applyFill="1" applyBorder="1" applyAlignment="1" applyProtection="1">
      <alignment horizontal="center" vertical="center" wrapText="1"/>
      <protection hidden="1"/>
    </xf>
    <xf numFmtId="0" fontId="108" fillId="27" borderId="62" xfId="0" applyFont="1" applyFill="1" applyBorder="1" applyAlignment="1" applyProtection="1">
      <alignment horizontal="center" vertical="center" wrapText="1"/>
      <protection hidden="1"/>
    </xf>
    <xf numFmtId="0" fontId="108" fillId="27" borderId="33" xfId="0" applyFont="1" applyFill="1" applyBorder="1" applyAlignment="1" applyProtection="1">
      <alignment horizontal="center" vertical="center" wrapText="1"/>
      <protection hidden="1"/>
    </xf>
    <xf numFmtId="0" fontId="108" fillId="27" borderId="48" xfId="0" applyFont="1" applyFill="1" applyBorder="1" applyAlignment="1" applyProtection="1">
      <alignment horizontal="center" vertical="center" wrapText="1"/>
      <protection hidden="1"/>
    </xf>
    <xf numFmtId="0" fontId="108" fillId="27" borderId="64" xfId="0" applyFont="1" applyFill="1" applyBorder="1" applyAlignment="1" applyProtection="1">
      <alignment horizontal="center" vertical="center" wrapText="1"/>
      <protection hidden="1"/>
    </xf>
    <xf numFmtId="0" fontId="108" fillId="27" borderId="65" xfId="0" applyFont="1" applyFill="1" applyBorder="1" applyAlignment="1" applyProtection="1">
      <alignment horizontal="center" vertical="center" wrapText="1"/>
      <protection hidden="1"/>
    </xf>
    <xf numFmtId="0" fontId="108" fillId="27" borderId="32" xfId="0" applyFont="1" applyFill="1" applyBorder="1" applyAlignment="1" applyProtection="1">
      <alignment horizontal="center" vertical="center" wrapText="1"/>
      <protection hidden="1"/>
    </xf>
    <xf numFmtId="0" fontId="108" fillId="27" borderId="35" xfId="0" applyFont="1" applyFill="1" applyBorder="1" applyAlignment="1" applyProtection="1">
      <alignment horizontal="center" vertical="center" wrapText="1"/>
      <protection hidden="1"/>
    </xf>
    <xf numFmtId="41" fontId="113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13" fillId="27" borderId="10" xfId="0" applyNumberFormat="1" applyFont="1" applyFill="1" applyBorder="1" applyAlignment="1" applyProtection="1">
      <alignment horizontal="center" vertical="center" shrinkToFit="1"/>
      <protection hidden="1"/>
    </xf>
    <xf numFmtId="41" fontId="113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12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41" fontId="108" fillId="27" borderId="0" xfId="0" applyNumberFormat="1" applyFont="1" applyFill="1" applyBorder="1" applyAlignment="1" applyProtection="1">
      <alignment horizontal="center" vertical="center" wrapText="1" shrinkToFit="1"/>
      <protection hidden="1"/>
    </xf>
    <xf numFmtId="41" fontId="108" fillId="27" borderId="10" xfId="0" applyNumberFormat="1" applyFont="1" applyFill="1" applyBorder="1" applyAlignment="1" applyProtection="1">
      <alignment horizontal="center" vertical="center" shrinkToFit="1"/>
      <protection hidden="1"/>
    </xf>
    <xf numFmtId="0" fontId="115" fillId="27" borderId="21" xfId="0" applyNumberFormat="1" applyFont="1" applyFill="1" applyBorder="1" applyAlignment="1" applyProtection="1">
      <alignment horizontal="center" vertical="center" shrinkToFit="1"/>
      <protection hidden="1"/>
    </xf>
    <xf numFmtId="0" fontId="115" fillId="27" borderId="22" xfId="0" applyNumberFormat="1" applyFont="1" applyFill="1" applyBorder="1" applyAlignment="1" applyProtection="1">
      <alignment horizontal="center" vertical="center" shrinkToFit="1"/>
      <protection hidden="1"/>
    </xf>
    <xf numFmtId="179" fontId="108" fillId="27" borderId="68" xfId="527" applyFont="1" applyFill="1" applyBorder="1" applyAlignment="1" applyProtection="1">
      <alignment horizontal="center" vertical="center" wrapText="1"/>
      <protection hidden="1"/>
    </xf>
    <xf numFmtId="179" fontId="108" fillId="27" borderId="70" xfId="527" applyFont="1" applyFill="1" applyBorder="1" applyAlignment="1" applyProtection="1">
      <alignment horizontal="center" vertical="center" wrapText="1"/>
      <protection hidden="1"/>
    </xf>
    <xf numFmtId="179" fontId="108" fillId="27" borderId="72" xfId="527" applyFont="1" applyFill="1" applyBorder="1" applyAlignment="1" applyProtection="1">
      <alignment horizontal="center" vertical="center" wrapText="1"/>
      <protection hidden="1"/>
    </xf>
    <xf numFmtId="0" fontId="115" fillId="27" borderId="21" xfId="0" applyNumberFormat="1" applyFont="1" applyFill="1" applyBorder="1" applyAlignment="1" applyProtection="1">
      <alignment horizontal="center" vertical="center" wrapText="1" shrinkToFit="1"/>
      <protection hidden="1"/>
    </xf>
    <xf numFmtId="41" fontId="108" fillId="27" borderId="0" xfId="0" applyNumberFormat="1" applyFont="1" applyFill="1" applyBorder="1" applyAlignment="1" applyProtection="1">
      <alignment horizontal="center" vertical="center" shrinkToFit="1"/>
      <protection hidden="1"/>
    </xf>
    <xf numFmtId="0" fontId="108" fillId="27" borderId="66" xfId="0" applyFont="1" applyFill="1" applyBorder="1" applyAlignment="1" applyProtection="1">
      <alignment horizontal="center" vertical="center" wrapText="1"/>
      <protection hidden="1"/>
    </xf>
    <xf numFmtId="0" fontId="108" fillId="27" borderId="15" xfId="0" applyFont="1" applyFill="1" applyBorder="1" applyAlignment="1" applyProtection="1">
      <alignment horizontal="center" vertical="center" wrapText="1"/>
      <protection hidden="1"/>
    </xf>
    <xf numFmtId="0" fontId="108" fillId="27" borderId="67" xfId="0" applyFont="1" applyFill="1" applyBorder="1" applyAlignment="1" applyProtection="1">
      <alignment horizontal="center" vertical="center" wrapText="1"/>
      <protection hidden="1"/>
    </xf>
    <xf numFmtId="41" fontId="108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08" fillId="27" borderId="50" xfId="0" applyFont="1" applyFill="1" applyBorder="1" applyAlignment="1" applyProtection="1">
      <alignment horizontal="center" vertical="center"/>
      <protection hidden="1"/>
    </xf>
    <xf numFmtId="41" fontId="112" fillId="27" borderId="0" xfId="0" quotePrefix="1" applyNumberFormat="1" applyFont="1" applyFill="1" applyBorder="1" applyAlignment="1" applyProtection="1">
      <alignment horizontal="center" vertical="center" shrinkToFit="1"/>
      <protection hidden="1"/>
    </xf>
    <xf numFmtId="0" fontId="112" fillId="27" borderId="21" xfId="0" quotePrefix="1" applyNumberFormat="1" applyFont="1" applyFill="1" applyBorder="1" applyAlignment="1" applyProtection="1">
      <alignment horizontal="center" vertical="center" shrinkToFit="1"/>
      <protection hidden="1"/>
    </xf>
    <xf numFmtId="41" fontId="108" fillId="27" borderId="21" xfId="0" quotePrefix="1" applyNumberFormat="1" applyFont="1" applyFill="1" applyBorder="1" applyAlignment="1" applyProtection="1">
      <alignment horizontal="center" vertical="center" shrinkToFit="1"/>
      <protection hidden="1"/>
    </xf>
    <xf numFmtId="0" fontId="112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179" fontId="108" fillId="27" borderId="23" xfId="527" applyFont="1" applyFill="1" applyBorder="1" applyAlignment="1" applyProtection="1">
      <alignment horizontal="center" vertical="center" wrapText="1"/>
      <protection hidden="1"/>
    </xf>
    <xf numFmtId="0" fontId="192" fillId="27" borderId="43" xfId="0" applyFont="1" applyFill="1" applyBorder="1" applyAlignment="1" applyProtection="1">
      <protection hidden="1"/>
    </xf>
    <xf numFmtId="0" fontId="192" fillId="27" borderId="0" xfId="0" applyFont="1" applyFill="1" applyAlignment="1" applyProtection="1">
      <protection hidden="1"/>
    </xf>
    <xf numFmtId="0" fontId="192" fillId="27" borderId="19" xfId="0" applyFont="1" applyFill="1" applyBorder="1" applyAlignment="1" applyProtection="1">
      <protection hidden="1"/>
    </xf>
    <xf numFmtId="0" fontId="192" fillId="27" borderId="44" xfId="0" applyFont="1" applyFill="1" applyBorder="1" applyAlignment="1" applyProtection="1">
      <protection hidden="1"/>
    </xf>
    <xf numFmtId="0" fontId="192" fillId="27" borderId="45" xfId="0" applyFont="1" applyFill="1" applyBorder="1" applyAlignment="1" applyProtection="1">
      <protection hidden="1"/>
    </xf>
    <xf numFmtId="0" fontId="108" fillId="27" borderId="74" xfId="695" applyFont="1" applyFill="1" applyBorder="1" applyAlignment="1" applyProtection="1">
      <alignment horizontal="center" vertical="center" wrapText="1"/>
      <protection hidden="1"/>
    </xf>
    <xf numFmtId="0" fontId="108" fillId="27" borderId="60" xfId="695" applyFont="1" applyFill="1" applyBorder="1" applyAlignment="1" applyProtection="1">
      <alignment horizontal="center" vertical="center" wrapText="1"/>
      <protection hidden="1"/>
    </xf>
    <xf numFmtId="0" fontId="108" fillId="27" borderId="15" xfId="695" applyFont="1" applyFill="1" applyBorder="1" applyAlignment="1" applyProtection="1">
      <alignment horizontal="center" vertical="center" wrapText="1"/>
      <protection hidden="1"/>
    </xf>
    <xf numFmtId="0" fontId="108" fillId="27" borderId="39" xfId="695" applyFont="1" applyFill="1" applyBorder="1" applyAlignment="1" applyProtection="1">
      <alignment horizontal="center" vertical="center" wrapText="1"/>
      <protection hidden="1"/>
    </xf>
    <xf numFmtId="0" fontId="108" fillId="27" borderId="36" xfId="695" applyFont="1" applyFill="1" applyBorder="1" applyAlignment="1" applyProtection="1">
      <alignment horizontal="center" vertical="center" wrapText="1"/>
      <protection hidden="1"/>
    </xf>
    <xf numFmtId="0" fontId="108" fillId="27" borderId="32" xfId="695" applyFont="1" applyFill="1" applyBorder="1" applyAlignment="1" applyProtection="1">
      <alignment horizontal="center" vertical="center" wrapText="1"/>
      <protection hidden="1"/>
    </xf>
    <xf numFmtId="0" fontId="108" fillId="27" borderId="35" xfId="695" applyFont="1" applyFill="1" applyBorder="1" applyAlignment="1" applyProtection="1">
      <alignment horizontal="center" vertical="center"/>
      <protection hidden="1"/>
    </xf>
    <xf numFmtId="0" fontId="108" fillId="27" borderId="67" xfId="695" applyFont="1" applyFill="1" applyBorder="1" applyAlignment="1" applyProtection="1">
      <alignment horizontal="center" vertical="center" wrapText="1"/>
      <protection hidden="1"/>
    </xf>
    <xf numFmtId="0" fontId="108" fillId="27" borderId="36" xfId="695" applyFont="1" applyFill="1" applyBorder="1" applyAlignment="1" applyProtection="1">
      <alignment horizontal="center" vertical="center"/>
      <protection hidden="1"/>
    </xf>
    <xf numFmtId="0" fontId="108" fillId="27" borderId="33" xfId="695" applyFont="1" applyFill="1" applyBorder="1" applyAlignment="1" applyProtection="1">
      <alignment horizontal="center" vertical="center" wrapText="1"/>
      <protection hidden="1"/>
    </xf>
    <xf numFmtId="0" fontId="108" fillId="27" borderId="48" xfId="695" applyFont="1" applyFill="1" applyBorder="1" applyAlignment="1" applyProtection="1">
      <alignment horizontal="center" vertical="center" wrapText="1"/>
      <protection hidden="1"/>
    </xf>
    <xf numFmtId="0" fontId="110" fillId="27" borderId="0" xfId="695" applyFont="1" applyFill="1" applyAlignment="1" applyProtection="1">
      <alignment horizontal="center" vertical="center"/>
      <protection hidden="1"/>
    </xf>
    <xf numFmtId="0" fontId="111" fillId="27" borderId="0" xfId="695" applyFont="1" applyFill="1" applyBorder="1" applyAlignment="1" applyProtection="1">
      <alignment horizontal="center" vertical="center"/>
      <protection hidden="1"/>
    </xf>
    <xf numFmtId="0" fontId="108" fillId="27" borderId="41" xfId="695" applyFont="1" applyFill="1" applyBorder="1" applyAlignment="1" applyProtection="1">
      <alignment horizontal="center" vertical="center" wrapText="1"/>
      <protection hidden="1"/>
    </xf>
    <xf numFmtId="0" fontId="108" fillId="27" borderId="23" xfId="695" applyFont="1" applyFill="1" applyBorder="1" applyAlignment="1" applyProtection="1">
      <alignment horizontal="center" vertical="center" wrapText="1"/>
      <protection hidden="1"/>
    </xf>
    <xf numFmtId="0" fontId="108" fillId="27" borderId="49" xfId="695" applyFont="1" applyFill="1" applyBorder="1" applyAlignment="1" applyProtection="1">
      <alignment horizontal="center" vertical="center" wrapText="1"/>
      <protection hidden="1"/>
    </xf>
    <xf numFmtId="0" fontId="108" fillId="27" borderId="73" xfId="695" applyFont="1" applyFill="1" applyBorder="1" applyAlignment="1" applyProtection="1">
      <alignment horizontal="center" vertical="center" wrapText="1"/>
      <protection hidden="1"/>
    </xf>
    <xf numFmtId="0" fontId="108" fillId="27" borderId="61" xfId="695" applyFont="1" applyFill="1" applyBorder="1" applyAlignment="1" applyProtection="1">
      <alignment horizontal="center" vertical="center" wrapText="1"/>
      <protection hidden="1"/>
    </xf>
    <xf numFmtId="0" fontId="108" fillId="27" borderId="47" xfId="695" applyFont="1" applyFill="1" applyBorder="1" applyAlignment="1" applyProtection="1">
      <alignment horizontal="center" vertical="center" wrapText="1"/>
      <protection hidden="1"/>
    </xf>
    <xf numFmtId="0" fontId="108" fillId="27" borderId="57" xfId="695" applyFont="1" applyFill="1" applyBorder="1" applyAlignment="1" applyProtection="1">
      <alignment horizontal="center" vertical="center" wrapText="1"/>
      <protection hidden="1"/>
    </xf>
    <xf numFmtId="0" fontId="108" fillId="27" borderId="62" xfId="695" applyFont="1" applyFill="1" applyBorder="1" applyAlignment="1" applyProtection="1">
      <alignment horizontal="center" vertical="center" wrapText="1"/>
      <protection hidden="1"/>
    </xf>
    <xf numFmtId="0" fontId="108" fillId="27" borderId="60" xfId="690" applyFont="1" applyFill="1" applyBorder="1" applyAlignment="1" applyProtection="1">
      <alignment horizontal="center" vertical="center"/>
      <protection hidden="1"/>
    </xf>
    <xf numFmtId="0" fontId="108" fillId="27" borderId="61" xfId="690" applyFont="1" applyFill="1" applyBorder="1" applyAlignment="1" applyProtection="1">
      <alignment horizontal="center" vertical="center"/>
      <protection hidden="1"/>
    </xf>
    <xf numFmtId="0" fontId="113" fillId="27" borderId="32" xfId="690" applyFont="1" applyFill="1" applyBorder="1" applyAlignment="1" applyProtection="1">
      <alignment horizontal="center" vertical="center" shrinkToFit="1"/>
      <protection hidden="1"/>
    </xf>
    <xf numFmtId="0" fontId="113" fillId="27" borderId="69" xfId="690" applyFont="1" applyFill="1" applyBorder="1" applyAlignment="1" applyProtection="1">
      <alignment horizontal="center" vertical="center" shrinkToFit="1"/>
      <protection hidden="1"/>
    </xf>
    <xf numFmtId="0" fontId="108" fillId="27" borderId="32" xfId="690" applyFont="1" applyFill="1" applyBorder="1" applyAlignment="1" applyProtection="1">
      <alignment horizontal="center" vertical="center" wrapText="1"/>
      <protection hidden="1"/>
    </xf>
    <xf numFmtId="0" fontId="108" fillId="27" borderId="35" xfId="690" applyFont="1" applyFill="1" applyBorder="1" applyAlignment="1" applyProtection="1">
      <alignment horizontal="center" vertical="center" wrapText="1"/>
      <protection hidden="1"/>
    </xf>
    <xf numFmtId="0" fontId="108" fillId="27" borderId="39" xfId="690" applyFont="1" applyFill="1" applyBorder="1" applyAlignment="1" applyProtection="1">
      <alignment horizontal="center" vertical="center"/>
      <protection hidden="1"/>
    </xf>
    <xf numFmtId="0" fontId="108" fillId="27" borderId="60" xfId="690" applyFont="1" applyFill="1" applyBorder="1" applyAlignment="1" applyProtection="1">
      <alignment horizontal="center" vertical="center" wrapText="1"/>
      <protection hidden="1"/>
    </xf>
    <xf numFmtId="0" fontId="108" fillId="27" borderId="36" xfId="690" applyFont="1" applyFill="1" applyBorder="1" applyAlignment="1" applyProtection="1">
      <alignment horizontal="center" vertical="center"/>
      <protection hidden="1"/>
    </xf>
    <xf numFmtId="0" fontId="108" fillId="27" borderId="74" xfId="690" applyFont="1" applyFill="1" applyBorder="1" applyAlignment="1" applyProtection="1">
      <alignment horizontal="center" vertical="center"/>
      <protection hidden="1"/>
    </xf>
    <xf numFmtId="179" fontId="108" fillId="27" borderId="43" xfId="527" applyFont="1" applyFill="1" applyBorder="1" applyAlignment="1" applyProtection="1">
      <alignment horizontal="center" vertical="center" wrapText="1"/>
      <protection hidden="1"/>
    </xf>
    <xf numFmtId="179" fontId="108" fillId="27" borderId="0" xfId="527" applyFont="1" applyFill="1" applyBorder="1" applyAlignment="1" applyProtection="1">
      <alignment horizontal="center" vertical="center" wrapText="1"/>
      <protection hidden="1"/>
    </xf>
    <xf numFmtId="179" fontId="108" fillId="27" borderId="19" xfId="527" applyFont="1" applyFill="1" applyBorder="1" applyAlignment="1" applyProtection="1">
      <alignment horizontal="center" vertical="center" wrapText="1"/>
      <protection hidden="1"/>
    </xf>
    <xf numFmtId="179" fontId="108" fillId="27" borderId="44" xfId="527" applyFont="1" applyFill="1" applyBorder="1" applyAlignment="1" applyProtection="1">
      <alignment horizontal="center" vertical="center" wrapText="1"/>
      <protection hidden="1"/>
    </xf>
    <xf numFmtId="179" fontId="108" fillId="27" borderId="45" xfId="527" applyFont="1" applyFill="1" applyBorder="1" applyAlignment="1" applyProtection="1">
      <alignment horizontal="center" vertical="center" wrapText="1"/>
      <protection hidden="1"/>
    </xf>
    <xf numFmtId="0" fontId="110" fillId="27" borderId="0" xfId="690" applyFont="1" applyFill="1" applyAlignment="1" applyProtection="1">
      <alignment horizontal="center" vertical="center"/>
      <protection hidden="1"/>
    </xf>
    <xf numFmtId="0" fontId="110" fillId="27" borderId="0" xfId="690" applyFont="1" applyFill="1" applyBorder="1" applyAlignment="1" applyProtection="1">
      <alignment horizontal="center" vertical="center"/>
      <protection hidden="1"/>
    </xf>
    <xf numFmtId="0" fontId="111" fillId="27" borderId="0" xfId="690" applyFont="1" applyFill="1" applyAlignment="1" applyProtection="1">
      <alignment horizontal="center" vertical="center"/>
      <protection hidden="1"/>
    </xf>
    <xf numFmtId="0" fontId="111" fillId="27" borderId="0" xfId="690" applyFont="1" applyFill="1" applyBorder="1" applyAlignment="1" applyProtection="1">
      <alignment horizontal="center" vertical="center"/>
      <protection hidden="1"/>
    </xf>
    <xf numFmtId="0" fontId="108" fillId="27" borderId="39" xfId="690" applyFont="1" applyFill="1" applyBorder="1" applyAlignment="1" applyProtection="1">
      <alignment horizontal="center" vertical="center" wrapText="1"/>
      <protection hidden="1"/>
    </xf>
    <xf numFmtId="0" fontId="108" fillId="27" borderId="36" xfId="690" applyFont="1" applyFill="1" applyBorder="1" applyAlignment="1" applyProtection="1">
      <alignment horizontal="center" vertical="center" wrapText="1"/>
      <protection hidden="1"/>
    </xf>
    <xf numFmtId="0" fontId="108" fillId="27" borderId="15" xfId="690" applyFont="1" applyFill="1" applyBorder="1" applyAlignment="1" applyProtection="1">
      <alignment horizontal="center" vertical="center" wrapText="1"/>
      <protection hidden="1"/>
    </xf>
    <xf numFmtId="0" fontId="108" fillId="27" borderId="67" xfId="690" applyFont="1" applyFill="1" applyBorder="1" applyAlignment="1" applyProtection="1">
      <alignment horizontal="center" vertical="center" wrapText="1"/>
      <protection hidden="1"/>
    </xf>
    <xf numFmtId="0" fontId="108" fillId="27" borderId="75" xfId="690" applyFont="1" applyFill="1" applyBorder="1" applyAlignment="1" applyProtection="1">
      <alignment horizontal="center" vertical="center" shrinkToFit="1"/>
      <protection hidden="1"/>
    </xf>
    <xf numFmtId="0" fontId="108" fillId="27" borderId="33" xfId="690" applyFont="1" applyFill="1" applyBorder="1" applyAlignment="1" applyProtection="1">
      <alignment horizontal="center" vertical="center" shrinkToFit="1"/>
      <protection hidden="1"/>
    </xf>
    <xf numFmtId="0" fontId="108" fillId="27" borderId="47" xfId="690" applyFont="1" applyFill="1" applyBorder="1" applyAlignment="1" applyProtection="1">
      <alignment horizontal="center" vertical="center" wrapText="1"/>
      <protection hidden="1"/>
    </xf>
    <xf numFmtId="0" fontId="108" fillId="27" borderId="33" xfId="690" applyFont="1" applyFill="1" applyBorder="1" applyAlignment="1" applyProtection="1">
      <alignment horizontal="center" vertical="center" wrapText="1"/>
      <protection hidden="1"/>
    </xf>
    <xf numFmtId="0" fontId="108" fillId="27" borderId="48" xfId="690" applyFont="1" applyFill="1" applyBorder="1" applyAlignment="1" applyProtection="1">
      <alignment horizontal="center" vertical="center" wrapText="1"/>
      <protection hidden="1"/>
    </xf>
    <xf numFmtId="0" fontId="108" fillId="27" borderId="0" xfId="690" quotePrefix="1" applyNumberFormat="1" applyFont="1" applyFill="1" applyBorder="1" applyAlignment="1" applyProtection="1">
      <alignment horizontal="center" vertical="center"/>
      <protection hidden="1"/>
    </xf>
    <xf numFmtId="0" fontId="108" fillId="27" borderId="19" xfId="690" quotePrefix="1" applyNumberFormat="1" applyFont="1" applyFill="1" applyBorder="1" applyAlignment="1" applyProtection="1">
      <alignment horizontal="center" vertical="center"/>
      <protection hidden="1"/>
    </xf>
    <xf numFmtId="0" fontId="108" fillId="27" borderId="32" xfId="690" applyFont="1" applyFill="1" applyBorder="1" applyAlignment="1" applyProtection="1">
      <alignment horizontal="center" vertical="center"/>
      <protection hidden="1"/>
    </xf>
    <xf numFmtId="0" fontId="108" fillId="27" borderId="35" xfId="690" applyFont="1" applyFill="1" applyBorder="1" applyAlignment="1" applyProtection="1">
      <alignment horizontal="center" vertical="center"/>
      <protection hidden="1"/>
    </xf>
    <xf numFmtId="0" fontId="112" fillId="27" borderId="0" xfId="690" quotePrefix="1" applyNumberFormat="1" applyFont="1" applyFill="1" applyBorder="1" applyAlignment="1" applyProtection="1">
      <alignment horizontal="center" vertical="center"/>
      <protection hidden="1"/>
    </xf>
    <xf numFmtId="0" fontId="112" fillId="27" borderId="19" xfId="690" quotePrefix="1" applyNumberFormat="1" applyFont="1" applyFill="1" applyBorder="1" applyAlignment="1" applyProtection="1">
      <alignment horizontal="center" vertical="center"/>
      <protection hidden="1"/>
    </xf>
    <xf numFmtId="0" fontId="108" fillId="27" borderId="76" xfId="0" applyFont="1" applyFill="1" applyBorder="1" applyAlignment="1" applyProtection="1">
      <alignment horizontal="center" vertical="center" wrapText="1"/>
      <protection hidden="1"/>
    </xf>
    <xf numFmtId="0" fontId="108" fillId="27" borderId="31" xfId="0" applyFont="1" applyFill="1" applyBorder="1" applyAlignment="1" applyProtection="1">
      <alignment horizontal="center" vertical="center" wrapText="1"/>
      <protection hidden="1"/>
    </xf>
    <xf numFmtId="0" fontId="108" fillId="27" borderId="30" xfId="0" applyFont="1" applyFill="1" applyBorder="1" applyAlignment="1" applyProtection="1">
      <alignment horizontal="center" vertical="center" wrapText="1"/>
      <protection hidden="1"/>
    </xf>
    <xf numFmtId="0" fontId="108" fillId="27" borderId="42" xfId="0" applyFont="1" applyFill="1" applyBorder="1" applyAlignment="1" applyProtection="1">
      <alignment horizontal="center" vertical="center" wrapText="1"/>
      <protection hidden="1"/>
    </xf>
    <xf numFmtId="0" fontId="108" fillId="27" borderId="47" xfId="0" applyFont="1" applyFill="1" applyBorder="1" applyAlignment="1" applyProtection="1">
      <alignment horizontal="center" vertical="center" wrapText="1"/>
      <protection hidden="1"/>
    </xf>
    <xf numFmtId="0" fontId="108" fillId="27" borderId="41" xfId="0" applyFont="1" applyFill="1" applyBorder="1" applyAlignment="1" applyProtection="1">
      <alignment horizontal="center" vertical="center" wrapText="1"/>
      <protection hidden="1"/>
    </xf>
    <xf numFmtId="0" fontId="108" fillId="27" borderId="23" xfId="0" applyFont="1" applyFill="1" applyBorder="1" applyProtection="1">
      <protection hidden="1"/>
    </xf>
    <xf numFmtId="0" fontId="108" fillId="27" borderId="30" xfId="0" applyFont="1" applyFill="1" applyBorder="1" applyAlignment="1" applyProtection="1">
      <alignment horizontal="center" vertical="top" wrapText="1"/>
      <protection hidden="1"/>
    </xf>
    <xf numFmtId="0" fontId="108" fillId="27" borderId="31" xfId="0" applyFont="1" applyFill="1" applyBorder="1" applyAlignment="1" applyProtection="1">
      <alignment horizontal="center" vertical="top" wrapText="1"/>
      <protection hidden="1"/>
    </xf>
    <xf numFmtId="0" fontId="108" fillId="27" borderId="40" xfId="0" applyFont="1" applyFill="1" applyBorder="1" applyAlignment="1" applyProtection="1">
      <alignment horizontal="center" vertical="center" wrapText="1"/>
      <protection hidden="1"/>
    </xf>
    <xf numFmtId="0" fontId="108" fillId="27" borderId="37" xfId="0" applyFont="1" applyFill="1" applyBorder="1" applyAlignment="1" applyProtection="1">
      <alignment horizontal="center" vertical="center" wrapText="1"/>
      <protection hidden="1"/>
    </xf>
    <xf numFmtId="0" fontId="108" fillId="27" borderId="38" xfId="0" applyFont="1" applyFill="1" applyBorder="1" applyAlignment="1" applyProtection="1">
      <alignment horizontal="center" vertical="center" wrapText="1"/>
      <protection hidden="1"/>
    </xf>
    <xf numFmtId="0" fontId="108" fillId="27" borderId="30" xfId="0" applyFont="1" applyFill="1" applyBorder="1" applyAlignment="1" applyProtection="1">
      <alignment horizontal="center" vertical="center"/>
      <protection hidden="1"/>
    </xf>
    <xf numFmtId="0" fontId="108" fillId="27" borderId="31" xfId="0" applyFont="1" applyFill="1" applyBorder="1" applyAlignment="1" applyProtection="1">
      <alignment horizontal="center" vertical="center"/>
      <protection hidden="1"/>
    </xf>
    <xf numFmtId="0" fontId="108" fillId="27" borderId="57" xfId="0" applyFont="1" applyFill="1" applyBorder="1" applyAlignment="1" applyProtection="1">
      <alignment horizontal="center" vertical="center" wrapText="1"/>
      <protection hidden="1"/>
    </xf>
    <xf numFmtId="0" fontId="108" fillId="27" borderId="58" xfId="0" applyFont="1" applyFill="1" applyBorder="1" applyAlignment="1" applyProtection="1">
      <alignment horizontal="center" vertical="center" wrapText="1"/>
      <protection hidden="1"/>
    </xf>
    <xf numFmtId="0" fontId="108" fillId="27" borderId="59" xfId="0" applyFont="1" applyFill="1" applyBorder="1" applyAlignment="1" applyProtection="1">
      <alignment horizontal="center" vertical="center" wrapText="1"/>
      <protection hidden="1"/>
    </xf>
    <xf numFmtId="0" fontId="108" fillId="27" borderId="23" xfId="0" applyFont="1" applyFill="1" applyBorder="1" applyAlignment="1" applyProtection="1">
      <alignment horizontal="center" vertical="center"/>
      <protection hidden="1"/>
    </xf>
    <xf numFmtId="0" fontId="108" fillId="27" borderId="38" xfId="0" applyFont="1" applyFill="1" applyBorder="1" applyAlignment="1" applyProtection="1">
      <alignment horizontal="center" vertical="center"/>
      <protection hidden="1"/>
    </xf>
    <xf numFmtId="0" fontId="108" fillId="27" borderId="73" xfId="0" applyFont="1" applyFill="1" applyBorder="1" applyAlignment="1" applyProtection="1">
      <alignment horizontal="center" vertical="center"/>
      <protection hidden="1"/>
    </xf>
    <xf numFmtId="0" fontId="108" fillId="27" borderId="62" xfId="0" applyFont="1" applyFill="1" applyBorder="1" applyAlignment="1" applyProtection="1">
      <alignment horizontal="center" vertical="center"/>
      <protection hidden="1"/>
    </xf>
    <xf numFmtId="1" fontId="112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69" xfId="0" applyFont="1" applyFill="1" applyBorder="1" applyAlignment="1" applyProtection="1">
      <alignment horizontal="center" vertical="center" wrapText="1"/>
      <protection hidden="1"/>
    </xf>
    <xf numFmtId="1" fontId="108" fillId="27" borderId="0" xfId="0" quotePrefix="1" applyNumberFormat="1" applyFont="1" applyFill="1" applyBorder="1" applyAlignment="1" applyProtection="1">
      <alignment horizontal="center" vertical="center"/>
      <protection hidden="1"/>
    </xf>
    <xf numFmtId="1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49" xfId="0" applyFont="1" applyFill="1" applyBorder="1" applyAlignment="1" applyProtection="1">
      <alignment horizontal="center" vertical="center"/>
      <protection hidden="1"/>
    </xf>
    <xf numFmtId="0" fontId="108" fillId="27" borderId="77" xfId="0" applyFont="1" applyFill="1" applyBorder="1" applyAlignment="1" applyProtection="1">
      <alignment horizontal="center" vertical="center" wrapText="1"/>
      <protection hidden="1"/>
    </xf>
    <xf numFmtId="0" fontId="108" fillId="27" borderId="78" xfId="0" applyFont="1" applyFill="1" applyBorder="1" applyAlignment="1" applyProtection="1">
      <alignment horizontal="center" vertical="center"/>
      <protection hidden="1"/>
    </xf>
    <xf numFmtId="179" fontId="108" fillId="27" borderId="70" xfId="527" applyFont="1" applyFill="1" applyBorder="1" applyAlignment="1" applyProtection="1">
      <alignment horizontal="center" vertical="center"/>
      <protection hidden="1"/>
    </xf>
    <xf numFmtId="179" fontId="108" fillId="27" borderId="72" xfId="527" applyFont="1" applyFill="1" applyBorder="1" applyAlignment="1" applyProtection="1">
      <alignment horizontal="center" vertical="center"/>
      <protection hidden="1"/>
    </xf>
    <xf numFmtId="0" fontId="108" fillId="27" borderId="42" xfId="0" applyFont="1" applyFill="1" applyBorder="1" applyAlignment="1" applyProtection="1">
      <alignment horizontal="center" vertical="center"/>
      <protection hidden="1"/>
    </xf>
    <xf numFmtId="0" fontId="188" fillId="27" borderId="76" xfId="638" applyFont="1" applyFill="1" applyBorder="1" applyAlignment="1" applyProtection="1">
      <alignment horizontal="center" vertical="center" wrapText="1"/>
      <protection hidden="1"/>
    </xf>
    <xf numFmtId="0" fontId="188" fillId="27" borderId="31" xfId="638" applyFont="1" applyFill="1" applyBorder="1" applyAlignment="1" applyProtection="1">
      <alignment horizontal="center" vertical="center" wrapText="1"/>
      <protection hidden="1"/>
    </xf>
    <xf numFmtId="0" fontId="188" fillId="27" borderId="40" xfId="638" applyFont="1" applyFill="1" applyBorder="1" applyAlignment="1" applyProtection="1">
      <alignment horizontal="center" vertical="center" wrapText="1"/>
      <protection hidden="1"/>
    </xf>
    <xf numFmtId="0" fontId="188" fillId="27" borderId="37" xfId="638" applyFont="1" applyFill="1" applyBorder="1" applyAlignment="1" applyProtection="1">
      <alignment horizontal="center" vertical="center" wrapText="1"/>
      <protection hidden="1"/>
    </xf>
    <xf numFmtId="0" fontId="188" fillId="27" borderId="85" xfId="638" applyFont="1" applyFill="1" applyBorder="1" applyAlignment="1" applyProtection="1">
      <alignment horizontal="center" vertical="center" wrapText="1"/>
      <protection hidden="1"/>
    </xf>
    <xf numFmtId="0" fontId="188" fillId="27" borderId="52" xfId="638" applyFont="1" applyFill="1" applyBorder="1" applyAlignment="1" applyProtection="1">
      <alignment horizontal="center" vertical="center" wrapText="1"/>
      <protection hidden="1"/>
    </xf>
    <xf numFmtId="0" fontId="188" fillId="27" borderId="81" xfId="638" applyFont="1" applyFill="1" applyBorder="1" applyAlignment="1" applyProtection="1">
      <alignment horizontal="center" vertical="center" wrapText="1"/>
      <protection hidden="1"/>
    </xf>
    <xf numFmtId="0" fontId="188" fillId="27" borderId="42" xfId="638" applyFont="1" applyFill="1" applyBorder="1" applyAlignment="1" applyProtection="1">
      <alignment horizontal="center" vertical="center" wrapText="1"/>
      <protection hidden="1"/>
    </xf>
    <xf numFmtId="0" fontId="188" fillId="27" borderId="32" xfId="638" applyFont="1" applyFill="1" applyBorder="1" applyAlignment="1" applyProtection="1">
      <alignment horizontal="center" vertical="center" wrapText="1"/>
      <protection hidden="1"/>
    </xf>
    <xf numFmtId="0" fontId="188" fillId="27" borderId="33" xfId="638" applyFont="1" applyFill="1" applyBorder="1" applyAlignment="1" applyProtection="1">
      <alignment horizontal="center" vertical="center" wrapText="1"/>
      <protection hidden="1"/>
    </xf>
    <xf numFmtId="0" fontId="188" fillId="27" borderId="23" xfId="638" applyFont="1" applyFill="1" applyBorder="1" applyAlignment="1" applyProtection="1">
      <alignment horizontal="center" vertical="center" wrapText="1"/>
      <protection hidden="1"/>
    </xf>
    <xf numFmtId="0" fontId="188" fillId="27" borderId="0" xfId="638" applyFont="1" applyFill="1" applyBorder="1" applyAlignment="1" applyProtection="1">
      <alignment horizontal="center" vertical="center" wrapText="1"/>
      <protection hidden="1"/>
    </xf>
    <xf numFmtId="0" fontId="188" fillId="27" borderId="44" xfId="638" applyFont="1" applyFill="1" applyBorder="1" applyAlignment="1" applyProtection="1">
      <alignment horizontal="center" vertical="center" wrapText="1"/>
      <protection hidden="1"/>
    </xf>
    <xf numFmtId="0" fontId="188" fillId="27" borderId="61" xfId="638" applyFont="1" applyFill="1" applyBorder="1" applyAlignment="1" applyProtection="1">
      <alignment horizontal="center" vertical="center" wrapText="1"/>
      <protection hidden="1"/>
    </xf>
    <xf numFmtId="0" fontId="188" fillId="27" borderId="68" xfId="638" applyFont="1" applyFill="1" applyBorder="1" applyAlignment="1" applyProtection="1">
      <alignment horizontal="center" vertical="center" wrapText="1"/>
      <protection hidden="1"/>
    </xf>
    <xf numFmtId="0" fontId="188" fillId="27" borderId="39" xfId="638" applyFont="1" applyFill="1" applyBorder="1" applyAlignment="1" applyProtection="1">
      <alignment horizontal="center" vertical="center" wrapText="1"/>
      <protection hidden="1"/>
    </xf>
    <xf numFmtId="0" fontId="188" fillId="27" borderId="36" xfId="638" applyFont="1" applyFill="1" applyBorder="1" applyAlignment="1" applyProtection="1">
      <alignment horizontal="center" vertical="center" wrapText="1"/>
      <protection hidden="1"/>
    </xf>
    <xf numFmtId="0" fontId="188" fillId="27" borderId="74" xfId="638" applyFont="1" applyFill="1" applyBorder="1" applyAlignment="1" applyProtection="1">
      <alignment horizontal="center" vertical="center" wrapText="1"/>
      <protection hidden="1"/>
    </xf>
    <xf numFmtId="0" fontId="188" fillId="27" borderId="15" xfId="638" applyFont="1" applyFill="1" applyBorder="1" applyAlignment="1" applyProtection="1">
      <alignment horizontal="center" vertical="center" wrapText="1"/>
      <protection hidden="1"/>
    </xf>
    <xf numFmtId="0" fontId="188" fillId="27" borderId="67" xfId="638" applyFont="1" applyFill="1" applyBorder="1" applyAlignment="1" applyProtection="1">
      <alignment horizontal="center" vertical="center" wrapText="1"/>
      <protection hidden="1"/>
    </xf>
    <xf numFmtId="0" fontId="188" fillId="27" borderId="77" xfId="638" applyFont="1" applyFill="1" applyBorder="1" applyAlignment="1" applyProtection="1">
      <alignment horizontal="center" vertical="center" wrapText="1"/>
      <protection hidden="1"/>
    </xf>
    <xf numFmtId="0" fontId="188" fillId="27" borderId="21" xfId="638" applyFont="1" applyFill="1" applyBorder="1" applyAlignment="1" applyProtection="1">
      <alignment horizontal="center" vertical="center" wrapText="1"/>
      <protection hidden="1"/>
    </xf>
    <xf numFmtId="0" fontId="188" fillId="27" borderId="79" xfId="638" applyFont="1" applyFill="1" applyBorder="1" applyAlignment="1" applyProtection="1">
      <alignment horizontal="center" vertical="center" wrapText="1"/>
      <protection hidden="1"/>
    </xf>
    <xf numFmtId="0" fontId="188" fillId="27" borderId="48" xfId="638" applyFont="1" applyFill="1" applyBorder="1" applyAlignment="1" applyProtection="1">
      <alignment horizontal="center" vertical="center" wrapText="1"/>
      <protection hidden="1"/>
    </xf>
    <xf numFmtId="0" fontId="188" fillId="27" borderId="35" xfId="638" applyFont="1" applyFill="1" applyBorder="1" applyAlignment="1" applyProtection="1">
      <alignment horizontal="center" vertical="center" wrapText="1"/>
      <protection hidden="1"/>
    </xf>
    <xf numFmtId="0" fontId="188" fillId="27" borderId="69" xfId="638" applyFont="1" applyFill="1" applyBorder="1" applyAlignment="1" applyProtection="1">
      <alignment horizontal="center" vertical="center" wrapText="1"/>
      <protection hidden="1"/>
    </xf>
    <xf numFmtId="0" fontId="188" fillId="27" borderId="71" xfId="638" applyFont="1" applyFill="1" applyBorder="1" applyAlignment="1" applyProtection="1">
      <alignment horizontal="center" vertical="center" wrapText="1"/>
      <protection hidden="1"/>
    </xf>
    <xf numFmtId="0" fontId="170" fillId="27" borderId="0" xfId="0" applyFont="1" applyFill="1" applyAlignment="1" applyProtection="1">
      <alignment vertical="center"/>
      <protection hidden="1"/>
    </xf>
    <xf numFmtId="0" fontId="108" fillId="27" borderId="77" xfId="0" applyFont="1" applyFill="1" applyBorder="1" applyAlignment="1" applyProtection="1">
      <alignment horizontal="center" vertical="center"/>
      <protection hidden="1"/>
    </xf>
    <xf numFmtId="0" fontId="108" fillId="27" borderId="36" xfId="0" applyFont="1" applyFill="1" applyBorder="1" applyAlignment="1" applyProtection="1">
      <alignment horizontal="center" vertical="center"/>
      <protection hidden="1"/>
    </xf>
    <xf numFmtId="0" fontId="108" fillId="27" borderId="48" xfId="0" applyFont="1" applyFill="1" applyBorder="1" applyAlignment="1" applyProtection="1">
      <alignment horizontal="center" vertical="center"/>
      <protection hidden="1"/>
    </xf>
    <xf numFmtId="0" fontId="108" fillId="27" borderId="83" xfId="0" applyFont="1" applyFill="1" applyBorder="1" applyAlignment="1" applyProtection="1">
      <alignment horizontal="center" vertical="center" wrapText="1"/>
      <protection hidden="1"/>
    </xf>
    <xf numFmtId="0" fontId="108" fillId="27" borderId="73" xfId="0" applyFont="1" applyFill="1" applyBorder="1" applyAlignment="1" applyProtection="1">
      <alignment horizontal="center" vertical="center" wrapText="1"/>
      <protection hidden="1"/>
    </xf>
    <xf numFmtId="0" fontId="108" fillId="27" borderId="39" xfId="0" applyFont="1" applyFill="1" applyBorder="1" applyAlignment="1" applyProtection="1">
      <alignment horizontal="center" vertical="center"/>
      <protection hidden="1"/>
    </xf>
    <xf numFmtId="0" fontId="108" fillId="27" borderId="15" xfId="0" applyFont="1" applyFill="1" applyBorder="1" applyAlignment="1" applyProtection="1">
      <alignment horizontal="center" vertical="center"/>
      <protection hidden="1"/>
    </xf>
    <xf numFmtId="0" fontId="108" fillId="27" borderId="71" xfId="0" applyFont="1" applyFill="1" applyBorder="1" applyAlignment="1" applyProtection="1">
      <alignment horizontal="center" vertical="center"/>
      <protection hidden="1"/>
    </xf>
    <xf numFmtId="0" fontId="186" fillId="27" borderId="0" xfId="0" applyFont="1" applyFill="1" applyAlignment="1" applyProtection="1">
      <alignment horizontal="center" vertical="center"/>
      <protection hidden="1"/>
    </xf>
    <xf numFmtId="0" fontId="187" fillId="27" borderId="0" xfId="0" applyFont="1" applyFill="1" applyAlignment="1" applyProtection="1">
      <alignment vertical="center"/>
      <protection hidden="1"/>
    </xf>
    <xf numFmtId="0" fontId="108" fillId="27" borderId="81" xfId="0" applyFont="1" applyFill="1" applyBorder="1" applyAlignment="1" applyProtection="1">
      <alignment horizontal="center" vertical="center" wrapText="1"/>
      <protection hidden="1"/>
    </xf>
    <xf numFmtId="0" fontId="108" fillId="27" borderId="75" xfId="0" applyFont="1" applyFill="1" applyBorder="1" applyAlignment="1" applyProtection="1">
      <alignment horizontal="center" vertical="center"/>
      <protection hidden="1"/>
    </xf>
    <xf numFmtId="0" fontId="108" fillId="27" borderId="82" xfId="0" applyFont="1" applyFill="1" applyBorder="1" applyAlignment="1" applyProtection="1">
      <alignment horizontal="center" vertical="center"/>
      <protection hidden="1"/>
    </xf>
    <xf numFmtId="0" fontId="108" fillId="27" borderId="65" xfId="0" applyFont="1" applyFill="1" applyBorder="1" applyAlignment="1" applyProtection="1">
      <alignment horizontal="center" vertical="center"/>
      <protection hidden="1"/>
    </xf>
    <xf numFmtId="0" fontId="108" fillId="27" borderId="68" xfId="0" applyFont="1" applyFill="1" applyBorder="1" applyAlignment="1" applyProtection="1">
      <alignment horizontal="center" vertical="center"/>
      <protection hidden="1"/>
    </xf>
    <xf numFmtId="0" fontId="108" fillId="27" borderId="64" xfId="0" applyFont="1" applyFill="1" applyBorder="1" applyAlignment="1" applyProtection="1">
      <alignment horizontal="center" vertical="center"/>
      <protection hidden="1"/>
    </xf>
    <xf numFmtId="0" fontId="108" fillId="27" borderId="33" xfId="0" applyFont="1" applyFill="1" applyBorder="1" applyAlignment="1" applyProtection="1">
      <alignment horizontal="center" vertical="center"/>
      <protection hidden="1"/>
    </xf>
    <xf numFmtId="41" fontId="108" fillId="27" borderId="19" xfId="0" applyNumberFormat="1" applyFont="1" applyFill="1" applyBorder="1" applyAlignment="1" applyProtection="1">
      <alignment horizontal="center" vertical="center"/>
      <protection hidden="1"/>
    </xf>
    <xf numFmtId="0" fontId="108" fillId="27" borderId="19" xfId="0" applyFont="1" applyFill="1" applyBorder="1" applyAlignment="1" applyProtection="1">
      <alignment horizontal="center" vertical="center"/>
      <protection hidden="1"/>
    </xf>
    <xf numFmtId="41" fontId="112" fillId="27" borderId="0" xfId="0" quotePrefix="1" applyNumberFormat="1" applyFont="1" applyFill="1" applyBorder="1" applyAlignment="1" applyProtection="1">
      <alignment horizontal="center" vertical="center"/>
      <protection hidden="1"/>
    </xf>
    <xf numFmtId="41" fontId="112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43" xfId="0" applyFont="1" applyFill="1" applyBorder="1" applyAlignment="1" applyProtection="1">
      <alignment horizontal="center" vertical="center"/>
      <protection hidden="1"/>
    </xf>
    <xf numFmtId="179" fontId="108" fillId="27" borderId="0" xfId="527" applyFont="1" applyFill="1" applyBorder="1" applyAlignment="1" applyProtection="1">
      <alignment horizontal="center" vertical="center"/>
      <protection hidden="1"/>
    </xf>
    <xf numFmtId="179" fontId="108" fillId="27" borderId="44" xfId="527" applyFont="1" applyFill="1" applyBorder="1" applyAlignment="1" applyProtection="1">
      <alignment horizontal="center" vertical="center"/>
      <protection hidden="1"/>
    </xf>
    <xf numFmtId="0" fontId="108" fillId="27" borderId="45" xfId="0" applyFont="1" applyFill="1" applyBorder="1" applyAlignment="1" applyProtection="1">
      <alignment horizontal="center" vertical="center"/>
      <protection hidden="1"/>
    </xf>
    <xf numFmtId="0" fontId="108" fillId="27" borderId="39" xfId="678" applyFont="1" applyFill="1" applyBorder="1" applyAlignment="1" applyProtection="1">
      <alignment horizontal="center" vertical="center" wrapText="1"/>
      <protection hidden="1"/>
    </xf>
    <xf numFmtId="0" fontId="108" fillId="27" borderId="36" xfId="678" applyFont="1" applyFill="1" applyBorder="1" applyAlignment="1" applyProtection="1">
      <alignment horizontal="center" vertical="center"/>
      <protection hidden="1"/>
    </xf>
    <xf numFmtId="0" fontId="108" fillId="27" borderId="21" xfId="0" applyFont="1" applyFill="1" applyBorder="1" applyAlignment="1" applyProtection="1">
      <alignment horizontal="center" vertical="center"/>
      <protection hidden="1"/>
    </xf>
    <xf numFmtId="0" fontId="108" fillId="27" borderId="0" xfId="0" applyFont="1" applyFill="1" applyBorder="1" applyAlignment="1" applyProtection="1">
      <alignment horizontal="center" vertical="center"/>
      <protection hidden="1"/>
    </xf>
    <xf numFmtId="0" fontId="108" fillId="27" borderId="67" xfId="0" applyFont="1" applyFill="1" applyBorder="1" applyAlignment="1" applyProtection="1">
      <alignment horizontal="center" vertical="center"/>
      <protection hidden="1"/>
    </xf>
    <xf numFmtId="0" fontId="108" fillId="27" borderId="35" xfId="0" applyFont="1" applyFill="1" applyBorder="1" applyAlignment="1" applyProtection="1">
      <alignment horizontal="center" vertical="center"/>
      <protection hidden="1"/>
    </xf>
    <xf numFmtId="0" fontId="108" fillId="27" borderId="32" xfId="678" applyFont="1" applyFill="1" applyBorder="1" applyAlignment="1" applyProtection="1">
      <alignment horizontal="center" vertical="center" wrapText="1"/>
      <protection hidden="1"/>
    </xf>
    <xf numFmtId="0" fontId="108" fillId="27" borderId="35" xfId="678" applyFont="1" applyFill="1" applyBorder="1" applyAlignment="1" applyProtection="1">
      <alignment horizontal="center" vertical="center"/>
      <protection hidden="1"/>
    </xf>
    <xf numFmtId="0" fontId="108" fillId="27" borderId="32" xfId="0" applyFont="1" applyFill="1" applyBorder="1" applyAlignment="1" applyProtection="1">
      <alignment horizontal="center" vertical="center"/>
      <protection hidden="1"/>
    </xf>
    <xf numFmtId="0" fontId="108" fillId="27" borderId="69" xfId="0" applyFont="1" applyFill="1" applyBorder="1" applyAlignment="1" applyProtection="1">
      <alignment horizontal="center" vertical="center"/>
      <protection hidden="1"/>
    </xf>
    <xf numFmtId="0" fontId="108" fillId="27" borderId="32" xfId="678" applyFont="1" applyFill="1" applyBorder="1" applyAlignment="1" applyProtection="1">
      <alignment horizontal="center" vertical="center"/>
      <protection hidden="1"/>
    </xf>
    <xf numFmtId="0" fontId="170" fillId="27" borderId="0" xfId="0" applyFont="1" applyFill="1" applyAlignment="1" applyProtection="1">
      <alignment horizontal="center" vertical="center"/>
      <protection hidden="1"/>
    </xf>
    <xf numFmtId="0" fontId="108" fillId="27" borderId="15" xfId="678" applyFont="1" applyFill="1" applyBorder="1" applyAlignment="1" applyProtection="1">
      <alignment horizontal="center" vertical="center" wrapText="1"/>
      <protection hidden="1"/>
    </xf>
    <xf numFmtId="0" fontId="108" fillId="27" borderId="39" xfId="678" applyFont="1" applyFill="1" applyBorder="1" applyAlignment="1" applyProtection="1">
      <alignment horizontal="center" vertical="center"/>
      <protection hidden="1"/>
    </xf>
    <xf numFmtId="0" fontId="108" fillId="27" borderId="81" xfId="0" applyFont="1" applyFill="1" applyBorder="1" applyAlignment="1" applyProtection="1">
      <alignment horizontal="center" vertical="center"/>
      <protection hidden="1"/>
    </xf>
    <xf numFmtId="0" fontId="170" fillId="27" borderId="19" xfId="0" applyFont="1" applyFill="1" applyBorder="1" applyAlignment="1" applyProtection="1">
      <alignment horizontal="center" vertical="center"/>
      <protection hidden="1"/>
    </xf>
    <xf numFmtId="0" fontId="108" fillId="27" borderId="47" xfId="0" applyFont="1" applyFill="1" applyBorder="1" applyAlignment="1" applyProtection="1">
      <alignment horizontal="center" vertical="center"/>
      <protection hidden="1"/>
    </xf>
    <xf numFmtId="0" fontId="108" fillId="27" borderId="74" xfId="0" applyFont="1" applyFill="1" applyBorder="1" applyAlignment="1" applyProtection="1">
      <alignment horizontal="center" vertical="center" wrapText="1"/>
      <protection hidden="1"/>
    </xf>
    <xf numFmtId="187" fontId="110" fillId="27" borderId="0" xfId="523" applyNumberFormat="1" applyFont="1" applyFill="1" applyBorder="1" applyAlignment="1" applyProtection="1">
      <alignment horizontal="center" vertical="center"/>
      <protection hidden="1"/>
    </xf>
    <xf numFmtId="187" fontId="108" fillId="27" borderId="83" xfId="523" applyNumberFormat="1" applyFont="1" applyFill="1" applyBorder="1" applyAlignment="1" applyProtection="1">
      <alignment horizontal="center" vertical="center"/>
      <protection hidden="1"/>
    </xf>
    <xf numFmtId="187" fontId="108" fillId="27" borderId="84" xfId="523" applyNumberFormat="1" applyFont="1" applyFill="1" applyBorder="1" applyAlignment="1" applyProtection="1">
      <alignment horizontal="center" vertical="center"/>
      <protection hidden="1"/>
    </xf>
    <xf numFmtId="187" fontId="110" fillId="27" borderId="0" xfId="686" applyNumberFormat="1" applyFont="1" applyFill="1" applyBorder="1" applyAlignment="1" applyProtection="1">
      <alignment horizontal="center" vertical="center"/>
      <protection hidden="1"/>
    </xf>
    <xf numFmtId="187" fontId="108" fillId="27" borderId="40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0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1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1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23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2" xfId="523" applyNumberFormat="1" applyFont="1" applyFill="1" applyBorder="1" applyAlignment="1" applyProtection="1">
      <alignment horizontal="center" vertical="center" wrapText="1"/>
      <protection hidden="1"/>
    </xf>
    <xf numFmtId="187" fontId="111" fillId="27" borderId="0" xfId="686" applyNumberFormat="1" applyFont="1" applyFill="1" applyBorder="1" applyAlignment="1" applyProtection="1">
      <alignment horizontal="center" vertical="center"/>
      <protection hidden="1"/>
    </xf>
    <xf numFmtId="187" fontId="108" fillId="27" borderId="81" xfId="523" applyNumberFormat="1" applyFont="1" applyFill="1" applyBorder="1" applyAlignment="1" applyProtection="1">
      <alignment horizontal="center" vertical="center"/>
      <protection hidden="1"/>
    </xf>
    <xf numFmtId="187" fontId="108" fillId="27" borderId="42" xfId="523" applyNumberFormat="1" applyFont="1" applyFill="1" applyBorder="1" applyAlignment="1" applyProtection="1">
      <alignment horizontal="center" vertical="center"/>
      <protection hidden="1"/>
    </xf>
    <xf numFmtId="187" fontId="108" fillId="27" borderId="43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19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45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53" xfId="523" applyNumberFormat="1" applyFont="1" applyFill="1" applyBorder="1" applyAlignment="1" applyProtection="1">
      <alignment horizontal="center" vertical="center" wrapText="1"/>
      <protection hidden="1"/>
    </xf>
    <xf numFmtId="0" fontId="108" fillId="27" borderId="30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31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77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23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57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21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73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62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77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21" xfId="523" applyNumberFormat="1" applyFont="1" applyFill="1" applyBorder="1" applyAlignment="1" applyProtection="1">
      <alignment horizontal="center" vertical="center"/>
      <protection hidden="1"/>
    </xf>
    <xf numFmtId="187" fontId="108" fillId="27" borderId="79" xfId="523" applyNumberFormat="1" applyFont="1" applyFill="1" applyBorder="1" applyAlignment="1" applyProtection="1">
      <alignment horizontal="center" vertical="center"/>
      <protection hidden="1"/>
    </xf>
    <xf numFmtId="187" fontId="108" fillId="27" borderId="76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1" xfId="523" applyNumberFormat="1" applyFont="1" applyFill="1" applyBorder="1" applyAlignment="1" applyProtection="1">
      <alignment horizontal="center" vertical="center"/>
      <protection hidden="1"/>
    </xf>
    <xf numFmtId="187" fontId="108" fillId="27" borderId="23" xfId="523" applyNumberFormat="1" applyFont="1" applyFill="1" applyBorder="1" applyAlignment="1" applyProtection="1">
      <alignment horizontal="center" vertical="center"/>
      <protection hidden="1"/>
    </xf>
    <xf numFmtId="187" fontId="108" fillId="27" borderId="84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58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59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51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52" xfId="527" applyNumberFormat="1" applyFont="1" applyFill="1" applyBorder="1" applyAlignment="1" applyProtection="1">
      <alignment horizontal="center" vertical="center" wrapText="1"/>
      <protection hidden="1"/>
    </xf>
    <xf numFmtId="187" fontId="108" fillId="27" borderId="83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84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76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31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69" xfId="523" applyNumberFormat="1" applyFont="1" applyFill="1" applyBorder="1" applyAlignment="1" applyProtection="1">
      <alignment horizontal="center" vertical="center"/>
      <protection hidden="1"/>
    </xf>
    <xf numFmtId="187" fontId="108" fillId="27" borderId="75" xfId="523" applyNumberFormat="1" applyFont="1" applyFill="1" applyBorder="1" applyAlignment="1" applyProtection="1">
      <alignment horizontal="center" vertical="center"/>
      <protection hidden="1"/>
    </xf>
    <xf numFmtId="187" fontId="108" fillId="27" borderId="33" xfId="523" applyNumberFormat="1" applyFont="1" applyFill="1" applyBorder="1" applyAlignment="1" applyProtection="1">
      <alignment horizontal="center" vertical="center"/>
      <protection hidden="1"/>
    </xf>
    <xf numFmtId="187" fontId="111" fillId="27" borderId="0" xfId="523" applyNumberFormat="1" applyFont="1" applyFill="1" applyBorder="1" applyAlignment="1" applyProtection="1">
      <alignment horizontal="center" vertical="center"/>
      <protection hidden="1"/>
    </xf>
    <xf numFmtId="187" fontId="108" fillId="27" borderId="39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6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2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5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8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7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69" xfId="686" applyNumberFormat="1" applyFont="1" applyFill="1" applyBorder="1" applyAlignment="1" applyProtection="1">
      <alignment horizontal="center" vertical="center"/>
      <protection hidden="1"/>
    </xf>
    <xf numFmtId="187" fontId="108" fillId="27" borderId="33" xfId="686" applyNumberFormat="1" applyFont="1" applyFill="1" applyBorder="1" applyAlignment="1" applyProtection="1">
      <alignment horizontal="center" vertical="center"/>
      <protection hidden="1"/>
    </xf>
    <xf numFmtId="187" fontId="182" fillId="27" borderId="0" xfId="0" applyNumberFormat="1" applyFont="1" applyFill="1" applyBorder="1" applyAlignment="1" applyProtection="1">
      <alignment horizontal="left"/>
      <protection hidden="1"/>
    </xf>
    <xf numFmtId="187" fontId="108" fillId="27" borderId="58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59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30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40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37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85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52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83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8" xfId="686" applyNumberFormat="1" applyFont="1" applyFill="1" applyBorder="1" applyAlignment="1" applyProtection="1">
      <alignment horizontal="center" vertical="center" wrapText="1"/>
      <protection hidden="1"/>
    </xf>
    <xf numFmtId="187" fontId="108" fillId="27" borderId="44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0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62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33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8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81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7" xfId="523" applyNumberFormat="1" applyFont="1" applyFill="1" applyBorder="1" applyAlignment="1" applyProtection="1">
      <alignment horizontal="center" vertical="center" wrapText="1"/>
      <protection hidden="1"/>
    </xf>
    <xf numFmtId="187" fontId="108" fillId="27" borderId="40" xfId="523" applyNumberFormat="1" applyFont="1" applyFill="1" applyBorder="1" applyAlignment="1" applyProtection="1">
      <alignment horizontal="center" vertical="center"/>
      <protection hidden="1"/>
    </xf>
    <xf numFmtId="187" fontId="108" fillId="27" borderId="0" xfId="523" applyNumberFormat="1" applyFont="1" applyFill="1" applyBorder="1" applyAlignment="1" applyProtection="1">
      <alignment horizontal="center" vertical="center"/>
      <protection hidden="1"/>
    </xf>
    <xf numFmtId="187" fontId="108" fillId="27" borderId="58" xfId="523" applyNumberFormat="1" applyFont="1" applyFill="1" applyBorder="1" applyAlignment="1" applyProtection="1">
      <alignment horizontal="center" vertical="center"/>
      <protection hidden="1"/>
    </xf>
    <xf numFmtId="221" fontId="108" fillId="27" borderId="0" xfId="692" applyNumberFormat="1" applyFont="1" applyFill="1" applyBorder="1" applyAlignment="1" applyProtection="1">
      <alignment horizontal="right" vertical="center"/>
      <protection hidden="1"/>
    </xf>
    <xf numFmtId="221" fontId="108" fillId="27" borderId="19" xfId="692" applyNumberFormat="1" applyFont="1" applyFill="1" applyBorder="1" applyAlignment="1" applyProtection="1">
      <alignment horizontal="right" vertical="center"/>
      <protection hidden="1"/>
    </xf>
    <xf numFmtId="221" fontId="112" fillId="27" borderId="10" xfId="692" applyNumberFormat="1" applyFont="1" applyFill="1" applyBorder="1" applyAlignment="1" applyProtection="1">
      <alignment horizontal="right" vertical="center"/>
      <protection locked="0" hidden="1"/>
    </xf>
    <xf numFmtId="221" fontId="112" fillId="27" borderId="20" xfId="692" applyNumberFormat="1" applyFont="1" applyFill="1" applyBorder="1" applyAlignment="1" applyProtection="1">
      <alignment horizontal="right" vertical="center"/>
      <protection locked="0" hidden="1"/>
    </xf>
    <xf numFmtId="0" fontId="110" fillId="27" borderId="0" xfId="692" applyFont="1" applyFill="1" applyBorder="1" applyAlignment="1" applyProtection="1">
      <alignment horizontal="center" vertical="center"/>
      <protection hidden="1"/>
    </xf>
    <xf numFmtId="0" fontId="108" fillId="27" borderId="84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58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59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76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0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1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60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9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6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23" xfId="692" applyNumberFormat="1" applyFont="1" applyFill="1" applyBorder="1" applyAlignment="1" applyProtection="1">
      <alignment horizontal="center" vertical="center" wrapText="1"/>
      <protection hidden="1"/>
    </xf>
    <xf numFmtId="0" fontId="111" fillId="27" borderId="0" xfId="692" applyFont="1" applyFill="1" applyBorder="1" applyAlignment="1" applyProtection="1">
      <alignment horizontal="center" vertical="center"/>
      <protection hidden="1"/>
    </xf>
    <xf numFmtId="0" fontId="108" fillId="27" borderId="53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23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0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44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41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3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80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55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56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8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37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0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4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19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5" xfId="692" applyNumberFormat="1" applyFont="1" applyFill="1" applyBorder="1" applyAlignment="1" applyProtection="1">
      <alignment horizontal="center" vertical="center" wrapText="1"/>
      <protection hidden="1"/>
    </xf>
    <xf numFmtId="41" fontId="108" fillId="27" borderId="3" xfId="692" applyNumberFormat="1" applyFont="1" applyFill="1" applyBorder="1" applyAlignment="1" applyProtection="1">
      <alignment horizontal="center" vertical="center"/>
      <protection hidden="1"/>
    </xf>
    <xf numFmtId="0" fontId="108" fillId="27" borderId="3" xfId="0" applyFont="1" applyFill="1" applyBorder="1" applyAlignment="1" applyProtection="1">
      <alignment vertical="center"/>
      <protection hidden="1"/>
    </xf>
    <xf numFmtId="0" fontId="108" fillId="27" borderId="3" xfId="0" applyFont="1" applyFill="1" applyBorder="1" applyAlignment="1" applyProtection="1">
      <alignment horizontal="center" vertical="center"/>
      <protection hidden="1"/>
    </xf>
    <xf numFmtId="0" fontId="108" fillId="27" borderId="42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7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57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77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3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19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45" xfId="527" applyNumberFormat="1" applyFont="1" applyFill="1" applyBorder="1" applyAlignment="1" applyProtection="1">
      <alignment horizontal="center" vertical="center" wrapText="1"/>
      <protection hidden="1"/>
    </xf>
    <xf numFmtId="0" fontId="108" fillId="27" borderId="58" xfId="692" applyNumberFormat="1" applyFont="1" applyFill="1" applyBorder="1" applyAlignment="1" applyProtection="1">
      <alignment horizontal="center" vertical="center"/>
      <protection hidden="1"/>
    </xf>
    <xf numFmtId="0" fontId="108" fillId="27" borderId="59" xfId="692" applyNumberFormat="1" applyFont="1" applyFill="1" applyBorder="1" applyAlignment="1" applyProtection="1">
      <alignment horizontal="center" vertical="center"/>
      <protection hidden="1"/>
    </xf>
    <xf numFmtId="0" fontId="110" fillId="27" borderId="0" xfId="692" applyFont="1" applyFill="1" applyAlignment="1" applyProtection="1">
      <alignment horizontal="center" vertical="center"/>
      <protection hidden="1"/>
    </xf>
    <xf numFmtId="0" fontId="108" fillId="27" borderId="74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15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67" xfId="692" applyNumberFormat="1" applyFont="1" applyFill="1" applyBorder="1" applyAlignment="1" applyProtection="1">
      <alignment horizontal="center" vertical="center" wrapText="1"/>
      <protection hidden="1"/>
    </xf>
    <xf numFmtId="0" fontId="108" fillId="27" borderId="40" xfId="692" applyNumberFormat="1" applyFont="1" applyFill="1" applyBorder="1" applyAlignment="1" applyProtection="1">
      <alignment horizontal="center" vertical="center" wrapText="1"/>
      <protection hidden="1"/>
    </xf>
    <xf numFmtId="0" fontId="110" fillId="27" borderId="0" xfId="686" applyFont="1" applyFill="1" applyBorder="1" applyAlignment="1" applyProtection="1">
      <alignment horizontal="center" vertical="center"/>
      <protection hidden="1"/>
    </xf>
    <xf numFmtId="0" fontId="110" fillId="27" borderId="0" xfId="686" applyFont="1" applyFill="1" applyAlignment="1" applyProtection="1">
      <alignment horizontal="center" vertical="center"/>
      <protection hidden="1"/>
    </xf>
    <xf numFmtId="0" fontId="108" fillId="27" borderId="23" xfId="686" applyFont="1" applyFill="1" applyBorder="1" applyAlignment="1" applyProtection="1">
      <alignment horizontal="center" vertical="center"/>
      <protection hidden="1"/>
    </xf>
    <xf numFmtId="0" fontId="108" fillId="27" borderId="42" xfId="686" applyFont="1" applyFill="1" applyBorder="1" applyAlignment="1" applyProtection="1">
      <alignment horizontal="center" vertical="center"/>
      <protection hidden="1"/>
    </xf>
    <xf numFmtId="0" fontId="108" fillId="27" borderId="68" xfId="686" applyFont="1" applyFill="1" applyBorder="1" applyAlignment="1" applyProtection="1">
      <alignment horizontal="center" vertical="center"/>
      <protection hidden="1"/>
    </xf>
    <xf numFmtId="0" fontId="178" fillId="27" borderId="39" xfId="686" applyFont="1" applyFill="1" applyBorder="1" applyAlignment="1" applyProtection="1">
      <alignment horizontal="center" vertical="center" wrapText="1"/>
      <protection hidden="1"/>
    </xf>
    <xf numFmtId="0" fontId="178" fillId="27" borderId="36" xfId="686" applyFont="1" applyFill="1" applyBorder="1" applyAlignment="1" applyProtection="1">
      <alignment horizontal="center" vertical="center" wrapText="1"/>
      <protection hidden="1"/>
    </xf>
    <xf numFmtId="0" fontId="108" fillId="27" borderId="39" xfId="686" applyFont="1" applyFill="1" applyBorder="1" applyAlignment="1" applyProtection="1">
      <alignment horizontal="center" vertical="center" wrapText="1"/>
      <protection hidden="1"/>
    </xf>
    <xf numFmtId="0" fontId="108" fillId="27" borderId="39" xfId="686" applyFont="1" applyFill="1" applyBorder="1" applyAlignment="1" applyProtection="1">
      <alignment horizontal="center" vertical="center"/>
      <protection hidden="1"/>
    </xf>
    <xf numFmtId="0" fontId="108" fillId="27" borderId="36" xfId="686" applyFont="1" applyFill="1" applyBorder="1" applyAlignment="1" applyProtection="1">
      <alignment horizontal="center" vertical="center"/>
      <protection hidden="1"/>
    </xf>
    <xf numFmtId="0" fontId="108" fillId="27" borderId="41" xfId="686" applyFont="1" applyFill="1" applyBorder="1" applyAlignment="1" applyProtection="1">
      <alignment horizontal="center" vertical="center"/>
      <protection hidden="1"/>
    </xf>
    <xf numFmtId="178" fontId="108" fillId="27" borderId="40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83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84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38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0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58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76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31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81" xfId="686" applyNumberFormat="1" applyFont="1" applyFill="1" applyBorder="1" applyAlignment="1" applyProtection="1">
      <alignment horizontal="center" vertical="center"/>
      <protection hidden="1"/>
    </xf>
    <xf numFmtId="178" fontId="108" fillId="27" borderId="42" xfId="686" applyNumberFormat="1" applyFont="1" applyFill="1" applyBorder="1" applyAlignment="1" applyProtection="1">
      <alignment horizontal="center" vertical="center"/>
      <protection hidden="1"/>
    </xf>
    <xf numFmtId="178" fontId="108" fillId="27" borderId="47" xfId="686" applyNumberFormat="1" applyFont="1" applyFill="1" applyBorder="1" applyAlignment="1" applyProtection="1">
      <alignment horizontal="center" vertical="center"/>
      <protection hidden="1"/>
    </xf>
    <xf numFmtId="0" fontId="108" fillId="27" borderId="23" xfId="686" applyFont="1" applyFill="1" applyBorder="1" applyAlignment="1" applyProtection="1">
      <alignment horizontal="center" vertical="center" wrapText="1"/>
      <protection hidden="1"/>
    </xf>
    <xf numFmtId="0" fontId="108" fillId="27" borderId="0" xfId="686" applyFont="1" applyFill="1" applyBorder="1" applyAlignment="1" applyProtection="1">
      <alignment horizontal="center" vertical="center" wrapText="1"/>
      <protection hidden="1"/>
    </xf>
    <xf numFmtId="0" fontId="108" fillId="27" borderId="44" xfId="686" applyFont="1" applyFill="1" applyBorder="1" applyAlignment="1" applyProtection="1">
      <alignment horizontal="center" vertical="center" wrapText="1"/>
      <protection hidden="1"/>
    </xf>
    <xf numFmtId="0" fontId="111" fillId="27" borderId="0" xfId="686" applyFont="1" applyFill="1" applyBorder="1" applyAlignment="1" applyProtection="1">
      <alignment horizontal="center" vertical="center" wrapText="1"/>
      <protection hidden="1"/>
    </xf>
    <xf numFmtId="0" fontId="108" fillId="27" borderId="32" xfId="686" applyFont="1" applyFill="1" applyBorder="1" applyAlignment="1" applyProtection="1">
      <alignment horizontal="center" vertical="center" wrapText="1"/>
      <protection hidden="1"/>
    </xf>
    <xf numFmtId="0" fontId="108" fillId="27" borderId="35" xfId="686" applyFont="1" applyFill="1" applyBorder="1" applyAlignment="1" applyProtection="1">
      <alignment horizontal="center" vertical="center" wrapText="1"/>
      <protection hidden="1"/>
    </xf>
    <xf numFmtId="0" fontId="108" fillId="27" borderId="64" xfId="686" applyFont="1" applyFill="1" applyBorder="1" applyAlignment="1" applyProtection="1">
      <alignment horizontal="center" vertical="center" wrapText="1"/>
      <protection hidden="1"/>
    </xf>
    <xf numFmtId="0" fontId="108" fillId="27" borderId="65" xfId="686" applyFont="1" applyFill="1" applyBorder="1" applyAlignment="1" applyProtection="1">
      <alignment horizontal="center" vertical="center" wrapText="1"/>
      <protection hidden="1"/>
    </xf>
    <xf numFmtId="0" fontId="111" fillId="27" borderId="0" xfId="686" applyFont="1" applyFill="1" applyBorder="1" applyAlignment="1" applyProtection="1">
      <alignment horizontal="center" vertical="center"/>
      <protection hidden="1"/>
    </xf>
    <xf numFmtId="0" fontId="178" fillId="27" borderId="39" xfId="686" applyFont="1" applyFill="1" applyBorder="1" applyAlignment="1" applyProtection="1">
      <alignment horizontal="center" vertical="center"/>
      <protection hidden="1"/>
    </xf>
    <xf numFmtId="0" fontId="178" fillId="27" borderId="36" xfId="686" applyFont="1" applyFill="1" applyBorder="1" applyAlignment="1" applyProtection="1">
      <alignment horizontal="center" vertical="center"/>
      <protection hidden="1"/>
    </xf>
    <xf numFmtId="0" fontId="108" fillId="27" borderId="62" xfId="686" applyFont="1" applyFill="1" applyBorder="1" applyAlignment="1" applyProtection="1">
      <alignment horizontal="center" vertical="center" wrapText="1"/>
      <protection hidden="1"/>
    </xf>
    <xf numFmtId="0" fontId="108" fillId="27" borderId="33" xfId="686" applyFont="1" applyFill="1" applyBorder="1" applyAlignment="1" applyProtection="1">
      <alignment horizontal="center" vertical="center" wrapText="1"/>
      <protection hidden="1"/>
    </xf>
    <xf numFmtId="0" fontId="108" fillId="27" borderId="48" xfId="686" applyFont="1" applyFill="1" applyBorder="1" applyAlignment="1" applyProtection="1">
      <alignment horizontal="center" vertical="center" wrapText="1"/>
      <protection hidden="1"/>
    </xf>
    <xf numFmtId="178" fontId="108" fillId="27" borderId="15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15" xfId="686" applyNumberFormat="1" applyFont="1" applyFill="1" applyBorder="1" applyAlignment="1" applyProtection="1">
      <alignment horizontal="center" vertical="center"/>
      <protection hidden="1"/>
    </xf>
    <xf numFmtId="178" fontId="108" fillId="27" borderId="67" xfId="686" applyNumberFormat="1" applyFont="1" applyFill="1" applyBorder="1" applyAlignment="1" applyProtection="1">
      <alignment horizontal="center" vertical="center"/>
      <protection hidden="1"/>
    </xf>
    <xf numFmtId="178" fontId="108" fillId="27" borderId="39" xfId="686" applyNumberFormat="1" applyFont="1" applyFill="1" applyBorder="1" applyAlignment="1" applyProtection="1">
      <alignment horizontal="center" vertical="center" wrapText="1"/>
      <protection hidden="1"/>
    </xf>
    <xf numFmtId="178" fontId="108" fillId="27" borderId="36" xfId="686" applyNumberFormat="1" applyFont="1" applyFill="1" applyBorder="1" applyAlignment="1" applyProtection="1">
      <alignment horizontal="center" vertical="center" wrapText="1"/>
      <protection hidden="1"/>
    </xf>
    <xf numFmtId="179" fontId="108" fillId="27" borderId="43" xfId="524" applyFont="1" applyFill="1" applyBorder="1" applyAlignment="1" applyProtection="1">
      <alignment horizontal="center" vertical="center" wrapText="1"/>
      <protection hidden="1"/>
    </xf>
    <xf numFmtId="179" fontId="108" fillId="27" borderId="19" xfId="524" applyFont="1" applyFill="1" applyBorder="1" applyAlignment="1" applyProtection="1">
      <alignment horizontal="center" vertical="center" wrapText="1"/>
      <protection hidden="1"/>
    </xf>
    <xf numFmtId="179" fontId="108" fillId="27" borderId="45" xfId="524" applyFont="1" applyFill="1" applyBorder="1" applyAlignment="1" applyProtection="1">
      <alignment horizontal="center" vertical="center" wrapText="1"/>
      <protection hidden="1"/>
    </xf>
    <xf numFmtId="0" fontId="181" fillId="27" borderId="39" xfId="686" applyFont="1" applyFill="1" applyBorder="1" applyAlignment="1" applyProtection="1">
      <alignment horizontal="center" vertical="center" wrapText="1"/>
      <protection hidden="1"/>
    </xf>
    <xf numFmtId="0" fontId="181" fillId="27" borderId="36" xfId="686" applyFont="1" applyFill="1" applyBorder="1" applyAlignment="1" applyProtection="1">
      <alignment horizontal="center" vertical="center" wrapText="1"/>
      <protection hidden="1"/>
    </xf>
    <xf numFmtId="0" fontId="108" fillId="27" borderId="46" xfId="686" applyFont="1" applyFill="1" applyBorder="1" applyAlignment="1" applyProtection="1">
      <alignment horizontal="center" vertical="center" wrapText="1"/>
      <protection hidden="1"/>
    </xf>
    <xf numFmtId="0" fontId="108" fillId="27" borderId="36" xfId="686" applyFont="1" applyFill="1" applyBorder="1" applyAlignment="1" applyProtection="1">
      <alignment horizontal="center" vertical="center" wrapText="1"/>
      <protection hidden="1"/>
    </xf>
    <xf numFmtId="188" fontId="108" fillId="27" borderId="39" xfId="0" applyNumberFormat="1" applyFont="1" applyFill="1" applyBorder="1" applyAlignment="1" applyProtection="1">
      <alignment horizontal="center" vertical="center" wrapText="1"/>
      <protection hidden="1"/>
    </xf>
    <xf numFmtId="188" fontId="108" fillId="27" borderId="36" xfId="0" applyNumberFormat="1" applyFont="1" applyFill="1" applyBorder="1" applyAlignment="1" applyProtection="1">
      <alignment horizontal="center" vertical="center" wrapText="1"/>
      <protection hidden="1"/>
    </xf>
    <xf numFmtId="0" fontId="108" fillId="27" borderId="43" xfId="0" applyFont="1" applyFill="1" applyBorder="1" applyAlignment="1" applyProtection="1">
      <alignment horizontal="center" vertical="center" wrapText="1"/>
      <protection hidden="1"/>
    </xf>
    <xf numFmtId="0" fontId="108" fillId="27" borderId="19" xfId="0" applyFont="1" applyFill="1" applyBorder="1" applyAlignment="1" applyProtection="1">
      <alignment horizontal="center" vertical="center" wrapText="1"/>
      <protection hidden="1"/>
    </xf>
    <xf numFmtId="0" fontId="108" fillId="27" borderId="45" xfId="0" applyFont="1" applyFill="1" applyBorder="1" applyAlignment="1" applyProtection="1">
      <alignment horizontal="center" vertical="center" wrapText="1"/>
      <protection hidden="1"/>
    </xf>
    <xf numFmtId="188" fontId="108" fillId="27" borderId="32" xfId="0" applyNumberFormat="1" applyFont="1" applyFill="1" applyBorder="1" applyAlignment="1" applyProtection="1">
      <alignment horizontal="center" vertical="center" wrapText="1"/>
      <protection hidden="1"/>
    </xf>
    <xf numFmtId="188" fontId="108" fillId="27" borderId="35" xfId="0" applyNumberFormat="1" applyFont="1" applyFill="1" applyBorder="1" applyAlignment="1" applyProtection="1">
      <alignment horizontal="center" vertical="center" wrapText="1"/>
      <protection hidden="1"/>
    </xf>
    <xf numFmtId="0" fontId="108" fillId="27" borderId="23" xfId="0" applyFont="1" applyFill="1" applyBorder="1" applyAlignment="1" applyProtection="1">
      <alignment horizontal="center" vertical="center" wrapText="1"/>
      <protection hidden="1"/>
    </xf>
    <xf numFmtId="0" fontId="108" fillId="27" borderId="0" xfId="0" applyFont="1" applyFill="1" applyBorder="1" applyAlignment="1" applyProtection="1">
      <alignment horizontal="center" vertical="center" wrapText="1"/>
      <protection hidden="1"/>
    </xf>
    <xf numFmtId="0" fontId="108" fillId="27" borderId="49" xfId="0" applyFont="1" applyFill="1" applyBorder="1" applyAlignment="1" applyProtection="1">
      <alignment horizontal="center" vertical="center" wrapText="1"/>
      <protection hidden="1"/>
    </xf>
    <xf numFmtId="0" fontId="108" fillId="27" borderId="84" xfId="0" applyFont="1" applyFill="1" applyBorder="1" applyAlignment="1" applyProtection="1">
      <alignment horizontal="center" vertical="center" wrapText="1"/>
      <protection hidden="1"/>
    </xf>
    <xf numFmtId="188" fontId="108" fillId="27" borderId="33" xfId="0" applyNumberFormat="1" applyFont="1" applyFill="1" applyBorder="1" applyAlignment="1" applyProtection="1">
      <alignment horizontal="center" vertical="center" wrapText="1"/>
      <protection hidden="1"/>
    </xf>
    <xf numFmtId="188" fontId="108" fillId="27" borderId="48" xfId="0" applyNumberFormat="1" applyFont="1" applyFill="1" applyBorder="1" applyAlignment="1" applyProtection="1">
      <alignment horizontal="center" vertical="center" wrapText="1"/>
      <protection hidden="1"/>
    </xf>
    <xf numFmtId="0" fontId="108" fillId="27" borderId="60" xfId="0" applyFont="1" applyFill="1" applyBorder="1" applyAlignment="1" applyProtection="1">
      <alignment horizontal="center" vertical="center" wrapText="1"/>
      <protection hidden="1"/>
    </xf>
    <xf numFmtId="179" fontId="108" fillId="27" borderId="46" xfId="527" applyFont="1" applyFill="1" applyBorder="1" applyAlignment="1" applyProtection="1">
      <alignment horizontal="center" vertical="center" wrapText="1"/>
      <protection hidden="1"/>
    </xf>
    <xf numFmtId="179" fontId="108" fillId="27" borderId="36" xfId="527" applyFont="1" applyFill="1" applyBorder="1" applyAlignment="1" applyProtection="1">
      <alignment horizontal="center" vertical="center" wrapText="1"/>
      <protection hidden="1"/>
    </xf>
    <xf numFmtId="181" fontId="108" fillId="27" borderId="32" xfId="0" applyNumberFormat="1" applyFont="1" applyFill="1" applyBorder="1" applyAlignment="1" applyProtection="1">
      <alignment horizontal="center" vertical="center" wrapText="1"/>
      <protection hidden="1"/>
    </xf>
    <xf numFmtId="181" fontId="108" fillId="27" borderId="35" xfId="0" applyNumberFormat="1" applyFont="1" applyFill="1" applyBorder="1" applyAlignment="1" applyProtection="1">
      <alignment horizontal="center" vertical="center" wrapText="1"/>
      <protection hidden="1"/>
    </xf>
    <xf numFmtId="0" fontId="108" fillId="27" borderId="53" xfId="0" applyFont="1" applyFill="1" applyBorder="1" applyAlignment="1" applyProtection="1">
      <alignment horizontal="center" vertical="center"/>
      <protection hidden="1"/>
    </xf>
    <xf numFmtId="0" fontId="108" fillId="27" borderId="81" xfId="687" applyFont="1" applyFill="1" applyBorder="1" applyAlignment="1" applyProtection="1">
      <alignment horizontal="center" vertical="center" wrapText="1"/>
      <protection hidden="1"/>
    </xf>
    <xf numFmtId="0" fontId="108" fillId="27" borderId="75" xfId="687" applyFont="1" applyFill="1" applyBorder="1" applyAlignment="1" applyProtection="1">
      <alignment horizontal="center" vertical="center" wrapText="1"/>
      <protection hidden="1"/>
    </xf>
    <xf numFmtId="0" fontId="108" fillId="27" borderId="82" xfId="687" applyFont="1" applyFill="1" applyBorder="1" applyAlignment="1" applyProtection="1">
      <alignment horizontal="center" vertical="center" wrapText="1"/>
      <protection hidden="1"/>
    </xf>
    <xf numFmtId="0" fontId="108" fillId="27" borderId="84" xfId="687" applyFont="1" applyFill="1" applyBorder="1" applyAlignment="1" applyProtection="1">
      <alignment horizontal="center" vertical="center"/>
      <protection hidden="1"/>
    </xf>
    <xf numFmtId="0" fontId="108" fillId="27" borderId="59" xfId="687" applyFont="1" applyFill="1" applyBorder="1" applyAlignment="1" applyProtection="1">
      <alignment horizontal="center" vertical="center"/>
      <protection hidden="1"/>
    </xf>
    <xf numFmtId="0" fontId="108" fillId="27" borderId="80" xfId="687" applyFont="1" applyFill="1" applyBorder="1" applyAlignment="1" applyProtection="1">
      <alignment horizontal="center" vertical="center"/>
      <protection hidden="1"/>
    </xf>
    <xf numFmtId="0" fontId="108" fillId="27" borderId="56" xfId="687" applyFont="1" applyFill="1" applyBorder="1" applyAlignment="1" applyProtection="1">
      <alignment horizontal="center" vertical="center"/>
      <protection hidden="1"/>
    </xf>
    <xf numFmtId="178" fontId="110" fillId="27" borderId="0" xfId="687" applyNumberFormat="1" applyFont="1" applyFill="1" applyAlignment="1" applyProtection="1">
      <alignment horizontal="center" vertical="center"/>
      <protection hidden="1"/>
    </xf>
    <xf numFmtId="0" fontId="108" fillId="27" borderId="19" xfId="687" applyFont="1" applyFill="1" applyBorder="1" applyAlignment="1" applyProtection="1">
      <alignment horizontal="center" vertical="center"/>
      <protection hidden="1"/>
    </xf>
    <xf numFmtId="0" fontId="108" fillId="27" borderId="45" xfId="687" applyFont="1" applyFill="1" applyBorder="1" applyAlignment="1" applyProtection="1">
      <alignment horizontal="center" vertical="center"/>
      <protection hidden="1"/>
    </xf>
    <xf numFmtId="178" fontId="108" fillId="27" borderId="53" xfId="687" applyNumberFormat="1" applyFont="1" applyFill="1" applyBorder="1" applyAlignment="1" applyProtection="1">
      <alignment horizontal="center" vertical="center" wrapText="1"/>
      <protection hidden="1"/>
    </xf>
    <xf numFmtId="178" fontId="108" fillId="27" borderId="30" xfId="687" applyNumberFormat="1" applyFont="1" applyFill="1" applyBorder="1" applyAlignment="1" applyProtection="1">
      <alignment horizontal="center" vertical="center"/>
      <protection hidden="1"/>
    </xf>
    <xf numFmtId="178" fontId="108" fillId="27" borderId="31" xfId="687" applyNumberFormat="1" applyFont="1" applyFill="1" applyBorder="1" applyAlignment="1" applyProtection="1">
      <alignment horizontal="center" vertical="center"/>
      <protection hidden="1"/>
    </xf>
    <xf numFmtId="0" fontId="108" fillId="27" borderId="61" xfId="687" applyFont="1" applyFill="1" applyBorder="1" applyAlignment="1" applyProtection="1">
      <alignment horizontal="center" vertical="center" wrapText="1"/>
      <protection hidden="1"/>
    </xf>
    <xf numFmtId="0" fontId="108" fillId="27" borderId="32" xfId="687" applyFont="1" applyFill="1" applyBorder="1" applyAlignment="1" applyProtection="1">
      <alignment horizontal="center" vertical="center" wrapText="1"/>
      <protection hidden="1"/>
    </xf>
    <xf numFmtId="0" fontId="108" fillId="27" borderId="35" xfId="687" applyFont="1" applyFill="1" applyBorder="1" applyAlignment="1" applyProtection="1">
      <alignment horizontal="center" vertical="center" wrapText="1"/>
      <protection hidden="1"/>
    </xf>
    <xf numFmtId="0" fontId="108" fillId="27" borderId="47" xfId="687" applyFont="1" applyFill="1" applyBorder="1" applyAlignment="1" applyProtection="1">
      <alignment horizontal="center" vertical="center" wrapText="1"/>
      <protection hidden="1"/>
    </xf>
    <xf numFmtId="0" fontId="108" fillId="27" borderId="33" xfId="687" applyFont="1" applyFill="1" applyBorder="1" applyAlignment="1" applyProtection="1">
      <alignment horizontal="center" vertical="center" wrapText="1"/>
      <protection hidden="1"/>
    </xf>
    <xf numFmtId="0" fontId="108" fillId="27" borderId="48" xfId="687" applyFont="1" applyFill="1" applyBorder="1" applyAlignment="1" applyProtection="1">
      <alignment horizontal="center" vertical="center" wrapText="1"/>
      <protection hidden="1"/>
    </xf>
    <xf numFmtId="0" fontId="108" fillId="27" borderId="57" xfId="687" applyFont="1" applyFill="1" applyBorder="1" applyAlignment="1" applyProtection="1">
      <alignment horizontal="center" vertical="center"/>
      <protection hidden="1"/>
    </xf>
    <xf numFmtId="0" fontId="108" fillId="27" borderId="54" xfId="687" applyFont="1" applyFill="1" applyBorder="1" applyAlignment="1" applyProtection="1">
      <alignment horizontal="center" vertical="center"/>
      <protection hidden="1"/>
    </xf>
    <xf numFmtId="0" fontId="108" fillId="27" borderId="62" xfId="687" applyFont="1" applyFill="1" applyBorder="1" applyAlignment="1" applyProtection="1">
      <alignment horizontal="center" vertical="center"/>
      <protection hidden="1"/>
    </xf>
    <xf numFmtId="0" fontId="108" fillId="27" borderId="86" xfId="687" applyFont="1" applyFill="1" applyBorder="1" applyAlignment="1" applyProtection="1">
      <alignment horizontal="center" vertical="center"/>
      <protection hidden="1"/>
    </xf>
    <xf numFmtId="0" fontId="108" fillId="27" borderId="53" xfId="0" applyFont="1" applyFill="1" applyBorder="1" applyAlignment="1" applyProtection="1">
      <alignment horizontal="center" vertical="center" wrapText="1"/>
      <protection hidden="1"/>
    </xf>
    <xf numFmtId="0" fontId="108" fillId="27" borderId="50" xfId="0" applyFont="1" applyFill="1" applyBorder="1" applyAlignment="1" applyProtection="1">
      <alignment horizontal="center" vertical="center" wrapText="1"/>
      <protection hidden="1"/>
    </xf>
    <xf numFmtId="0" fontId="108" fillId="27" borderId="51" xfId="0" applyFont="1" applyFill="1" applyBorder="1" applyAlignment="1" applyProtection="1">
      <alignment horizontal="center" vertical="center" wrapText="1"/>
      <protection hidden="1"/>
    </xf>
    <xf numFmtId="0" fontId="108" fillId="27" borderId="52" xfId="0" applyFont="1" applyFill="1" applyBorder="1" applyAlignment="1" applyProtection="1">
      <alignment horizontal="center" vertical="center" wrapText="1"/>
      <protection hidden="1"/>
    </xf>
    <xf numFmtId="0" fontId="108" fillId="27" borderId="85" xfId="0" applyFont="1" applyFill="1" applyBorder="1" applyAlignment="1" applyProtection="1">
      <alignment horizontal="center" vertical="center" wrapText="1"/>
      <protection hidden="1"/>
    </xf>
    <xf numFmtId="181" fontId="108" fillId="27" borderId="39" xfId="0" applyNumberFormat="1" applyFont="1" applyFill="1" applyBorder="1" applyAlignment="1" applyProtection="1">
      <alignment horizontal="center" vertical="center" wrapText="1"/>
      <protection hidden="1"/>
    </xf>
    <xf numFmtId="181" fontId="108" fillId="27" borderId="36" xfId="0" applyNumberFormat="1" applyFont="1" applyFill="1" applyBorder="1" applyAlignment="1" applyProtection="1">
      <alignment horizontal="center" vertical="center" wrapText="1"/>
      <protection hidden="1"/>
    </xf>
    <xf numFmtId="0" fontId="108" fillId="27" borderId="76" xfId="0" applyFont="1" applyFill="1" applyBorder="1" applyAlignment="1" applyProtection="1">
      <alignment horizontal="center" vertical="center"/>
      <protection hidden="1"/>
    </xf>
    <xf numFmtId="0" fontId="108" fillId="27" borderId="46" xfId="0" applyFont="1" applyFill="1" applyBorder="1" applyAlignment="1" applyProtection="1">
      <alignment horizontal="center" vertical="center" wrapText="1"/>
      <protection hidden="1"/>
    </xf>
    <xf numFmtId="0" fontId="108" fillId="27" borderId="0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19" xfId="0" quotePrefix="1" applyNumberFormat="1" applyFont="1" applyFill="1" applyBorder="1" applyAlignment="1" applyProtection="1">
      <alignment horizontal="center" vertical="center"/>
      <protection hidden="1"/>
    </xf>
    <xf numFmtId="0" fontId="108" fillId="27" borderId="63" xfId="0" applyFont="1" applyFill="1" applyBorder="1" applyAlignment="1" applyProtection="1">
      <alignment horizontal="center" vertical="center" wrapText="1"/>
      <protection hidden="1"/>
    </xf>
    <xf numFmtId="0" fontId="108" fillId="27" borderId="61" xfId="0" applyFont="1" applyFill="1" applyBorder="1" applyAlignment="1" applyProtection="1">
      <alignment horizontal="center" vertical="center" wrapText="1"/>
      <protection hidden="1"/>
    </xf>
    <xf numFmtId="0" fontId="108" fillId="27" borderId="21" xfId="0" applyFont="1" applyFill="1" applyBorder="1" applyAlignment="1" applyProtection="1">
      <alignment horizontal="center" vertical="center" wrapText="1"/>
      <protection hidden="1"/>
    </xf>
    <xf numFmtId="0" fontId="108" fillId="27" borderId="79" xfId="0" applyFont="1" applyFill="1" applyBorder="1" applyAlignment="1" applyProtection="1">
      <alignment horizontal="center" vertical="center" wrapText="1"/>
      <protection hidden="1"/>
    </xf>
    <xf numFmtId="181" fontId="110" fillId="27" borderId="0" xfId="0" applyNumberFormat="1" applyFont="1" applyFill="1" applyAlignment="1" applyProtection="1">
      <alignment horizontal="center" vertical="center"/>
      <protection hidden="1"/>
    </xf>
    <xf numFmtId="181" fontId="110" fillId="27" borderId="0" xfId="0" applyNumberFormat="1" applyFont="1" applyFill="1" applyBorder="1" applyAlignment="1" applyProtection="1">
      <alignment horizontal="center" vertical="center"/>
      <protection hidden="1"/>
    </xf>
    <xf numFmtId="181" fontId="111" fillId="27" borderId="0" xfId="0" applyNumberFormat="1" applyFont="1" applyFill="1" applyAlignment="1" applyProtection="1">
      <alignment horizontal="center" vertical="center"/>
      <protection hidden="1"/>
    </xf>
    <xf numFmtId="181" fontId="111" fillId="27" borderId="0" xfId="0" applyNumberFormat="1" applyFont="1" applyFill="1" applyBorder="1" applyAlignment="1" applyProtection="1">
      <alignment horizontal="center" vertical="center"/>
      <protection hidden="1"/>
    </xf>
    <xf numFmtId="179" fontId="108" fillId="27" borderId="77" xfId="527" applyFont="1" applyFill="1" applyBorder="1" applyAlignment="1" applyProtection="1">
      <alignment horizontal="center" vertical="center"/>
      <protection hidden="1"/>
    </xf>
    <xf numFmtId="179" fontId="108" fillId="27" borderId="21" xfId="527" applyFont="1" applyFill="1" applyBorder="1" applyAlignment="1" applyProtection="1">
      <alignment horizontal="center" vertical="center"/>
      <protection hidden="1"/>
    </xf>
    <xf numFmtId="179" fontId="108" fillId="27" borderId="79" xfId="527" applyFont="1" applyFill="1" applyBorder="1" applyAlignment="1" applyProtection="1">
      <alignment horizontal="center" vertical="center"/>
      <protection hidden="1"/>
    </xf>
    <xf numFmtId="182" fontId="108" fillId="27" borderId="33" xfId="0" applyNumberFormat="1" applyFont="1" applyFill="1" applyBorder="1" applyAlignment="1" applyProtection="1">
      <alignment horizontal="center" vertical="center" wrapText="1"/>
      <protection hidden="1"/>
    </xf>
    <xf numFmtId="182" fontId="108" fillId="27" borderId="48" xfId="0" applyNumberFormat="1" applyFont="1" applyFill="1" applyBorder="1" applyAlignment="1" applyProtection="1">
      <alignment horizontal="center" vertical="center" wrapText="1"/>
      <protection hidden="1"/>
    </xf>
    <xf numFmtId="182" fontId="108" fillId="27" borderId="39" xfId="0" applyNumberFormat="1" applyFont="1" applyFill="1" applyBorder="1" applyAlignment="1" applyProtection="1">
      <alignment horizontal="center" vertical="center" wrapText="1"/>
      <protection hidden="1"/>
    </xf>
    <xf numFmtId="182" fontId="108" fillId="27" borderId="36" xfId="0" applyNumberFormat="1" applyFont="1" applyFill="1" applyBorder="1" applyAlignment="1" applyProtection="1">
      <alignment horizontal="center" vertical="center" wrapText="1"/>
      <protection hidden="1"/>
    </xf>
    <xf numFmtId="182" fontId="108" fillId="27" borderId="15" xfId="0" applyNumberFormat="1" applyFont="1" applyFill="1" applyBorder="1" applyAlignment="1" applyProtection="1">
      <alignment horizontal="center" vertical="center" wrapText="1"/>
      <protection hidden="1"/>
    </xf>
    <xf numFmtId="182" fontId="108" fillId="27" borderId="67" xfId="0" applyNumberFormat="1" applyFont="1" applyFill="1" applyBorder="1" applyAlignment="1" applyProtection="1">
      <alignment horizontal="center" vertical="center" wrapText="1"/>
      <protection hidden="1"/>
    </xf>
    <xf numFmtId="0" fontId="170" fillId="27" borderId="19" xfId="0" applyFont="1" applyFill="1" applyBorder="1" applyAlignment="1" applyProtection="1">
      <alignment horizontal="center" vertical="center" wrapText="1"/>
      <protection hidden="1"/>
    </xf>
    <xf numFmtId="0" fontId="170" fillId="27" borderId="45" xfId="0" applyFont="1" applyFill="1" applyBorder="1" applyAlignment="1" applyProtection="1">
      <alignment horizontal="center" vertical="center" wrapText="1"/>
      <protection hidden="1"/>
    </xf>
    <xf numFmtId="181" fontId="108" fillId="27" borderId="33" xfId="0" applyNumberFormat="1" applyFont="1" applyFill="1" applyBorder="1" applyAlignment="1" applyProtection="1">
      <alignment horizontal="center" vertical="center" wrapText="1"/>
      <protection hidden="1"/>
    </xf>
    <xf numFmtId="181" fontId="108" fillId="27" borderId="48" xfId="0" applyNumberFormat="1" applyFont="1" applyFill="1" applyBorder="1" applyAlignment="1" applyProtection="1">
      <alignment horizontal="center" vertical="center" wrapText="1"/>
      <protection hidden="1"/>
    </xf>
    <xf numFmtId="1" fontId="108" fillId="27" borderId="42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69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71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60" xfId="693" applyNumberFormat="1" applyFont="1" applyFill="1" applyBorder="1" applyAlignment="1" applyProtection="1">
      <alignment horizontal="center" vertical="center" wrapText="1"/>
      <protection hidden="1"/>
    </xf>
    <xf numFmtId="0" fontId="170" fillId="27" borderId="39" xfId="0" applyFont="1" applyFill="1" applyBorder="1" applyAlignment="1" applyProtection="1">
      <alignment horizontal="center" vertical="center"/>
      <protection hidden="1"/>
    </xf>
    <xf numFmtId="0" fontId="170" fillId="27" borderId="36" xfId="0" applyFont="1" applyFill="1" applyBorder="1" applyAlignment="1" applyProtection="1">
      <alignment horizontal="center" vertical="center"/>
      <protection hidden="1"/>
    </xf>
    <xf numFmtId="1" fontId="108" fillId="27" borderId="76" xfId="693" applyNumberFormat="1" applyFont="1" applyFill="1" applyBorder="1" applyAlignment="1" applyProtection="1">
      <alignment horizontal="center" vertical="center" wrapText="1"/>
      <protection hidden="1"/>
    </xf>
    <xf numFmtId="0" fontId="176" fillId="27" borderId="30" xfId="0" applyFont="1" applyFill="1" applyBorder="1" applyAlignment="1" applyProtection="1">
      <alignment horizontal="center" vertical="center"/>
      <protection hidden="1"/>
    </xf>
    <xf numFmtId="0" fontId="176" fillId="27" borderId="31" xfId="0" applyFont="1" applyFill="1" applyBorder="1" applyAlignment="1" applyProtection="1">
      <alignment horizontal="center" vertical="center"/>
      <protection hidden="1"/>
    </xf>
    <xf numFmtId="1" fontId="108" fillId="27" borderId="53" xfId="693" applyNumberFormat="1" applyFont="1" applyFill="1" applyBorder="1" applyAlignment="1" applyProtection="1">
      <alignment horizontal="center" vertical="center" wrapText="1"/>
      <protection hidden="1"/>
    </xf>
    <xf numFmtId="0" fontId="170" fillId="27" borderId="30" xfId="0" applyFont="1" applyFill="1" applyBorder="1" applyAlignment="1" applyProtection="1">
      <alignment horizontal="center" vertical="center"/>
      <protection hidden="1"/>
    </xf>
    <xf numFmtId="0" fontId="170" fillId="27" borderId="31" xfId="0" applyFont="1" applyFill="1" applyBorder="1" applyAlignment="1" applyProtection="1">
      <alignment horizontal="center" vertical="center"/>
      <protection hidden="1"/>
    </xf>
    <xf numFmtId="0" fontId="170" fillId="27" borderId="30" xfId="0" applyFont="1" applyFill="1" applyBorder="1" applyAlignment="1" applyProtection="1">
      <alignment horizontal="center" vertical="center" wrapText="1"/>
      <protection hidden="1"/>
    </xf>
    <xf numFmtId="0" fontId="170" fillId="27" borderId="31" xfId="0" applyFont="1" applyFill="1" applyBorder="1" applyAlignment="1" applyProtection="1">
      <alignment horizontal="center" vertical="center" wrapText="1"/>
      <protection hidden="1"/>
    </xf>
    <xf numFmtId="1" fontId="108" fillId="27" borderId="39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36" xfId="693" applyNumberFormat="1" applyFont="1" applyFill="1" applyBorder="1" applyAlignment="1" applyProtection="1">
      <alignment horizontal="center" vertical="center" wrapText="1"/>
      <protection hidden="1"/>
    </xf>
    <xf numFmtId="1" fontId="110" fillId="27" borderId="0" xfId="693" applyNumberFormat="1" applyFont="1" applyFill="1" applyBorder="1" applyAlignment="1" applyProtection="1">
      <alignment horizontal="center" vertical="center"/>
      <protection hidden="1"/>
    </xf>
    <xf numFmtId="1" fontId="111" fillId="27" borderId="0" xfId="693" applyNumberFormat="1" applyFont="1" applyFill="1" applyBorder="1" applyAlignment="1" applyProtection="1">
      <alignment horizontal="center" vertical="center"/>
      <protection hidden="1"/>
    </xf>
    <xf numFmtId="1" fontId="108" fillId="27" borderId="68" xfId="455" applyNumberFormat="1" applyFont="1" applyFill="1" applyBorder="1" applyAlignment="1" applyProtection="1">
      <alignment horizontal="center" vertical="center" wrapText="1"/>
      <protection hidden="1"/>
    </xf>
    <xf numFmtId="1" fontId="108" fillId="27" borderId="70" xfId="455" applyNumberFormat="1" applyFont="1" applyFill="1" applyBorder="1" applyAlignment="1" applyProtection="1">
      <alignment horizontal="center" vertical="center"/>
      <protection hidden="1"/>
    </xf>
    <xf numFmtId="1" fontId="108" fillId="27" borderId="72" xfId="455" applyNumberFormat="1" applyFont="1" applyFill="1" applyBorder="1" applyAlignment="1" applyProtection="1">
      <alignment horizontal="center" vertical="center"/>
      <protection hidden="1"/>
    </xf>
    <xf numFmtId="1" fontId="108" fillId="27" borderId="61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32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35" xfId="693" applyNumberFormat="1" applyFont="1" applyFill="1" applyBorder="1" applyAlignment="1" applyProtection="1">
      <alignment horizontal="center" vertical="center" wrapText="1"/>
      <protection hidden="1"/>
    </xf>
    <xf numFmtId="179" fontId="112" fillId="27" borderId="22" xfId="455" applyFont="1" applyFill="1" applyBorder="1" applyAlignment="1" applyProtection="1">
      <alignment horizontal="center" vertical="center"/>
      <protection hidden="1"/>
    </xf>
    <xf numFmtId="179" fontId="112" fillId="27" borderId="10" xfId="455" applyFont="1" applyFill="1" applyBorder="1" applyAlignment="1" applyProtection="1">
      <alignment horizontal="center" vertical="center"/>
      <protection hidden="1"/>
    </xf>
    <xf numFmtId="1" fontId="108" fillId="27" borderId="61" xfId="693" applyNumberFormat="1" applyFont="1" applyFill="1" applyBorder="1" applyAlignment="1" applyProtection="1">
      <alignment horizontal="center" vertical="center"/>
      <protection hidden="1"/>
    </xf>
    <xf numFmtId="0" fontId="170" fillId="27" borderId="42" xfId="0" applyFont="1" applyFill="1" applyBorder="1" applyAlignment="1" applyProtection="1">
      <alignment horizontal="center" vertical="center"/>
      <protection hidden="1"/>
    </xf>
    <xf numFmtId="0" fontId="108" fillId="27" borderId="3" xfId="0" applyNumberFormat="1" applyFont="1" applyFill="1" applyBorder="1" applyAlignment="1" applyProtection="1">
      <alignment horizontal="center" vertical="center"/>
      <protection hidden="1"/>
    </xf>
    <xf numFmtId="0" fontId="176" fillId="27" borderId="3" xfId="0" applyFont="1" applyFill="1" applyBorder="1" applyAlignment="1" applyProtection="1">
      <alignment horizontal="center" vertical="center"/>
      <protection hidden="1"/>
    </xf>
    <xf numFmtId="1" fontId="108" fillId="27" borderId="47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33" xfId="693" applyNumberFormat="1" applyFont="1" applyFill="1" applyBorder="1" applyAlignment="1" applyProtection="1">
      <alignment horizontal="center" vertical="center" wrapText="1"/>
      <protection hidden="1"/>
    </xf>
    <xf numFmtId="1" fontId="108" fillId="27" borderId="48" xfId="693" applyNumberFormat="1" applyFont="1" applyFill="1" applyBorder="1" applyAlignment="1" applyProtection="1">
      <alignment horizontal="center" vertical="center" wrapText="1"/>
      <protection hidden="1"/>
    </xf>
    <xf numFmtId="179" fontId="108" fillId="27" borderId="21" xfId="455" applyFont="1" applyFill="1" applyBorder="1" applyAlignment="1" applyProtection="1">
      <alignment horizontal="center" vertical="center"/>
      <protection hidden="1"/>
    </xf>
    <xf numFmtId="179" fontId="108" fillId="27" borderId="0" xfId="455" applyFont="1" applyFill="1" applyBorder="1" applyAlignment="1" applyProtection="1">
      <alignment horizontal="center" vertical="center"/>
      <protection hidden="1"/>
    </xf>
    <xf numFmtId="0" fontId="170" fillId="27" borderId="57" xfId="0" applyFont="1" applyFill="1" applyBorder="1" applyAlignment="1" applyProtection="1">
      <alignment horizontal="center" vertical="center"/>
      <protection hidden="1"/>
    </xf>
    <xf numFmtId="0" fontId="170" fillId="27" borderId="58" xfId="0" applyFont="1" applyFill="1" applyBorder="1" applyAlignment="1" applyProtection="1">
      <alignment horizontal="center" vertical="center"/>
      <protection hidden="1"/>
    </xf>
    <xf numFmtId="0" fontId="170" fillId="27" borderId="59" xfId="0" applyFont="1" applyFill="1" applyBorder="1" applyAlignment="1" applyProtection="1">
      <alignment horizontal="center" vertical="center"/>
      <protection hidden="1"/>
    </xf>
    <xf numFmtId="1" fontId="108" fillId="27" borderId="41" xfId="693" applyNumberFormat="1" applyFont="1" applyFill="1" applyBorder="1" applyAlignment="1" applyProtection="1">
      <alignment horizontal="center" vertical="center" wrapText="1"/>
      <protection hidden="1"/>
    </xf>
    <xf numFmtId="0" fontId="170" fillId="27" borderId="38" xfId="0" applyFont="1" applyFill="1" applyBorder="1" applyAlignment="1" applyProtection="1">
      <alignment horizontal="center" vertical="center"/>
      <protection hidden="1"/>
    </xf>
    <xf numFmtId="0" fontId="170" fillId="27" borderId="37" xfId="0" applyFont="1" applyFill="1" applyBorder="1" applyAlignment="1" applyProtection="1">
      <alignment horizontal="center" vertical="center"/>
      <protection hidden="1"/>
    </xf>
  </cellXfs>
  <cellStyles count="4878">
    <cellStyle name=" 1" xfId="1"/>
    <cellStyle name=" 1 2" xfId="707"/>
    <cellStyle name="??&amp;O?&amp;H?_x0008__x000f__x0007_?_x0007__x0001__x0001_" xfId="2"/>
    <cellStyle name="??&amp;O?&amp;H?_x0008_??_x0007__x0001__x0001_" xfId="3"/>
    <cellStyle name="_Book1" xfId="4"/>
    <cellStyle name="_Capex Tracking Control Sheet -ADMIN " xfId="5"/>
    <cellStyle name="_Project tracking Puri (Diana) per March'06 " xfId="6"/>
    <cellStyle name="_Recon with FAR " xfId="7"/>
    <cellStyle name="_금융점포(광주)" xfId="8"/>
    <cellStyle name="_은행별 점포현황(202011년12월말기준)" xfId="9"/>
    <cellStyle name="¤@?e_TEST-1 " xfId="10"/>
    <cellStyle name="20% - Accent1" xfId="11"/>
    <cellStyle name="20% - Accent1 2" xfId="709"/>
    <cellStyle name="20% - Accent1 3" xfId="710"/>
    <cellStyle name="20% - Accent1 4" xfId="708"/>
    <cellStyle name="20% - Accent1_010_주택건설" xfId="711"/>
    <cellStyle name="20% - Accent2" xfId="12"/>
    <cellStyle name="20% - Accent2 2" xfId="713"/>
    <cellStyle name="20% - Accent2 3" xfId="714"/>
    <cellStyle name="20% - Accent2 4" xfId="712"/>
    <cellStyle name="20% - Accent2_010_주택건설" xfId="715"/>
    <cellStyle name="20% - Accent3" xfId="13"/>
    <cellStyle name="20% - Accent3 2" xfId="717"/>
    <cellStyle name="20% - Accent3 3" xfId="718"/>
    <cellStyle name="20% - Accent3 4" xfId="716"/>
    <cellStyle name="20% - Accent3_010_주택건설" xfId="719"/>
    <cellStyle name="20% - Accent4" xfId="14"/>
    <cellStyle name="20% - Accent4 2" xfId="721"/>
    <cellStyle name="20% - Accent4 3" xfId="722"/>
    <cellStyle name="20% - Accent4 4" xfId="720"/>
    <cellStyle name="20% - Accent4_010_주택건설" xfId="723"/>
    <cellStyle name="20% - Accent5" xfId="15"/>
    <cellStyle name="20% - Accent5 2" xfId="725"/>
    <cellStyle name="20% - Accent5 3" xfId="726"/>
    <cellStyle name="20% - Accent5 4" xfId="724"/>
    <cellStyle name="20% - Accent5_010_주택건설" xfId="727"/>
    <cellStyle name="20% - Accent6" xfId="16"/>
    <cellStyle name="20% - Accent6 2" xfId="729"/>
    <cellStyle name="20% - Accent6 3" xfId="730"/>
    <cellStyle name="20% - Accent6 4" xfId="728"/>
    <cellStyle name="20% - Accent6_010_주택건설" xfId="731"/>
    <cellStyle name="20% - 강조색1" xfId="17" builtinId="30" customBuiltin="1"/>
    <cellStyle name="20% - 강조색1 10" xfId="4438"/>
    <cellStyle name="20% - 강조색1 2" xfId="18"/>
    <cellStyle name="20% - 강조색1 2 2" xfId="19"/>
    <cellStyle name="20% - 강조색1 2 2 2" xfId="733"/>
    <cellStyle name="20% - 강조색1 2 2 3" xfId="734"/>
    <cellStyle name="20% - 강조색1 2 2 3 2" xfId="735"/>
    <cellStyle name="20% - 강조색1 2 2 3 3" xfId="736"/>
    <cellStyle name="20% - 강조색1 2 2 4" xfId="737"/>
    <cellStyle name="20% - 강조색1 2 2 5" xfId="732"/>
    <cellStyle name="20% - 강조색1 2 2_012_보건및사회보장" xfId="738"/>
    <cellStyle name="20% - 강조색1 2 3" xfId="739"/>
    <cellStyle name="20% - 강조색1 2 3 2" xfId="740"/>
    <cellStyle name="20% - 강조색1 2 4" xfId="741"/>
    <cellStyle name="20% - 강조색1 2 5" xfId="742"/>
    <cellStyle name="20% - 강조색1 2 6" xfId="743"/>
    <cellStyle name="20% - 강조색1 2_014_교육및문화" xfId="744"/>
    <cellStyle name="20% - 강조색1 3" xfId="20"/>
    <cellStyle name="20% - 강조색1 3 2" xfId="21"/>
    <cellStyle name="20% - 강조색1 3 2 2" xfId="746"/>
    <cellStyle name="20% - 강조색1 3 2 3" xfId="747"/>
    <cellStyle name="20% - 강조색1 3 2 4" xfId="745"/>
    <cellStyle name="20% - 강조색1 3 2_004_노동" xfId="748"/>
    <cellStyle name="20% - 강조색1 3 3" xfId="22"/>
    <cellStyle name="20% - 강조색1 3 4" xfId="749"/>
    <cellStyle name="20% - 강조색1 4" xfId="23"/>
    <cellStyle name="20% - 강조색1 4 2" xfId="750"/>
    <cellStyle name="20% - 강조색1 5" xfId="751"/>
    <cellStyle name="20% - 강조색1 6" xfId="752"/>
    <cellStyle name="20% - 강조색1 6 2" xfId="753"/>
    <cellStyle name="20% - 강조색1 6 3" xfId="754"/>
    <cellStyle name="20% - 강조색1 7" xfId="755"/>
    <cellStyle name="20% - 강조색1 8" xfId="4333"/>
    <cellStyle name="20% - 강조색1 9" xfId="4396"/>
    <cellStyle name="20% - 강조색2" xfId="24" builtinId="34" customBuiltin="1"/>
    <cellStyle name="20% - 강조색2 10" xfId="4437"/>
    <cellStyle name="20% - 강조색2 2" xfId="25"/>
    <cellStyle name="20% - 강조색2 2 2" xfId="26"/>
    <cellStyle name="20% - 강조색2 2 2 2" xfId="757"/>
    <cellStyle name="20% - 강조색2 2 2 3" xfId="758"/>
    <cellStyle name="20% - 강조색2 2 2 3 2" xfId="759"/>
    <cellStyle name="20% - 강조색2 2 2 3 3" xfId="760"/>
    <cellStyle name="20% - 강조색2 2 2 4" xfId="761"/>
    <cellStyle name="20% - 강조색2 2 2 5" xfId="756"/>
    <cellStyle name="20% - 강조색2 2 2_012_보건및사회보장" xfId="762"/>
    <cellStyle name="20% - 강조색2 2 3" xfId="763"/>
    <cellStyle name="20% - 강조색2 2 3 2" xfId="764"/>
    <cellStyle name="20% - 강조색2 2 4" xfId="765"/>
    <cellStyle name="20% - 강조색2 2 5" xfId="766"/>
    <cellStyle name="20% - 강조색2 2 6" xfId="767"/>
    <cellStyle name="20% - 강조색2 2_014_교육및문화" xfId="768"/>
    <cellStyle name="20% - 강조색2 3" xfId="27"/>
    <cellStyle name="20% - 강조색2 3 2" xfId="28"/>
    <cellStyle name="20% - 강조색2 3 2 2" xfId="770"/>
    <cellStyle name="20% - 강조색2 3 2 3" xfId="771"/>
    <cellStyle name="20% - 강조색2 3 2 4" xfId="769"/>
    <cellStyle name="20% - 강조색2 3 2_004_노동" xfId="772"/>
    <cellStyle name="20% - 강조색2 3 3" xfId="29"/>
    <cellStyle name="20% - 강조색2 3 4" xfId="773"/>
    <cellStyle name="20% - 강조색2 4" xfId="30"/>
    <cellStyle name="20% - 강조색2 4 2" xfId="774"/>
    <cellStyle name="20% - 강조색2 5" xfId="775"/>
    <cellStyle name="20% - 강조색2 6" xfId="776"/>
    <cellStyle name="20% - 강조색2 6 2" xfId="777"/>
    <cellStyle name="20% - 강조색2 6 3" xfId="778"/>
    <cellStyle name="20% - 강조색2 7" xfId="779"/>
    <cellStyle name="20% - 강조색2 8" xfId="4334"/>
    <cellStyle name="20% - 강조색2 9" xfId="4395"/>
    <cellStyle name="20% - 강조색3" xfId="31" builtinId="38" customBuiltin="1"/>
    <cellStyle name="20% - 강조색3 10" xfId="4436"/>
    <cellStyle name="20% - 강조색3 2" xfId="32"/>
    <cellStyle name="20% - 강조색3 2 2" xfId="33"/>
    <cellStyle name="20% - 강조색3 2 2 2" xfId="781"/>
    <cellStyle name="20% - 강조색3 2 2 3" xfId="782"/>
    <cellStyle name="20% - 강조색3 2 2 3 2" xfId="783"/>
    <cellStyle name="20% - 강조색3 2 2 3 3" xfId="784"/>
    <cellStyle name="20% - 강조색3 2 2 4" xfId="785"/>
    <cellStyle name="20% - 강조색3 2 2 5" xfId="780"/>
    <cellStyle name="20% - 강조색3 2 2_012_보건및사회보장" xfId="786"/>
    <cellStyle name="20% - 강조색3 2 3" xfId="787"/>
    <cellStyle name="20% - 강조색3 2 3 2" xfId="788"/>
    <cellStyle name="20% - 강조색3 2 4" xfId="789"/>
    <cellStyle name="20% - 강조색3 2 5" xfId="790"/>
    <cellStyle name="20% - 강조색3 2 6" xfId="791"/>
    <cellStyle name="20% - 강조색3 2_014_교육및문화" xfId="792"/>
    <cellStyle name="20% - 강조색3 3" xfId="34"/>
    <cellStyle name="20% - 강조색3 3 2" xfId="35"/>
    <cellStyle name="20% - 강조색3 3 2 2" xfId="794"/>
    <cellStyle name="20% - 강조색3 3 2 3" xfId="795"/>
    <cellStyle name="20% - 강조색3 3 2 4" xfId="793"/>
    <cellStyle name="20% - 강조색3 3 2_004_노동" xfId="796"/>
    <cellStyle name="20% - 강조색3 3 3" xfId="36"/>
    <cellStyle name="20% - 강조색3 3 4" xfId="797"/>
    <cellStyle name="20% - 강조색3 4" xfId="37"/>
    <cellStyle name="20% - 강조색3 4 2" xfId="798"/>
    <cellStyle name="20% - 강조색3 5" xfId="799"/>
    <cellStyle name="20% - 강조색3 6" xfId="800"/>
    <cellStyle name="20% - 강조색3 6 2" xfId="801"/>
    <cellStyle name="20% - 강조색3 6 3" xfId="802"/>
    <cellStyle name="20% - 강조색3 7" xfId="803"/>
    <cellStyle name="20% - 강조색3 8" xfId="4229"/>
    <cellStyle name="20% - 강조색3 9" xfId="4394"/>
    <cellStyle name="20% - 강조색4" xfId="38" builtinId="42" customBuiltin="1"/>
    <cellStyle name="20% - 강조색4 10" xfId="4435"/>
    <cellStyle name="20% - 강조색4 2" xfId="39"/>
    <cellStyle name="20% - 강조색4 2 2" xfId="40"/>
    <cellStyle name="20% - 강조색4 2 2 2" xfId="805"/>
    <cellStyle name="20% - 강조색4 2 2 3" xfId="806"/>
    <cellStyle name="20% - 강조색4 2 2 3 2" xfId="807"/>
    <cellStyle name="20% - 강조색4 2 2 3 3" xfId="808"/>
    <cellStyle name="20% - 강조색4 2 2 4" xfId="809"/>
    <cellStyle name="20% - 강조색4 2 2 5" xfId="804"/>
    <cellStyle name="20% - 강조색4 2 2_012_보건및사회보장" xfId="810"/>
    <cellStyle name="20% - 강조색4 2 3" xfId="811"/>
    <cellStyle name="20% - 강조색4 2 3 2" xfId="812"/>
    <cellStyle name="20% - 강조색4 2 4" xfId="813"/>
    <cellStyle name="20% - 강조색4 2 5" xfId="814"/>
    <cellStyle name="20% - 강조색4 2 6" xfId="815"/>
    <cellStyle name="20% - 강조색4 2_014_교육및문화" xfId="816"/>
    <cellStyle name="20% - 강조색4 3" xfId="41"/>
    <cellStyle name="20% - 강조색4 3 2" xfId="42"/>
    <cellStyle name="20% - 강조색4 3 2 2" xfId="818"/>
    <cellStyle name="20% - 강조색4 3 2 3" xfId="819"/>
    <cellStyle name="20% - 강조색4 3 2 4" xfId="817"/>
    <cellStyle name="20% - 강조색4 3 2_004_노동" xfId="820"/>
    <cellStyle name="20% - 강조색4 3 3" xfId="43"/>
    <cellStyle name="20% - 강조색4 3 4" xfId="821"/>
    <cellStyle name="20% - 강조색4 4" xfId="44"/>
    <cellStyle name="20% - 강조색4 4 2" xfId="822"/>
    <cellStyle name="20% - 강조색4 5" xfId="823"/>
    <cellStyle name="20% - 강조색4 6" xfId="824"/>
    <cellStyle name="20% - 강조색4 6 2" xfId="825"/>
    <cellStyle name="20% - 강조색4 6 3" xfId="826"/>
    <cellStyle name="20% - 강조색4 7" xfId="827"/>
    <cellStyle name="20% - 강조색4 8" xfId="4235"/>
    <cellStyle name="20% - 강조색4 9" xfId="4393"/>
    <cellStyle name="20% - 강조색5" xfId="45" builtinId="46" customBuiltin="1"/>
    <cellStyle name="20% - 강조색5 10" xfId="4434"/>
    <cellStyle name="20% - 강조색5 2" xfId="46"/>
    <cellStyle name="20% - 강조색5 2 2" xfId="47"/>
    <cellStyle name="20% - 강조색5 2 2 2" xfId="829"/>
    <cellStyle name="20% - 강조색5 2 2 3" xfId="830"/>
    <cellStyle name="20% - 강조색5 2 2 3 2" xfId="831"/>
    <cellStyle name="20% - 강조색5 2 2 3 3" xfId="832"/>
    <cellStyle name="20% - 강조색5 2 2 4" xfId="833"/>
    <cellStyle name="20% - 강조색5 2 2 5" xfId="828"/>
    <cellStyle name="20% - 강조색5 2 2_012_보건및사회보장" xfId="834"/>
    <cellStyle name="20% - 강조색5 2 3" xfId="835"/>
    <cellStyle name="20% - 강조색5 2 3 2" xfId="836"/>
    <cellStyle name="20% - 강조색5 2 4" xfId="837"/>
    <cellStyle name="20% - 강조색5 2 5" xfId="838"/>
    <cellStyle name="20% - 강조색5 2 6" xfId="839"/>
    <cellStyle name="20% - 강조색5 2_014_교육및문화" xfId="840"/>
    <cellStyle name="20% - 강조색5 3" xfId="48"/>
    <cellStyle name="20% - 강조색5 3 2" xfId="49"/>
    <cellStyle name="20% - 강조색5 3 2 2" xfId="842"/>
    <cellStyle name="20% - 강조색5 3 2 3" xfId="843"/>
    <cellStyle name="20% - 강조색5 3 2 4" xfId="841"/>
    <cellStyle name="20% - 강조색5 3 2_004_노동" xfId="844"/>
    <cellStyle name="20% - 강조색5 3 3" xfId="50"/>
    <cellStyle name="20% - 강조색5 3 4" xfId="845"/>
    <cellStyle name="20% - 강조색5 4" xfId="51"/>
    <cellStyle name="20% - 강조색5 4 2" xfId="846"/>
    <cellStyle name="20% - 강조색5 5" xfId="847"/>
    <cellStyle name="20% - 강조색5 6" xfId="848"/>
    <cellStyle name="20% - 강조색5 6 2" xfId="849"/>
    <cellStyle name="20% - 강조색5 6 3" xfId="850"/>
    <cellStyle name="20% - 강조색5 7" xfId="851"/>
    <cellStyle name="20% - 강조색5 8" xfId="4335"/>
    <cellStyle name="20% - 강조색5 9" xfId="4236"/>
    <cellStyle name="20% - 강조색6" xfId="52" builtinId="50" customBuiltin="1"/>
    <cellStyle name="20% - 강조색6 10" xfId="4433"/>
    <cellStyle name="20% - 강조색6 2" xfId="53"/>
    <cellStyle name="20% - 강조색6 2 2" xfId="54"/>
    <cellStyle name="20% - 강조색6 2 2 2" xfId="853"/>
    <cellStyle name="20% - 강조색6 2 2 3" xfId="854"/>
    <cellStyle name="20% - 강조색6 2 2 3 2" xfId="855"/>
    <cellStyle name="20% - 강조색6 2 2 3 3" xfId="856"/>
    <cellStyle name="20% - 강조색6 2 2 4" xfId="857"/>
    <cellStyle name="20% - 강조색6 2 2 5" xfId="852"/>
    <cellStyle name="20% - 강조색6 2 2_012_보건및사회보장" xfId="858"/>
    <cellStyle name="20% - 강조색6 2 3" xfId="859"/>
    <cellStyle name="20% - 강조색6 2 3 2" xfId="860"/>
    <cellStyle name="20% - 강조색6 2 4" xfId="861"/>
    <cellStyle name="20% - 강조색6 2 5" xfId="862"/>
    <cellStyle name="20% - 강조색6 2 6" xfId="863"/>
    <cellStyle name="20% - 강조색6 2_014_교육및문화" xfId="864"/>
    <cellStyle name="20% - 강조색6 3" xfId="55"/>
    <cellStyle name="20% - 강조색6 3 2" xfId="56"/>
    <cellStyle name="20% - 강조색6 3 2 2" xfId="866"/>
    <cellStyle name="20% - 강조색6 3 2 3" xfId="867"/>
    <cellStyle name="20% - 강조색6 3 2 4" xfId="865"/>
    <cellStyle name="20% - 강조색6 3 2_004_노동" xfId="868"/>
    <cellStyle name="20% - 강조색6 3 3" xfId="57"/>
    <cellStyle name="20% - 강조색6 3 4" xfId="869"/>
    <cellStyle name="20% - 강조색6 4" xfId="58"/>
    <cellStyle name="20% - 강조색6 4 2" xfId="870"/>
    <cellStyle name="20% - 강조색6 5" xfId="871"/>
    <cellStyle name="20% - 강조색6 6" xfId="872"/>
    <cellStyle name="20% - 강조색6 6 2" xfId="873"/>
    <cellStyle name="20% - 강조색6 6 3" xfId="874"/>
    <cellStyle name="20% - 강조색6 7" xfId="875"/>
    <cellStyle name="20% - 강조색6 8" xfId="4336"/>
    <cellStyle name="20% - 강조색6 9" xfId="4390"/>
    <cellStyle name="40% - Accent1" xfId="59"/>
    <cellStyle name="40% - Accent1 2" xfId="877"/>
    <cellStyle name="40% - Accent1 3" xfId="878"/>
    <cellStyle name="40% - Accent1 4" xfId="876"/>
    <cellStyle name="40% - Accent1_010_주택건설" xfId="879"/>
    <cellStyle name="40% - Accent2" xfId="60"/>
    <cellStyle name="40% - Accent2 2" xfId="881"/>
    <cellStyle name="40% - Accent2 3" xfId="882"/>
    <cellStyle name="40% - Accent2 4" xfId="880"/>
    <cellStyle name="40% - Accent2_010_주택건설" xfId="883"/>
    <cellStyle name="40% - Accent3" xfId="61"/>
    <cellStyle name="40% - Accent3 2" xfId="885"/>
    <cellStyle name="40% - Accent3 3" xfId="886"/>
    <cellStyle name="40% - Accent3 4" xfId="884"/>
    <cellStyle name="40% - Accent3_010_주택건설" xfId="887"/>
    <cellStyle name="40% - Accent4" xfId="62"/>
    <cellStyle name="40% - Accent4 2" xfId="889"/>
    <cellStyle name="40% - Accent4 3" xfId="890"/>
    <cellStyle name="40% - Accent4 4" xfId="888"/>
    <cellStyle name="40% - Accent4_010_주택건설" xfId="891"/>
    <cellStyle name="40% - Accent5" xfId="63"/>
    <cellStyle name="40% - Accent5 2" xfId="893"/>
    <cellStyle name="40% - Accent5 3" xfId="894"/>
    <cellStyle name="40% - Accent5 4" xfId="892"/>
    <cellStyle name="40% - Accent5_010_주택건설" xfId="895"/>
    <cellStyle name="40% - Accent6" xfId="64"/>
    <cellStyle name="40% - Accent6 2" xfId="897"/>
    <cellStyle name="40% - Accent6 3" xfId="898"/>
    <cellStyle name="40% - Accent6 4" xfId="896"/>
    <cellStyle name="40% - Accent6_010_주택건설" xfId="899"/>
    <cellStyle name="40% - 강조색1" xfId="65" builtinId="31" customBuiltin="1"/>
    <cellStyle name="40% - 강조색1 10" xfId="4432"/>
    <cellStyle name="40% - 강조색1 2" xfId="66"/>
    <cellStyle name="40% - 강조색1 2 2" xfId="67"/>
    <cellStyle name="40% - 강조색1 2 2 2" xfId="901"/>
    <cellStyle name="40% - 강조색1 2 2 3" xfId="902"/>
    <cellStyle name="40% - 강조색1 2 2 3 2" xfId="903"/>
    <cellStyle name="40% - 강조색1 2 2 3 3" xfId="904"/>
    <cellStyle name="40% - 강조색1 2 2 4" xfId="905"/>
    <cellStyle name="40% - 강조색1 2 2 5" xfId="900"/>
    <cellStyle name="40% - 강조색1 2 2_012_보건및사회보장" xfId="906"/>
    <cellStyle name="40% - 강조색1 2 3" xfId="907"/>
    <cellStyle name="40% - 강조색1 2 3 2" xfId="908"/>
    <cellStyle name="40% - 강조색1 2 4" xfId="909"/>
    <cellStyle name="40% - 강조색1 2 5" xfId="910"/>
    <cellStyle name="40% - 강조색1 2 6" xfId="911"/>
    <cellStyle name="40% - 강조색1 2_014_교육및문화" xfId="912"/>
    <cellStyle name="40% - 강조색1 3" xfId="68"/>
    <cellStyle name="40% - 강조색1 3 2" xfId="69"/>
    <cellStyle name="40% - 강조색1 3 2 2" xfId="914"/>
    <cellStyle name="40% - 강조색1 3 2 3" xfId="915"/>
    <cellStyle name="40% - 강조색1 3 2 4" xfId="913"/>
    <cellStyle name="40% - 강조색1 3 2_004_노동" xfId="916"/>
    <cellStyle name="40% - 강조색1 3 3" xfId="70"/>
    <cellStyle name="40% - 강조색1 3 4" xfId="917"/>
    <cellStyle name="40% - 강조색1 4" xfId="71"/>
    <cellStyle name="40% - 강조색1 4 2" xfId="918"/>
    <cellStyle name="40% - 강조색1 5" xfId="919"/>
    <cellStyle name="40% - 강조색1 6" xfId="920"/>
    <cellStyle name="40% - 강조색1 6 2" xfId="921"/>
    <cellStyle name="40% - 강조색1 6 3" xfId="922"/>
    <cellStyle name="40% - 강조색1 7" xfId="923"/>
    <cellStyle name="40% - 강조색1 8" xfId="4337"/>
    <cellStyle name="40% - 강조색1 9" xfId="4389"/>
    <cellStyle name="40% - 강조색2" xfId="72" builtinId="35" customBuiltin="1"/>
    <cellStyle name="40% - 강조색2 10" xfId="4431"/>
    <cellStyle name="40% - 강조색2 2" xfId="73"/>
    <cellStyle name="40% - 강조색2 2 2" xfId="74"/>
    <cellStyle name="40% - 강조색2 2 2 2" xfId="925"/>
    <cellStyle name="40% - 강조색2 2 2 3" xfId="926"/>
    <cellStyle name="40% - 강조색2 2 2 3 2" xfId="927"/>
    <cellStyle name="40% - 강조색2 2 2 3 3" xfId="928"/>
    <cellStyle name="40% - 강조색2 2 2 4" xfId="929"/>
    <cellStyle name="40% - 강조색2 2 2 5" xfId="924"/>
    <cellStyle name="40% - 강조색2 2 2_012_보건및사회보장" xfId="930"/>
    <cellStyle name="40% - 강조색2 2 3" xfId="931"/>
    <cellStyle name="40% - 강조색2 2 3 2" xfId="932"/>
    <cellStyle name="40% - 강조색2 2 4" xfId="933"/>
    <cellStyle name="40% - 강조색2 2 5" xfId="934"/>
    <cellStyle name="40% - 강조색2 2 6" xfId="935"/>
    <cellStyle name="40% - 강조색2 2_014_교육및문화" xfId="936"/>
    <cellStyle name="40% - 강조색2 3" xfId="75"/>
    <cellStyle name="40% - 강조색2 3 2" xfId="76"/>
    <cellStyle name="40% - 강조색2 3 2 2" xfId="938"/>
    <cellStyle name="40% - 강조색2 3 2 3" xfId="939"/>
    <cellStyle name="40% - 강조색2 3 2 4" xfId="937"/>
    <cellStyle name="40% - 강조색2 3 2_004_노동" xfId="940"/>
    <cellStyle name="40% - 강조색2 3 3" xfId="77"/>
    <cellStyle name="40% - 강조색2 3 4" xfId="941"/>
    <cellStyle name="40% - 강조색2 4" xfId="78"/>
    <cellStyle name="40% - 강조색2 4 2" xfId="942"/>
    <cellStyle name="40% - 강조색2 5" xfId="943"/>
    <cellStyle name="40% - 강조색2 6" xfId="944"/>
    <cellStyle name="40% - 강조색2 6 2" xfId="945"/>
    <cellStyle name="40% - 강조색2 6 3" xfId="946"/>
    <cellStyle name="40% - 강조색2 7" xfId="947"/>
    <cellStyle name="40% - 강조색2 8" xfId="4234"/>
    <cellStyle name="40% - 강조색2 9" xfId="4388"/>
    <cellStyle name="40% - 강조색3" xfId="79" builtinId="39" customBuiltin="1"/>
    <cellStyle name="40% - 강조색3 10" xfId="4430"/>
    <cellStyle name="40% - 강조색3 2" xfId="80"/>
    <cellStyle name="40% - 강조색3 2 2" xfId="81"/>
    <cellStyle name="40% - 강조색3 2 2 2" xfId="949"/>
    <cellStyle name="40% - 강조색3 2 2 3" xfId="950"/>
    <cellStyle name="40% - 강조색3 2 2 3 2" xfId="951"/>
    <cellStyle name="40% - 강조색3 2 2 3 3" xfId="952"/>
    <cellStyle name="40% - 강조색3 2 2 4" xfId="953"/>
    <cellStyle name="40% - 강조색3 2 2 5" xfId="948"/>
    <cellStyle name="40% - 강조색3 2 2_012_보건및사회보장" xfId="954"/>
    <cellStyle name="40% - 강조색3 2 3" xfId="955"/>
    <cellStyle name="40% - 강조색3 2 3 2" xfId="956"/>
    <cellStyle name="40% - 강조색3 2 4" xfId="957"/>
    <cellStyle name="40% - 강조색3 2 5" xfId="958"/>
    <cellStyle name="40% - 강조색3 2 6" xfId="959"/>
    <cellStyle name="40% - 강조색3 2_014_교육및문화" xfId="960"/>
    <cellStyle name="40% - 강조색3 3" xfId="82"/>
    <cellStyle name="40% - 강조색3 3 2" xfId="83"/>
    <cellStyle name="40% - 강조색3 3 2 2" xfId="962"/>
    <cellStyle name="40% - 강조색3 3 2 3" xfId="963"/>
    <cellStyle name="40% - 강조색3 3 2 4" xfId="961"/>
    <cellStyle name="40% - 강조색3 3 2_004_노동" xfId="964"/>
    <cellStyle name="40% - 강조색3 3 3" xfId="84"/>
    <cellStyle name="40% - 강조색3 3 4" xfId="965"/>
    <cellStyle name="40% - 강조색3 4" xfId="85"/>
    <cellStyle name="40% - 강조색3 4 2" xfId="966"/>
    <cellStyle name="40% - 강조색3 5" xfId="967"/>
    <cellStyle name="40% - 강조색3 6" xfId="968"/>
    <cellStyle name="40% - 강조색3 6 2" xfId="969"/>
    <cellStyle name="40% - 강조색3 6 3" xfId="970"/>
    <cellStyle name="40% - 강조색3 7" xfId="971"/>
    <cellStyle name="40% - 강조색3 8" xfId="4233"/>
    <cellStyle name="40% - 강조색3 9" xfId="4381"/>
    <cellStyle name="40% - 강조색4" xfId="86" builtinId="43" customBuiltin="1"/>
    <cellStyle name="40% - 강조색4 10" xfId="4429"/>
    <cellStyle name="40% - 강조색4 2" xfId="87"/>
    <cellStyle name="40% - 강조색4 2 2" xfId="88"/>
    <cellStyle name="40% - 강조색4 2 2 2" xfId="973"/>
    <cellStyle name="40% - 강조색4 2 2 3" xfId="974"/>
    <cellStyle name="40% - 강조색4 2 2 3 2" xfId="975"/>
    <cellStyle name="40% - 강조색4 2 2 3 3" xfId="976"/>
    <cellStyle name="40% - 강조색4 2 2 4" xfId="977"/>
    <cellStyle name="40% - 강조색4 2 2 5" xfId="972"/>
    <cellStyle name="40% - 강조색4 2 2_012_보건및사회보장" xfId="978"/>
    <cellStyle name="40% - 강조색4 2 3" xfId="979"/>
    <cellStyle name="40% - 강조색4 2 3 2" xfId="980"/>
    <cellStyle name="40% - 강조색4 2 4" xfId="981"/>
    <cellStyle name="40% - 강조색4 2 5" xfId="982"/>
    <cellStyle name="40% - 강조색4 2 6" xfId="983"/>
    <cellStyle name="40% - 강조색4 2_014_교육및문화" xfId="984"/>
    <cellStyle name="40% - 강조색4 3" xfId="89"/>
    <cellStyle name="40% - 강조색4 3 2" xfId="90"/>
    <cellStyle name="40% - 강조색4 3 2 2" xfId="986"/>
    <cellStyle name="40% - 강조색4 3 2 3" xfId="987"/>
    <cellStyle name="40% - 강조색4 3 2 4" xfId="985"/>
    <cellStyle name="40% - 강조색4 3 2_004_노동" xfId="988"/>
    <cellStyle name="40% - 강조색4 3 3" xfId="91"/>
    <cellStyle name="40% - 강조색4 3 4" xfId="989"/>
    <cellStyle name="40% - 강조색4 4" xfId="92"/>
    <cellStyle name="40% - 강조색4 4 2" xfId="990"/>
    <cellStyle name="40% - 강조색4 5" xfId="991"/>
    <cellStyle name="40% - 강조색4 6" xfId="992"/>
    <cellStyle name="40% - 강조색4 6 2" xfId="993"/>
    <cellStyle name="40% - 강조색4 6 3" xfId="994"/>
    <cellStyle name="40% - 강조색4 7" xfId="995"/>
    <cellStyle name="40% - 강조색4 8" xfId="4241"/>
    <cellStyle name="40% - 강조색4 9" xfId="4380"/>
    <cellStyle name="40% - 강조색5" xfId="93" builtinId="47" customBuiltin="1"/>
    <cellStyle name="40% - 강조색5 10" xfId="4428"/>
    <cellStyle name="40% - 강조색5 2" xfId="94"/>
    <cellStyle name="40% - 강조색5 2 2" xfId="95"/>
    <cellStyle name="40% - 강조색5 2 2 2" xfId="997"/>
    <cellStyle name="40% - 강조색5 2 2 3" xfId="998"/>
    <cellStyle name="40% - 강조색5 2 2 3 2" xfId="999"/>
    <cellStyle name="40% - 강조색5 2 2 3 3" xfId="1000"/>
    <cellStyle name="40% - 강조색5 2 2 4" xfId="1001"/>
    <cellStyle name="40% - 강조색5 2 2 5" xfId="996"/>
    <cellStyle name="40% - 강조색5 2 2_012_보건및사회보장" xfId="1002"/>
    <cellStyle name="40% - 강조색5 2 3" xfId="1003"/>
    <cellStyle name="40% - 강조색5 2 3 2" xfId="1004"/>
    <cellStyle name="40% - 강조색5 2 4" xfId="1005"/>
    <cellStyle name="40% - 강조색5 2 5" xfId="1006"/>
    <cellStyle name="40% - 강조색5 2 6" xfId="1007"/>
    <cellStyle name="40% - 강조색5 2_014_교육및문화" xfId="1008"/>
    <cellStyle name="40% - 강조색5 3" xfId="96"/>
    <cellStyle name="40% - 강조색5 3 2" xfId="97"/>
    <cellStyle name="40% - 강조색5 3 2 2" xfId="1010"/>
    <cellStyle name="40% - 강조색5 3 2 3" xfId="1011"/>
    <cellStyle name="40% - 강조색5 3 2 4" xfId="1009"/>
    <cellStyle name="40% - 강조색5 3 2_004_노동" xfId="1012"/>
    <cellStyle name="40% - 강조색5 3 3" xfId="98"/>
    <cellStyle name="40% - 강조색5 3 4" xfId="1013"/>
    <cellStyle name="40% - 강조색5 4" xfId="99"/>
    <cellStyle name="40% - 강조색5 4 2" xfId="1014"/>
    <cellStyle name="40% - 강조색5 5" xfId="1015"/>
    <cellStyle name="40% - 강조색5 6" xfId="1016"/>
    <cellStyle name="40% - 강조색5 6 2" xfId="1017"/>
    <cellStyle name="40% - 강조색5 6 3" xfId="1018"/>
    <cellStyle name="40% - 강조색5 7" xfId="1019"/>
    <cellStyle name="40% - 강조색5 8" xfId="4338"/>
    <cellStyle name="40% - 강조색5 9" xfId="4379"/>
    <cellStyle name="40% - 강조색6" xfId="100" builtinId="51" customBuiltin="1"/>
    <cellStyle name="40% - 강조색6 10" xfId="4427"/>
    <cellStyle name="40% - 강조색6 2" xfId="101"/>
    <cellStyle name="40% - 강조색6 2 2" xfId="102"/>
    <cellStyle name="40% - 강조색6 2 2 2" xfId="1021"/>
    <cellStyle name="40% - 강조색6 2 2 3" xfId="1022"/>
    <cellStyle name="40% - 강조색6 2 2 3 2" xfId="1023"/>
    <cellStyle name="40% - 강조색6 2 2 3 3" xfId="1024"/>
    <cellStyle name="40% - 강조색6 2 2 4" xfId="1025"/>
    <cellStyle name="40% - 강조색6 2 2 5" xfId="1020"/>
    <cellStyle name="40% - 강조색6 2 2_012_보건및사회보장" xfId="1026"/>
    <cellStyle name="40% - 강조색6 2 3" xfId="1027"/>
    <cellStyle name="40% - 강조색6 2 3 2" xfId="1028"/>
    <cellStyle name="40% - 강조색6 2 4" xfId="1029"/>
    <cellStyle name="40% - 강조색6 2 5" xfId="1030"/>
    <cellStyle name="40% - 강조색6 2 6" xfId="1031"/>
    <cellStyle name="40% - 강조색6 2_014_교육및문화" xfId="1032"/>
    <cellStyle name="40% - 강조색6 3" xfId="103"/>
    <cellStyle name="40% - 강조색6 3 2" xfId="104"/>
    <cellStyle name="40% - 강조색6 3 2 2" xfId="1034"/>
    <cellStyle name="40% - 강조색6 3 2 3" xfId="1035"/>
    <cellStyle name="40% - 강조색6 3 2 4" xfId="1033"/>
    <cellStyle name="40% - 강조색6 3 2_004_노동" xfId="1036"/>
    <cellStyle name="40% - 강조색6 3 3" xfId="105"/>
    <cellStyle name="40% - 강조색6 3 4" xfId="1037"/>
    <cellStyle name="40% - 강조색6 4" xfId="106"/>
    <cellStyle name="40% - 강조색6 4 2" xfId="1038"/>
    <cellStyle name="40% - 강조색6 5" xfId="1039"/>
    <cellStyle name="40% - 강조색6 6" xfId="1040"/>
    <cellStyle name="40% - 강조색6 6 2" xfId="1041"/>
    <cellStyle name="40% - 강조색6 6 3" xfId="1042"/>
    <cellStyle name="40% - 강조색6 7" xfId="1043"/>
    <cellStyle name="40% - 강조색6 8" xfId="4339"/>
    <cellStyle name="40% - 강조색6 9" xfId="4375"/>
    <cellStyle name="60% - Accent1" xfId="107"/>
    <cellStyle name="60% - Accent1 2" xfId="1045"/>
    <cellStyle name="60% - Accent1 3" xfId="1046"/>
    <cellStyle name="60% - Accent1 4" xfId="1044"/>
    <cellStyle name="60% - Accent1_010_주택건설" xfId="1047"/>
    <cellStyle name="60% - Accent2" xfId="108"/>
    <cellStyle name="60% - Accent2 2" xfId="1049"/>
    <cellStyle name="60% - Accent2 3" xfId="1050"/>
    <cellStyle name="60% - Accent2 4" xfId="1048"/>
    <cellStyle name="60% - Accent2_010_주택건설" xfId="1051"/>
    <cellStyle name="60% - Accent3" xfId="109"/>
    <cellStyle name="60% - Accent3 2" xfId="1053"/>
    <cellStyle name="60% - Accent3 3" xfId="1054"/>
    <cellStyle name="60% - Accent3 4" xfId="1052"/>
    <cellStyle name="60% - Accent3_010_주택건설" xfId="1055"/>
    <cellStyle name="60% - Accent4" xfId="110"/>
    <cellStyle name="60% - Accent4 2" xfId="1057"/>
    <cellStyle name="60% - Accent4 3" xfId="1058"/>
    <cellStyle name="60% - Accent4 4" xfId="1056"/>
    <cellStyle name="60% - Accent4_010_주택건설" xfId="1059"/>
    <cellStyle name="60% - Accent5" xfId="111"/>
    <cellStyle name="60% - Accent5 2" xfId="1061"/>
    <cellStyle name="60% - Accent5 3" xfId="1062"/>
    <cellStyle name="60% - Accent5 4" xfId="1060"/>
    <cellStyle name="60% - Accent5_010_주택건설" xfId="1063"/>
    <cellStyle name="60% - Accent6" xfId="112"/>
    <cellStyle name="60% - Accent6 2" xfId="1065"/>
    <cellStyle name="60% - Accent6 3" xfId="1066"/>
    <cellStyle name="60% - Accent6 4" xfId="1064"/>
    <cellStyle name="60% - Accent6_010_주택건설" xfId="1067"/>
    <cellStyle name="60% - 강조색1" xfId="113" builtinId="32" customBuiltin="1"/>
    <cellStyle name="60% - 강조색1 2" xfId="114"/>
    <cellStyle name="60% - 강조색1 2 2" xfId="115"/>
    <cellStyle name="60% - 강조색1 2 2 2" xfId="1069"/>
    <cellStyle name="60% - 강조색1 2 2 2 2" xfId="1070"/>
    <cellStyle name="60% - 강조색1 2 2 2 3" xfId="1071"/>
    <cellStyle name="60% - 강조색1 2 2 3" xfId="1072"/>
    <cellStyle name="60% - 강조색1 2 2 4" xfId="1068"/>
    <cellStyle name="60% - 강조색1 2 3" xfId="1073"/>
    <cellStyle name="60% - 강조색1 3" xfId="116"/>
    <cellStyle name="60% - 강조색1 3 2" xfId="117"/>
    <cellStyle name="60% - 강조색1 3 2 2" xfId="1074"/>
    <cellStyle name="60% - 강조색1 3 3" xfId="1075"/>
    <cellStyle name="60% - 강조색1 3_012_보건및사회보장" xfId="1076"/>
    <cellStyle name="60% - 강조색1 4" xfId="118"/>
    <cellStyle name="60% - 강조색1 4 2" xfId="1077"/>
    <cellStyle name="60% - 강조색1 5" xfId="1078"/>
    <cellStyle name="60% - 강조색1 5 2" xfId="1079"/>
    <cellStyle name="60% - 강조색1 5 3" xfId="1080"/>
    <cellStyle name="60% - 강조색1 6" xfId="4246"/>
    <cellStyle name="60% - 강조색1 7" xfId="4373"/>
    <cellStyle name="60% - 강조색1 8" xfId="4426"/>
    <cellStyle name="60% - 강조색2" xfId="119" builtinId="36" customBuiltin="1"/>
    <cellStyle name="60% - 강조색2 2" xfId="120"/>
    <cellStyle name="60% - 강조색2 2 2" xfId="121"/>
    <cellStyle name="60% - 강조색2 2 2 2" xfId="1082"/>
    <cellStyle name="60% - 강조색2 2 2 2 2" xfId="1083"/>
    <cellStyle name="60% - 강조색2 2 2 2 3" xfId="1084"/>
    <cellStyle name="60% - 강조색2 2 2 3" xfId="1085"/>
    <cellStyle name="60% - 강조색2 2 2 4" xfId="1081"/>
    <cellStyle name="60% - 강조색2 2 3" xfId="1086"/>
    <cellStyle name="60% - 강조색2 3" xfId="122"/>
    <cellStyle name="60% - 강조색2 3 2" xfId="123"/>
    <cellStyle name="60% - 강조색2 3 2 2" xfId="1087"/>
    <cellStyle name="60% - 강조색2 3 3" xfId="1088"/>
    <cellStyle name="60% - 강조색2 3_012_보건및사회보장" xfId="1089"/>
    <cellStyle name="60% - 강조색2 4" xfId="124"/>
    <cellStyle name="60% - 강조색2 4 2" xfId="1090"/>
    <cellStyle name="60% - 강조색2 5" xfId="1091"/>
    <cellStyle name="60% - 강조색2 5 2" xfId="1092"/>
    <cellStyle name="60% - 강조색2 5 3" xfId="1093"/>
    <cellStyle name="60% - 강조색2 6" xfId="4227"/>
    <cellStyle name="60% - 강조색2 7" xfId="4370"/>
    <cellStyle name="60% - 강조색2 8" xfId="4425"/>
    <cellStyle name="60% - 강조색3" xfId="125" builtinId="40" customBuiltin="1"/>
    <cellStyle name="60% - 강조색3 2" xfId="126"/>
    <cellStyle name="60% - 강조색3 2 2" xfId="127"/>
    <cellStyle name="60% - 강조색3 2 2 2" xfId="1095"/>
    <cellStyle name="60% - 강조색3 2 2 2 2" xfId="1096"/>
    <cellStyle name="60% - 강조색3 2 2 2 3" xfId="1097"/>
    <cellStyle name="60% - 강조색3 2 2 3" xfId="1098"/>
    <cellStyle name="60% - 강조색3 2 2 4" xfId="1094"/>
    <cellStyle name="60% - 강조색3 2 3" xfId="1099"/>
    <cellStyle name="60% - 강조색3 3" xfId="128"/>
    <cellStyle name="60% - 강조색3 3 2" xfId="129"/>
    <cellStyle name="60% - 강조색3 3 2 2" xfId="1100"/>
    <cellStyle name="60% - 강조색3 3 3" xfId="1101"/>
    <cellStyle name="60% - 강조색3 3_012_보건및사회보장" xfId="1102"/>
    <cellStyle name="60% - 강조색3 4" xfId="130"/>
    <cellStyle name="60% - 강조색3 4 2" xfId="1103"/>
    <cellStyle name="60% - 강조색3 5" xfId="1104"/>
    <cellStyle name="60% - 강조색3 5 2" xfId="1105"/>
    <cellStyle name="60% - 강조색3 5 3" xfId="1106"/>
    <cellStyle name="60% - 강조색3 6" xfId="4340"/>
    <cellStyle name="60% - 강조색3 7" xfId="4368"/>
    <cellStyle name="60% - 강조색3 8" xfId="4397"/>
    <cellStyle name="60% - 강조색4" xfId="131" builtinId="44" customBuiltin="1"/>
    <cellStyle name="60% - 강조색4 2" xfId="132"/>
    <cellStyle name="60% - 강조색4 2 2" xfId="133"/>
    <cellStyle name="60% - 강조색4 2 2 2" xfId="1108"/>
    <cellStyle name="60% - 강조색4 2 2 2 2" xfId="1109"/>
    <cellStyle name="60% - 강조색4 2 2 2 3" xfId="1110"/>
    <cellStyle name="60% - 강조색4 2 2 3" xfId="1111"/>
    <cellStyle name="60% - 강조색4 2 2 4" xfId="1107"/>
    <cellStyle name="60% - 강조색4 2 3" xfId="1112"/>
    <cellStyle name="60% - 강조색4 3" xfId="134"/>
    <cellStyle name="60% - 강조색4 3 2" xfId="135"/>
    <cellStyle name="60% - 강조색4 3 2 2" xfId="1113"/>
    <cellStyle name="60% - 강조색4 3 3" xfId="1114"/>
    <cellStyle name="60% - 강조색4 3_012_보건및사회보장" xfId="1115"/>
    <cellStyle name="60% - 강조색4 4" xfId="136"/>
    <cellStyle name="60% - 강조색4 4 2" xfId="1116"/>
    <cellStyle name="60% - 강조색4 5" xfId="1117"/>
    <cellStyle name="60% - 강조색4 5 2" xfId="1118"/>
    <cellStyle name="60% - 강조색4 5 3" xfId="1119"/>
    <cellStyle name="60% - 강조색4 6" xfId="4344"/>
    <cellStyle name="60% - 강조색4 7" xfId="4367"/>
    <cellStyle name="60% - 강조색4 8" xfId="4422"/>
    <cellStyle name="60% - 강조색5" xfId="137" builtinId="48" customBuiltin="1"/>
    <cellStyle name="60% - 강조색5 2" xfId="138"/>
    <cellStyle name="60% - 강조색5 2 2" xfId="139"/>
    <cellStyle name="60% - 강조색5 2 2 2" xfId="1121"/>
    <cellStyle name="60% - 강조색5 2 2 2 2" xfId="1122"/>
    <cellStyle name="60% - 강조색5 2 2 2 3" xfId="1123"/>
    <cellStyle name="60% - 강조색5 2 2 3" xfId="1124"/>
    <cellStyle name="60% - 강조색5 2 2 4" xfId="1120"/>
    <cellStyle name="60% - 강조색5 2 3" xfId="1125"/>
    <cellStyle name="60% - 강조색5 3" xfId="140"/>
    <cellStyle name="60% - 강조색5 3 2" xfId="141"/>
    <cellStyle name="60% - 강조색5 3 2 2" xfId="1126"/>
    <cellStyle name="60% - 강조색5 3 3" xfId="1127"/>
    <cellStyle name="60% - 강조색5 3_012_보건및사회보장" xfId="1128"/>
    <cellStyle name="60% - 강조색5 4" xfId="142"/>
    <cellStyle name="60% - 강조색5 4 2" xfId="1129"/>
    <cellStyle name="60% - 강조색5 5" xfId="1130"/>
    <cellStyle name="60% - 강조색5 5 2" xfId="1131"/>
    <cellStyle name="60% - 강조색5 5 3" xfId="1132"/>
    <cellStyle name="60% - 강조색5 6" xfId="4341"/>
    <cellStyle name="60% - 강조색5 7" xfId="4366"/>
    <cellStyle name="60% - 강조색5 8" xfId="4421"/>
    <cellStyle name="60% - 강조색6" xfId="143" builtinId="52" customBuiltin="1"/>
    <cellStyle name="60% - 강조색6 2" xfId="144"/>
    <cellStyle name="60% - 강조색6 2 2" xfId="145"/>
    <cellStyle name="60% - 강조색6 2 2 2" xfId="1134"/>
    <cellStyle name="60% - 강조색6 2 2 2 2" xfId="1135"/>
    <cellStyle name="60% - 강조색6 2 2 2 3" xfId="1136"/>
    <cellStyle name="60% - 강조색6 2 2 3" xfId="1137"/>
    <cellStyle name="60% - 강조색6 2 2 4" xfId="1133"/>
    <cellStyle name="60% - 강조색6 2 3" xfId="1138"/>
    <cellStyle name="60% - 강조색6 3" xfId="146"/>
    <cellStyle name="60% - 강조색6 3 2" xfId="147"/>
    <cellStyle name="60% - 강조색6 3 2 2" xfId="1139"/>
    <cellStyle name="60% - 강조색6 3 3" xfId="1140"/>
    <cellStyle name="60% - 강조색6 3_012_보건및사회보장" xfId="1141"/>
    <cellStyle name="60% - 강조색6 4" xfId="148"/>
    <cellStyle name="60% - 강조색6 4 2" xfId="1142"/>
    <cellStyle name="60% - 강조색6 5" xfId="1143"/>
    <cellStyle name="60% - 강조색6 5 2" xfId="1144"/>
    <cellStyle name="60% - 강조색6 5 3" xfId="1145"/>
    <cellStyle name="60% - 강조색6 6" xfId="4232"/>
    <cellStyle name="60% - 강조색6 7" xfId="4364"/>
    <cellStyle name="60% - 강조색6 8" xfId="4420"/>
    <cellStyle name="A¨­￠￢￠O [0]_INQUIRY ￠?￥i¨u¡AAⓒ￢Aⓒª " xfId="149"/>
    <cellStyle name="A¨­￠￢￠O_INQUIRY ￠?￥i¨u¡AAⓒ￢Aⓒª " xfId="150"/>
    <cellStyle name="Accent1" xfId="151"/>
    <cellStyle name="Accent1 2" xfId="1147"/>
    <cellStyle name="Accent1 3" xfId="1148"/>
    <cellStyle name="Accent1 4" xfId="1146"/>
    <cellStyle name="Accent1_010_주택건설" xfId="1149"/>
    <cellStyle name="Accent2" xfId="152"/>
    <cellStyle name="Accent2 2" xfId="1151"/>
    <cellStyle name="Accent2 3" xfId="1152"/>
    <cellStyle name="Accent2 4" xfId="1150"/>
    <cellStyle name="Accent2_010_주택건설" xfId="1153"/>
    <cellStyle name="Accent3" xfId="153"/>
    <cellStyle name="Accent3 2" xfId="1155"/>
    <cellStyle name="Accent3 3" xfId="1156"/>
    <cellStyle name="Accent3 4" xfId="1154"/>
    <cellStyle name="Accent3_010_주택건설" xfId="1157"/>
    <cellStyle name="Accent4" xfId="154"/>
    <cellStyle name="Accent4 2" xfId="1159"/>
    <cellStyle name="Accent4 3" xfId="1160"/>
    <cellStyle name="Accent4 4" xfId="1158"/>
    <cellStyle name="Accent4_010_주택건설" xfId="1161"/>
    <cellStyle name="Accent5" xfId="155"/>
    <cellStyle name="Accent5 2" xfId="1163"/>
    <cellStyle name="Accent5 3" xfId="1164"/>
    <cellStyle name="Accent5 4" xfId="1162"/>
    <cellStyle name="Accent5_010_주택건설" xfId="1165"/>
    <cellStyle name="Accent6" xfId="156"/>
    <cellStyle name="Accent6 2" xfId="1167"/>
    <cellStyle name="Accent6 3" xfId="1168"/>
    <cellStyle name="Accent6 4" xfId="1166"/>
    <cellStyle name="Accent6_010_주택건설" xfId="1169"/>
    <cellStyle name="AeE­ [0]_°eE¹_11¿a½A " xfId="157"/>
    <cellStyle name="ÅëÈ­ [0]_¼ÕÀÍ¿¹»ê" xfId="158"/>
    <cellStyle name="AeE­ [0]_¼OAI¿¹≫e" xfId="159"/>
    <cellStyle name="ÅëÈ­ [0]_ÀÎ°Çºñ,¿ÜÁÖºñ" xfId="160"/>
    <cellStyle name="AeE­ [0]_AI°Cºn,μμ±Þºn" xfId="161"/>
    <cellStyle name="ÅëÈ­ [0]_laroux" xfId="162"/>
    <cellStyle name="AeE­ [0]_laroux_1" xfId="163"/>
    <cellStyle name="ÅëÈ­ [0]_laroux_1" xfId="164"/>
    <cellStyle name="AeE­ [0]_laroux_1 10" xfId="1170"/>
    <cellStyle name="ÅëÈ­ [0]_laroux_1 10" xfId="1171"/>
    <cellStyle name="AeE­ [0]_laroux_1 11" xfId="1172"/>
    <cellStyle name="ÅëÈ­ [0]_laroux_1 11" xfId="1173"/>
    <cellStyle name="AeE­ [0]_laroux_1 12" xfId="1174"/>
    <cellStyle name="ÅëÈ­ [0]_laroux_1 12" xfId="1175"/>
    <cellStyle name="AeE­ [0]_laroux_1 12 10" xfId="1176"/>
    <cellStyle name="ÅëÈ­ [0]_laroux_1 13" xfId="1177"/>
    <cellStyle name="AeE­ [0]_laroux_1 14" xfId="1178"/>
    <cellStyle name="ÅëÈ­ [0]_laroux_1 14" xfId="1179"/>
    <cellStyle name="AeE­ [0]_laroux_1 15" xfId="1180"/>
    <cellStyle name="ÅëÈ­ [0]_laroux_1 15" xfId="1181"/>
    <cellStyle name="AeE­ [0]_laroux_1 16" xfId="1182"/>
    <cellStyle name="ÅëÈ­ [0]_laroux_1 16" xfId="1183"/>
    <cellStyle name="AeE­ [0]_laroux_1 17" xfId="1184"/>
    <cellStyle name="ÅëÈ­ [0]_laroux_1 17" xfId="1185"/>
    <cellStyle name="AeE­ [0]_laroux_1 18" xfId="1186"/>
    <cellStyle name="ÅëÈ­ [0]_laroux_1 18" xfId="1187"/>
    <cellStyle name="AeE­ [0]_laroux_1 19" xfId="1188"/>
    <cellStyle name="ÅëÈ­ [0]_laroux_1 19" xfId="1189"/>
    <cellStyle name="AeE­ [0]_laroux_1 2" xfId="1190"/>
    <cellStyle name="ÅëÈ­ [0]_laroux_1 2" xfId="1191"/>
    <cellStyle name="AeE­ [0]_laroux_1 20" xfId="1192"/>
    <cellStyle name="ÅëÈ­ [0]_laroux_1 20" xfId="1193"/>
    <cellStyle name="AeE­ [0]_laroux_1 21" xfId="1194"/>
    <cellStyle name="ÅëÈ­ [0]_laroux_1 21" xfId="1195"/>
    <cellStyle name="AeE­ [0]_laroux_1 22" xfId="1196"/>
    <cellStyle name="ÅëÈ­ [0]_laroux_1 22" xfId="1197"/>
    <cellStyle name="AeE­ [0]_laroux_1 23" xfId="1198"/>
    <cellStyle name="ÅëÈ­ [0]_laroux_1 23" xfId="1199"/>
    <cellStyle name="AeE­ [0]_laroux_1 24" xfId="1200"/>
    <cellStyle name="ÅëÈ­ [0]_laroux_1 24" xfId="1201"/>
    <cellStyle name="AeE­ [0]_laroux_1 25" xfId="1202"/>
    <cellStyle name="ÅëÈ­ [0]_laroux_1 25" xfId="1203"/>
    <cellStyle name="AeE­ [0]_laroux_1 26" xfId="1204"/>
    <cellStyle name="ÅëÈ­ [0]_laroux_1 26" xfId="1205"/>
    <cellStyle name="AeE­ [0]_laroux_1 27" xfId="1206"/>
    <cellStyle name="ÅëÈ­ [0]_laroux_1 27" xfId="1207"/>
    <cellStyle name="AeE­ [0]_laroux_1 28" xfId="1208"/>
    <cellStyle name="ÅëÈ­ [0]_laroux_1 28" xfId="1209"/>
    <cellStyle name="AeE­ [0]_laroux_1 29" xfId="1210"/>
    <cellStyle name="ÅëÈ­ [0]_laroux_1 29" xfId="1211"/>
    <cellStyle name="AeE­ [0]_laroux_1 3" xfId="1212"/>
    <cellStyle name="ÅëÈ­ [0]_laroux_1 3" xfId="1213"/>
    <cellStyle name="AeE­ [0]_laroux_1 30" xfId="1214"/>
    <cellStyle name="ÅëÈ­ [0]_laroux_1 30" xfId="1215"/>
    <cellStyle name="AeE­ [0]_laroux_1 31" xfId="1216"/>
    <cellStyle name="ÅëÈ­ [0]_laroux_1 31" xfId="1217"/>
    <cellStyle name="AeE­ [0]_laroux_1 32" xfId="1218"/>
    <cellStyle name="ÅëÈ­ [0]_laroux_1 32" xfId="1219"/>
    <cellStyle name="AeE­ [0]_laroux_1 33" xfId="1220"/>
    <cellStyle name="ÅëÈ­ [0]_laroux_1 33" xfId="1221"/>
    <cellStyle name="AeE­ [0]_laroux_1 34" xfId="1222"/>
    <cellStyle name="ÅëÈ­ [0]_laroux_1 34" xfId="1223"/>
    <cellStyle name="AeE­ [0]_laroux_1 35" xfId="1224"/>
    <cellStyle name="ÅëÈ­ [0]_laroux_1 35" xfId="1225"/>
    <cellStyle name="AeE­ [0]_laroux_1 36" xfId="1226"/>
    <cellStyle name="ÅëÈ­ [0]_laroux_1 36" xfId="1227"/>
    <cellStyle name="AeE­ [0]_laroux_1 37" xfId="1228"/>
    <cellStyle name="ÅëÈ­ [0]_laroux_1 37" xfId="1229"/>
    <cellStyle name="AeE­ [0]_laroux_1 38" xfId="1230"/>
    <cellStyle name="ÅëÈ­ [0]_laroux_1 38" xfId="1231"/>
    <cellStyle name="AeE­ [0]_laroux_1 39" xfId="1232"/>
    <cellStyle name="ÅëÈ­ [0]_laroux_1 39" xfId="1233"/>
    <cellStyle name="AeE­ [0]_laroux_1 4" xfId="1234"/>
    <cellStyle name="ÅëÈ­ [0]_laroux_1 4" xfId="1235"/>
    <cellStyle name="AeE­ [0]_laroux_1 40" xfId="1236"/>
    <cellStyle name="ÅëÈ­ [0]_laroux_1 40" xfId="1237"/>
    <cellStyle name="AeE­ [0]_laroux_1 41" xfId="1238"/>
    <cellStyle name="ÅëÈ­ [0]_laroux_1 41" xfId="1239"/>
    <cellStyle name="AeE­ [0]_laroux_1 5" xfId="1240"/>
    <cellStyle name="ÅëÈ­ [0]_laroux_1 5" xfId="1241"/>
    <cellStyle name="AeE­ [0]_laroux_1 6" xfId="1242"/>
    <cellStyle name="ÅëÈ­ [0]_laroux_1 6" xfId="1243"/>
    <cellStyle name="AeE­ [0]_laroux_1 7" xfId="1244"/>
    <cellStyle name="ÅëÈ­ [0]_laroux_1 7" xfId="1245"/>
    <cellStyle name="AeE­ [0]_laroux_1 8" xfId="1246"/>
    <cellStyle name="ÅëÈ­ [0]_laroux_1 8" xfId="1247"/>
    <cellStyle name="AeE­ [0]_laroux_1 9" xfId="1248"/>
    <cellStyle name="ÅëÈ­ [0]_laroux_1 9" xfId="1249"/>
    <cellStyle name="AeE­ [0]_laroux_2" xfId="165"/>
    <cellStyle name="ÅëÈ­ [0]_laroux_2" xfId="166"/>
    <cellStyle name="AeE­ [0]_laroux_2 10" xfId="1250"/>
    <cellStyle name="ÅëÈ­ [0]_laroux_2 10" xfId="1251"/>
    <cellStyle name="AeE­ [0]_laroux_2 11" xfId="1252"/>
    <cellStyle name="ÅëÈ­ [0]_laroux_2 11" xfId="1253"/>
    <cellStyle name="AeE­ [0]_laroux_2 12" xfId="1254"/>
    <cellStyle name="ÅëÈ­ [0]_laroux_2 12" xfId="1255"/>
    <cellStyle name="AeE­ [0]_laroux_2 13" xfId="1256"/>
    <cellStyle name="ÅëÈ­ [0]_laroux_2 13" xfId="1257"/>
    <cellStyle name="AeE­ [0]_laroux_2 14" xfId="1258"/>
    <cellStyle name="ÅëÈ­ [0]_laroux_2 14" xfId="1259"/>
    <cellStyle name="AeE­ [0]_laroux_2 15" xfId="1260"/>
    <cellStyle name="ÅëÈ­ [0]_laroux_2 15" xfId="1261"/>
    <cellStyle name="AeE­ [0]_laroux_2 16" xfId="1262"/>
    <cellStyle name="ÅëÈ­ [0]_laroux_2 16" xfId="1263"/>
    <cellStyle name="AeE­ [0]_laroux_2 17" xfId="1264"/>
    <cellStyle name="ÅëÈ­ [0]_laroux_2 17" xfId="1265"/>
    <cellStyle name="AeE­ [0]_laroux_2 18" xfId="1266"/>
    <cellStyle name="ÅëÈ­ [0]_laroux_2 18" xfId="1267"/>
    <cellStyle name="AeE­ [0]_laroux_2 19" xfId="1268"/>
    <cellStyle name="ÅëÈ­ [0]_laroux_2 19" xfId="1269"/>
    <cellStyle name="AeE­ [0]_laroux_2 2" xfId="1270"/>
    <cellStyle name="ÅëÈ­ [0]_laroux_2 2" xfId="1271"/>
    <cellStyle name="AeE­ [0]_laroux_2 20" xfId="1272"/>
    <cellStyle name="ÅëÈ­ [0]_laroux_2 20" xfId="1273"/>
    <cellStyle name="AeE­ [0]_laroux_2 21" xfId="1274"/>
    <cellStyle name="ÅëÈ­ [0]_laroux_2 21" xfId="1275"/>
    <cellStyle name="AeE­ [0]_laroux_2 22" xfId="1276"/>
    <cellStyle name="ÅëÈ­ [0]_laroux_2 22" xfId="1277"/>
    <cellStyle name="AeE­ [0]_laroux_2 23" xfId="1278"/>
    <cellStyle name="ÅëÈ­ [0]_laroux_2 23" xfId="1279"/>
    <cellStyle name="AeE­ [0]_laroux_2 24" xfId="1280"/>
    <cellStyle name="ÅëÈ­ [0]_laroux_2 24" xfId="1281"/>
    <cellStyle name="AeE­ [0]_laroux_2 25" xfId="1282"/>
    <cellStyle name="ÅëÈ­ [0]_laroux_2 25" xfId="1283"/>
    <cellStyle name="AeE­ [0]_laroux_2 26" xfId="1284"/>
    <cellStyle name="ÅëÈ­ [0]_laroux_2 26" xfId="1285"/>
    <cellStyle name="AeE­ [0]_laroux_2 27" xfId="1286"/>
    <cellStyle name="ÅëÈ­ [0]_laroux_2 27" xfId="1287"/>
    <cellStyle name="AeE­ [0]_laroux_2 28" xfId="1288"/>
    <cellStyle name="ÅëÈ­ [0]_laroux_2 28" xfId="1289"/>
    <cellStyle name="AeE­ [0]_laroux_2 29" xfId="1290"/>
    <cellStyle name="ÅëÈ­ [0]_laroux_2 29" xfId="1291"/>
    <cellStyle name="AeE­ [0]_laroux_2 3" xfId="1292"/>
    <cellStyle name="ÅëÈ­ [0]_laroux_2 3" xfId="1293"/>
    <cellStyle name="AeE­ [0]_laroux_2 30" xfId="1294"/>
    <cellStyle name="ÅëÈ­ [0]_laroux_2 30" xfId="1295"/>
    <cellStyle name="AeE­ [0]_laroux_2 31" xfId="1296"/>
    <cellStyle name="ÅëÈ­ [0]_laroux_2 31" xfId="1297"/>
    <cellStyle name="AeE­ [0]_laroux_2 32" xfId="1298"/>
    <cellStyle name="ÅëÈ­ [0]_laroux_2 32" xfId="1299"/>
    <cellStyle name="AeE­ [0]_laroux_2 33" xfId="1300"/>
    <cellStyle name="ÅëÈ­ [0]_laroux_2 33" xfId="1301"/>
    <cellStyle name="AeE­ [0]_laroux_2 34" xfId="1302"/>
    <cellStyle name="ÅëÈ­ [0]_laroux_2 34" xfId="1303"/>
    <cellStyle name="AeE­ [0]_laroux_2 35" xfId="1304"/>
    <cellStyle name="ÅëÈ­ [0]_laroux_2 35" xfId="1305"/>
    <cellStyle name="AeE­ [0]_laroux_2 36" xfId="1306"/>
    <cellStyle name="ÅëÈ­ [0]_laroux_2 36" xfId="1307"/>
    <cellStyle name="AeE­ [0]_laroux_2 37" xfId="1308"/>
    <cellStyle name="ÅëÈ­ [0]_laroux_2 37" xfId="1309"/>
    <cellStyle name="AeE­ [0]_laroux_2 38" xfId="1310"/>
    <cellStyle name="ÅëÈ­ [0]_laroux_2 38" xfId="1311"/>
    <cellStyle name="AeE­ [0]_laroux_2 39" xfId="1312"/>
    <cellStyle name="ÅëÈ­ [0]_laroux_2 39" xfId="1313"/>
    <cellStyle name="AeE­ [0]_laroux_2 4" xfId="1314"/>
    <cellStyle name="ÅëÈ­ [0]_laroux_2 4" xfId="1315"/>
    <cellStyle name="AeE­ [0]_laroux_2 40" xfId="1316"/>
    <cellStyle name="ÅëÈ­ [0]_laroux_2 40" xfId="1317"/>
    <cellStyle name="AeE­ [0]_laroux_2 41" xfId="1318"/>
    <cellStyle name="ÅëÈ­ [0]_laroux_2 41" xfId="1319"/>
    <cellStyle name="AeE­ [0]_laroux_2 5" xfId="1320"/>
    <cellStyle name="ÅëÈ­ [0]_laroux_2 5" xfId="1321"/>
    <cellStyle name="AeE­ [0]_laroux_2 6" xfId="1322"/>
    <cellStyle name="ÅëÈ­ [0]_laroux_2 6" xfId="1323"/>
    <cellStyle name="AeE­ [0]_laroux_2 7" xfId="1324"/>
    <cellStyle name="ÅëÈ­ [0]_laroux_2 7" xfId="1325"/>
    <cellStyle name="AeE­ [0]_laroux_2 8" xfId="1326"/>
    <cellStyle name="ÅëÈ­ [0]_laroux_2 8" xfId="1327"/>
    <cellStyle name="AeE­ [0]_laroux_2 9" xfId="1328"/>
    <cellStyle name="ÅëÈ­ [0]_laroux_2 9" xfId="1329"/>
    <cellStyle name="AeE­ [0]_laroux_2_41-06농림16" xfId="167"/>
    <cellStyle name="ÅëÈ­ [0]_laroux_2_41-06농림16" xfId="168"/>
    <cellStyle name="AeE­ [0]_laroux_2_41-06농림16 10" xfId="1330"/>
    <cellStyle name="ÅëÈ­ [0]_laroux_2_41-06농림16 10" xfId="1331"/>
    <cellStyle name="AeE­ [0]_laroux_2_41-06농림16 11" xfId="1332"/>
    <cellStyle name="ÅëÈ­ [0]_laroux_2_41-06농림16 11" xfId="1333"/>
    <cellStyle name="AeE­ [0]_laroux_2_41-06농림16 12" xfId="1334"/>
    <cellStyle name="ÅëÈ­ [0]_laroux_2_41-06농림16 12" xfId="1335"/>
    <cellStyle name="AeE­ [0]_laroux_2_41-06농림16 13" xfId="1336"/>
    <cellStyle name="ÅëÈ­ [0]_laroux_2_41-06농림16 13" xfId="1337"/>
    <cellStyle name="AeE­ [0]_laroux_2_41-06농림16 14" xfId="1338"/>
    <cellStyle name="ÅëÈ­ [0]_laroux_2_41-06농림16 14" xfId="1339"/>
    <cellStyle name="AeE­ [0]_laroux_2_41-06농림16 15" xfId="1340"/>
    <cellStyle name="ÅëÈ­ [0]_laroux_2_41-06농림16 15" xfId="1341"/>
    <cellStyle name="AeE­ [0]_laroux_2_41-06농림16 16" xfId="1342"/>
    <cellStyle name="ÅëÈ­ [0]_laroux_2_41-06농림16 16" xfId="1343"/>
    <cellStyle name="AeE­ [0]_laroux_2_41-06농림16 17" xfId="1344"/>
    <cellStyle name="ÅëÈ­ [0]_laroux_2_41-06농림16 17" xfId="1345"/>
    <cellStyle name="AeE­ [0]_laroux_2_41-06농림16 18" xfId="1346"/>
    <cellStyle name="ÅëÈ­ [0]_laroux_2_41-06농림16 18" xfId="1347"/>
    <cellStyle name="AeE­ [0]_laroux_2_41-06농림16 19" xfId="1348"/>
    <cellStyle name="ÅëÈ­ [0]_laroux_2_41-06농림16 19" xfId="1349"/>
    <cellStyle name="AeE­ [0]_laroux_2_41-06농림16 2" xfId="1350"/>
    <cellStyle name="ÅëÈ­ [0]_laroux_2_41-06농림16 2" xfId="1351"/>
    <cellStyle name="AeE­ [0]_laroux_2_41-06농림16 20" xfId="1352"/>
    <cellStyle name="ÅëÈ­ [0]_laroux_2_41-06농림16 20" xfId="1353"/>
    <cellStyle name="AeE­ [0]_laroux_2_41-06농림16 21" xfId="1354"/>
    <cellStyle name="ÅëÈ­ [0]_laroux_2_41-06농림16 21" xfId="1355"/>
    <cellStyle name="AeE­ [0]_laroux_2_41-06농림16 22" xfId="1356"/>
    <cellStyle name="ÅëÈ­ [0]_laroux_2_41-06농림16 22" xfId="1357"/>
    <cellStyle name="AeE­ [0]_laroux_2_41-06농림16 23" xfId="1358"/>
    <cellStyle name="ÅëÈ­ [0]_laroux_2_41-06농림16 23" xfId="1359"/>
    <cellStyle name="AeE­ [0]_laroux_2_41-06농림16 24" xfId="1360"/>
    <cellStyle name="ÅëÈ­ [0]_laroux_2_41-06농림16 24" xfId="1361"/>
    <cellStyle name="AeE­ [0]_laroux_2_41-06농림16 25" xfId="1362"/>
    <cellStyle name="ÅëÈ­ [0]_laroux_2_41-06농림16 25" xfId="1363"/>
    <cellStyle name="AeE­ [0]_laroux_2_41-06농림16 26" xfId="1364"/>
    <cellStyle name="ÅëÈ­ [0]_laroux_2_41-06농림16 26" xfId="1365"/>
    <cellStyle name="AeE­ [0]_laroux_2_41-06농림16 27" xfId="1366"/>
    <cellStyle name="ÅëÈ­ [0]_laroux_2_41-06농림16 27" xfId="1367"/>
    <cellStyle name="AeE­ [0]_laroux_2_41-06농림16 28" xfId="1368"/>
    <cellStyle name="ÅëÈ­ [0]_laroux_2_41-06농림16 28" xfId="1369"/>
    <cellStyle name="AeE­ [0]_laroux_2_41-06농림16 29" xfId="1370"/>
    <cellStyle name="ÅëÈ­ [0]_laroux_2_41-06농림16 29" xfId="1371"/>
    <cellStyle name="AeE­ [0]_laroux_2_41-06농림16 3" xfId="1372"/>
    <cellStyle name="ÅëÈ­ [0]_laroux_2_41-06농림16 3" xfId="1373"/>
    <cellStyle name="AeE­ [0]_laroux_2_41-06농림16 30" xfId="1374"/>
    <cellStyle name="ÅëÈ­ [0]_laroux_2_41-06농림16 30" xfId="1375"/>
    <cellStyle name="AeE­ [0]_laroux_2_41-06농림16 31" xfId="1376"/>
    <cellStyle name="ÅëÈ­ [0]_laroux_2_41-06농림16 31" xfId="1377"/>
    <cellStyle name="AeE­ [0]_laroux_2_41-06농림16 32" xfId="1378"/>
    <cellStyle name="ÅëÈ­ [0]_laroux_2_41-06농림16 32" xfId="1379"/>
    <cellStyle name="AeE­ [0]_laroux_2_41-06농림16 33" xfId="1380"/>
    <cellStyle name="ÅëÈ­ [0]_laroux_2_41-06농림16 33" xfId="1381"/>
    <cellStyle name="AeE­ [0]_laroux_2_41-06농림16 34" xfId="1382"/>
    <cellStyle name="ÅëÈ­ [0]_laroux_2_41-06농림16 34" xfId="1383"/>
    <cellStyle name="AeE­ [0]_laroux_2_41-06농림16 35" xfId="1384"/>
    <cellStyle name="ÅëÈ­ [0]_laroux_2_41-06농림16 35" xfId="1385"/>
    <cellStyle name="AeE­ [0]_laroux_2_41-06농림16 36" xfId="1386"/>
    <cellStyle name="ÅëÈ­ [0]_laroux_2_41-06농림16 36" xfId="1387"/>
    <cellStyle name="AeE­ [0]_laroux_2_41-06농림16 37" xfId="1388"/>
    <cellStyle name="ÅëÈ­ [0]_laroux_2_41-06농림16 37" xfId="1389"/>
    <cellStyle name="AeE­ [0]_laroux_2_41-06농림16 38" xfId="1390"/>
    <cellStyle name="ÅëÈ­ [0]_laroux_2_41-06농림16 38" xfId="1391"/>
    <cellStyle name="AeE­ [0]_laroux_2_41-06농림16 39" xfId="1392"/>
    <cellStyle name="ÅëÈ­ [0]_laroux_2_41-06농림16 39" xfId="1393"/>
    <cellStyle name="AeE­ [0]_laroux_2_41-06농림16 4" xfId="1394"/>
    <cellStyle name="ÅëÈ­ [0]_laroux_2_41-06농림16 4" xfId="1395"/>
    <cellStyle name="AeE­ [0]_laroux_2_41-06농림16 40" xfId="1396"/>
    <cellStyle name="ÅëÈ­ [0]_laroux_2_41-06농림16 40" xfId="1397"/>
    <cellStyle name="AeE­ [0]_laroux_2_41-06농림16 41" xfId="1398"/>
    <cellStyle name="ÅëÈ­ [0]_laroux_2_41-06농림16 41" xfId="1399"/>
    <cellStyle name="AeE­ [0]_laroux_2_41-06농림16 5" xfId="1400"/>
    <cellStyle name="ÅëÈ­ [0]_laroux_2_41-06농림16 5" xfId="1401"/>
    <cellStyle name="AeE­ [0]_laroux_2_41-06농림16 6" xfId="1402"/>
    <cellStyle name="ÅëÈ­ [0]_laroux_2_41-06농림16 6" xfId="1403"/>
    <cellStyle name="AeE­ [0]_laroux_2_41-06농림16 7" xfId="1404"/>
    <cellStyle name="ÅëÈ­ [0]_laroux_2_41-06농림16 7" xfId="1405"/>
    <cellStyle name="AeE­ [0]_laroux_2_41-06농림16 8" xfId="1406"/>
    <cellStyle name="ÅëÈ­ [0]_laroux_2_41-06농림16 8" xfId="1407"/>
    <cellStyle name="AeE­ [0]_laroux_2_41-06농림16 9" xfId="1408"/>
    <cellStyle name="ÅëÈ­ [0]_laroux_2_41-06농림16 9" xfId="1409"/>
    <cellStyle name="AeE­ [0]_laroux_2_41-06농림41" xfId="169"/>
    <cellStyle name="ÅëÈ­ [0]_laroux_2_41-06농림41" xfId="170"/>
    <cellStyle name="AeE­ [0]_laroux_2_41-06농림41 10" xfId="1410"/>
    <cellStyle name="ÅëÈ­ [0]_laroux_2_41-06농림41 10" xfId="1411"/>
    <cellStyle name="AeE­ [0]_laroux_2_41-06농림41 11" xfId="1412"/>
    <cellStyle name="ÅëÈ­ [0]_laroux_2_41-06농림41 11" xfId="1413"/>
    <cellStyle name="AeE­ [0]_laroux_2_41-06농림41 12" xfId="1414"/>
    <cellStyle name="ÅëÈ­ [0]_laroux_2_41-06농림41 12" xfId="1415"/>
    <cellStyle name="AeE­ [0]_laroux_2_41-06농림41 13" xfId="1416"/>
    <cellStyle name="ÅëÈ­ [0]_laroux_2_41-06농림41 13" xfId="1417"/>
    <cellStyle name="AeE­ [0]_laroux_2_41-06농림41 14" xfId="1418"/>
    <cellStyle name="ÅëÈ­ [0]_laroux_2_41-06농림41 14" xfId="1419"/>
    <cellStyle name="AeE­ [0]_laroux_2_41-06농림41 15" xfId="1420"/>
    <cellStyle name="ÅëÈ­ [0]_laroux_2_41-06농림41 15" xfId="1421"/>
    <cellStyle name="AeE­ [0]_laroux_2_41-06농림41 16" xfId="1422"/>
    <cellStyle name="ÅëÈ­ [0]_laroux_2_41-06농림41 16" xfId="1423"/>
    <cellStyle name="AeE­ [0]_laroux_2_41-06농림41 17" xfId="1424"/>
    <cellStyle name="ÅëÈ­ [0]_laroux_2_41-06농림41 17" xfId="1425"/>
    <cellStyle name="AeE­ [0]_laroux_2_41-06농림41 18" xfId="1426"/>
    <cellStyle name="ÅëÈ­ [0]_laroux_2_41-06농림41 18" xfId="1427"/>
    <cellStyle name="AeE­ [0]_laroux_2_41-06농림41 19" xfId="1428"/>
    <cellStyle name="ÅëÈ­ [0]_laroux_2_41-06농림41 19" xfId="1429"/>
    <cellStyle name="AeE­ [0]_laroux_2_41-06농림41 2" xfId="1430"/>
    <cellStyle name="ÅëÈ­ [0]_laroux_2_41-06농림41 2" xfId="1431"/>
    <cellStyle name="AeE­ [0]_laroux_2_41-06농림41 20" xfId="1432"/>
    <cellStyle name="ÅëÈ­ [0]_laroux_2_41-06농림41 20" xfId="1433"/>
    <cellStyle name="AeE­ [0]_laroux_2_41-06농림41 21" xfId="1434"/>
    <cellStyle name="ÅëÈ­ [0]_laroux_2_41-06농림41 21" xfId="1435"/>
    <cellStyle name="AeE­ [0]_laroux_2_41-06농림41 22" xfId="1436"/>
    <cellStyle name="ÅëÈ­ [0]_laroux_2_41-06농림41 22" xfId="1437"/>
    <cellStyle name="AeE­ [0]_laroux_2_41-06농림41 23" xfId="1438"/>
    <cellStyle name="ÅëÈ­ [0]_laroux_2_41-06농림41 23" xfId="1439"/>
    <cellStyle name="AeE­ [0]_laroux_2_41-06농림41 24" xfId="1440"/>
    <cellStyle name="ÅëÈ­ [0]_laroux_2_41-06농림41 24" xfId="1441"/>
    <cellStyle name="AeE­ [0]_laroux_2_41-06농림41 25" xfId="1442"/>
    <cellStyle name="ÅëÈ­ [0]_laroux_2_41-06농림41 25" xfId="1443"/>
    <cellStyle name="AeE­ [0]_laroux_2_41-06농림41 26" xfId="1444"/>
    <cellStyle name="ÅëÈ­ [0]_laroux_2_41-06농림41 26" xfId="1445"/>
    <cellStyle name="AeE­ [0]_laroux_2_41-06농림41 27" xfId="1446"/>
    <cellStyle name="ÅëÈ­ [0]_laroux_2_41-06농림41 27" xfId="1447"/>
    <cellStyle name="AeE­ [0]_laroux_2_41-06농림41 28" xfId="1448"/>
    <cellStyle name="ÅëÈ­ [0]_laroux_2_41-06농림41 28" xfId="1449"/>
    <cellStyle name="AeE­ [0]_laroux_2_41-06농림41 29" xfId="1450"/>
    <cellStyle name="ÅëÈ­ [0]_laroux_2_41-06농림41 29" xfId="1451"/>
    <cellStyle name="AeE­ [0]_laroux_2_41-06농림41 3" xfId="1452"/>
    <cellStyle name="ÅëÈ­ [0]_laroux_2_41-06농림41 3" xfId="1453"/>
    <cellStyle name="AeE­ [0]_laroux_2_41-06농림41 30" xfId="1454"/>
    <cellStyle name="ÅëÈ­ [0]_laroux_2_41-06농림41 30" xfId="1455"/>
    <cellStyle name="AeE­ [0]_laroux_2_41-06농림41 31" xfId="1456"/>
    <cellStyle name="ÅëÈ­ [0]_laroux_2_41-06농림41 31" xfId="1457"/>
    <cellStyle name="AeE­ [0]_laroux_2_41-06농림41 32" xfId="1458"/>
    <cellStyle name="ÅëÈ­ [0]_laroux_2_41-06농림41 32" xfId="1459"/>
    <cellStyle name="AeE­ [0]_laroux_2_41-06농림41 33" xfId="1460"/>
    <cellStyle name="ÅëÈ­ [0]_laroux_2_41-06농림41 33" xfId="1461"/>
    <cellStyle name="AeE­ [0]_laroux_2_41-06농림41 34" xfId="1462"/>
    <cellStyle name="ÅëÈ­ [0]_laroux_2_41-06농림41 34" xfId="1463"/>
    <cellStyle name="AeE­ [0]_laroux_2_41-06농림41 35" xfId="1464"/>
    <cellStyle name="ÅëÈ­ [0]_laroux_2_41-06농림41 35" xfId="1465"/>
    <cellStyle name="AeE­ [0]_laroux_2_41-06농림41 36" xfId="1466"/>
    <cellStyle name="ÅëÈ­ [0]_laroux_2_41-06농림41 36" xfId="1467"/>
    <cellStyle name="AeE­ [0]_laroux_2_41-06농림41 37" xfId="1468"/>
    <cellStyle name="ÅëÈ­ [0]_laroux_2_41-06농림41 37" xfId="1469"/>
    <cellStyle name="AeE­ [0]_laroux_2_41-06농림41 38" xfId="1470"/>
    <cellStyle name="ÅëÈ­ [0]_laroux_2_41-06농림41 38" xfId="1471"/>
    <cellStyle name="AeE­ [0]_laroux_2_41-06농림41 39" xfId="1472"/>
    <cellStyle name="ÅëÈ­ [0]_laroux_2_41-06농림41 39" xfId="1473"/>
    <cellStyle name="AeE­ [0]_laroux_2_41-06농림41 4" xfId="1474"/>
    <cellStyle name="ÅëÈ­ [0]_laroux_2_41-06농림41 4" xfId="1475"/>
    <cellStyle name="AeE­ [0]_laroux_2_41-06농림41 40" xfId="1476"/>
    <cellStyle name="ÅëÈ­ [0]_laroux_2_41-06농림41 40" xfId="1477"/>
    <cellStyle name="AeE­ [0]_laroux_2_41-06농림41 41" xfId="1478"/>
    <cellStyle name="ÅëÈ­ [0]_laroux_2_41-06농림41 41" xfId="1479"/>
    <cellStyle name="AeE­ [0]_laroux_2_41-06농림41 5" xfId="1480"/>
    <cellStyle name="ÅëÈ­ [0]_laroux_2_41-06농림41 5" xfId="1481"/>
    <cellStyle name="AeE­ [0]_laroux_2_41-06농림41 6" xfId="1482"/>
    <cellStyle name="ÅëÈ­ [0]_laroux_2_41-06농림41 6" xfId="1483"/>
    <cellStyle name="AeE­ [0]_laroux_2_41-06농림41 7" xfId="1484"/>
    <cellStyle name="ÅëÈ­ [0]_laroux_2_41-06농림41 7" xfId="1485"/>
    <cellStyle name="AeE­ [0]_laroux_2_41-06농림41 8" xfId="1486"/>
    <cellStyle name="ÅëÈ­ [0]_laroux_2_41-06농림41 8" xfId="1487"/>
    <cellStyle name="AeE­ [0]_laroux_2_41-06농림41 9" xfId="1488"/>
    <cellStyle name="ÅëÈ­ [0]_laroux_2_41-06농림41 9" xfId="1489"/>
    <cellStyle name="AeE­ [0]_Sheet1" xfId="171"/>
    <cellStyle name="ÅëÈ­ [0]_Sheet1" xfId="172"/>
    <cellStyle name="AeE­ [0]_Sheet1 10" xfId="1490"/>
    <cellStyle name="ÅëÈ­ [0]_Sheet1 10" xfId="1491"/>
    <cellStyle name="AeE­ [0]_Sheet1 11" xfId="1492"/>
    <cellStyle name="ÅëÈ­ [0]_Sheet1 11" xfId="1493"/>
    <cellStyle name="AeE­ [0]_Sheet1 12" xfId="1494"/>
    <cellStyle name="ÅëÈ­ [0]_Sheet1 12" xfId="1495"/>
    <cellStyle name="AeE­ [0]_Sheet1 12 10" xfId="1496"/>
    <cellStyle name="ÅëÈ­ [0]_Sheet1 13" xfId="1497"/>
    <cellStyle name="AeE­ [0]_Sheet1 14" xfId="1498"/>
    <cellStyle name="ÅëÈ­ [0]_Sheet1 14" xfId="1499"/>
    <cellStyle name="AeE­ [0]_Sheet1 15" xfId="1500"/>
    <cellStyle name="ÅëÈ­ [0]_Sheet1 15" xfId="1501"/>
    <cellStyle name="AeE­ [0]_Sheet1 16" xfId="1502"/>
    <cellStyle name="ÅëÈ­ [0]_Sheet1 16" xfId="1503"/>
    <cellStyle name="AeE­ [0]_Sheet1 17" xfId="1504"/>
    <cellStyle name="ÅëÈ­ [0]_Sheet1 17" xfId="1505"/>
    <cellStyle name="AeE­ [0]_Sheet1 18" xfId="1506"/>
    <cellStyle name="ÅëÈ­ [0]_Sheet1 18" xfId="1507"/>
    <cellStyle name="AeE­ [0]_Sheet1 19" xfId="1508"/>
    <cellStyle name="ÅëÈ­ [0]_Sheet1 19" xfId="1509"/>
    <cellStyle name="AeE­ [0]_Sheet1 2" xfId="1510"/>
    <cellStyle name="ÅëÈ­ [0]_Sheet1 2" xfId="1511"/>
    <cellStyle name="AeE­ [0]_Sheet1 20" xfId="1512"/>
    <cellStyle name="ÅëÈ­ [0]_Sheet1 20" xfId="1513"/>
    <cellStyle name="AeE­ [0]_Sheet1 21" xfId="1514"/>
    <cellStyle name="ÅëÈ­ [0]_Sheet1 21" xfId="1515"/>
    <cellStyle name="AeE­ [0]_Sheet1 22" xfId="1516"/>
    <cellStyle name="ÅëÈ­ [0]_Sheet1 22" xfId="1517"/>
    <cellStyle name="AeE­ [0]_Sheet1 23" xfId="1518"/>
    <cellStyle name="ÅëÈ­ [0]_Sheet1 23" xfId="1519"/>
    <cellStyle name="AeE­ [0]_Sheet1 24" xfId="1520"/>
    <cellStyle name="ÅëÈ­ [0]_Sheet1 24" xfId="1521"/>
    <cellStyle name="AeE­ [0]_Sheet1 25" xfId="1522"/>
    <cellStyle name="ÅëÈ­ [0]_Sheet1 25" xfId="1523"/>
    <cellStyle name="AeE­ [0]_Sheet1 26" xfId="1524"/>
    <cellStyle name="ÅëÈ­ [0]_Sheet1 26" xfId="1525"/>
    <cellStyle name="AeE­ [0]_Sheet1 27" xfId="1526"/>
    <cellStyle name="ÅëÈ­ [0]_Sheet1 27" xfId="1527"/>
    <cellStyle name="AeE­ [0]_Sheet1 28" xfId="1528"/>
    <cellStyle name="ÅëÈ­ [0]_Sheet1 28" xfId="1529"/>
    <cellStyle name="AeE­ [0]_Sheet1 29" xfId="1530"/>
    <cellStyle name="ÅëÈ­ [0]_Sheet1 29" xfId="1531"/>
    <cellStyle name="AeE­ [0]_Sheet1 3" xfId="1532"/>
    <cellStyle name="ÅëÈ­ [0]_Sheet1 3" xfId="1533"/>
    <cellStyle name="AeE­ [0]_Sheet1 30" xfId="1534"/>
    <cellStyle name="ÅëÈ­ [0]_Sheet1 30" xfId="1535"/>
    <cellStyle name="AeE­ [0]_Sheet1 31" xfId="1536"/>
    <cellStyle name="ÅëÈ­ [0]_Sheet1 31" xfId="1537"/>
    <cellStyle name="AeE­ [0]_Sheet1 32" xfId="1538"/>
    <cellStyle name="ÅëÈ­ [0]_Sheet1 32" xfId="1539"/>
    <cellStyle name="AeE­ [0]_Sheet1 33" xfId="1540"/>
    <cellStyle name="ÅëÈ­ [0]_Sheet1 33" xfId="1541"/>
    <cellStyle name="AeE­ [0]_Sheet1 34" xfId="1542"/>
    <cellStyle name="ÅëÈ­ [0]_Sheet1 34" xfId="1543"/>
    <cellStyle name="AeE­ [0]_Sheet1 35" xfId="1544"/>
    <cellStyle name="ÅëÈ­ [0]_Sheet1 35" xfId="1545"/>
    <cellStyle name="AeE­ [0]_Sheet1 36" xfId="1546"/>
    <cellStyle name="ÅëÈ­ [0]_Sheet1 36" xfId="1547"/>
    <cellStyle name="AeE­ [0]_Sheet1 37" xfId="1548"/>
    <cellStyle name="ÅëÈ­ [0]_Sheet1 37" xfId="1549"/>
    <cellStyle name="AeE­ [0]_Sheet1 38" xfId="1550"/>
    <cellStyle name="ÅëÈ­ [0]_Sheet1 38" xfId="1551"/>
    <cellStyle name="AeE­ [0]_Sheet1 39" xfId="1552"/>
    <cellStyle name="ÅëÈ­ [0]_Sheet1 39" xfId="1553"/>
    <cellStyle name="AeE­ [0]_Sheet1 4" xfId="1554"/>
    <cellStyle name="ÅëÈ­ [0]_Sheet1 4" xfId="1555"/>
    <cellStyle name="AeE­ [0]_Sheet1 40" xfId="1556"/>
    <cellStyle name="ÅëÈ­ [0]_Sheet1 40" xfId="1557"/>
    <cellStyle name="AeE­ [0]_Sheet1 41" xfId="1558"/>
    <cellStyle name="ÅëÈ­ [0]_Sheet1 41" xfId="1559"/>
    <cellStyle name="AeE­ [0]_Sheet1 5" xfId="1560"/>
    <cellStyle name="ÅëÈ­ [0]_Sheet1 5" xfId="1561"/>
    <cellStyle name="AeE­ [0]_Sheet1 6" xfId="1562"/>
    <cellStyle name="ÅëÈ­ [0]_Sheet1 6" xfId="1563"/>
    <cellStyle name="AeE­ [0]_Sheet1 7" xfId="1564"/>
    <cellStyle name="ÅëÈ­ [0]_Sheet1 7" xfId="1565"/>
    <cellStyle name="AeE­ [0]_Sheet1 8" xfId="1566"/>
    <cellStyle name="ÅëÈ­ [0]_Sheet1 8" xfId="1567"/>
    <cellStyle name="AeE­ [0]_Sheet1 9" xfId="1568"/>
    <cellStyle name="ÅëÈ­ [0]_Sheet1 9" xfId="1569"/>
    <cellStyle name="AeE­_°eE¹_11¿a½A " xfId="173"/>
    <cellStyle name="ÅëÈ­_¼ÕÀÍ¿¹»ê" xfId="174"/>
    <cellStyle name="AeE­_¼OAI¿¹≫e" xfId="175"/>
    <cellStyle name="ÅëÈ­_ÀÎ°Çºñ,¿ÜÁÖºñ" xfId="176"/>
    <cellStyle name="AeE­_AI°Cºn,μμ±Þºn" xfId="177"/>
    <cellStyle name="ÅëÈ­_laroux" xfId="178"/>
    <cellStyle name="AeE­_laroux_1" xfId="179"/>
    <cellStyle name="ÅëÈ­_laroux_1" xfId="180"/>
    <cellStyle name="AeE­_laroux_1 10" xfId="1570"/>
    <cellStyle name="ÅëÈ­_laroux_1 10" xfId="1571"/>
    <cellStyle name="AeE­_laroux_1 11" xfId="1572"/>
    <cellStyle name="ÅëÈ­_laroux_1 11" xfId="1573"/>
    <cellStyle name="AeE­_laroux_1 12" xfId="1574"/>
    <cellStyle name="ÅëÈ­_laroux_1 12" xfId="1575"/>
    <cellStyle name="AeE­_laroux_1 12 10" xfId="1576"/>
    <cellStyle name="ÅëÈ­_laroux_1 13" xfId="1577"/>
    <cellStyle name="AeE­_laroux_1 14" xfId="1578"/>
    <cellStyle name="ÅëÈ­_laroux_1 14" xfId="1579"/>
    <cellStyle name="AeE­_laroux_1 15" xfId="1580"/>
    <cellStyle name="ÅëÈ­_laroux_1 15" xfId="1581"/>
    <cellStyle name="AeE­_laroux_1 16" xfId="1582"/>
    <cellStyle name="ÅëÈ­_laroux_1 16" xfId="1583"/>
    <cellStyle name="AeE­_laroux_1 17" xfId="1584"/>
    <cellStyle name="ÅëÈ­_laroux_1 17" xfId="1585"/>
    <cellStyle name="AeE­_laroux_1 18" xfId="1586"/>
    <cellStyle name="ÅëÈ­_laroux_1 18" xfId="1587"/>
    <cellStyle name="AeE­_laroux_1 19" xfId="1588"/>
    <cellStyle name="ÅëÈ­_laroux_1 19" xfId="1589"/>
    <cellStyle name="AeE­_laroux_1 2" xfId="1590"/>
    <cellStyle name="ÅëÈ­_laroux_1 2" xfId="1591"/>
    <cellStyle name="AeE­_laroux_1 20" xfId="1592"/>
    <cellStyle name="ÅëÈ­_laroux_1 20" xfId="1593"/>
    <cellStyle name="AeE­_laroux_1 21" xfId="1594"/>
    <cellStyle name="ÅëÈ­_laroux_1 21" xfId="1595"/>
    <cellStyle name="AeE­_laroux_1 22" xfId="1596"/>
    <cellStyle name="ÅëÈ­_laroux_1 22" xfId="1597"/>
    <cellStyle name="AeE­_laroux_1 23" xfId="1598"/>
    <cellStyle name="ÅëÈ­_laroux_1 23" xfId="1599"/>
    <cellStyle name="AeE­_laroux_1 24" xfId="1600"/>
    <cellStyle name="ÅëÈ­_laroux_1 24" xfId="1601"/>
    <cellStyle name="AeE­_laroux_1 25" xfId="1602"/>
    <cellStyle name="ÅëÈ­_laroux_1 25" xfId="1603"/>
    <cellStyle name="AeE­_laroux_1 26" xfId="1604"/>
    <cellStyle name="ÅëÈ­_laroux_1 26" xfId="1605"/>
    <cellStyle name="AeE­_laroux_1 27" xfId="1606"/>
    <cellStyle name="ÅëÈ­_laroux_1 27" xfId="1607"/>
    <cellStyle name="AeE­_laroux_1 28" xfId="1608"/>
    <cellStyle name="ÅëÈ­_laroux_1 28" xfId="1609"/>
    <cellStyle name="AeE­_laroux_1 29" xfId="1610"/>
    <cellStyle name="ÅëÈ­_laroux_1 29" xfId="1611"/>
    <cellStyle name="AeE­_laroux_1 3" xfId="1612"/>
    <cellStyle name="ÅëÈ­_laroux_1 3" xfId="1613"/>
    <cellStyle name="AeE­_laroux_1 30" xfId="1614"/>
    <cellStyle name="ÅëÈ­_laroux_1 30" xfId="1615"/>
    <cellStyle name="AeE­_laroux_1 31" xfId="1616"/>
    <cellStyle name="ÅëÈ­_laroux_1 31" xfId="1617"/>
    <cellStyle name="AeE­_laroux_1 32" xfId="1618"/>
    <cellStyle name="ÅëÈ­_laroux_1 32" xfId="1619"/>
    <cellStyle name="AeE­_laroux_1 33" xfId="1620"/>
    <cellStyle name="ÅëÈ­_laroux_1 33" xfId="1621"/>
    <cellStyle name="AeE­_laroux_1 34" xfId="1622"/>
    <cellStyle name="ÅëÈ­_laroux_1 34" xfId="1623"/>
    <cellStyle name="AeE­_laroux_1 35" xfId="1624"/>
    <cellStyle name="ÅëÈ­_laroux_1 35" xfId="1625"/>
    <cellStyle name="AeE­_laroux_1 36" xfId="1626"/>
    <cellStyle name="ÅëÈ­_laroux_1 36" xfId="1627"/>
    <cellStyle name="AeE­_laroux_1 37" xfId="1628"/>
    <cellStyle name="ÅëÈ­_laroux_1 37" xfId="1629"/>
    <cellStyle name="AeE­_laroux_1 38" xfId="1630"/>
    <cellStyle name="ÅëÈ­_laroux_1 38" xfId="1631"/>
    <cellStyle name="AeE­_laroux_1 39" xfId="1632"/>
    <cellStyle name="ÅëÈ­_laroux_1 39" xfId="1633"/>
    <cellStyle name="AeE­_laroux_1 4" xfId="1634"/>
    <cellStyle name="ÅëÈ­_laroux_1 4" xfId="1635"/>
    <cellStyle name="AeE­_laroux_1 40" xfId="1636"/>
    <cellStyle name="ÅëÈ­_laroux_1 40" xfId="1637"/>
    <cellStyle name="AeE­_laroux_1 41" xfId="1638"/>
    <cellStyle name="ÅëÈ­_laroux_1 41" xfId="1639"/>
    <cellStyle name="AeE­_laroux_1 5" xfId="1640"/>
    <cellStyle name="ÅëÈ­_laroux_1 5" xfId="1641"/>
    <cellStyle name="AeE­_laroux_1 6" xfId="1642"/>
    <cellStyle name="ÅëÈ­_laroux_1 6" xfId="1643"/>
    <cellStyle name="AeE­_laroux_1 7" xfId="1644"/>
    <cellStyle name="ÅëÈ­_laroux_1 7" xfId="1645"/>
    <cellStyle name="AeE­_laroux_1 8" xfId="1646"/>
    <cellStyle name="ÅëÈ­_laroux_1 8" xfId="1647"/>
    <cellStyle name="AeE­_laroux_1 9" xfId="1648"/>
    <cellStyle name="ÅëÈ­_laroux_1 9" xfId="1649"/>
    <cellStyle name="AeE­_laroux_2" xfId="181"/>
    <cellStyle name="ÅëÈ­_laroux_2" xfId="182"/>
    <cellStyle name="AeE­_laroux_2 10" xfId="1650"/>
    <cellStyle name="ÅëÈ­_laroux_2 10" xfId="1651"/>
    <cellStyle name="AeE­_laroux_2 11" xfId="1652"/>
    <cellStyle name="ÅëÈ­_laroux_2 11" xfId="1653"/>
    <cellStyle name="AeE­_laroux_2 12" xfId="1654"/>
    <cellStyle name="ÅëÈ­_laroux_2 12" xfId="1655"/>
    <cellStyle name="AeE­_laroux_2 13" xfId="1656"/>
    <cellStyle name="ÅëÈ­_laroux_2 13" xfId="1657"/>
    <cellStyle name="AeE­_laroux_2 14" xfId="1658"/>
    <cellStyle name="ÅëÈ­_laroux_2 14" xfId="1659"/>
    <cellStyle name="AeE­_laroux_2 15" xfId="1660"/>
    <cellStyle name="ÅëÈ­_laroux_2 15" xfId="1661"/>
    <cellStyle name="AeE­_laroux_2 16" xfId="1662"/>
    <cellStyle name="ÅëÈ­_laroux_2 16" xfId="1663"/>
    <cellStyle name="AeE­_laroux_2 17" xfId="1664"/>
    <cellStyle name="ÅëÈ­_laroux_2 17" xfId="1665"/>
    <cellStyle name="AeE­_laroux_2 18" xfId="1666"/>
    <cellStyle name="ÅëÈ­_laroux_2 18" xfId="1667"/>
    <cellStyle name="AeE­_laroux_2 19" xfId="1668"/>
    <cellStyle name="ÅëÈ­_laroux_2 19" xfId="1669"/>
    <cellStyle name="AeE­_laroux_2 2" xfId="1670"/>
    <cellStyle name="ÅëÈ­_laroux_2 2" xfId="1671"/>
    <cellStyle name="AeE­_laroux_2 20" xfId="1672"/>
    <cellStyle name="ÅëÈ­_laroux_2 20" xfId="1673"/>
    <cellStyle name="AeE­_laroux_2 21" xfId="1674"/>
    <cellStyle name="ÅëÈ­_laroux_2 21" xfId="1675"/>
    <cellStyle name="AeE­_laroux_2 22" xfId="1676"/>
    <cellStyle name="ÅëÈ­_laroux_2 22" xfId="1677"/>
    <cellStyle name="AeE­_laroux_2 23" xfId="1678"/>
    <cellStyle name="ÅëÈ­_laroux_2 23" xfId="1679"/>
    <cellStyle name="AeE­_laroux_2 24" xfId="1680"/>
    <cellStyle name="ÅëÈ­_laroux_2 24" xfId="1681"/>
    <cellStyle name="AeE­_laroux_2 25" xfId="1682"/>
    <cellStyle name="ÅëÈ­_laroux_2 25" xfId="1683"/>
    <cellStyle name="AeE­_laroux_2 26" xfId="1684"/>
    <cellStyle name="ÅëÈ­_laroux_2 26" xfId="1685"/>
    <cellStyle name="AeE­_laroux_2 27" xfId="1686"/>
    <cellStyle name="ÅëÈ­_laroux_2 27" xfId="1687"/>
    <cellStyle name="AeE­_laroux_2 28" xfId="1688"/>
    <cellStyle name="ÅëÈ­_laroux_2 28" xfId="1689"/>
    <cellStyle name="AeE­_laroux_2 29" xfId="1690"/>
    <cellStyle name="ÅëÈ­_laroux_2 29" xfId="1691"/>
    <cellStyle name="AeE­_laroux_2 3" xfId="1692"/>
    <cellStyle name="ÅëÈ­_laroux_2 3" xfId="1693"/>
    <cellStyle name="AeE­_laroux_2 30" xfId="1694"/>
    <cellStyle name="ÅëÈ­_laroux_2 30" xfId="1695"/>
    <cellStyle name="AeE­_laroux_2 31" xfId="1696"/>
    <cellStyle name="ÅëÈ­_laroux_2 31" xfId="1697"/>
    <cellStyle name="AeE­_laroux_2 32" xfId="1698"/>
    <cellStyle name="ÅëÈ­_laroux_2 32" xfId="1699"/>
    <cellStyle name="AeE­_laroux_2 33" xfId="1700"/>
    <cellStyle name="ÅëÈ­_laroux_2 33" xfId="1701"/>
    <cellStyle name="AeE­_laroux_2 34" xfId="1702"/>
    <cellStyle name="ÅëÈ­_laroux_2 34" xfId="1703"/>
    <cellStyle name="AeE­_laroux_2 35" xfId="1704"/>
    <cellStyle name="ÅëÈ­_laroux_2 35" xfId="1705"/>
    <cellStyle name="AeE­_laroux_2 36" xfId="1706"/>
    <cellStyle name="ÅëÈ­_laroux_2 36" xfId="1707"/>
    <cellStyle name="AeE­_laroux_2 37" xfId="1708"/>
    <cellStyle name="ÅëÈ­_laroux_2 37" xfId="1709"/>
    <cellStyle name="AeE­_laroux_2 38" xfId="1710"/>
    <cellStyle name="ÅëÈ­_laroux_2 38" xfId="1711"/>
    <cellStyle name="AeE­_laroux_2 39" xfId="1712"/>
    <cellStyle name="ÅëÈ­_laroux_2 39" xfId="1713"/>
    <cellStyle name="AeE­_laroux_2 4" xfId="1714"/>
    <cellStyle name="ÅëÈ­_laroux_2 4" xfId="1715"/>
    <cellStyle name="AeE­_laroux_2 40" xfId="1716"/>
    <cellStyle name="ÅëÈ­_laroux_2 40" xfId="1717"/>
    <cellStyle name="AeE­_laroux_2 41" xfId="1718"/>
    <cellStyle name="ÅëÈ­_laroux_2 41" xfId="1719"/>
    <cellStyle name="AeE­_laroux_2 5" xfId="1720"/>
    <cellStyle name="ÅëÈ­_laroux_2 5" xfId="1721"/>
    <cellStyle name="AeE­_laroux_2 6" xfId="1722"/>
    <cellStyle name="ÅëÈ­_laroux_2 6" xfId="1723"/>
    <cellStyle name="AeE­_laroux_2 7" xfId="1724"/>
    <cellStyle name="ÅëÈ­_laroux_2 7" xfId="1725"/>
    <cellStyle name="AeE­_laroux_2 8" xfId="1726"/>
    <cellStyle name="ÅëÈ­_laroux_2 8" xfId="1727"/>
    <cellStyle name="AeE­_laroux_2 9" xfId="1728"/>
    <cellStyle name="ÅëÈ­_laroux_2 9" xfId="1729"/>
    <cellStyle name="AeE­_laroux_2_41-06농림16" xfId="183"/>
    <cellStyle name="ÅëÈ­_laroux_2_41-06농림16" xfId="184"/>
    <cellStyle name="AeE­_laroux_2_41-06농림16 10" xfId="1730"/>
    <cellStyle name="ÅëÈ­_laroux_2_41-06농림16 10" xfId="1731"/>
    <cellStyle name="AeE­_laroux_2_41-06농림16 11" xfId="1732"/>
    <cellStyle name="ÅëÈ­_laroux_2_41-06농림16 11" xfId="1733"/>
    <cellStyle name="AeE­_laroux_2_41-06농림16 12" xfId="1734"/>
    <cellStyle name="ÅëÈ­_laroux_2_41-06농림16 12" xfId="1735"/>
    <cellStyle name="AeE­_laroux_2_41-06농림16 13" xfId="1736"/>
    <cellStyle name="ÅëÈ­_laroux_2_41-06농림16 13" xfId="1737"/>
    <cellStyle name="AeE­_laroux_2_41-06농림16 14" xfId="1738"/>
    <cellStyle name="ÅëÈ­_laroux_2_41-06농림16 14" xfId="1739"/>
    <cellStyle name="AeE­_laroux_2_41-06농림16 15" xfId="1740"/>
    <cellStyle name="ÅëÈ­_laroux_2_41-06농림16 15" xfId="1741"/>
    <cellStyle name="AeE­_laroux_2_41-06농림16 16" xfId="1742"/>
    <cellStyle name="ÅëÈ­_laroux_2_41-06농림16 16" xfId="1743"/>
    <cellStyle name="AeE­_laroux_2_41-06농림16 17" xfId="1744"/>
    <cellStyle name="ÅëÈ­_laroux_2_41-06농림16 17" xfId="1745"/>
    <cellStyle name="AeE­_laroux_2_41-06농림16 18" xfId="1746"/>
    <cellStyle name="ÅëÈ­_laroux_2_41-06농림16 18" xfId="1747"/>
    <cellStyle name="AeE­_laroux_2_41-06농림16 19" xfId="1748"/>
    <cellStyle name="ÅëÈ­_laroux_2_41-06농림16 19" xfId="1749"/>
    <cellStyle name="AeE­_laroux_2_41-06농림16 2" xfId="1750"/>
    <cellStyle name="ÅëÈ­_laroux_2_41-06농림16 2" xfId="1751"/>
    <cellStyle name="AeE­_laroux_2_41-06농림16 20" xfId="1752"/>
    <cellStyle name="ÅëÈ­_laroux_2_41-06농림16 20" xfId="1753"/>
    <cellStyle name="AeE­_laroux_2_41-06농림16 21" xfId="1754"/>
    <cellStyle name="ÅëÈ­_laroux_2_41-06농림16 21" xfId="1755"/>
    <cellStyle name="AeE­_laroux_2_41-06농림16 22" xfId="1756"/>
    <cellStyle name="ÅëÈ­_laroux_2_41-06농림16 22" xfId="1757"/>
    <cellStyle name="AeE­_laroux_2_41-06농림16 23" xfId="1758"/>
    <cellStyle name="ÅëÈ­_laroux_2_41-06농림16 23" xfId="1759"/>
    <cellStyle name="AeE­_laroux_2_41-06농림16 24" xfId="1760"/>
    <cellStyle name="ÅëÈ­_laroux_2_41-06농림16 24" xfId="1761"/>
    <cellStyle name="AeE­_laroux_2_41-06농림16 25" xfId="1762"/>
    <cellStyle name="ÅëÈ­_laroux_2_41-06농림16 25" xfId="1763"/>
    <cellStyle name="AeE­_laroux_2_41-06농림16 26" xfId="1764"/>
    <cellStyle name="ÅëÈ­_laroux_2_41-06농림16 26" xfId="1765"/>
    <cellStyle name="AeE­_laroux_2_41-06농림16 27" xfId="1766"/>
    <cellStyle name="ÅëÈ­_laroux_2_41-06농림16 27" xfId="1767"/>
    <cellStyle name="AeE­_laroux_2_41-06농림16 28" xfId="1768"/>
    <cellStyle name="ÅëÈ­_laroux_2_41-06농림16 28" xfId="1769"/>
    <cellStyle name="AeE­_laroux_2_41-06농림16 29" xfId="1770"/>
    <cellStyle name="ÅëÈ­_laroux_2_41-06농림16 29" xfId="1771"/>
    <cellStyle name="AeE­_laroux_2_41-06농림16 3" xfId="1772"/>
    <cellStyle name="ÅëÈ­_laroux_2_41-06농림16 3" xfId="1773"/>
    <cellStyle name="AeE­_laroux_2_41-06농림16 30" xfId="1774"/>
    <cellStyle name="ÅëÈ­_laroux_2_41-06농림16 30" xfId="1775"/>
    <cellStyle name="AeE­_laroux_2_41-06농림16 31" xfId="1776"/>
    <cellStyle name="ÅëÈ­_laroux_2_41-06농림16 31" xfId="1777"/>
    <cellStyle name="AeE­_laroux_2_41-06농림16 32" xfId="1778"/>
    <cellStyle name="ÅëÈ­_laroux_2_41-06농림16 32" xfId="1779"/>
    <cellStyle name="AeE­_laroux_2_41-06농림16 33" xfId="1780"/>
    <cellStyle name="ÅëÈ­_laroux_2_41-06농림16 33" xfId="1781"/>
    <cellStyle name="AeE­_laroux_2_41-06농림16 34" xfId="1782"/>
    <cellStyle name="ÅëÈ­_laroux_2_41-06농림16 34" xfId="1783"/>
    <cellStyle name="AeE­_laroux_2_41-06농림16 35" xfId="1784"/>
    <cellStyle name="ÅëÈ­_laroux_2_41-06농림16 35" xfId="1785"/>
    <cellStyle name="AeE­_laroux_2_41-06농림16 36" xfId="1786"/>
    <cellStyle name="ÅëÈ­_laroux_2_41-06농림16 36" xfId="1787"/>
    <cellStyle name="AeE­_laroux_2_41-06농림16 37" xfId="1788"/>
    <cellStyle name="ÅëÈ­_laroux_2_41-06농림16 37" xfId="1789"/>
    <cellStyle name="AeE­_laroux_2_41-06농림16 38" xfId="1790"/>
    <cellStyle name="ÅëÈ­_laroux_2_41-06농림16 38" xfId="1791"/>
    <cellStyle name="AeE­_laroux_2_41-06농림16 39" xfId="1792"/>
    <cellStyle name="ÅëÈ­_laroux_2_41-06농림16 39" xfId="1793"/>
    <cellStyle name="AeE­_laroux_2_41-06농림16 4" xfId="1794"/>
    <cellStyle name="ÅëÈ­_laroux_2_41-06농림16 4" xfId="1795"/>
    <cellStyle name="AeE­_laroux_2_41-06농림16 40" xfId="1796"/>
    <cellStyle name="ÅëÈ­_laroux_2_41-06농림16 40" xfId="1797"/>
    <cellStyle name="AeE­_laroux_2_41-06농림16 41" xfId="1798"/>
    <cellStyle name="ÅëÈ­_laroux_2_41-06농림16 41" xfId="1799"/>
    <cellStyle name="AeE­_laroux_2_41-06농림16 5" xfId="1800"/>
    <cellStyle name="ÅëÈ­_laroux_2_41-06농림16 5" xfId="1801"/>
    <cellStyle name="AeE­_laroux_2_41-06농림16 6" xfId="1802"/>
    <cellStyle name="ÅëÈ­_laroux_2_41-06농림16 6" xfId="1803"/>
    <cellStyle name="AeE­_laroux_2_41-06농림16 7" xfId="1804"/>
    <cellStyle name="ÅëÈ­_laroux_2_41-06농림16 7" xfId="1805"/>
    <cellStyle name="AeE­_laroux_2_41-06농림16 8" xfId="1806"/>
    <cellStyle name="ÅëÈ­_laroux_2_41-06농림16 8" xfId="1807"/>
    <cellStyle name="AeE­_laroux_2_41-06농림16 9" xfId="1808"/>
    <cellStyle name="ÅëÈ­_laroux_2_41-06농림16 9" xfId="1809"/>
    <cellStyle name="AeE­_laroux_2_41-06농림41" xfId="185"/>
    <cellStyle name="ÅëÈ­_laroux_2_41-06농림41" xfId="186"/>
    <cellStyle name="AeE­_laroux_2_41-06농림41 10" xfId="1810"/>
    <cellStyle name="ÅëÈ­_laroux_2_41-06농림41 10" xfId="1811"/>
    <cellStyle name="AeE­_laroux_2_41-06농림41 11" xfId="1812"/>
    <cellStyle name="ÅëÈ­_laroux_2_41-06농림41 11" xfId="1813"/>
    <cellStyle name="AeE­_laroux_2_41-06농림41 12" xfId="1814"/>
    <cellStyle name="ÅëÈ­_laroux_2_41-06농림41 12" xfId="1815"/>
    <cellStyle name="AeE­_laroux_2_41-06농림41 13" xfId="1816"/>
    <cellStyle name="ÅëÈ­_laroux_2_41-06농림41 13" xfId="1817"/>
    <cellStyle name="AeE­_laroux_2_41-06농림41 14" xfId="1818"/>
    <cellStyle name="ÅëÈ­_laroux_2_41-06농림41 14" xfId="1819"/>
    <cellStyle name="AeE­_laroux_2_41-06농림41 15" xfId="1820"/>
    <cellStyle name="ÅëÈ­_laroux_2_41-06농림41 15" xfId="1821"/>
    <cellStyle name="AeE­_laroux_2_41-06농림41 16" xfId="1822"/>
    <cellStyle name="ÅëÈ­_laroux_2_41-06농림41 16" xfId="1823"/>
    <cellStyle name="AeE­_laroux_2_41-06농림41 17" xfId="1824"/>
    <cellStyle name="ÅëÈ­_laroux_2_41-06농림41 17" xfId="1825"/>
    <cellStyle name="AeE­_laroux_2_41-06농림41 18" xfId="1826"/>
    <cellStyle name="ÅëÈ­_laroux_2_41-06농림41 18" xfId="1827"/>
    <cellStyle name="AeE­_laroux_2_41-06농림41 19" xfId="1828"/>
    <cellStyle name="ÅëÈ­_laroux_2_41-06농림41 19" xfId="1829"/>
    <cellStyle name="AeE­_laroux_2_41-06농림41 2" xfId="1830"/>
    <cellStyle name="ÅëÈ­_laroux_2_41-06농림41 2" xfId="1831"/>
    <cellStyle name="AeE­_laroux_2_41-06농림41 20" xfId="1832"/>
    <cellStyle name="ÅëÈ­_laroux_2_41-06농림41 20" xfId="1833"/>
    <cellStyle name="AeE­_laroux_2_41-06농림41 21" xfId="1834"/>
    <cellStyle name="ÅëÈ­_laroux_2_41-06농림41 21" xfId="1835"/>
    <cellStyle name="AeE­_laroux_2_41-06농림41 22" xfId="1836"/>
    <cellStyle name="ÅëÈ­_laroux_2_41-06농림41 22" xfId="1837"/>
    <cellStyle name="AeE­_laroux_2_41-06농림41 23" xfId="1838"/>
    <cellStyle name="ÅëÈ­_laroux_2_41-06농림41 23" xfId="1839"/>
    <cellStyle name="AeE­_laroux_2_41-06농림41 24" xfId="1840"/>
    <cellStyle name="ÅëÈ­_laroux_2_41-06농림41 24" xfId="1841"/>
    <cellStyle name="AeE­_laroux_2_41-06농림41 25" xfId="1842"/>
    <cellStyle name="ÅëÈ­_laroux_2_41-06농림41 25" xfId="1843"/>
    <cellStyle name="AeE­_laroux_2_41-06농림41 26" xfId="1844"/>
    <cellStyle name="ÅëÈ­_laroux_2_41-06농림41 26" xfId="1845"/>
    <cellStyle name="AeE­_laroux_2_41-06농림41 27" xfId="1846"/>
    <cellStyle name="ÅëÈ­_laroux_2_41-06농림41 27" xfId="1847"/>
    <cellStyle name="AeE­_laroux_2_41-06농림41 28" xfId="1848"/>
    <cellStyle name="ÅëÈ­_laroux_2_41-06농림41 28" xfId="1849"/>
    <cellStyle name="AeE­_laroux_2_41-06농림41 29" xfId="1850"/>
    <cellStyle name="ÅëÈ­_laroux_2_41-06농림41 29" xfId="1851"/>
    <cellStyle name="AeE­_laroux_2_41-06농림41 3" xfId="1852"/>
    <cellStyle name="ÅëÈ­_laroux_2_41-06농림41 3" xfId="1853"/>
    <cellStyle name="AeE­_laroux_2_41-06농림41 30" xfId="1854"/>
    <cellStyle name="ÅëÈ­_laroux_2_41-06농림41 30" xfId="1855"/>
    <cellStyle name="AeE­_laroux_2_41-06농림41 31" xfId="1856"/>
    <cellStyle name="ÅëÈ­_laroux_2_41-06농림41 31" xfId="1857"/>
    <cellStyle name="AeE­_laroux_2_41-06농림41 32" xfId="1858"/>
    <cellStyle name="ÅëÈ­_laroux_2_41-06농림41 32" xfId="1859"/>
    <cellStyle name="AeE­_laroux_2_41-06농림41 33" xfId="1860"/>
    <cellStyle name="ÅëÈ­_laroux_2_41-06농림41 33" xfId="1861"/>
    <cellStyle name="AeE­_laroux_2_41-06농림41 34" xfId="1862"/>
    <cellStyle name="ÅëÈ­_laroux_2_41-06농림41 34" xfId="1863"/>
    <cellStyle name="AeE­_laroux_2_41-06농림41 35" xfId="1864"/>
    <cellStyle name="ÅëÈ­_laroux_2_41-06농림41 35" xfId="1865"/>
    <cellStyle name="AeE­_laroux_2_41-06농림41 36" xfId="1866"/>
    <cellStyle name="ÅëÈ­_laroux_2_41-06농림41 36" xfId="1867"/>
    <cellStyle name="AeE­_laroux_2_41-06농림41 37" xfId="1868"/>
    <cellStyle name="ÅëÈ­_laroux_2_41-06농림41 37" xfId="1869"/>
    <cellStyle name="AeE­_laroux_2_41-06농림41 38" xfId="1870"/>
    <cellStyle name="ÅëÈ­_laroux_2_41-06농림41 38" xfId="1871"/>
    <cellStyle name="AeE­_laroux_2_41-06농림41 39" xfId="1872"/>
    <cellStyle name="ÅëÈ­_laroux_2_41-06농림41 39" xfId="1873"/>
    <cellStyle name="AeE­_laroux_2_41-06농림41 4" xfId="1874"/>
    <cellStyle name="ÅëÈ­_laroux_2_41-06농림41 4" xfId="1875"/>
    <cellStyle name="AeE­_laroux_2_41-06농림41 40" xfId="1876"/>
    <cellStyle name="ÅëÈ­_laroux_2_41-06농림41 40" xfId="1877"/>
    <cellStyle name="AeE­_laroux_2_41-06농림41 41" xfId="1878"/>
    <cellStyle name="ÅëÈ­_laroux_2_41-06농림41 41" xfId="1879"/>
    <cellStyle name="AeE­_laroux_2_41-06농림41 5" xfId="1880"/>
    <cellStyle name="ÅëÈ­_laroux_2_41-06농림41 5" xfId="1881"/>
    <cellStyle name="AeE­_laroux_2_41-06농림41 6" xfId="1882"/>
    <cellStyle name="ÅëÈ­_laroux_2_41-06농림41 6" xfId="1883"/>
    <cellStyle name="AeE­_laroux_2_41-06농림41 7" xfId="1884"/>
    <cellStyle name="ÅëÈ­_laroux_2_41-06농림41 7" xfId="1885"/>
    <cellStyle name="AeE­_laroux_2_41-06농림41 8" xfId="1886"/>
    <cellStyle name="ÅëÈ­_laroux_2_41-06농림41 8" xfId="1887"/>
    <cellStyle name="AeE­_laroux_2_41-06농림41 9" xfId="1888"/>
    <cellStyle name="ÅëÈ­_laroux_2_41-06농림41 9" xfId="1889"/>
    <cellStyle name="AeE­_Sheet1" xfId="187"/>
    <cellStyle name="ÅëÈ­_Sheet1" xfId="188"/>
    <cellStyle name="AeE­_Sheet1 10" xfId="1890"/>
    <cellStyle name="ÅëÈ­_Sheet1 10" xfId="1891"/>
    <cellStyle name="AeE­_Sheet1 11" xfId="1892"/>
    <cellStyle name="ÅëÈ­_Sheet1 11" xfId="1893"/>
    <cellStyle name="AeE­_Sheet1 12" xfId="1894"/>
    <cellStyle name="ÅëÈ­_Sheet1 12" xfId="1895"/>
    <cellStyle name="AeE­_Sheet1 12 10" xfId="1896"/>
    <cellStyle name="ÅëÈ­_Sheet1 13" xfId="1897"/>
    <cellStyle name="AeE­_Sheet1 14" xfId="1898"/>
    <cellStyle name="ÅëÈ­_Sheet1 14" xfId="1899"/>
    <cellStyle name="AeE­_Sheet1 15" xfId="1900"/>
    <cellStyle name="ÅëÈ­_Sheet1 15" xfId="1901"/>
    <cellStyle name="AeE­_Sheet1 16" xfId="1902"/>
    <cellStyle name="ÅëÈ­_Sheet1 16" xfId="1903"/>
    <cellStyle name="AeE­_Sheet1 17" xfId="1904"/>
    <cellStyle name="ÅëÈ­_Sheet1 17" xfId="1905"/>
    <cellStyle name="AeE­_Sheet1 18" xfId="1906"/>
    <cellStyle name="ÅëÈ­_Sheet1 18" xfId="1907"/>
    <cellStyle name="AeE­_Sheet1 19" xfId="1908"/>
    <cellStyle name="ÅëÈ­_Sheet1 19" xfId="1909"/>
    <cellStyle name="AeE­_Sheet1 2" xfId="1910"/>
    <cellStyle name="ÅëÈ­_Sheet1 2" xfId="1911"/>
    <cellStyle name="AeE­_Sheet1 20" xfId="1912"/>
    <cellStyle name="ÅëÈ­_Sheet1 20" xfId="1913"/>
    <cellStyle name="AeE­_Sheet1 21" xfId="1914"/>
    <cellStyle name="ÅëÈ­_Sheet1 21" xfId="1915"/>
    <cellStyle name="AeE­_Sheet1 22" xfId="1916"/>
    <cellStyle name="ÅëÈ­_Sheet1 22" xfId="1917"/>
    <cellStyle name="AeE­_Sheet1 23" xfId="1918"/>
    <cellStyle name="ÅëÈ­_Sheet1 23" xfId="1919"/>
    <cellStyle name="AeE­_Sheet1 24" xfId="1920"/>
    <cellStyle name="ÅëÈ­_Sheet1 24" xfId="1921"/>
    <cellStyle name="AeE­_Sheet1 25" xfId="1922"/>
    <cellStyle name="ÅëÈ­_Sheet1 25" xfId="1923"/>
    <cellStyle name="AeE­_Sheet1 26" xfId="1924"/>
    <cellStyle name="ÅëÈ­_Sheet1 26" xfId="1925"/>
    <cellStyle name="AeE­_Sheet1 27" xfId="1926"/>
    <cellStyle name="ÅëÈ­_Sheet1 27" xfId="1927"/>
    <cellStyle name="AeE­_Sheet1 28" xfId="1928"/>
    <cellStyle name="ÅëÈ­_Sheet1 28" xfId="1929"/>
    <cellStyle name="AeE­_Sheet1 29" xfId="1930"/>
    <cellStyle name="ÅëÈ­_Sheet1 29" xfId="1931"/>
    <cellStyle name="AeE­_Sheet1 3" xfId="1932"/>
    <cellStyle name="ÅëÈ­_Sheet1 3" xfId="1933"/>
    <cellStyle name="AeE­_Sheet1 30" xfId="1934"/>
    <cellStyle name="ÅëÈ­_Sheet1 30" xfId="1935"/>
    <cellStyle name="AeE­_Sheet1 31" xfId="1936"/>
    <cellStyle name="ÅëÈ­_Sheet1 31" xfId="1937"/>
    <cellStyle name="AeE­_Sheet1 32" xfId="1938"/>
    <cellStyle name="ÅëÈ­_Sheet1 32" xfId="1939"/>
    <cellStyle name="AeE­_Sheet1 33" xfId="1940"/>
    <cellStyle name="ÅëÈ­_Sheet1 33" xfId="1941"/>
    <cellStyle name="AeE­_Sheet1 34" xfId="1942"/>
    <cellStyle name="ÅëÈ­_Sheet1 34" xfId="1943"/>
    <cellStyle name="AeE­_Sheet1 35" xfId="1944"/>
    <cellStyle name="ÅëÈ­_Sheet1 35" xfId="1945"/>
    <cellStyle name="AeE­_Sheet1 36" xfId="1946"/>
    <cellStyle name="ÅëÈ­_Sheet1 36" xfId="1947"/>
    <cellStyle name="AeE­_Sheet1 37" xfId="1948"/>
    <cellStyle name="ÅëÈ­_Sheet1 37" xfId="1949"/>
    <cellStyle name="AeE­_Sheet1 38" xfId="1950"/>
    <cellStyle name="ÅëÈ­_Sheet1 38" xfId="1951"/>
    <cellStyle name="AeE­_Sheet1 39" xfId="1952"/>
    <cellStyle name="ÅëÈ­_Sheet1 39" xfId="1953"/>
    <cellStyle name="AeE­_Sheet1 4" xfId="1954"/>
    <cellStyle name="ÅëÈ­_Sheet1 4" xfId="1955"/>
    <cellStyle name="AeE­_Sheet1 40" xfId="1956"/>
    <cellStyle name="ÅëÈ­_Sheet1 40" xfId="1957"/>
    <cellStyle name="AeE­_Sheet1 41" xfId="1958"/>
    <cellStyle name="ÅëÈ­_Sheet1 41" xfId="1959"/>
    <cellStyle name="AeE­_Sheet1 5" xfId="1960"/>
    <cellStyle name="ÅëÈ­_Sheet1 5" xfId="1961"/>
    <cellStyle name="AeE­_Sheet1 6" xfId="1962"/>
    <cellStyle name="ÅëÈ­_Sheet1 6" xfId="1963"/>
    <cellStyle name="AeE­_Sheet1 7" xfId="1964"/>
    <cellStyle name="ÅëÈ­_Sheet1 7" xfId="1965"/>
    <cellStyle name="AeE­_Sheet1 8" xfId="1966"/>
    <cellStyle name="ÅëÈ­_Sheet1 8" xfId="1967"/>
    <cellStyle name="AeE­_Sheet1 9" xfId="1968"/>
    <cellStyle name="ÅëÈ­_Sheet1 9" xfId="1969"/>
    <cellStyle name="AeE­_Sheet1_41-06농림16" xfId="189"/>
    <cellStyle name="ÅëÈ­_Sheet1_41-06농림16" xfId="190"/>
    <cellStyle name="AeE­_Sheet1_41-06농림16 10" xfId="1970"/>
    <cellStyle name="ÅëÈ­_Sheet1_41-06농림16 10" xfId="1971"/>
    <cellStyle name="AeE­_Sheet1_41-06농림16 11" xfId="1972"/>
    <cellStyle name="ÅëÈ­_Sheet1_41-06농림16 11" xfId="1973"/>
    <cellStyle name="AeE­_Sheet1_41-06농림16 12" xfId="1974"/>
    <cellStyle name="ÅëÈ­_Sheet1_41-06농림16 12" xfId="1975"/>
    <cellStyle name="AeE­_Sheet1_41-06농림16 12 10" xfId="1976"/>
    <cellStyle name="ÅëÈ­_Sheet1_41-06농림16 13" xfId="1977"/>
    <cellStyle name="AeE­_Sheet1_41-06농림16 14" xfId="1978"/>
    <cellStyle name="ÅëÈ­_Sheet1_41-06농림16 14" xfId="1979"/>
    <cellStyle name="AeE­_Sheet1_41-06농림16 15" xfId="1980"/>
    <cellStyle name="ÅëÈ­_Sheet1_41-06농림16 15" xfId="1981"/>
    <cellStyle name="AeE­_Sheet1_41-06농림16 16" xfId="1982"/>
    <cellStyle name="ÅëÈ­_Sheet1_41-06농림16 16" xfId="1983"/>
    <cellStyle name="AeE­_Sheet1_41-06농림16 17" xfId="1984"/>
    <cellStyle name="ÅëÈ­_Sheet1_41-06농림16 17" xfId="1985"/>
    <cellStyle name="AeE­_Sheet1_41-06농림16 18" xfId="1986"/>
    <cellStyle name="ÅëÈ­_Sheet1_41-06농림16 18" xfId="1987"/>
    <cellStyle name="AeE­_Sheet1_41-06농림16 19" xfId="1988"/>
    <cellStyle name="ÅëÈ­_Sheet1_41-06농림16 19" xfId="1989"/>
    <cellStyle name="AeE­_Sheet1_41-06농림16 2" xfId="1990"/>
    <cellStyle name="ÅëÈ­_Sheet1_41-06농림16 2" xfId="1991"/>
    <cellStyle name="AeE­_Sheet1_41-06농림16 20" xfId="1992"/>
    <cellStyle name="ÅëÈ­_Sheet1_41-06농림16 20" xfId="1993"/>
    <cellStyle name="AeE­_Sheet1_41-06농림16 21" xfId="1994"/>
    <cellStyle name="ÅëÈ­_Sheet1_41-06농림16 21" xfId="1995"/>
    <cellStyle name="AeE­_Sheet1_41-06농림16 22" xfId="1996"/>
    <cellStyle name="ÅëÈ­_Sheet1_41-06농림16 22" xfId="1997"/>
    <cellStyle name="AeE­_Sheet1_41-06농림16 23" xfId="1998"/>
    <cellStyle name="ÅëÈ­_Sheet1_41-06농림16 23" xfId="1999"/>
    <cellStyle name="AeE­_Sheet1_41-06농림16 24" xfId="2000"/>
    <cellStyle name="ÅëÈ­_Sheet1_41-06농림16 24" xfId="2001"/>
    <cellStyle name="AeE­_Sheet1_41-06농림16 25" xfId="2002"/>
    <cellStyle name="ÅëÈ­_Sheet1_41-06농림16 25" xfId="2003"/>
    <cellStyle name="AeE­_Sheet1_41-06농림16 26" xfId="2004"/>
    <cellStyle name="ÅëÈ­_Sheet1_41-06농림16 26" xfId="2005"/>
    <cellStyle name="AeE­_Sheet1_41-06농림16 27" xfId="2006"/>
    <cellStyle name="ÅëÈ­_Sheet1_41-06농림16 27" xfId="2007"/>
    <cellStyle name="AeE­_Sheet1_41-06농림16 28" xfId="2008"/>
    <cellStyle name="ÅëÈ­_Sheet1_41-06농림16 28" xfId="2009"/>
    <cellStyle name="AeE­_Sheet1_41-06농림16 29" xfId="2010"/>
    <cellStyle name="ÅëÈ­_Sheet1_41-06농림16 29" xfId="2011"/>
    <cellStyle name="AeE­_Sheet1_41-06농림16 3" xfId="2012"/>
    <cellStyle name="ÅëÈ­_Sheet1_41-06농림16 3" xfId="2013"/>
    <cellStyle name="AeE­_Sheet1_41-06농림16 30" xfId="2014"/>
    <cellStyle name="ÅëÈ­_Sheet1_41-06농림16 30" xfId="2015"/>
    <cellStyle name="AeE­_Sheet1_41-06농림16 31" xfId="2016"/>
    <cellStyle name="ÅëÈ­_Sheet1_41-06농림16 31" xfId="2017"/>
    <cellStyle name="AeE­_Sheet1_41-06농림16 32" xfId="2018"/>
    <cellStyle name="ÅëÈ­_Sheet1_41-06농림16 32" xfId="2019"/>
    <cellStyle name="AeE­_Sheet1_41-06농림16 33" xfId="2020"/>
    <cellStyle name="ÅëÈ­_Sheet1_41-06농림16 33" xfId="2021"/>
    <cellStyle name="AeE­_Sheet1_41-06농림16 34" xfId="2022"/>
    <cellStyle name="ÅëÈ­_Sheet1_41-06농림16 34" xfId="2023"/>
    <cellStyle name="AeE­_Sheet1_41-06농림16 35" xfId="2024"/>
    <cellStyle name="ÅëÈ­_Sheet1_41-06농림16 35" xfId="2025"/>
    <cellStyle name="AeE­_Sheet1_41-06농림16 36" xfId="2026"/>
    <cellStyle name="ÅëÈ­_Sheet1_41-06농림16 36" xfId="2027"/>
    <cellStyle name="AeE­_Sheet1_41-06농림16 37" xfId="2028"/>
    <cellStyle name="ÅëÈ­_Sheet1_41-06농림16 37" xfId="2029"/>
    <cellStyle name="AeE­_Sheet1_41-06농림16 38" xfId="2030"/>
    <cellStyle name="ÅëÈ­_Sheet1_41-06농림16 38" xfId="2031"/>
    <cellStyle name="AeE­_Sheet1_41-06농림16 39" xfId="2032"/>
    <cellStyle name="ÅëÈ­_Sheet1_41-06농림16 39" xfId="2033"/>
    <cellStyle name="AeE­_Sheet1_41-06농림16 4" xfId="2034"/>
    <cellStyle name="ÅëÈ­_Sheet1_41-06농림16 4" xfId="2035"/>
    <cellStyle name="AeE­_Sheet1_41-06농림16 40" xfId="2036"/>
    <cellStyle name="ÅëÈ­_Sheet1_41-06농림16 40" xfId="2037"/>
    <cellStyle name="AeE­_Sheet1_41-06농림16 41" xfId="2038"/>
    <cellStyle name="ÅëÈ­_Sheet1_41-06농림16 41" xfId="2039"/>
    <cellStyle name="AeE­_Sheet1_41-06농림16 5" xfId="2040"/>
    <cellStyle name="ÅëÈ­_Sheet1_41-06농림16 5" xfId="2041"/>
    <cellStyle name="AeE­_Sheet1_41-06농림16 6" xfId="2042"/>
    <cellStyle name="ÅëÈ­_Sheet1_41-06농림16 6" xfId="2043"/>
    <cellStyle name="AeE­_Sheet1_41-06농림16 7" xfId="2044"/>
    <cellStyle name="ÅëÈ­_Sheet1_41-06농림16 7" xfId="2045"/>
    <cellStyle name="AeE­_Sheet1_41-06농림16 8" xfId="2046"/>
    <cellStyle name="ÅëÈ­_Sheet1_41-06농림16 8" xfId="2047"/>
    <cellStyle name="AeE­_Sheet1_41-06농림16 9" xfId="2048"/>
    <cellStyle name="ÅëÈ­_Sheet1_41-06농림16 9" xfId="2049"/>
    <cellStyle name="AeE­_Sheet1_41-06농림41" xfId="191"/>
    <cellStyle name="ÅëÈ­_Sheet1_41-06농림41" xfId="192"/>
    <cellStyle name="AeE­_Sheet1_41-06농림41 10" xfId="2050"/>
    <cellStyle name="ÅëÈ­_Sheet1_41-06농림41 10" xfId="2051"/>
    <cellStyle name="AeE­_Sheet1_41-06농림41 11" xfId="2052"/>
    <cellStyle name="ÅëÈ­_Sheet1_41-06농림41 11" xfId="2053"/>
    <cellStyle name="AeE­_Sheet1_41-06농림41 12" xfId="2054"/>
    <cellStyle name="ÅëÈ­_Sheet1_41-06농림41 12" xfId="2055"/>
    <cellStyle name="AeE­_Sheet1_41-06농림41 12 10" xfId="2056"/>
    <cellStyle name="ÅëÈ­_Sheet1_41-06농림41 13" xfId="2057"/>
    <cellStyle name="AeE­_Sheet1_41-06농림41 14" xfId="2058"/>
    <cellStyle name="ÅëÈ­_Sheet1_41-06농림41 14" xfId="2059"/>
    <cellStyle name="AeE­_Sheet1_41-06농림41 15" xfId="2060"/>
    <cellStyle name="ÅëÈ­_Sheet1_41-06농림41 15" xfId="2061"/>
    <cellStyle name="AeE­_Sheet1_41-06농림41 16" xfId="2062"/>
    <cellStyle name="ÅëÈ­_Sheet1_41-06농림41 16" xfId="2063"/>
    <cellStyle name="AeE­_Sheet1_41-06농림41 17" xfId="2064"/>
    <cellStyle name="ÅëÈ­_Sheet1_41-06농림41 17" xfId="2065"/>
    <cellStyle name="AeE­_Sheet1_41-06농림41 18" xfId="2066"/>
    <cellStyle name="ÅëÈ­_Sheet1_41-06농림41 18" xfId="2067"/>
    <cellStyle name="AeE­_Sheet1_41-06농림41 19" xfId="2068"/>
    <cellStyle name="ÅëÈ­_Sheet1_41-06농림41 19" xfId="2069"/>
    <cellStyle name="AeE­_Sheet1_41-06농림41 2" xfId="2070"/>
    <cellStyle name="ÅëÈ­_Sheet1_41-06농림41 2" xfId="2071"/>
    <cellStyle name="AeE­_Sheet1_41-06농림41 20" xfId="2072"/>
    <cellStyle name="ÅëÈ­_Sheet1_41-06농림41 20" xfId="2073"/>
    <cellStyle name="AeE­_Sheet1_41-06농림41 21" xfId="2074"/>
    <cellStyle name="ÅëÈ­_Sheet1_41-06농림41 21" xfId="2075"/>
    <cellStyle name="AeE­_Sheet1_41-06농림41 22" xfId="2076"/>
    <cellStyle name="ÅëÈ­_Sheet1_41-06농림41 22" xfId="2077"/>
    <cellStyle name="AeE­_Sheet1_41-06농림41 23" xfId="2078"/>
    <cellStyle name="ÅëÈ­_Sheet1_41-06농림41 23" xfId="2079"/>
    <cellStyle name="AeE­_Sheet1_41-06농림41 24" xfId="2080"/>
    <cellStyle name="ÅëÈ­_Sheet1_41-06농림41 24" xfId="2081"/>
    <cellStyle name="AeE­_Sheet1_41-06농림41 25" xfId="2082"/>
    <cellStyle name="ÅëÈ­_Sheet1_41-06농림41 25" xfId="2083"/>
    <cellStyle name="AeE­_Sheet1_41-06농림41 26" xfId="2084"/>
    <cellStyle name="ÅëÈ­_Sheet1_41-06농림41 26" xfId="2085"/>
    <cellStyle name="AeE­_Sheet1_41-06농림41 27" xfId="2086"/>
    <cellStyle name="ÅëÈ­_Sheet1_41-06농림41 27" xfId="2087"/>
    <cellStyle name="AeE­_Sheet1_41-06농림41 28" xfId="2088"/>
    <cellStyle name="ÅëÈ­_Sheet1_41-06농림41 28" xfId="2089"/>
    <cellStyle name="AeE­_Sheet1_41-06농림41 29" xfId="2090"/>
    <cellStyle name="ÅëÈ­_Sheet1_41-06농림41 29" xfId="2091"/>
    <cellStyle name="AeE­_Sheet1_41-06농림41 3" xfId="2092"/>
    <cellStyle name="ÅëÈ­_Sheet1_41-06농림41 3" xfId="2093"/>
    <cellStyle name="AeE­_Sheet1_41-06농림41 30" xfId="2094"/>
    <cellStyle name="ÅëÈ­_Sheet1_41-06농림41 30" xfId="2095"/>
    <cellStyle name="AeE­_Sheet1_41-06농림41 31" xfId="2096"/>
    <cellStyle name="ÅëÈ­_Sheet1_41-06농림41 31" xfId="2097"/>
    <cellStyle name="AeE­_Sheet1_41-06농림41 32" xfId="2098"/>
    <cellStyle name="ÅëÈ­_Sheet1_41-06농림41 32" xfId="2099"/>
    <cellStyle name="AeE­_Sheet1_41-06농림41 33" xfId="2100"/>
    <cellStyle name="ÅëÈ­_Sheet1_41-06농림41 33" xfId="2101"/>
    <cellStyle name="AeE­_Sheet1_41-06농림41 34" xfId="2102"/>
    <cellStyle name="ÅëÈ­_Sheet1_41-06농림41 34" xfId="2103"/>
    <cellStyle name="AeE­_Sheet1_41-06농림41 35" xfId="2104"/>
    <cellStyle name="ÅëÈ­_Sheet1_41-06농림41 35" xfId="2105"/>
    <cellStyle name="AeE­_Sheet1_41-06농림41 36" xfId="2106"/>
    <cellStyle name="ÅëÈ­_Sheet1_41-06농림41 36" xfId="2107"/>
    <cellStyle name="AeE­_Sheet1_41-06농림41 37" xfId="2108"/>
    <cellStyle name="ÅëÈ­_Sheet1_41-06농림41 37" xfId="2109"/>
    <cellStyle name="AeE­_Sheet1_41-06농림41 38" xfId="2110"/>
    <cellStyle name="ÅëÈ­_Sheet1_41-06농림41 38" xfId="2111"/>
    <cellStyle name="AeE­_Sheet1_41-06농림41 39" xfId="2112"/>
    <cellStyle name="ÅëÈ­_Sheet1_41-06농림41 39" xfId="2113"/>
    <cellStyle name="AeE­_Sheet1_41-06농림41 4" xfId="2114"/>
    <cellStyle name="ÅëÈ­_Sheet1_41-06농림41 4" xfId="2115"/>
    <cellStyle name="AeE­_Sheet1_41-06농림41 40" xfId="2116"/>
    <cellStyle name="ÅëÈ­_Sheet1_41-06농림41 40" xfId="2117"/>
    <cellStyle name="AeE­_Sheet1_41-06농림41 41" xfId="2118"/>
    <cellStyle name="ÅëÈ­_Sheet1_41-06농림41 41" xfId="2119"/>
    <cellStyle name="AeE­_Sheet1_41-06농림41 5" xfId="2120"/>
    <cellStyle name="ÅëÈ­_Sheet1_41-06농림41 5" xfId="2121"/>
    <cellStyle name="AeE­_Sheet1_41-06농림41 6" xfId="2122"/>
    <cellStyle name="ÅëÈ­_Sheet1_41-06농림41 6" xfId="2123"/>
    <cellStyle name="AeE­_Sheet1_41-06농림41 7" xfId="2124"/>
    <cellStyle name="ÅëÈ­_Sheet1_41-06농림41 7" xfId="2125"/>
    <cellStyle name="AeE­_Sheet1_41-06농림41 8" xfId="2126"/>
    <cellStyle name="ÅëÈ­_Sheet1_41-06농림41 8" xfId="2127"/>
    <cellStyle name="AeE­_Sheet1_41-06농림41 9" xfId="2128"/>
    <cellStyle name="ÅëÈ­_Sheet1_41-06농림41 9" xfId="2129"/>
    <cellStyle name="AeE¡ⓒ [0]_INQUIRY ￠?￥i¨u¡AAⓒ￢Aⓒª " xfId="193"/>
    <cellStyle name="AeE¡ⓒ_INQUIRY ￠?￥i¨u¡AAⓒ￢Aⓒª " xfId="194"/>
    <cellStyle name="ALIGNMENT" xfId="195"/>
    <cellStyle name="AÞ¸¶ [0]_°eE¹_11¿a½A " xfId="196"/>
    <cellStyle name="ÄÞ¸¶ [0]_¼ÕÀÍ¿¹»ê" xfId="197"/>
    <cellStyle name="AÞ¸¶ [0]_¼OAI¿¹≫e" xfId="198"/>
    <cellStyle name="ÄÞ¸¶ [0]_ÀÎ°Çºñ,¿ÜÁÖºñ" xfId="199"/>
    <cellStyle name="AÞ¸¶ [0]_AI°Cºn,μμ±Þºn" xfId="200"/>
    <cellStyle name="ÄÞ¸¶ [0]_laroux" xfId="201"/>
    <cellStyle name="AÞ¸¶ [0]_laroux_1" xfId="202"/>
    <cellStyle name="ÄÞ¸¶ [0]_laroux_1" xfId="203"/>
    <cellStyle name="AÞ¸¶ [0]_laroux_1 10" xfId="2130"/>
    <cellStyle name="ÄÞ¸¶ [0]_laroux_1 10" xfId="2131"/>
    <cellStyle name="AÞ¸¶ [0]_laroux_1 11" xfId="2132"/>
    <cellStyle name="ÄÞ¸¶ [0]_laroux_1 11" xfId="2133"/>
    <cellStyle name="AÞ¸¶ [0]_laroux_1 12" xfId="2134"/>
    <cellStyle name="ÄÞ¸¶ [0]_laroux_1 12" xfId="2135"/>
    <cellStyle name="AÞ¸¶ [0]_laroux_1 12 10" xfId="2136"/>
    <cellStyle name="ÄÞ¸¶ [0]_laroux_1 13" xfId="2137"/>
    <cellStyle name="AÞ¸¶ [0]_laroux_1 14" xfId="2138"/>
    <cellStyle name="ÄÞ¸¶ [0]_laroux_1 14" xfId="2139"/>
    <cellStyle name="AÞ¸¶ [0]_laroux_1 15" xfId="2140"/>
    <cellStyle name="ÄÞ¸¶ [0]_laroux_1 15" xfId="2141"/>
    <cellStyle name="AÞ¸¶ [0]_laroux_1 16" xfId="2142"/>
    <cellStyle name="ÄÞ¸¶ [0]_laroux_1 16" xfId="2143"/>
    <cellStyle name="AÞ¸¶ [0]_laroux_1 17" xfId="2144"/>
    <cellStyle name="ÄÞ¸¶ [0]_laroux_1 17" xfId="2145"/>
    <cellStyle name="AÞ¸¶ [0]_laroux_1 18" xfId="2146"/>
    <cellStyle name="ÄÞ¸¶ [0]_laroux_1 18" xfId="2147"/>
    <cellStyle name="AÞ¸¶ [0]_laroux_1 19" xfId="2148"/>
    <cellStyle name="ÄÞ¸¶ [0]_laroux_1 19" xfId="2149"/>
    <cellStyle name="AÞ¸¶ [0]_laroux_1 2" xfId="2150"/>
    <cellStyle name="ÄÞ¸¶ [0]_laroux_1 2" xfId="2151"/>
    <cellStyle name="AÞ¸¶ [0]_laroux_1 20" xfId="2152"/>
    <cellStyle name="ÄÞ¸¶ [0]_laroux_1 20" xfId="2153"/>
    <cellStyle name="AÞ¸¶ [0]_laroux_1 21" xfId="2154"/>
    <cellStyle name="ÄÞ¸¶ [0]_laroux_1 21" xfId="2155"/>
    <cellStyle name="AÞ¸¶ [0]_laroux_1 22" xfId="2156"/>
    <cellStyle name="ÄÞ¸¶ [0]_laroux_1 22" xfId="2157"/>
    <cellStyle name="AÞ¸¶ [0]_laroux_1 23" xfId="2158"/>
    <cellStyle name="ÄÞ¸¶ [0]_laroux_1 23" xfId="2159"/>
    <cellStyle name="AÞ¸¶ [0]_laroux_1 24" xfId="2160"/>
    <cellStyle name="ÄÞ¸¶ [0]_laroux_1 24" xfId="2161"/>
    <cellStyle name="AÞ¸¶ [0]_laroux_1 25" xfId="2162"/>
    <cellStyle name="ÄÞ¸¶ [0]_laroux_1 25" xfId="2163"/>
    <cellStyle name="AÞ¸¶ [0]_laroux_1 26" xfId="2164"/>
    <cellStyle name="ÄÞ¸¶ [0]_laroux_1 26" xfId="2165"/>
    <cellStyle name="AÞ¸¶ [0]_laroux_1 27" xfId="2166"/>
    <cellStyle name="ÄÞ¸¶ [0]_laroux_1 27" xfId="2167"/>
    <cellStyle name="AÞ¸¶ [0]_laroux_1 28" xfId="2168"/>
    <cellStyle name="ÄÞ¸¶ [0]_laroux_1 28" xfId="2169"/>
    <cellStyle name="AÞ¸¶ [0]_laroux_1 29" xfId="2170"/>
    <cellStyle name="ÄÞ¸¶ [0]_laroux_1 29" xfId="2171"/>
    <cellStyle name="AÞ¸¶ [0]_laroux_1 3" xfId="2172"/>
    <cellStyle name="ÄÞ¸¶ [0]_laroux_1 3" xfId="2173"/>
    <cellStyle name="AÞ¸¶ [0]_laroux_1 30" xfId="2174"/>
    <cellStyle name="ÄÞ¸¶ [0]_laroux_1 30" xfId="2175"/>
    <cellStyle name="AÞ¸¶ [0]_laroux_1 31" xfId="2176"/>
    <cellStyle name="ÄÞ¸¶ [0]_laroux_1 31" xfId="2177"/>
    <cellStyle name="AÞ¸¶ [0]_laroux_1 32" xfId="2178"/>
    <cellStyle name="ÄÞ¸¶ [0]_laroux_1 32" xfId="2179"/>
    <cellStyle name="AÞ¸¶ [0]_laroux_1 33" xfId="2180"/>
    <cellStyle name="ÄÞ¸¶ [0]_laroux_1 33" xfId="2181"/>
    <cellStyle name="AÞ¸¶ [0]_laroux_1 34" xfId="2182"/>
    <cellStyle name="ÄÞ¸¶ [0]_laroux_1 34" xfId="2183"/>
    <cellStyle name="AÞ¸¶ [0]_laroux_1 35" xfId="2184"/>
    <cellStyle name="ÄÞ¸¶ [0]_laroux_1 35" xfId="2185"/>
    <cellStyle name="AÞ¸¶ [0]_laroux_1 36" xfId="2186"/>
    <cellStyle name="ÄÞ¸¶ [0]_laroux_1 36" xfId="2187"/>
    <cellStyle name="AÞ¸¶ [0]_laroux_1 37" xfId="2188"/>
    <cellStyle name="ÄÞ¸¶ [0]_laroux_1 37" xfId="2189"/>
    <cellStyle name="AÞ¸¶ [0]_laroux_1 38" xfId="2190"/>
    <cellStyle name="ÄÞ¸¶ [0]_laroux_1 38" xfId="2191"/>
    <cellStyle name="AÞ¸¶ [0]_laroux_1 39" xfId="2192"/>
    <cellStyle name="ÄÞ¸¶ [0]_laroux_1 39" xfId="2193"/>
    <cellStyle name="AÞ¸¶ [0]_laroux_1 4" xfId="2194"/>
    <cellStyle name="ÄÞ¸¶ [0]_laroux_1 4" xfId="2195"/>
    <cellStyle name="AÞ¸¶ [0]_laroux_1 40" xfId="2196"/>
    <cellStyle name="ÄÞ¸¶ [0]_laroux_1 40" xfId="2197"/>
    <cellStyle name="AÞ¸¶ [0]_laroux_1 41" xfId="2198"/>
    <cellStyle name="ÄÞ¸¶ [0]_laroux_1 41" xfId="2199"/>
    <cellStyle name="AÞ¸¶ [0]_laroux_1 5" xfId="2200"/>
    <cellStyle name="ÄÞ¸¶ [0]_laroux_1 5" xfId="2201"/>
    <cellStyle name="AÞ¸¶ [0]_laroux_1 6" xfId="2202"/>
    <cellStyle name="ÄÞ¸¶ [0]_laroux_1 6" xfId="2203"/>
    <cellStyle name="AÞ¸¶ [0]_laroux_1 7" xfId="2204"/>
    <cellStyle name="ÄÞ¸¶ [0]_laroux_1 7" xfId="2205"/>
    <cellStyle name="AÞ¸¶ [0]_laroux_1 8" xfId="2206"/>
    <cellStyle name="ÄÞ¸¶ [0]_laroux_1 8" xfId="2207"/>
    <cellStyle name="AÞ¸¶ [0]_laroux_1 9" xfId="2208"/>
    <cellStyle name="ÄÞ¸¶ [0]_laroux_1 9" xfId="2209"/>
    <cellStyle name="AÞ¸¶ [0]_Sheet1" xfId="204"/>
    <cellStyle name="ÄÞ¸¶ [0]_Sheet1" xfId="205"/>
    <cellStyle name="AÞ¸¶ [0]_Sheet1 10" xfId="2210"/>
    <cellStyle name="ÄÞ¸¶ [0]_Sheet1 10" xfId="2211"/>
    <cellStyle name="AÞ¸¶ [0]_Sheet1 11" xfId="2212"/>
    <cellStyle name="ÄÞ¸¶ [0]_Sheet1 11" xfId="2213"/>
    <cellStyle name="AÞ¸¶ [0]_Sheet1 12" xfId="2214"/>
    <cellStyle name="ÄÞ¸¶ [0]_Sheet1 12" xfId="2215"/>
    <cellStyle name="AÞ¸¶ [0]_Sheet1 12 10" xfId="2216"/>
    <cellStyle name="ÄÞ¸¶ [0]_Sheet1 13" xfId="2217"/>
    <cellStyle name="AÞ¸¶ [0]_Sheet1 14" xfId="2218"/>
    <cellStyle name="ÄÞ¸¶ [0]_Sheet1 14" xfId="2219"/>
    <cellStyle name="AÞ¸¶ [0]_Sheet1 15" xfId="2220"/>
    <cellStyle name="ÄÞ¸¶ [0]_Sheet1 15" xfId="2221"/>
    <cellStyle name="AÞ¸¶ [0]_Sheet1 16" xfId="2222"/>
    <cellStyle name="ÄÞ¸¶ [0]_Sheet1 16" xfId="2223"/>
    <cellStyle name="AÞ¸¶ [0]_Sheet1 17" xfId="2224"/>
    <cellStyle name="ÄÞ¸¶ [0]_Sheet1 17" xfId="2225"/>
    <cellStyle name="AÞ¸¶ [0]_Sheet1 18" xfId="2226"/>
    <cellStyle name="ÄÞ¸¶ [0]_Sheet1 18" xfId="2227"/>
    <cellStyle name="AÞ¸¶ [0]_Sheet1 19" xfId="2228"/>
    <cellStyle name="ÄÞ¸¶ [0]_Sheet1 19" xfId="2229"/>
    <cellStyle name="AÞ¸¶ [0]_Sheet1 2" xfId="2230"/>
    <cellStyle name="ÄÞ¸¶ [0]_Sheet1 2" xfId="2231"/>
    <cellStyle name="AÞ¸¶ [0]_Sheet1 20" xfId="2232"/>
    <cellStyle name="ÄÞ¸¶ [0]_Sheet1 20" xfId="2233"/>
    <cellStyle name="AÞ¸¶ [0]_Sheet1 21" xfId="2234"/>
    <cellStyle name="ÄÞ¸¶ [0]_Sheet1 21" xfId="2235"/>
    <cellStyle name="AÞ¸¶ [0]_Sheet1 22" xfId="2236"/>
    <cellStyle name="ÄÞ¸¶ [0]_Sheet1 22" xfId="2237"/>
    <cellStyle name="AÞ¸¶ [0]_Sheet1 23" xfId="2238"/>
    <cellStyle name="ÄÞ¸¶ [0]_Sheet1 23" xfId="2239"/>
    <cellStyle name="AÞ¸¶ [0]_Sheet1 24" xfId="2240"/>
    <cellStyle name="ÄÞ¸¶ [0]_Sheet1 24" xfId="2241"/>
    <cellStyle name="AÞ¸¶ [0]_Sheet1 25" xfId="2242"/>
    <cellStyle name="ÄÞ¸¶ [0]_Sheet1 25" xfId="2243"/>
    <cellStyle name="AÞ¸¶ [0]_Sheet1 26" xfId="2244"/>
    <cellStyle name="ÄÞ¸¶ [0]_Sheet1 26" xfId="2245"/>
    <cellStyle name="AÞ¸¶ [0]_Sheet1 27" xfId="2246"/>
    <cellStyle name="ÄÞ¸¶ [0]_Sheet1 27" xfId="2247"/>
    <cellStyle name="AÞ¸¶ [0]_Sheet1 28" xfId="2248"/>
    <cellStyle name="ÄÞ¸¶ [0]_Sheet1 28" xfId="2249"/>
    <cellStyle name="AÞ¸¶ [0]_Sheet1 29" xfId="2250"/>
    <cellStyle name="ÄÞ¸¶ [0]_Sheet1 29" xfId="2251"/>
    <cellStyle name="AÞ¸¶ [0]_Sheet1 3" xfId="2252"/>
    <cellStyle name="ÄÞ¸¶ [0]_Sheet1 3" xfId="2253"/>
    <cellStyle name="AÞ¸¶ [0]_Sheet1 30" xfId="2254"/>
    <cellStyle name="ÄÞ¸¶ [0]_Sheet1 30" xfId="2255"/>
    <cellStyle name="AÞ¸¶ [0]_Sheet1 31" xfId="2256"/>
    <cellStyle name="ÄÞ¸¶ [0]_Sheet1 31" xfId="2257"/>
    <cellStyle name="AÞ¸¶ [0]_Sheet1 32" xfId="2258"/>
    <cellStyle name="ÄÞ¸¶ [0]_Sheet1 32" xfId="2259"/>
    <cellStyle name="AÞ¸¶ [0]_Sheet1 33" xfId="2260"/>
    <cellStyle name="ÄÞ¸¶ [0]_Sheet1 33" xfId="2261"/>
    <cellStyle name="AÞ¸¶ [0]_Sheet1 34" xfId="2262"/>
    <cellStyle name="ÄÞ¸¶ [0]_Sheet1 34" xfId="2263"/>
    <cellStyle name="AÞ¸¶ [0]_Sheet1 35" xfId="2264"/>
    <cellStyle name="ÄÞ¸¶ [0]_Sheet1 35" xfId="2265"/>
    <cellStyle name="AÞ¸¶ [0]_Sheet1 36" xfId="2266"/>
    <cellStyle name="ÄÞ¸¶ [0]_Sheet1 36" xfId="2267"/>
    <cellStyle name="AÞ¸¶ [0]_Sheet1 37" xfId="2268"/>
    <cellStyle name="ÄÞ¸¶ [0]_Sheet1 37" xfId="2269"/>
    <cellStyle name="AÞ¸¶ [0]_Sheet1 38" xfId="2270"/>
    <cellStyle name="ÄÞ¸¶ [0]_Sheet1 38" xfId="2271"/>
    <cellStyle name="AÞ¸¶ [0]_Sheet1 39" xfId="2272"/>
    <cellStyle name="ÄÞ¸¶ [0]_Sheet1 39" xfId="2273"/>
    <cellStyle name="AÞ¸¶ [0]_Sheet1 4" xfId="2274"/>
    <cellStyle name="ÄÞ¸¶ [0]_Sheet1 4" xfId="2275"/>
    <cellStyle name="AÞ¸¶ [0]_Sheet1 40" xfId="2276"/>
    <cellStyle name="ÄÞ¸¶ [0]_Sheet1 40" xfId="2277"/>
    <cellStyle name="AÞ¸¶ [0]_Sheet1 41" xfId="2278"/>
    <cellStyle name="ÄÞ¸¶ [0]_Sheet1 41" xfId="2279"/>
    <cellStyle name="AÞ¸¶ [0]_Sheet1 5" xfId="2280"/>
    <cellStyle name="ÄÞ¸¶ [0]_Sheet1 5" xfId="2281"/>
    <cellStyle name="AÞ¸¶ [0]_Sheet1 6" xfId="2282"/>
    <cellStyle name="ÄÞ¸¶ [0]_Sheet1 6" xfId="2283"/>
    <cellStyle name="AÞ¸¶ [0]_Sheet1 7" xfId="2284"/>
    <cellStyle name="ÄÞ¸¶ [0]_Sheet1 7" xfId="2285"/>
    <cellStyle name="AÞ¸¶ [0]_Sheet1 8" xfId="2286"/>
    <cellStyle name="ÄÞ¸¶ [0]_Sheet1 8" xfId="2287"/>
    <cellStyle name="AÞ¸¶ [0]_Sheet1 9" xfId="2288"/>
    <cellStyle name="ÄÞ¸¶ [0]_Sheet1 9" xfId="2289"/>
    <cellStyle name="AÞ¸¶_°eE¹_11¿a½A " xfId="206"/>
    <cellStyle name="ÄÞ¸¶_¼ÕÀÍ¿¹»ê" xfId="207"/>
    <cellStyle name="AÞ¸¶_¼OAI¿¹≫e" xfId="208"/>
    <cellStyle name="ÄÞ¸¶_ÀÎ°Çºñ,¿ÜÁÖºñ" xfId="209"/>
    <cellStyle name="AÞ¸¶_AI°Cºn,μμ±Þºn" xfId="210"/>
    <cellStyle name="ÄÞ¸¶_laroux" xfId="211"/>
    <cellStyle name="AÞ¸¶_laroux_1" xfId="212"/>
    <cellStyle name="ÄÞ¸¶_laroux_1" xfId="213"/>
    <cellStyle name="AÞ¸¶_laroux_1 10" xfId="2290"/>
    <cellStyle name="ÄÞ¸¶_laroux_1 10" xfId="2291"/>
    <cellStyle name="AÞ¸¶_laroux_1 11" xfId="2292"/>
    <cellStyle name="ÄÞ¸¶_laroux_1 11" xfId="2293"/>
    <cellStyle name="AÞ¸¶_laroux_1 12" xfId="2294"/>
    <cellStyle name="ÄÞ¸¶_laroux_1 12" xfId="2295"/>
    <cellStyle name="AÞ¸¶_laroux_1 12 10" xfId="2296"/>
    <cellStyle name="ÄÞ¸¶_laroux_1 13" xfId="2297"/>
    <cellStyle name="AÞ¸¶_laroux_1 14" xfId="2298"/>
    <cellStyle name="ÄÞ¸¶_laroux_1 14" xfId="2299"/>
    <cellStyle name="AÞ¸¶_laroux_1 15" xfId="2300"/>
    <cellStyle name="ÄÞ¸¶_laroux_1 15" xfId="2301"/>
    <cellStyle name="AÞ¸¶_laroux_1 16" xfId="2302"/>
    <cellStyle name="ÄÞ¸¶_laroux_1 16" xfId="2303"/>
    <cellStyle name="AÞ¸¶_laroux_1 17" xfId="2304"/>
    <cellStyle name="ÄÞ¸¶_laroux_1 17" xfId="2305"/>
    <cellStyle name="AÞ¸¶_laroux_1 18" xfId="2306"/>
    <cellStyle name="ÄÞ¸¶_laroux_1 18" xfId="2307"/>
    <cellStyle name="AÞ¸¶_laroux_1 19" xfId="2308"/>
    <cellStyle name="ÄÞ¸¶_laroux_1 19" xfId="2309"/>
    <cellStyle name="AÞ¸¶_laroux_1 2" xfId="2310"/>
    <cellStyle name="ÄÞ¸¶_laroux_1 2" xfId="2311"/>
    <cellStyle name="AÞ¸¶_laroux_1 20" xfId="2312"/>
    <cellStyle name="ÄÞ¸¶_laroux_1 20" xfId="2313"/>
    <cellStyle name="AÞ¸¶_laroux_1 21" xfId="2314"/>
    <cellStyle name="ÄÞ¸¶_laroux_1 21" xfId="2315"/>
    <cellStyle name="AÞ¸¶_laroux_1 22" xfId="2316"/>
    <cellStyle name="ÄÞ¸¶_laroux_1 22" xfId="2317"/>
    <cellStyle name="AÞ¸¶_laroux_1 23" xfId="2318"/>
    <cellStyle name="ÄÞ¸¶_laroux_1 23" xfId="2319"/>
    <cellStyle name="AÞ¸¶_laroux_1 24" xfId="2320"/>
    <cellStyle name="ÄÞ¸¶_laroux_1 24" xfId="2321"/>
    <cellStyle name="AÞ¸¶_laroux_1 25" xfId="2322"/>
    <cellStyle name="ÄÞ¸¶_laroux_1 25" xfId="2323"/>
    <cellStyle name="AÞ¸¶_laroux_1 26" xfId="2324"/>
    <cellStyle name="ÄÞ¸¶_laroux_1 26" xfId="2325"/>
    <cellStyle name="AÞ¸¶_laroux_1 27" xfId="2326"/>
    <cellStyle name="ÄÞ¸¶_laroux_1 27" xfId="2327"/>
    <cellStyle name="AÞ¸¶_laroux_1 28" xfId="2328"/>
    <cellStyle name="ÄÞ¸¶_laroux_1 28" xfId="2329"/>
    <cellStyle name="AÞ¸¶_laroux_1 29" xfId="2330"/>
    <cellStyle name="ÄÞ¸¶_laroux_1 29" xfId="2331"/>
    <cellStyle name="AÞ¸¶_laroux_1 3" xfId="2332"/>
    <cellStyle name="ÄÞ¸¶_laroux_1 3" xfId="2333"/>
    <cellStyle name="AÞ¸¶_laroux_1 30" xfId="2334"/>
    <cellStyle name="ÄÞ¸¶_laroux_1 30" xfId="2335"/>
    <cellStyle name="AÞ¸¶_laroux_1 31" xfId="2336"/>
    <cellStyle name="ÄÞ¸¶_laroux_1 31" xfId="2337"/>
    <cellStyle name="AÞ¸¶_laroux_1 32" xfId="2338"/>
    <cellStyle name="ÄÞ¸¶_laroux_1 32" xfId="2339"/>
    <cellStyle name="AÞ¸¶_laroux_1 33" xfId="2340"/>
    <cellStyle name="ÄÞ¸¶_laroux_1 33" xfId="2341"/>
    <cellStyle name="AÞ¸¶_laroux_1 34" xfId="2342"/>
    <cellStyle name="ÄÞ¸¶_laroux_1 34" xfId="2343"/>
    <cellStyle name="AÞ¸¶_laroux_1 35" xfId="2344"/>
    <cellStyle name="ÄÞ¸¶_laroux_1 35" xfId="2345"/>
    <cellStyle name="AÞ¸¶_laroux_1 36" xfId="2346"/>
    <cellStyle name="ÄÞ¸¶_laroux_1 36" xfId="2347"/>
    <cellStyle name="AÞ¸¶_laroux_1 37" xfId="2348"/>
    <cellStyle name="ÄÞ¸¶_laroux_1 37" xfId="2349"/>
    <cellStyle name="AÞ¸¶_laroux_1 38" xfId="2350"/>
    <cellStyle name="ÄÞ¸¶_laroux_1 38" xfId="2351"/>
    <cellStyle name="AÞ¸¶_laroux_1 39" xfId="2352"/>
    <cellStyle name="ÄÞ¸¶_laroux_1 39" xfId="2353"/>
    <cellStyle name="AÞ¸¶_laroux_1 4" xfId="2354"/>
    <cellStyle name="ÄÞ¸¶_laroux_1 4" xfId="2355"/>
    <cellStyle name="AÞ¸¶_laroux_1 40" xfId="2356"/>
    <cellStyle name="ÄÞ¸¶_laroux_1 40" xfId="2357"/>
    <cellStyle name="AÞ¸¶_laroux_1 41" xfId="2358"/>
    <cellStyle name="ÄÞ¸¶_laroux_1 41" xfId="2359"/>
    <cellStyle name="AÞ¸¶_laroux_1 5" xfId="2360"/>
    <cellStyle name="ÄÞ¸¶_laroux_1 5" xfId="2361"/>
    <cellStyle name="AÞ¸¶_laroux_1 6" xfId="2362"/>
    <cellStyle name="ÄÞ¸¶_laroux_1 6" xfId="2363"/>
    <cellStyle name="AÞ¸¶_laroux_1 7" xfId="2364"/>
    <cellStyle name="ÄÞ¸¶_laroux_1 7" xfId="2365"/>
    <cellStyle name="AÞ¸¶_laroux_1 8" xfId="2366"/>
    <cellStyle name="ÄÞ¸¶_laroux_1 8" xfId="2367"/>
    <cellStyle name="AÞ¸¶_laroux_1 9" xfId="2368"/>
    <cellStyle name="ÄÞ¸¶_laroux_1 9" xfId="2369"/>
    <cellStyle name="AÞ¸¶_Sheet1" xfId="214"/>
    <cellStyle name="ÄÞ¸¶_Sheet1" xfId="215"/>
    <cellStyle name="AÞ¸¶_Sheet1 10" xfId="2370"/>
    <cellStyle name="ÄÞ¸¶_Sheet1 10" xfId="2371"/>
    <cellStyle name="AÞ¸¶_Sheet1 11" xfId="2372"/>
    <cellStyle name="ÄÞ¸¶_Sheet1 11" xfId="2373"/>
    <cellStyle name="AÞ¸¶_Sheet1 12" xfId="2374"/>
    <cellStyle name="ÄÞ¸¶_Sheet1 12" xfId="2375"/>
    <cellStyle name="AÞ¸¶_Sheet1 12 10" xfId="2376"/>
    <cellStyle name="ÄÞ¸¶_Sheet1 13" xfId="2377"/>
    <cellStyle name="AÞ¸¶_Sheet1 14" xfId="2378"/>
    <cellStyle name="ÄÞ¸¶_Sheet1 14" xfId="2379"/>
    <cellStyle name="AÞ¸¶_Sheet1 15" xfId="2380"/>
    <cellStyle name="ÄÞ¸¶_Sheet1 15" xfId="2381"/>
    <cellStyle name="AÞ¸¶_Sheet1 16" xfId="2382"/>
    <cellStyle name="ÄÞ¸¶_Sheet1 16" xfId="2383"/>
    <cellStyle name="AÞ¸¶_Sheet1 17" xfId="2384"/>
    <cellStyle name="ÄÞ¸¶_Sheet1 17" xfId="2385"/>
    <cellStyle name="AÞ¸¶_Sheet1 18" xfId="2386"/>
    <cellStyle name="ÄÞ¸¶_Sheet1 18" xfId="2387"/>
    <cellStyle name="AÞ¸¶_Sheet1 19" xfId="2388"/>
    <cellStyle name="ÄÞ¸¶_Sheet1 19" xfId="2389"/>
    <cellStyle name="AÞ¸¶_Sheet1 2" xfId="2390"/>
    <cellStyle name="ÄÞ¸¶_Sheet1 2" xfId="2391"/>
    <cellStyle name="AÞ¸¶_Sheet1 20" xfId="2392"/>
    <cellStyle name="ÄÞ¸¶_Sheet1 20" xfId="2393"/>
    <cellStyle name="AÞ¸¶_Sheet1 21" xfId="2394"/>
    <cellStyle name="ÄÞ¸¶_Sheet1 21" xfId="2395"/>
    <cellStyle name="AÞ¸¶_Sheet1 22" xfId="2396"/>
    <cellStyle name="ÄÞ¸¶_Sheet1 22" xfId="2397"/>
    <cellStyle name="AÞ¸¶_Sheet1 23" xfId="2398"/>
    <cellStyle name="ÄÞ¸¶_Sheet1 23" xfId="2399"/>
    <cellStyle name="AÞ¸¶_Sheet1 24" xfId="2400"/>
    <cellStyle name="ÄÞ¸¶_Sheet1 24" xfId="2401"/>
    <cellStyle name="AÞ¸¶_Sheet1 25" xfId="2402"/>
    <cellStyle name="ÄÞ¸¶_Sheet1 25" xfId="2403"/>
    <cellStyle name="AÞ¸¶_Sheet1 26" xfId="2404"/>
    <cellStyle name="ÄÞ¸¶_Sheet1 26" xfId="2405"/>
    <cellStyle name="AÞ¸¶_Sheet1 27" xfId="2406"/>
    <cellStyle name="ÄÞ¸¶_Sheet1 27" xfId="2407"/>
    <cellStyle name="AÞ¸¶_Sheet1 28" xfId="2408"/>
    <cellStyle name="ÄÞ¸¶_Sheet1 28" xfId="2409"/>
    <cellStyle name="AÞ¸¶_Sheet1 29" xfId="2410"/>
    <cellStyle name="ÄÞ¸¶_Sheet1 29" xfId="2411"/>
    <cellStyle name="AÞ¸¶_Sheet1 3" xfId="2412"/>
    <cellStyle name="ÄÞ¸¶_Sheet1 3" xfId="2413"/>
    <cellStyle name="AÞ¸¶_Sheet1 30" xfId="2414"/>
    <cellStyle name="ÄÞ¸¶_Sheet1 30" xfId="2415"/>
    <cellStyle name="AÞ¸¶_Sheet1 31" xfId="2416"/>
    <cellStyle name="ÄÞ¸¶_Sheet1 31" xfId="2417"/>
    <cellStyle name="AÞ¸¶_Sheet1 32" xfId="2418"/>
    <cellStyle name="ÄÞ¸¶_Sheet1 32" xfId="2419"/>
    <cellStyle name="AÞ¸¶_Sheet1 33" xfId="2420"/>
    <cellStyle name="ÄÞ¸¶_Sheet1 33" xfId="2421"/>
    <cellStyle name="AÞ¸¶_Sheet1 34" xfId="2422"/>
    <cellStyle name="ÄÞ¸¶_Sheet1 34" xfId="2423"/>
    <cellStyle name="AÞ¸¶_Sheet1 35" xfId="2424"/>
    <cellStyle name="ÄÞ¸¶_Sheet1 35" xfId="2425"/>
    <cellStyle name="AÞ¸¶_Sheet1 36" xfId="2426"/>
    <cellStyle name="ÄÞ¸¶_Sheet1 36" xfId="2427"/>
    <cellStyle name="AÞ¸¶_Sheet1 37" xfId="2428"/>
    <cellStyle name="ÄÞ¸¶_Sheet1 37" xfId="2429"/>
    <cellStyle name="AÞ¸¶_Sheet1 38" xfId="2430"/>
    <cellStyle name="ÄÞ¸¶_Sheet1 38" xfId="2431"/>
    <cellStyle name="AÞ¸¶_Sheet1 39" xfId="2432"/>
    <cellStyle name="ÄÞ¸¶_Sheet1 39" xfId="2433"/>
    <cellStyle name="AÞ¸¶_Sheet1 4" xfId="2434"/>
    <cellStyle name="ÄÞ¸¶_Sheet1 4" xfId="2435"/>
    <cellStyle name="AÞ¸¶_Sheet1 40" xfId="2436"/>
    <cellStyle name="ÄÞ¸¶_Sheet1 40" xfId="2437"/>
    <cellStyle name="AÞ¸¶_Sheet1 41" xfId="2438"/>
    <cellStyle name="ÄÞ¸¶_Sheet1 41" xfId="2439"/>
    <cellStyle name="AÞ¸¶_Sheet1 5" xfId="2440"/>
    <cellStyle name="ÄÞ¸¶_Sheet1 5" xfId="2441"/>
    <cellStyle name="AÞ¸¶_Sheet1 6" xfId="2442"/>
    <cellStyle name="ÄÞ¸¶_Sheet1 6" xfId="2443"/>
    <cellStyle name="AÞ¸¶_Sheet1 7" xfId="2444"/>
    <cellStyle name="ÄÞ¸¶_Sheet1 7" xfId="2445"/>
    <cellStyle name="AÞ¸¶_Sheet1 8" xfId="2446"/>
    <cellStyle name="ÄÞ¸¶_Sheet1 8" xfId="2447"/>
    <cellStyle name="AÞ¸¶_Sheet1 9" xfId="2448"/>
    <cellStyle name="ÄÞ¸¶_Sheet1 9" xfId="2449"/>
    <cellStyle name="AÞ¸¶_Sheet1_41-06농림16" xfId="216"/>
    <cellStyle name="ÄÞ¸¶_Sheet1_41-06농림16" xfId="217"/>
    <cellStyle name="AÞ¸¶_Sheet1_41-06농림16 10" xfId="2450"/>
    <cellStyle name="ÄÞ¸¶_Sheet1_41-06농림16 10" xfId="2451"/>
    <cellStyle name="AÞ¸¶_Sheet1_41-06농림16 11" xfId="2452"/>
    <cellStyle name="ÄÞ¸¶_Sheet1_41-06농림16 11" xfId="2453"/>
    <cellStyle name="AÞ¸¶_Sheet1_41-06농림16 12" xfId="2454"/>
    <cellStyle name="ÄÞ¸¶_Sheet1_41-06농림16 12" xfId="2455"/>
    <cellStyle name="AÞ¸¶_Sheet1_41-06농림16 12 10" xfId="2456"/>
    <cellStyle name="ÄÞ¸¶_Sheet1_41-06농림16 13" xfId="2457"/>
    <cellStyle name="AÞ¸¶_Sheet1_41-06농림16 14" xfId="2458"/>
    <cellStyle name="ÄÞ¸¶_Sheet1_41-06농림16 14" xfId="2459"/>
    <cellStyle name="AÞ¸¶_Sheet1_41-06농림16 15" xfId="2460"/>
    <cellStyle name="ÄÞ¸¶_Sheet1_41-06농림16 15" xfId="2461"/>
    <cellStyle name="AÞ¸¶_Sheet1_41-06농림16 16" xfId="2462"/>
    <cellStyle name="ÄÞ¸¶_Sheet1_41-06농림16 16" xfId="2463"/>
    <cellStyle name="AÞ¸¶_Sheet1_41-06농림16 17" xfId="2464"/>
    <cellStyle name="ÄÞ¸¶_Sheet1_41-06농림16 17" xfId="2465"/>
    <cellStyle name="AÞ¸¶_Sheet1_41-06농림16 18" xfId="2466"/>
    <cellStyle name="ÄÞ¸¶_Sheet1_41-06농림16 18" xfId="2467"/>
    <cellStyle name="AÞ¸¶_Sheet1_41-06농림16 19" xfId="2468"/>
    <cellStyle name="ÄÞ¸¶_Sheet1_41-06농림16 19" xfId="2469"/>
    <cellStyle name="AÞ¸¶_Sheet1_41-06농림16 2" xfId="2470"/>
    <cellStyle name="ÄÞ¸¶_Sheet1_41-06농림16 2" xfId="2471"/>
    <cellStyle name="AÞ¸¶_Sheet1_41-06농림16 20" xfId="2472"/>
    <cellStyle name="ÄÞ¸¶_Sheet1_41-06농림16 20" xfId="2473"/>
    <cellStyle name="AÞ¸¶_Sheet1_41-06농림16 21" xfId="2474"/>
    <cellStyle name="ÄÞ¸¶_Sheet1_41-06농림16 21" xfId="2475"/>
    <cellStyle name="AÞ¸¶_Sheet1_41-06농림16 22" xfId="2476"/>
    <cellStyle name="ÄÞ¸¶_Sheet1_41-06농림16 22" xfId="2477"/>
    <cellStyle name="AÞ¸¶_Sheet1_41-06농림16 23" xfId="2478"/>
    <cellStyle name="ÄÞ¸¶_Sheet1_41-06농림16 23" xfId="2479"/>
    <cellStyle name="AÞ¸¶_Sheet1_41-06농림16 24" xfId="2480"/>
    <cellStyle name="ÄÞ¸¶_Sheet1_41-06농림16 24" xfId="2481"/>
    <cellStyle name="AÞ¸¶_Sheet1_41-06농림16 25" xfId="2482"/>
    <cellStyle name="ÄÞ¸¶_Sheet1_41-06농림16 25" xfId="2483"/>
    <cellStyle name="AÞ¸¶_Sheet1_41-06농림16 26" xfId="2484"/>
    <cellStyle name="ÄÞ¸¶_Sheet1_41-06농림16 26" xfId="2485"/>
    <cellStyle name="AÞ¸¶_Sheet1_41-06농림16 27" xfId="2486"/>
    <cellStyle name="ÄÞ¸¶_Sheet1_41-06농림16 27" xfId="2487"/>
    <cellStyle name="AÞ¸¶_Sheet1_41-06농림16 28" xfId="2488"/>
    <cellStyle name="ÄÞ¸¶_Sheet1_41-06농림16 28" xfId="2489"/>
    <cellStyle name="AÞ¸¶_Sheet1_41-06농림16 29" xfId="2490"/>
    <cellStyle name="ÄÞ¸¶_Sheet1_41-06농림16 29" xfId="2491"/>
    <cellStyle name="AÞ¸¶_Sheet1_41-06농림16 3" xfId="2492"/>
    <cellStyle name="ÄÞ¸¶_Sheet1_41-06농림16 3" xfId="2493"/>
    <cellStyle name="AÞ¸¶_Sheet1_41-06농림16 30" xfId="2494"/>
    <cellStyle name="ÄÞ¸¶_Sheet1_41-06농림16 30" xfId="2495"/>
    <cellStyle name="AÞ¸¶_Sheet1_41-06농림16 31" xfId="2496"/>
    <cellStyle name="ÄÞ¸¶_Sheet1_41-06농림16 31" xfId="2497"/>
    <cellStyle name="AÞ¸¶_Sheet1_41-06농림16 32" xfId="2498"/>
    <cellStyle name="ÄÞ¸¶_Sheet1_41-06농림16 32" xfId="2499"/>
    <cellStyle name="AÞ¸¶_Sheet1_41-06농림16 33" xfId="2500"/>
    <cellStyle name="ÄÞ¸¶_Sheet1_41-06농림16 33" xfId="2501"/>
    <cellStyle name="AÞ¸¶_Sheet1_41-06농림16 34" xfId="2502"/>
    <cellStyle name="ÄÞ¸¶_Sheet1_41-06농림16 34" xfId="2503"/>
    <cellStyle name="AÞ¸¶_Sheet1_41-06농림16 35" xfId="2504"/>
    <cellStyle name="ÄÞ¸¶_Sheet1_41-06농림16 35" xfId="2505"/>
    <cellStyle name="AÞ¸¶_Sheet1_41-06농림16 36" xfId="2506"/>
    <cellStyle name="ÄÞ¸¶_Sheet1_41-06농림16 36" xfId="2507"/>
    <cellStyle name="AÞ¸¶_Sheet1_41-06농림16 37" xfId="2508"/>
    <cellStyle name="ÄÞ¸¶_Sheet1_41-06농림16 37" xfId="2509"/>
    <cellStyle name="AÞ¸¶_Sheet1_41-06농림16 38" xfId="2510"/>
    <cellStyle name="ÄÞ¸¶_Sheet1_41-06농림16 38" xfId="2511"/>
    <cellStyle name="AÞ¸¶_Sheet1_41-06농림16 39" xfId="2512"/>
    <cellStyle name="ÄÞ¸¶_Sheet1_41-06농림16 39" xfId="2513"/>
    <cellStyle name="AÞ¸¶_Sheet1_41-06농림16 4" xfId="2514"/>
    <cellStyle name="ÄÞ¸¶_Sheet1_41-06농림16 4" xfId="2515"/>
    <cellStyle name="AÞ¸¶_Sheet1_41-06농림16 40" xfId="2516"/>
    <cellStyle name="ÄÞ¸¶_Sheet1_41-06농림16 40" xfId="2517"/>
    <cellStyle name="AÞ¸¶_Sheet1_41-06농림16 41" xfId="2518"/>
    <cellStyle name="ÄÞ¸¶_Sheet1_41-06농림16 41" xfId="2519"/>
    <cellStyle name="AÞ¸¶_Sheet1_41-06농림16 5" xfId="2520"/>
    <cellStyle name="ÄÞ¸¶_Sheet1_41-06농림16 5" xfId="2521"/>
    <cellStyle name="AÞ¸¶_Sheet1_41-06농림16 6" xfId="2522"/>
    <cellStyle name="ÄÞ¸¶_Sheet1_41-06농림16 6" xfId="2523"/>
    <cellStyle name="AÞ¸¶_Sheet1_41-06농림16 7" xfId="2524"/>
    <cellStyle name="ÄÞ¸¶_Sheet1_41-06농림16 7" xfId="2525"/>
    <cellStyle name="AÞ¸¶_Sheet1_41-06농림16 8" xfId="2526"/>
    <cellStyle name="ÄÞ¸¶_Sheet1_41-06농림16 8" xfId="2527"/>
    <cellStyle name="AÞ¸¶_Sheet1_41-06농림16 9" xfId="2528"/>
    <cellStyle name="ÄÞ¸¶_Sheet1_41-06농림16 9" xfId="2529"/>
    <cellStyle name="AÞ¸¶_Sheet1_41-06농림41" xfId="218"/>
    <cellStyle name="ÄÞ¸¶_Sheet1_41-06농림41" xfId="219"/>
    <cellStyle name="AÞ¸¶_Sheet1_41-06농림41 10" xfId="2530"/>
    <cellStyle name="ÄÞ¸¶_Sheet1_41-06농림41 10" xfId="2531"/>
    <cellStyle name="AÞ¸¶_Sheet1_41-06농림41 11" xfId="2532"/>
    <cellStyle name="ÄÞ¸¶_Sheet1_41-06농림41 11" xfId="2533"/>
    <cellStyle name="AÞ¸¶_Sheet1_41-06농림41 12" xfId="2534"/>
    <cellStyle name="ÄÞ¸¶_Sheet1_41-06농림41 12" xfId="2535"/>
    <cellStyle name="AÞ¸¶_Sheet1_41-06농림41 12 10" xfId="2536"/>
    <cellStyle name="ÄÞ¸¶_Sheet1_41-06농림41 13" xfId="2537"/>
    <cellStyle name="AÞ¸¶_Sheet1_41-06농림41 14" xfId="2538"/>
    <cellStyle name="ÄÞ¸¶_Sheet1_41-06농림41 14" xfId="2539"/>
    <cellStyle name="AÞ¸¶_Sheet1_41-06농림41 15" xfId="2540"/>
    <cellStyle name="ÄÞ¸¶_Sheet1_41-06농림41 15" xfId="2541"/>
    <cellStyle name="AÞ¸¶_Sheet1_41-06농림41 16" xfId="2542"/>
    <cellStyle name="ÄÞ¸¶_Sheet1_41-06농림41 16" xfId="2543"/>
    <cellStyle name="AÞ¸¶_Sheet1_41-06농림41 17" xfId="2544"/>
    <cellStyle name="ÄÞ¸¶_Sheet1_41-06농림41 17" xfId="2545"/>
    <cellStyle name="AÞ¸¶_Sheet1_41-06농림41 18" xfId="2546"/>
    <cellStyle name="ÄÞ¸¶_Sheet1_41-06농림41 18" xfId="2547"/>
    <cellStyle name="AÞ¸¶_Sheet1_41-06농림41 19" xfId="2548"/>
    <cellStyle name="ÄÞ¸¶_Sheet1_41-06농림41 19" xfId="2549"/>
    <cellStyle name="AÞ¸¶_Sheet1_41-06농림41 2" xfId="2550"/>
    <cellStyle name="ÄÞ¸¶_Sheet1_41-06농림41 2" xfId="2551"/>
    <cellStyle name="AÞ¸¶_Sheet1_41-06농림41 20" xfId="2552"/>
    <cellStyle name="ÄÞ¸¶_Sheet1_41-06농림41 20" xfId="2553"/>
    <cellStyle name="AÞ¸¶_Sheet1_41-06농림41 21" xfId="2554"/>
    <cellStyle name="ÄÞ¸¶_Sheet1_41-06농림41 21" xfId="2555"/>
    <cellStyle name="AÞ¸¶_Sheet1_41-06농림41 22" xfId="2556"/>
    <cellStyle name="ÄÞ¸¶_Sheet1_41-06농림41 22" xfId="2557"/>
    <cellStyle name="AÞ¸¶_Sheet1_41-06농림41 23" xfId="2558"/>
    <cellStyle name="ÄÞ¸¶_Sheet1_41-06농림41 23" xfId="2559"/>
    <cellStyle name="AÞ¸¶_Sheet1_41-06농림41 24" xfId="2560"/>
    <cellStyle name="ÄÞ¸¶_Sheet1_41-06농림41 24" xfId="2561"/>
    <cellStyle name="AÞ¸¶_Sheet1_41-06농림41 25" xfId="2562"/>
    <cellStyle name="ÄÞ¸¶_Sheet1_41-06농림41 25" xfId="2563"/>
    <cellStyle name="AÞ¸¶_Sheet1_41-06농림41 26" xfId="2564"/>
    <cellStyle name="ÄÞ¸¶_Sheet1_41-06농림41 26" xfId="2565"/>
    <cellStyle name="AÞ¸¶_Sheet1_41-06농림41 27" xfId="2566"/>
    <cellStyle name="ÄÞ¸¶_Sheet1_41-06농림41 27" xfId="2567"/>
    <cellStyle name="AÞ¸¶_Sheet1_41-06농림41 28" xfId="2568"/>
    <cellStyle name="ÄÞ¸¶_Sheet1_41-06농림41 28" xfId="2569"/>
    <cellStyle name="AÞ¸¶_Sheet1_41-06농림41 29" xfId="2570"/>
    <cellStyle name="ÄÞ¸¶_Sheet1_41-06농림41 29" xfId="2571"/>
    <cellStyle name="AÞ¸¶_Sheet1_41-06농림41 3" xfId="2572"/>
    <cellStyle name="ÄÞ¸¶_Sheet1_41-06농림41 3" xfId="2573"/>
    <cellStyle name="AÞ¸¶_Sheet1_41-06농림41 30" xfId="2574"/>
    <cellStyle name="ÄÞ¸¶_Sheet1_41-06농림41 30" xfId="2575"/>
    <cellStyle name="AÞ¸¶_Sheet1_41-06농림41 31" xfId="2576"/>
    <cellStyle name="ÄÞ¸¶_Sheet1_41-06농림41 31" xfId="2577"/>
    <cellStyle name="AÞ¸¶_Sheet1_41-06농림41 32" xfId="2578"/>
    <cellStyle name="ÄÞ¸¶_Sheet1_41-06농림41 32" xfId="2579"/>
    <cellStyle name="AÞ¸¶_Sheet1_41-06농림41 33" xfId="2580"/>
    <cellStyle name="ÄÞ¸¶_Sheet1_41-06농림41 33" xfId="2581"/>
    <cellStyle name="AÞ¸¶_Sheet1_41-06농림41 34" xfId="2582"/>
    <cellStyle name="ÄÞ¸¶_Sheet1_41-06농림41 34" xfId="2583"/>
    <cellStyle name="AÞ¸¶_Sheet1_41-06농림41 35" xfId="2584"/>
    <cellStyle name="ÄÞ¸¶_Sheet1_41-06농림41 35" xfId="2585"/>
    <cellStyle name="AÞ¸¶_Sheet1_41-06농림41 36" xfId="2586"/>
    <cellStyle name="ÄÞ¸¶_Sheet1_41-06농림41 36" xfId="2587"/>
    <cellStyle name="AÞ¸¶_Sheet1_41-06농림41 37" xfId="2588"/>
    <cellStyle name="ÄÞ¸¶_Sheet1_41-06농림41 37" xfId="2589"/>
    <cellStyle name="AÞ¸¶_Sheet1_41-06농림41 38" xfId="2590"/>
    <cellStyle name="ÄÞ¸¶_Sheet1_41-06농림41 38" xfId="2591"/>
    <cellStyle name="AÞ¸¶_Sheet1_41-06농림41 39" xfId="2592"/>
    <cellStyle name="ÄÞ¸¶_Sheet1_41-06농림41 39" xfId="2593"/>
    <cellStyle name="AÞ¸¶_Sheet1_41-06농림41 4" xfId="2594"/>
    <cellStyle name="ÄÞ¸¶_Sheet1_41-06농림41 4" xfId="2595"/>
    <cellStyle name="AÞ¸¶_Sheet1_41-06농림41 40" xfId="2596"/>
    <cellStyle name="ÄÞ¸¶_Sheet1_41-06농림41 40" xfId="2597"/>
    <cellStyle name="AÞ¸¶_Sheet1_41-06농림41 41" xfId="2598"/>
    <cellStyle name="ÄÞ¸¶_Sheet1_41-06농림41 41" xfId="2599"/>
    <cellStyle name="AÞ¸¶_Sheet1_41-06농림41 5" xfId="2600"/>
    <cellStyle name="ÄÞ¸¶_Sheet1_41-06농림41 5" xfId="2601"/>
    <cellStyle name="AÞ¸¶_Sheet1_41-06농림41 6" xfId="2602"/>
    <cellStyle name="ÄÞ¸¶_Sheet1_41-06농림41 6" xfId="2603"/>
    <cellStyle name="AÞ¸¶_Sheet1_41-06농림41 7" xfId="2604"/>
    <cellStyle name="ÄÞ¸¶_Sheet1_41-06농림41 7" xfId="2605"/>
    <cellStyle name="AÞ¸¶_Sheet1_41-06농림41 8" xfId="2606"/>
    <cellStyle name="ÄÞ¸¶_Sheet1_41-06농림41 8" xfId="2607"/>
    <cellStyle name="AÞ¸¶_Sheet1_41-06농림41 9" xfId="2608"/>
    <cellStyle name="ÄÞ¸¶_Sheet1_41-06농림41 9" xfId="2609"/>
    <cellStyle name="Bad" xfId="220"/>
    <cellStyle name="Bad 2" xfId="2611"/>
    <cellStyle name="Bad 3" xfId="2612"/>
    <cellStyle name="Bad 4" xfId="2610"/>
    <cellStyle name="Bad_010_주택건설" xfId="2613"/>
    <cellStyle name="C¡IA¨ª_¡ic¨u¡A¨￢I¨￢¡Æ AN¡Æe " xfId="221"/>
    <cellStyle name="C￥AØ_¸AAa.¼OAI " xfId="222"/>
    <cellStyle name="Ç¥ÁØ_¼ÕÀÍ¿¹»ê" xfId="223"/>
    <cellStyle name="C￥AØ_¼OAI¿¹≫e" xfId="224"/>
    <cellStyle name="Ç¥ÁØ_ÀÎ°Çºñ,¿ÜÁÖºñ" xfId="225"/>
    <cellStyle name="C￥AØ_AI°Cºn,μμ±Þºn" xfId="226"/>
    <cellStyle name="Ç¥ÁØ_laroux" xfId="227"/>
    <cellStyle name="C￥AØ_laroux_1" xfId="228"/>
    <cellStyle name="Ç¥ÁØ_laroux_1" xfId="229"/>
    <cellStyle name="C￥AØ_laroux_1 10" xfId="2614"/>
    <cellStyle name="Ç¥ÁØ_laroux_1 10" xfId="2615"/>
    <cellStyle name="C￥AØ_laroux_1 11" xfId="2616"/>
    <cellStyle name="Ç¥ÁØ_laroux_1 11" xfId="2617"/>
    <cellStyle name="C￥AØ_laroux_1 12" xfId="2618"/>
    <cellStyle name="Ç¥ÁØ_laroux_1 12" xfId="2619"/>
    <cellStyle name="C￥AØ_laroux_1 13" xfId="2620"/>
    <cellStyle name="Ç¥ÁØ_laroux_1 13" xfId="2621"/>
    <cellStyle name="C￥AØ_laroux_1 14" xfId="2622"/>
    <cellStyle name="Ç¥ÁØ_laroux_1 14" xfId="2623"/>
    <cellStyle name="C￥AØ_laroux_1 15" xfId="2624"/>
    <cellStyle name="Ç¥ÁØ_laroux_1 15" xfId="2625"/>
    <cellStyle name="C￥AØ_laroux_1 16" xfId="2626"/>
    <cellStyle name="Ç¥ÁØ_laroux_1 16" xfId="2627"/>
    <cellStyle name="C￥AØ_laroux_1 17" xfId="2628"/>
    <cellStyle name="Ç¥ÁØ_laroux_1 17" xfId="2629"/>
    <cellStyle name="C￥AØ_laroux_1 18" xfId="2630"/>
    <cellStyle name="Ç¥ÁØ_laroux_1 18" xfId="2631"/>
    <cellStyle name="C￥AØ_laroux_1 19" xfId="2632"/>
    <cellStyle name="Ç¥ÁØ_laroux_1 19" xfId="2633"/>
    <cellStyle name="C￥AØ_laroux_1 2" xfId="2634"/>
    <cellStyle name="Ç¥ÁØ_laroux_1 2" xfId="2635"/>
    <cellStyle name="C￥AØ_laroux_1 20" xfId="2636"/>
    <cellStyle name="Ç¥ÁØ_laroux_1 20" xfId="2637"/>
    <cellStyle name="C￥AØ_laroux_1 21" xfId="2638"/>
    <cellStyle name="Ç¥ÁØ_laroux_1 21" xfId="2639"/>
    <cellStyle name="C￥AØ_laroux_1 22" xfId="2640"/>
    <cellStyle name="Ç¥ÁØ_laroux_1 22" xfId="2641"/>
    <cellStyle name="C￥AØ_laroux_1 23" xfId="2642"/>
    <cellStyle name="Ç¥ÁØ_laroux_1 23" xfId="2643"/>
    <cellStyle name="C￥AØ_laroux_1 24" xfId="2644"/>
    <cellStyle name="Ç¥ÁØ_laroux_1 24" xfId="2645"/>
    <cellStyle name="C￥AØ_laroux_1 25" xfId="2646"/>
    <cellStyle name="Ç¥ÁØ_laroux_1 25" xfId="2647"/>
    <cellStyle name="C￥AØ_laroux_1 26" xfId="2648"/>
    <cellStyle name="Ç¥ÁØ_laroux_1 26" xfId="2649"/>
    <cellStyle name="C￥AØ_laroux_1 27" xfId="2650"/>
    <cellStyle name="Ç¥ÁØ_laroux_1 27" xfId="2651"/>
    <cellStyle name="C￥AØ_laroux_1 28" xfId="2652"/>
    <cellStyle name="Ç¥ÁØ_laroux_1 28" xfId="2653"/>
    <cellStyle name="C￥AØ_laroux_1 29" xfId="2654"/>
    <cellStyle name="Ç¥ÁØ_laroux_1 29" xfId="2655"/>
    <cellStyle name="C￥AØ_laroux_1 3" xfId="2656"/>
    <cellStyle name="Ç¥ÁØ_laroux_1 3" xfId="2657"/>
    <cellStyle name="C￥AØ_laroux_1 30" xfId="2658"/>
    <cellStyle name="Ç¥ÁØ_laroux_1 30" xfId="2659"/>
    <cellStyle name="C￥AØ_laroux_1 31" xfId="2660"/>
    <cellStyle name="Ç¥ÁØ_laroux_1 31" xfId="2661"/>
    <cellStyle name="C￥AØ_laroux_1 32" xfId="2662"/>
    <cellStyle name="Ç¥ÁØ_laroux_1 32" xfId="2663"/>
    <cellStyle name="C￥AØ_laroux_1 33" xfId="2664"/>
    <cellStyle name="Ç¥ÁØ_laroux_1 33" xfId="2665"/>
    <cellStyle name="C￥AØ_laroux_1 34" xfId="2666"/>
    <cellStyle name="Ç¥ÁØ_laroux_1 34" xfId="2667"/>
    <cellStyle name="C￥AØ_laroux_1 35" xfId="2668"/>
    <cellStyle name="Ç¥ÁØ_laroux_1 35" xfId="2669"/>
    <cellStyle name="C￥AØ_laroux_1 36" xfId="2670"/>
    <cellStyle name="Ç¥ÁØ_laroux_1 36" xfId="2671"/>
    <cellStyle name="C￥AØ_laroux_1 37" xfId="2672"/>
    <cellStyle name="Ç¥ÁØ_laroux_1 37" xfId="2673"/>
    <cellStyle name="C￥AØ_laroux_1 38" xfId="2674"/>
    <cellStyle name="Ç¥ÁØ_laroux_1 38" xfId="2675"/>
    <cellStyle name="C￥AØ_laroux_1 39" xfId="2676"/>
    <cellStyle name="Ç¥ÁØ_laroux_1 39" xfId="2677"/>
    <cellStyle name="C￥AØ_laroux_1 4" xfId="2678"/>
    <cellStyle name="Ç¥ÁØ_laroux_1 4" xfId="2679"/>
    <cellStyle name="C￥AØ_laroux_1 40" xfId="2680"/>
    <cellStyle name="Ç¥ÁØ_laroux_1 40" xfId="2681"/>
    <cellStyle name="C￥AØ_laroux_1 41" xfId="2682"/>
    <cellStyle name="Ç¥ÁØ_laroux_1 41" xfId="2683"/>
    <cellStyle name="C￥AØ_laroux_1 5" xfId="2684"/>
    <cellStyle name="Ç¥ÁØ_laroux_1 5" xfId="2685"/>
    <cellStyle name="C￥AØ_laroux_1 6" xfId="2686"/>
    <cellStyle name="Ç¥ÁØ_laroux_1 6" xfId="2687"/>
    <cellStyle name="C￥AØ_laroux_1 7" xfId="2688"/>
    <cellStyle name="Ç¥ÁØ_laroux_1 7" xfId="2689"/>
    <cellStyle name="C￥AØ_laroux_1 8" xfId="2690"/>
    <cellStyle name="Ç¥ÁØ_laroux_1 8" xfId="2691"/>
    <cellStyle name="C￥AØ_laroux_1 9" xfId="2692"/>
    <cellStyle name="Ç¥ÁØ_laroux_1 9" xfId="2693"/>
    <cellStyle name="C￥AØ_laroux_1_Sheet1" xfId="230"/>
    <cellStyle name="Ç¥ÁØ_laroux_1_Sheet1" xfId="231"/>
    <cellStyle name="C￥AØ_laroux_1_Sheet1 10" xfId="2694"/>
    <cellStyle name="Ç¥ÁØ_laroux_1_Sheet1 10" xfId="2695"/>
    <cellStyle name="C￥AØ_laroux_1_Sheet1 11" xfId="2696"/>
    <cellStyle name="Ç¥ÁØ_laroux_1_Sheet1 11" xfId="2697"/>
    <cellStyle name="C￥AØ_laroux_1_Sheet1 12" xfId="2698"/>
    <cellStyle name="Ç¥ÁØ_laroux_1_Sheet1 12" xfId="2699"/>
    <cellStyle name="C￥AØ_laroux_1_Sheet1 12 10" xfId="2700"/>
    <cellStyle name="Ç¥ÁØ_laroux_1_Sheet1 13" xfId="2701"/>
    <cellStyle name="C￥AØ_laroux_1_Sheet1 14" xfId="2702"/>
    <cellStyle name="Ç¥ÁØ_laroux_1_Sheet1 14" xfId="2703"/>
    <cellStyle name="C￥AØ_laroux_1_Sheet1 15" xfId="2704"/>
    <cellStyle name="Ç¥ÁØ_laroux_1_Sheet1 15" xfId="2705"/>
    <cellStyle name="C￥AØ_laroux_1_Sheet1 16" xfId="2706"/>
    <cellStyle name="Ç¥ÁØ_laroux_1_Sheet1 16" xfId="2707"/>
    <cellStyle name="C￥AØ_laroux_1_Sheet1 17" xfId="2708"/>
    <cellStyle name="Ç¥ÁØ_laroux_1_Sheet1 17" xfId="2709"/>
    <cellStyle name="C￥AØ_laroux_1_Sheet1 18" xfId="2710"/>
    <cellStyle name="Ç¥ÁØ_laroux_1_Sheet1 18" xfId="2711"/>
    <cellStyle name="C￥AØ_laroux_1_Sheet1 19" xfId="2712"/>
    <cellStyle name="Ç¥ÁØ_laroux_1_Sheet1 19" xfId="2713"/>
    <cellStyle name="C￥AØ_laroux_1_Sheet1 2" xfId="2714"/>
    <cellStyle name="Ç¥ÁØ_laroux_1_Sheet1 2" xfId="2715"/>
    <cellStyle name="C￥AØ_laroux_1_Sheet1 20" xfId="2716"/>
    <cellStyle name="Ç¥ÁØ_laroux_1_Sheet1 20" xfId="2717"/>
    <cellStyle name="C￥AØ_laroux_1_Sheet1 21" xfId="2718"/>
    <cellStyle name="Ç¥ÁØ_laroux_1_Sheet1 21" xfId="2719"/>
    <cellStyle name="C￥AØ_laroux_1_Sheet1 22" xfId="2720"/>
    <cellStyle name="Ç¥ÁØ_laroux_1_Sheet1 22" xfId="2721"/>
    <cellStyle name="C￥AØ_laroux_1_Sheet1 23" xfId="2722"/>
    <cellStyle name="Ç¥ÁØ_laroux_1_Sheet1 23" xfId="2723"/>
    <cellStyle name="C￥AØ_laroux_1_Sheet1 24" xfId="2724"/>
    <cellStyle name="Ç¥ÁØ_laroux_1_Sheet1 24" xfId="2725"/>
    <cellStyle name="C￥AØ_laroux_1_Sheet1 25" xfId="2726"/>
    <cellStyle name="Ç¥ÁØ_laroux_1_Sheet1 25" xfId="2727"/>
    <cellStyle name="C￥AØ_laroux_1_Sheet1 26" xfId="2728"/>
    <cellStyle name="Ç¥ÁØ_laroux_1_Sheet1 26" xfId="2729"/>
    <cellStyle name="C￥AØ_laroux_1_Sheet1 27" xfId="2730"/>
    <cellStyle name="Ç¥ÁØ_laroux_1_Sheet1 27" xfId="2731"/>
    <cellStyle name="C￥AØ_laroux_1_Sheet1 28" xfId="2732"/>
    <cellStyle name="Ç¥ÁØ_laroux_1_Sheet1 28" xfId="2733"/>
    <cellStyle name="C￥AØ_laroux_1_Sheet1 29" xfId="2734"/>
    <cellStyle name="Ç¥ÁØ_laroux_1_Sheet1 29" xfId="2735"/>
    <cellStyle name="C￥AØ_laroux_1_Sheet1 3" xfId="2736"/>
    <cellStyle name="Ç¥ÁØ_laroux_1_Sheet1 3" xfId="2737"/>
    <cellStyle name="C￥AØ_laroux_1_Sheet1 30" xfId="2738"/>
    <cellStyle name="Ç¥ÁØ_laroux_1_Sheet1 30" xfId="2739"/>
    <cellStyle name="C￥AØ_laroux_1_Sheet1 31" xfId="2740"/>
    <cellStyle name="Ç¥ÁØ_laroux_1_Sheet1 31" xfId="2741"/>
    <cellStyle name="C￥AØ_laroux_1_Sheet1 32" xfId="2742"/>
    <cellStyle name="Ç¥ÁØ_laroux_1_Sheet1 32" xfId="2743"/>
    <cellStyle name="C￥AØ_laroux_1_Sheet1 33" xfId="2744"/>
    <cellStyle name="Ç¥ÁØ_laroux_1_Sheet1 33" xfId="2745"/>
    <cellStyle name="C￥AØ_laroux_1_Sheet1 34" xfId="2746"/>
    <cellStyle name="Ç¥ÁØ_laroux_1_Sheet1 34" xfId="2747"/>
    <cellStyle name="C￥AØ_laroux_1_Sheet1 35" xfId="2748"/>
    <cellStyle name="Ç¥ÁØ_laroux_1_Sheet1 35" xfId="2749"/>
    <cellStyle name="C￥AØ_laroux_1_Sheet1 36" xfId="2750"/>
    <cellStyle name="Ç¥ÁØ_laroux_1_Sheet1 36" xfId="2751"/>
    <cellStyle name="C￥AØ_laroux_1_Sheet1 37" xfId="2752"/>
    <cellStyle name="Ç¥ÁØ_laroux_1_Sheet1 37" xfId="2753"/>
    <cellStyle name="C￥AØ_laroux_1_Sheet1 38" xfId="2754"/>
    <cellStyle name="Ç¥ÁØ_laroux_1_Sheet1 38" xfId="2755"/>
    <cellStyle name="C￥AØ_laroux_1_Sheet1 39" xfId="2756"/>
    <cellStyle name="Ç¥ÁØ_laroux_1_Sheet1 39" xfId="2757"/>
    <cellStyle name="C￥AØ_laroux_1_Sheet1 4" xfId="2758"/>
    <cellStyle name="Ç¥ÁØ_laroux_1_Sheet1 4" xfId="2759"/>
    <cellStyle name="C￥AØ_laroux_1_Sheet1 40" xfId="2760"/>
    <cellStyle name="Ç¥ÁØ_laroux_1_Sheet1 40" xfId="2761"/>
    <cellStyle name="C￥AØ_laroux_1_Sheet1 41" xfId="2762"/>
    <cellStyle name="Ç¥ÁØ_laroux_1_Sheet1 41" xfId="2763"/>
    <cellStyle name="C￥AØ_laroux_1_Sheet1 5" xfId="2764"/>
    <cellStyle name="Ç¥ÁØ_laroux_1_Sheet1 5" xfId="2765"/>
    <cellStyle name="C￥AØ_laroux_1_Sheet1 6" xfId="2766"/>
    <cellStyle name="Ç¥ÁØ_laroux_1_Sheet1 6" xfId="2767"/>
    <cellStyle name="C￥AØ_laroux_1_Sheet1 7" xfId="2768"/>
    <cellStyle name="Ç¥ÁØ_laroux_1_Sheet1 7" xfId="2769"/>
    <cellStyle name="C￥AØ_laroux_1_Sheet1 8" xfId="2770"/>
    <cellStyle name="Ç¥ÁØ_laroux_1_Sheet1 8" xfId="2771"/>
    <cellStyle name="C￥AØ_laroux_1_Sheet1 9" xfId="2772"/>
    <cellStyle name="Ç¥ÁØ_laroux_1_Sheet1 9" xfId="2773"/>
    <cellStyle name="C￥AØ_laroux_2" xfId="232"/>
    <cellStyle name="Ç¥ÁØ_laroux_2" xfId="233"/>
    <cellStyle name="C￥AØ_laroux_2 10" xfId="2774"/>
    <cellStyle name="Ç¥ÁØ_laroux_2 10" xfId="2775"/>
    <cellStyle name="C￥AØ_laroux_2 11" xfId="2776"/>
    <cellStyle name="Ç¥ÁØ_laroux_2 11" xfId="2777"/>
    <cellStyle name="C￥AØ_laroux_2 12" xfId="2778"/>
    <cellStyle name="Ç¥ÁØ_laroux_2 12" xfId="2779"/>
    <cellStyle name="C￥AØ_laroux_2 12 10" xfId="2780"/>
    <cellStyle name="Ç¥ÁØ_laroux_2 13" xfId="2781"/>
    <cellStyle name="C￥AØ_laroux_2 14" xfId="2782"/>
    <cellStyle name="Ç¥ÁØ_laroux_2 14" xfId="2783"/>
    <cellStyle name="C￥AØ_laroux_2 15" xfId="2784"/>
    <cellStyle name="Ç¥ÁØ_laroux_2 15" xfId="2785"/>
    <cellStyle name="C￥AØ_laroux_2 16" xfId="2786"/>
    <cellStyle name="Ç¥ÁØ_laroux_2 16" xfId="2787"/>
    <cellStyle name="C￥AØ_laroux_2 17" xfId="2788"/>
    <cellStyle name="Ç¥ÁØ_laroux_2 17" xfId="2789"/>
    <cellStyle name="C￥AØ_laroux_2 18" xfId="2790"/>
    <cellStyle name="Ç¥ÁØ_laroux_2 18" xfId="2791"/>
    <cellStyle name="C￥AØ_laroux_2 19" xfId="2792"/>
    <cellStyle name="Ç¥ÁØ_laroux_2 19" xfId="2793"/>
    <cellStyle name="C￥AØ_laroux_2 2" xfId="2794"/>
    <cellStyle name="Ç¥ÁØ_laroux_2 2" xfId="2795"/>
    <cellStyle name="C￥AØ_laroux_2 20" xfId="2796"/>
    <cellStyle name="Ç¥ÁØ_laroux_2 20" xfId="2797"/>
    <cellStyle name="C￥AØ_laroux_2 21" xfId="2798"/>
    <cellStyle name="Ç¥ÁØ_laroux_2 21" xfId="2799"/>
    <cellStyle name="C￥AØ_laroux_2 22" xfId="2800"/>
    <cellStyle name="Ç¥ÁØ_laroux_2 22" xfId="2801"/>
    <cellStyle name="C￥AØ_laroux_2 23" xfId="2802"/>
    <cellStyle name="Ç¥ÁØ_laroux_2 23" xfId="2803"/>
    <cellStyle name="C￥AØ_laroux_2 24" xfId="2804"/>
    <cellStyle name="Ç¥ÁØ_laroux_2 24" xfId="2805"/>
    <cellStyle name="C￥AØ_laroux_2 25" xfId="2806"/>
    <cellStyle name="Ç¥ÁØ_laroux_2 25" xfId="2807"/>
    <cellStyle name="C￥AØ_laroux_2 26" xfId="2808"/>
    <cellStyle name="Ç¥ÁØ_laroux_2 26" xfId="2809"/>
    <cellStyle name="C￥AØ_laroux_2 27" xfId="2810"/>
    <cellStyle name="Ç¥ÁØ_laroux_2 27" xfId="2811"/>
    <cellStyle name="C￥AØ_laroux_2 28" xfId="2812"/>
    <cellStyle name="Ç¥ÁØ_laroux_2 28" xfId="2813"/>
    <cellStyle name="C￥AØ_laroux_2 29" xfId="2814"/>
    <cellStyle name="Ç¥ÁØ_laroux_2 29" xfId="2815"/>
    <cellStyle name="C￥AØ_laroux_2 3" xfId="2816"/>
    <cellStyle name="Ç¥ÁØ_laroux_2 3" xfId="2817"/>
    <cellStyle name="C￥AØ_laroux_2 30" xfId="2818"/>
    <cellStyle name="Ç¥ÁØ_laroux_2 30" xfId="2819"/>
    <cellStyle name="C￥AØ_laroux_2 31" xfId="2820"/>
    <cellStyle name="Ç¥ÁØ_laroux_2 31" xfId="2821"/>
    <cellStyle name="C￥AØ_laroux_2 32" xfId="2822"/>
    <cellStyle name="Ç¥ÁØ_laroux_2 32" xfId="2823"/>
    <cellStyle name="C￥AØ_laroux_2 33" xfId="2824"/>
    <cellStyle name="Ç¥ÁØ_laroux_2 33" xfId="2825"/>
    <cellStyle name="C￥AØ_laroux_2 34" xfId="2826"/>
    <cellStyle name="Ç¥ÁØ_laroux_2 34" xfId="2827"/>
    <cellStyle name="C￥AØ_laroux_2 35" xfId="2828"/>
    <cellStyle name="Ç¥ÁØ_laroux_2 35" xfId="2829"/>
    <cellStyle name="C￥AØ_laroux_2 36" xfId="2830"/>
    <cellStyle name="Ç¥ÁØ_laroux_2 36" xfId="2831"/>
    <cellStyle name="C￥AØ_laroux_2 37" xfId="2832"/>
    <cellStyle name="Ç¥ÁØ_laroux_2 37" xfId="2833"/>
    <cellStyle name="C￥AØ_laroux_2 38" xfId="2834"/>
    <cellStyle name="Ç¥ÁØ_laroux_2 38" xfId="2835"/>
    <cellStyle name="C￥AØ_laroux_2 39" xfId="2836"/>
    <cellStyle name="Ç¥ÁØ_laroux_2 39" xfId="2837"/>
    <cellStyle name="C￥AØ_laroux_2 4" xfId="2838"/>
    <cellStyle name="Ç¥ÁØ_laroux_2 4" xfId="2839"/>
    <cellStyle name="C￥AØ_laroux_2 40" xfId="2840"/>
    <cellStyle name="Ç¥ÁØ_laroux_2 40" xfId="2841"/>
    <cellStyle name="C￥AØ_laroux_2 41" xfId="2842"/>
    <cellStyle name="Ç¥ÁØ_laroux_2 41" xfId="2843"/>
    <cellStyle name="C￥AØ_laroux_2 5" xfId="2844"/>
    <cellStyle name="Ç¥ÁØ_laroux_2 5" xfId="2845"/>
    <cellStyle name="C￥AØ_laroux_2 6" xfId="2846"/>
    <cellStyle name="Ç¥ÁØ_laroux_2 6" xfId="2847"/>
    <cellStyle name="C￥AØ_laroux_2 7" xfId="2848"/>
    <cellStyle name="Ç¥ÁØ_laroux_2 7" xfId="2849"/>
    <cellStyle name="C￥AØ_laroux_2 8" xfId="2850"/>
    <cellStyle name="Ç¥ÁØ_laroux_2 8" xfId="2851"/>
    <cellStyle name="C￥AØ_laroux_2 9" xfId="2852"/>
    <cellStyle name="Ç¥ÁØ_laroux_2 9" xfId="2853"/>
    <cellStyle name="C￥AØ_laroux_2_Sheet1" xfId="234"/>
    <cellStyle name="Ç¥ÁØ_laroux_2_Sheet1" xfId="235"/>
    <cellStyle name="C￥AØ_laroux_2_Sheet1 10" xfId="2854"/>
    <cellStyle name="Ç¥ÁØ_laroux_2_Sheet1 10" xfId="2855"/>
    <cellStyle name="C￥AØ_laroux_2_Sheet1 11" xfId="2856"/>
    <cellStyle name="Ç¥ÁØ_laroux_2_Sheet1 11" xfId="2857"/>
    <cellStyle name="C￥AØ_laroux_2_Sheet1 12" xfId="2858"/>
    <cellStyle name="Ç¥ÁØ_laroux_2_Sheet1 12" xfId="2859"/>
    <cellStyle name="C￥AØ_laroux_2_Sheet1 13" xfId="2860"/>
    <cellStyle name="Ç¥ÁØ_laroux_2_Sheet1 13" xfId="2861"/>
    <cellStyle name="C￥AØ_laroux_2_Sheet1 14" xfId="2862"/>
    <cellStyle name="Ç¥ÁØ_laroux_2_Sheet1 14" xfId="2863"/>
    <cellStyle name="C￥AØ_laroux_2_Sheet1 15" xfId="2864"/>
    <cellStyle name="Ç¥ÁØ_laroux_2_Sheet1 15" xfId="2865"/>
    <cellStyle name="C￥AØ_laroux_2_Sheet1 16" xfId="2866"/>
    <cellStyle name="Ç¥ÁØ_laroux_2_Sheet1 16" xfId="2867"/>
    <cellStyle name="C￥AØ_laroux_2_Sheet1 17" xfId="2868"/>
    <cellStyle name="Ç¥ÁØ_laroux_2_Sheet1 17" xfId="2869"/>
    <cellStyle name="C￥AØ_laroux_2_Sheet1 18" xfId="2870"/>
    <cellStyle name="Ç¥ÁØ_laroux_2_Sheet1 18" xfId="2871"/>
    <cellStyle name="C￥AØ_laroux_2_Sheet1 19" xfId="2872"/>
    <cellStyle name="Ç¥ÁØ_laroux_2_Sheet1 19" xfId="2873"/>
    <cellStyle name="C￥AØ_laroux_2_Sheet1 2" xfId="2874"/>
    <cellStyle name="Ç¥ÁØ_laroux_2_Sheet1 2" xfId="2875"/>
    <cellStyle name="C￥AØ_laroux_2_Sheet1 20" xfId="2876"/>
    <cellStyle name="Ç¥ÁØ_laroux_2_Sheet1 20" xfId="2877"/>
    <cellStyle name="C￥AØ_laroux_2_Sheet1 21" xfId="2878"/>
    <cellStyle name="Ç¥ÁØ_laroux_2_Sheet1 21" xfId="2879"/>
    <cellStyle name="C￥AØ_laroux_2_Sheet1 22" xfId="2880"/>
    <cellStyle name="Ç¥ÁØ_laroux_2_Sheet1 22" xfId="2881"/>
    <cellStyle name="C￥AØ_laroux_2_Sheet1 23" xfId="2882"/>
    <cellStyle name="Ç¥ÁØ_laroux_2_Sheet1 23" xfId="2883"/>
    <cellStyle name="C￥AØ_laroux_2_Sheet1 24" xfId="2884"/>
    <cellStyle name="Ç¥ÁØ_laroux_2_Sheet1 24" xfId="2885"/>
    <cellStyle name="C￥AØ_laroux_2_Sheet1 25" xfId="2886"/>
    <cellStyle name="Ç¥ÁØ_laroux_2_Sheet1 25" xfId="2887"/>
    <cellStyle name="C￥AØ_laroux_2_Sheet1 26" xfId="2888"/>
    <cellStyle name="Ç¥ÁØ_laroux_2_Sheet1 26" xfId="2889"/>
    <cellStyle name="C￥AØ_laroux_2_Sheet1 27" xfId="2890"/>
    <cellStyle name="Ç¥ÁØ_laroux_2_Sheet1 27" xfId="2891"/>
    <cellStyle name="C￥AØ_laroux_2_Sheet1 28" xfId="2892"/>
    <cellStyle name="Ç¥ÁØ_laroux_2_Sheet1 28" xfId="2893"/>
    <cellStyle name="C￥AØ_laroux_2_Sheet1 29" xfId="2894"/>
    <cellStyle name="Ç¥ÁØ_laroux_2_Sheet1 29" xfId="2895"/>
    <cellStyle name="C￥AØ_laroux_2_Sheet1 3" xfId="2896"/>
    <cellStyle name="Ç¥ÁØ_laroux_2_Sheet1 3" xfId="2897"/>
    <cellStyle name="C￥AØ_laroux_2_Sheet1 30" xfId="2898"/>
    <cellStyle name="Ç¥ÁØ_laroux_2_Sheet1 30" xfId="2899"/>
    <cellStyle name="C￥AØ_laroux_2_Sheet1 31" xfId="2900"/>
    <cellStyle name="Ç¥ÁØ_laroux_2_Sheet1 31" xfId="2901"/>
    <cellStyle name="C￥AØ_laroux_2_Sheet1 32" xfId="2902"/>
    <cellStyle name="Ç¥ÁØ_laroux_2_Sheet1 32" xfId="2903"/>
    <cellStyle name="C￥AØ_laroux_2_Sheet1 33" xfId="2904"/>
    <cellStyle name="Ç¥ÁØ_laroux_2_Sheet1 33" xfId="2905"/>
    <cellStyle name="C￥AØ_laroux_2_Sheet1 34" xfId="2906"/>
    <cellStyle name="Ç¥ÁØ_laroux_2_Sheet1 34" xfId="2907"/>
    <cellStyle name="C￥AØ_laroux_2_Sheet1 35" xfId="2908"/>
    <cellStyle name="Ç¥ÁØ_laroux_2_Sheet1 35" xfId="2909"/>
    <cellStyle name="C￥AØ_laroux_2_Sheet1 36" xfId="2910"/>
    <cellStyle name="Ç¥ÁØ_laroux_2_Sheet1 36" xfId="2911"/>
    <cellStyle name="C￥AØ_laroux_2_Sheet1 37" xfId="2912"/>
    <cellStyle name="Ç¥ÁØ_laroux_2_Sheet1 37" xfId="2913"/>
    <cellStyle name="C￥AØ_laroux_2_Sheet1 38" xfId="2914"/>
    <cellStyle name="Ç¥ÁØ_laroux_2_Sheet1 38" xfId="2915"/>
    <cellStyle name="C￥AØ_laroux_2_Sheet1 39" xfId="2916"/>
    <cellStyle name="Ç¥ÁØ_laroux_2_Sheet1 39" xfId="2917"/>
    <cellStyle name="C￥AØ_laroux_2_Sheet1 4" xfId="2918"/>
    <cellStyle name="Ç¥ÁØ_laroux_2_Sheet1 4" xfId="2919"/>
    <cellStyle name="C￥AØ_laroux_2_Sheet1 40" xfId="2920"/>
    <cellStyle name="Ç¥ÁØ_laroux_2_Sheet1 40" xfId="2921"/>
    <cellStyle name="C￥AØ_laroux_2_Sheet1 41" xfId="2922"/>
    <cellStyle name="Ç¥ÁØ_laroux_2_Sheet1 41" xfId="2923"/>
    <cellStyle name="C￥AØ_laroux_2_Sheet1 5" xfId="2924"/>
    <cellStyle name="Ç¥ÁØ_laroux_2_Sheet1 5" xfId="2925"/>
    <cellStyle name="C￥AØ_laroux_2_Sheet1 6" xfId="2926"/>
    <cellStyle name="Ç¥ÁØ_laroux_2_Sheet1 6" xfId="2927"/>
    <cellStyle name="C￥AØ_laroux_2_Sheet1 7" xfId="2928"/>
    <cellStyle name="Ç¥ÁØ_laroux_2_Sheet1 7" xfId="2929"/>
    <cellStyle name="C￥AØ_laroux_2_Sheet1 8" xfId="2930"/>
    <cellStyle name="Ç¥ÁØ_laroux_2_Sheet1 8" xfId="2931"/>
    <cellStyle name="C￥AØ_laroux_2_Sheet1 9" xfId="2932"/>
    <cellStyle name="Ç¥ÁØ_laroux_2_Sheet1 9" xfId="2933"/>
    <cellStyle name="C￥AØ_laroux_3" xfId="236"/>
    <cellStyle name="Ç¥ÁØ_laroux_3" xfId="237"/>
    <cellStyle name="C￥AØ_laroux_3 10" xfId="2934"/>
    <cellStyle name="Ç¥ÁØ_laroux_3 10" xfId="2935"/>
    <cellStyle name="C￥AØ_laroux_3 11" xfId="2936"/>
    <cellStyle name="Ç¥ÁØ_laroux_3 11" xfId="2937"/>
    <cellStyle name="C￥AØ_laroux_3 12" xfId="2938"/>
    <cellStyle name="Ç¥ÁØ_laroux_3 12" xfId="2939"/>
    <cellStyle name="C￥AØ_laroux_3 13" xfId="2940"/>
    <cellStyle name="Ç¥ÁØ_laroux_3 13" xfId="2941"/>
    <cellStyle name="C￥AØ_laroux_3 14" xfId="2942"/>
    <cellStyle name="Ç¥ÁØ_laroux_3 14" xfId="2943"/>
    <cellStyle name="C￥AØ_laroux_3 15" xfId="2944"/>
    <cellStyle name="Ç¥ÁØ_laroux_3 15" xfId="2945"/>
    <cellStyle name="C￥AØ_laroux_3 16" xfId="2946"/>
    <cellStyle name="Ç¥ÁØ_laroux_3 16" xfId="2947"/>
    <cellStyle name="C￥AØ_laroux_3 17" xfId="2948"/>
    <cellStyle name="Ç¥ÁØ_laroux_3 17" xfId="2949"/>
    <cellStyle name="C￥AØ_laroux_3 18" xfId="2950"/>
    <cellStyle name="Ç¥ÁØ_laroux_3 18" xfId="2951"/>
    <cellStyle name="C￥AØ_laroux_3 19" xfId="2952"/>
    <cellStyle name="Ç¥ÁØ_laroux_3 19" xfId="2953"/>
    <cellStyle name="C￥AØ_laroux_3 2" xfId="2954"/>
    <cellStyle name="Ç¥ÁØ_laroux_3 2" xfId="2955"/>
    <cellStyle name="C￥AØ_laroux_3 20" xfId="2956"/>
    <cellStyle name="Ç¥ÁØ_laroux_3 20" xfId="2957"/>
    <cellStyle name="C￥AØ_laroux_3 21" xfId="2958"/>
    <cellStyle name="Ç¥ÁØ_laroux_3 21" xfId="2959"/>
    <cellStyle name="C￥AØ_laroux_3 22" xfId="2960"/>
    <cellStyle name="Ç¥ÁØ_laroux_3 22" xfId="2961"/>
    <cellStyle name="C￥AØ_laroux_3 23" xfId="2962"/>
    <cellStyle name="Ç¥ÁØ_laroux_3 23" xfId="2963"/>
    <cellStyle name="C￥AØ_laroux_3 24" xfId="2964"/>
    <cellStyle name="Ç¥ÁØ_laroux_3 24" xfId="2965"/>
    <cellStyle name="C￥AØ_laroux_3 25" xfId="2966"/>
    <cellStyle name="Ç¥ÁØ_laroux_3 25" xfId="2967"/>
    <cellStyle name="C￥AØ_laroux_3 26" xfId="2968"/>
    <cellStyle name="Ç¥ÁØ_laroux_3 26" xfId="2969"/>
    <cellStyle name="C￥AØ_laroux_3 27" xfId="2970"/>
    <cellStyle name="Ç¥ÁØ_laroux_3 27" xfId="2971"/>
    <cellStyle name="C￥AØ_laroux_3 28" xfId="2972"/>
    <cellStyle name="Ç¥ÁØ_laroux_3 28" xfId="2973"/>
    <cellStyle name="C￥AØ_laroux_3 29" xfId="2974"/>
    <cellStyle name="Ç¥ÁØ_laroux_3 29" xfId="2975"/>
    <cellStyle name="C￥AØ_laroux_3 3" xfId="2976"/>
    <cellStyle name="Ç¥ÁØ_laroux_3 3" xfId="2977"/>
    <cellStyle name="C￥AØ_laroux_3 30" xfId="2978"/>
    <cellStyle name="Ç¥ÁØ_laroux_3 30" xfId="2979"/>
    <cellStyle name="C￥AØ_laroux_3 31" xfId="2980"/>
    <cellStyle name="Ç¥ÁØ_laroux_3 31" xfId="2981"/>
    <cellStyle name="C￥AØ_laroux_3 32" xfId="2982"/>
    <cellStyle name="Ç¥ÁØ_laroux_3 32" xfId="2983"/>
    <cellStyle name="C￥AØ_laroux_3 33" xfId="2984"/>
    <cellStyle name="Ç¥ÁØ_laroux_3 33" xfId="2985"/>
    <cellStyle name="C￥AØ_laroux_3 34" xfId="2986"/>
    <cellStyle name="Ç¥ÁØ_laroux_3 34" xfId="2987"/>
    <cellStyle name="C￥AØ_laroux_3 35" xfId="2988"/>
    <cellStyle name="Ç¥ÁØ_laroux_3 35" xfId="2989"/>
    <cellStyle name="C￥AØ_laroux_3 36" xfId="2990"/>
    <cellStyle name="Ç¥ÁØ_laroux_3 36" xfId="2991"/>
    <cellStyle name="C￥AØ_laroux_3 37" xfId="2992"/>
    <cellStyle name="Ç¥ÁØ_laroux_3 37" xfId="2993"/>
    <cellStyle name="C￥AØ_laroux_3 38" xfId="2994"/>
    <cellStyle name="Ç¥ÁØ_laroux_3 38" xfId="2995"/>
    <cellStyle name="C￥AØ_laroux_3 39" xfId="2996"/>
    <cellStyle name="Ç¥ÁØ_laroux_3 39" xfId="2997"/>
    <cellStyle name="C￥AØ_laroux_3 4" xfId="2998"/>
    <cellStyle name="Ç¥ÁØ_laroux_3 4" xfId="2999"/>
    <cellStyle name="C￥AØ_laroux_3 40" xfId="3000"/>
    <cellStyle name="Ç¥ÁØ_laroux_3 40" xfId="3001"/>
    <cellStyle name="C￥AØ_laroux_3 41" xfId="3002"/>
    <cellStyle name="Ç¥ÁØ_laroux_3 41" xfId="3003"/>
    <cellStyle name="C￥AØ_laroux_3 5" xfId="3004"/>
    <cellStyle name="Ç¥ÁØ_laroux_3 5" xfId="3005"/>
    <cellStyle name="C￥AØ_laroux_3 6" xfId="3006"/>
    <cellStyle name="Ç¥ÁØ_laroux_3 6" xfId="3007"/>
    <cellStyle name="C￥AØ_laroux_3 7" xfId="3008"/>
    <cellStyle name="Ç¥ÁØ_laroux_3 7" xfId="3009"/>
    <cellStyle name="C￥AØ_laroux_3 8" xfId="3010"/>
    <cellStyle name="Ç¥ÁØ_laroux_3 8" xfId="3011"/>
    <cellStyle name="C￥AØ_laroux_3 9" xfId="3012"/>
    <cellStyle name="Ç¥ÁØ_laroux_3 9" xfId="3013"/>
    <cellStyle name="C￥AØ_laroux_4" xfId="238"/>
    <cellStyle name="Ç¥ÁØ_laroux_4" xfId="239"/>
    <cellStyle name="C￥AØ_laroux_4 10" xfId="3014"/>
    <cellStyle name="Ç¥ÁØ_laroux_4 10" xfId="3015"/>
    <cellStyle name="C￥AØ_laroux_4 11" xfId="3016"/>
    <cellStyle name="Ç¥ÁØ_laroux_4 11" xfId="3017"/>
    <cellStyle name="C￥AØ_laroux_4 12" xfId="3018"/>
    <cellStyle name="Ç¥ÁØ_laroux_4 12" xfId="3019"/>
    <cellStyle name="C￥AØ_laroux_4 13" xfId="3020"/>
    <cellStyle name="Ç¥ÁØ_laroux_4 13" xfId="3021"/>
    <cellStyle name="C￥AØ_laroux_4 14" xfId="3022"/>
    <cellStyle name="Ç¥ÁØ_laroux_4 14" xfId="3023"/>
    <cellStyle name="C￥AØ_laroux_4 15" xfId="3024"/>
    <cellStyle name="Ç¥ÁØ_laroux_4 15" xfId="3025"/>
    <cellStyle name="C￥AØ_laroux_4 16" xfId="3026"/>
    <cellStyle name="Ç¥ÁØ_laroux_4 16" xfId="3027"/>
    <cellStyle name="C￥AØ_laroux_4 17" xfId="3028"/>
    <cellStyle name="Ç¥ÁØ_laroux_4 17" xfId="3029"/>
    <cellStyle name="C￥AØ_laroux_4 18" xfId="3030"/>
    <cellStyle name="Ç¥ÁØ_laroux_4 18" xfId="3031"/>
    <cellStyle name="C￥AØ_laroux_4 19" xfId="3032"/>
    <cellStyle name="Ç¥ÁØ_laroux_4 19" xfId="3033"/>
    <cellStyle name="C￥AØ_laroux_4 2" xfId="3034"/>
    <cellStyle name="Ç¥ÁØ_laroux_4 2" xfId="3035"/>
    <cellStyle name="C￥AØ_laroux_4 20" xfId="3036"/>
    <cellStyle name="Ç¥ÁØ_laroux_4 20" xfId="3037"/>
    <cellStyle name="C￥AØ_laroux_4 21" xfId="3038"/>
    <cellStyle name="Ç¥ÁØ_laroux_4 21" xfId="3039"/>
    <cellStyle name="C￥AØ_laroux_4 22" xfId="3040"/>
    <cellStyle name="Ç¥ÁØ_laroux_4 22" xfId="3041"/>
    <cellStyle name="C￥AØ_laroux_4 23" xfId="3042"/>
    <cellStyle name="Ç¥ÁØ_laroux_4 23" xfId="3043"/>
    <cellStyle name="C￥AØ_laroux_4 24" xfId="3044"/>
    <cellStyle name="Ç¥ÁØ_laroux_4 24" xfId="3045"/>
    <cellStyle name="C￥AØ_laroux_4 25" xfId="3046"/>
    <cellStyle name="Ç¥ÁØ_laroux_4 25" xfId="3047"/>
    <cellStyle name="C￥AØ_laroux_4 26" xfId="3048"/>
    <cellStyle name="Ç¥ÁØ_laroux_4 26" xfId="3049"/>
    <cellStyle name="C￥AØ_laroux_4 27" xfId="3050"/>
    <cellStyle name="Ç¥ÁØ_laroux_4 27" xfId="3051"/>
    <cellStyle name="C￥AØ_laroux_4 28" xfId="3052"/>
    <cellStyle name="Ç¥ÁØ_laroux_4 28" xfId="3053"/>
    <cellStyle name="C￥AØ_laroux_4 29" xfId="3054"/>
    <cellStyle name="Ç¥ÁØ_laroux_4 29" xfId="3055"/>
    <cellStyle name="C￥AØ_laroux_4 3" xfId="3056"/>
    <cellStyle name="Ç¥ÁØ_laroux_4 3" xfId="3057"/>
    <cellStyle name="C￥AØ_laroux_4 30" xfId="3058"/>
    <cellStyle name="Ç¥ÁØ_laroux_4 30" xfId="3059"/>
    <cellStyle name="C￥AØ_laroux_4 31" xfId="3060"/>
    <cellStyle name="Ç¥ÁØ_laroux_4 31" xfId="3061"/>
    <cellStyle name="C￥AØ_laroux_4 32" xfId="3062"/>
    <cellStyle name="Ç¥ÁØ_laroux_4 32" xfId="3063"/>
    <cellStyle name="C￥AØ_laroux_4 33" xfId="3064"/>
    <cellStyle name="Ç¥ÁØ_laroux_4 33" xfId="3065"/>
    <cellStyle name="C￥AØ_laroux_4 34" xfId="3066"/>
    <cellStyle name="Ç¥ÁØ_laroux_4 34" xfId="3067"/>
    <cellStyle name="C￥AØ_laroux_4 35" xfId="3068"/>
    <cellStyle name="Ç¥ÁØ_laroux_4 35" xfId="3069"/>
    <cellStyle name="C￥AØ_laroux_4 36" xfId="3070"/>
    <cellStyle name="Ç¥ÁØ_laroux_4 36" xfId="3071"/>
    <cellStyle name="C￥AØ_laroux_4 37" xfId="3072"/>
    <cellStyle name="Ç¥ÁØ_laroux_4 37" xfId="3073"/>
    <cellStyle name="C￥AØ_laroux_4 38" xfId="3074"/>
    <cellStyle name="Ç¥ÁØ_laroux_4 38" xfId="3075"/>
    <cellStyle name="C￥AØ_laroux_4 39" xfId="3076"/>
    <cellStyle name="Ç¥ÁØ_laroux_4 39" xfId="3077"/>
    <cellStyle name="C￥AØ_laroux_4 4" xfId="3078"/>
    <cellStyle name="Ç¥ÁØ_laroux_4 4" xfId="3079"/>
    <cellStyle name="C￥AØ_laroux_4 40" xfId="3080"/>
    <cellStyle name="Ç¥ÁØ_laroux_4 40" xfId="3081"/>
    <cellStyle name="C￥AØ_laroux_4 41" xfId="3082"/>
    <cellStyle name="Ç¥ÁØ_laroux_4 41" xfId="3083"/>
    <cellStyle name="C￥AØ_laroux_4 5" xfId="3084"/>
    <cellStyle name="Ç¥ÁØ_laroux_4 5" xfId="3085"/>
    <cellStyle name="C￥AØ_laroux_4 6" xfId="3086"/>
    <cellStyle name="Ç¥ÁØ_laroux_4 6" xfId="3087"/>
    <cellStyle name="C￥AØ_laroux_4 7" xfId="3088"/>
    <cellStyle name="Ç¥ÁØ_laroux_4 7" xfId="3089"/>
    <cellStyle name="C￥AØ_laroux_4 8" xfId="3090"/>
    <cellStyle name="Ç¥ÁØ_laroux_4 8" xfId="3091"/>
    <cellStyle name="C￥AØ_laroux_4 9" xfId="3092"/>
    <cellStyle name="Ç¥ÁØ_laroux_4 9" xfId="3093"/>
    <cellStyle name="C￥AØ_laroux_Sheet1" xfId="240"/>
    <cellStyle name="Ç¥ÁØ_laroux_Sheet1" xfId="241"/>
    <cellStyle name="C￥AØ_laroux_Sheet1 10" xfId="3094"/>
    <cellStyle name="Ç¥ÁØ_laroux_Sheet1 10" xfId="3095"/>
    <cellStyle name="C￥AØ_laroux_Sheet1 11" xfId="3096"/>
    <cellStyle name="Ç¥ÁØ_laroux_Sheet1 11" xfId="3097"/>
    <cellStyle name="C￥AØ_laroux_Sheet1 12" xfId="3098"/>
    <cellStyle name="Ç¥ÁØ_laroux_Sheet1 12" xfId="3099"/>
    <cellStyle name="C￥AØ_laroux_Sheet1 13" xfId="3100"/>
    <cellStyle name="Ç¥ÁØ_laroux_Sheet1 13" xfId="3101"/>
    <cellStyle name="C￥AØ_laroux_Sheet1 14" xfId="3102"/>
    <cellStyle name="Ç¥ÁØ_laroux_Sheet1 14" xfId="3103"/>
    <cellStyle name="C￥AØ_laroux_Sheet1 15" xfId="3104"/>
    <cellStyle name="Ç¥ÁØ_laroux_Sheet1 15" xfId="3105"/>
    <cellStyle name="C￥AØ_laroux_Sheet1 16" xfId="3106"/>
    <cellStyle name="Ç¥ÁØ_laroux_Sheet1 16" xfId="3107"/>
    <cellStyle name="C￥AØ_laroux_Sheet1 17" xfId="3108"/>
    <cellStyle name="Ç¥ÁØ_laroux_Sheet1 17" xfId="3109"/>
    <cellStyle name="C￥AØ_laroux_Sheet1 18" xfId="3110"/>
    <cellStyle name="Ç¥ÁØ_laroux_Sheet1 18" xfId="3111"/>
    <cellStyle name="C￥AØ_laroux_Sheet1 19" xfId="3112"/>
    <cellStyle name="Ç¥ÁØ_laroux_Sheet1 19" xfId="3113"/>
    <cellStyle name="C￥AØ_laroux_Sheet1 2" xfId="3114"/>
    <cellStyle name="Ç¥ÁØ_laroux_Sheet1 2" xfId="3115"/>
    <cellStyle name="C￥AØ_laroux_Sheet1 20" xfId="3116"/>
    <cellStyle name="Ç¥ÁØ_laroux_Sheet1 20" xfId="3117"/>
    <cellStyle name="C￥AØ_laroux_Sheet1 21" xfId="3118"/>
    <cellStyle name="Ç¥ÁØ_laroux_Sheet1 21" xfId="3119"/>
    <cellStyle name="C￥AØ_laroux_Sheet1 22" xfId="3120"/>
    <cellStyle name="Ç¥ÁØ_laroux_Sheet1 22" xfId="3121"/>
    <cellStyle name="C￥AØ_laroux_Sheet1 23" xfId="3122"/>
    <cellStyle name="Ç¥ÁØ_laroux_Sheet1 23" xfId="3123"/>
    <cellStyle name="C￥AØ_laroux_Sheet1 24" xfId="3124"/>
    <cellStyle name="Ç¥ÁØ_laroux_Sheet1 24" xfId="3125"/>
    <cellStyle name="C￥AØ_laroux_Sheet1 25" xfId="3126"/>
    <cellStyle name="Ç¥ÁØ_laroux_Sheet1 25" xfId="3127"/>
    <cellStyle name="C￥AØ_laroux_Sheet1 26" xfId="3128"/>
    <cellStyle name="Ç¥ÁØ_laroux_Sheet1 26" xfId="3129"/>
    <cellStyle name="C￥AØ_laroux_Sheet1 27" xfId="3130"/>
    <cellStyle name="Ç¥ÁØ_laroux_Sheet1 27" xfId="3131"/>
    <cellStyle name="C￥AØ_laroux_Sheet1 28" xfId="3132"/>
    <cellStyle name="Ç¥ÁØ_laroux_Sheet1 28" xfId="3133"/>
    <cellStyle name="C￥AØ_laroux_Sheet1 29" xfId="3134"/>
    <cellStyle name="Ç¥ÁØ_laroux_Sheet1 29" xfId="3135"/>
    <cellStyle name="C￥AØ_laroux_Sheet1 3" xfId="3136"/>
    <cellStyle name="Ç¥ÁØ_laroux_Sheet1 3" xfId="3137"/>
    <cellStyle name="C￥AØ_laroux_Sheet1 30" xfId="3138"/>
    <cellStyle name="Ç¥ÁØ_laroux_Sheet1 30" xfId="3139"/>
    <cellStyle name="C￥AØ_laroux_Sheet1 31" xfId="3140"/>
    <cellStyle name="Ç¥ÁØ_laroux_Sheet1 31" xfId="3141"/>
    <cellStyle name="C￥AØ_laroux_Sheet1 32" xfId="3142"/>
    <cellStyle name="Ç¥ÁØ_laroux_Sheet1 32" xfId="3143"/>
    <cellStyle name="C￥AØ_laroux_Sheet1 33" xfId="3144"/>
    <cellStyle name="Ç¥ÁØ_laroux_Sheet1 33" xfId="3145"/>
    <cellStyle name="C￥AØ_laroux_Sheet1 34" xfId="3146"/>
    <cellStyle name="Ç¥ÁØ_laroux_Sheet1 34" xfId="3147"/>
    <cellStyle name="C￥AØ_laroux_Sheet1 35" xfId="3148"/>
    <cellStyle name="Ç¥ÁØ_laroux_Sheet1 35" xfId="3149"/>
    <cellStyle name="C￥AØ_laroux_Sheet1 36" xfId="3150"/>
    <cellStyle name="Ç¥ÁØ_laroux_Sheet1 36" xfId="3151"/>
    <cellStyle name="C￥AØ_laroux_Sheet1 37" xfId="3152"/>
    <cellStyle name="Ç¥ÁØ_laroux_Sheet1 37" xfId="3153"/>
    <cellStyle name="C￥AØ_laroux_Sheet1 38" xfId="3154"/>
    <cellStyle name="Ç¥ÁØ_laroux_Sheet1 38" xfId="3155"/>
    <cellStyle name="C￥AØ_laroux_Sheet1 39" xfId="3156"/>
    <cellStyle name="Ç¥ÁØ_laroux_Sheet1 39" xfId="3157"/>
    <cellStyle name="C￥AØ_laroux_Sheet1 4" xfId="3158"/>
    <cellStyle name="Ç¥ÁØ_laroux_Sheet1 4" xfId="3159"/>
    <cellStyle name="C￥AØ_laroux_Sheet1 40" xfId="3160"/>
    <cellStyle name="Ç¥ÁØ_laroux_Sheet1 40" xfId="3161"/>
    <cellStyle name="C￥AØ_laroux_Sheet1 41" xfId="3162"/>
    <cellStyle name="Ç¥ÁØ_laroux_Sheet1 41" xfId="3163"/>
    <cellStyle name="C￥AØ_laroux_Sheet1 5" xfId="3164"/>
    <cellStyle name="Ç¥ÁØ_laroux_Sheet1 5" xfId="3165"/>
    <cellStyle name="C￥AØ_laroux_Sheet1 6" xfId="3166"/>
    <cellStyle name="Ç¥ÁØ_laroux_Sheet1 6" xfId="3167"/>
    <cellStyle name="C￥AØ_laroux_Sheet1 7" xfId="3168"/>
    <cellStyle name="Ç¥ÁØ_laroux_Sheet1 7" xfId="3169"/>
    <cellStyle name="C￥AØ_laroux_Sheet1 8" xfId="3170"/>
    <cellStyle name="Ç¥ÁØ_laroux_Sheet1 8" xfId="3171"/>
    <cellStyle name="C￥AØ_laroux_Sheet1 9" xfId="3172"/>
    <cellStyle name="Ç¥ÁØ_laroux_Sheet1 9" xfId="3173"/>
    <cellStyle name="C￥AØ_Sheet1" xfId="242"/>
    <cellStyle name="Ç¥ÁØ_Sheet1" xfId="243"/>
    <cellStyle name="C￥AØ_Sheet1 10" xfId="3174"/>
    <cellStyle name="Ç¥ÁØ_Sheet1 10" xfId="3175"/>
    <cellStyle name="C￥AØ_Sheet1 11" xfId="3176"/>
    <cellStyle name="Ç¥ÁØ_Sheet1 11" xfId="3177"/>
    <cellStyle name="C￥AØ_Sheet1 12" xfId="3178"/>
    <cellStyle name="Ç¥ÁØ_Sheet1 12" xfId="3179"/>
    <cellStyle name="C￥AØ_Sheet1 12 10" xfId="3180"/>
    <cellStyle name="Ç¥ÁØ_Sheet1 13" xfId="3181"/>
    <cellStyle name="C￥AØ_Sheet1 14" xfId="3182"/>
    <cellStyle name="Ç¥ÁØ_Sheet1 14" xfId="3183"/>
    <cellStyle name="C￥AØ_Sheet1 15" xfId="3184"/>
    <cellStyle name="Ç¥ÁØ_Sheet1 15" xfId="3185"/>
    <cellStyle name="C￥AØ_Sheet1 16" xfId="3186"/>
    <cellStyle name="Ç¥ÁØ_Sheet1 16" xfId="3187"/>
    <cellStyle name="C￥AØ_Sheet1 17" xfId="3188"/>
    <cellStyle name="Ç¥ÁØ_Sheet1 17" xfId="3189"/>
    <cellStyle name="C￥AØ_Sheet1 18" xfId="3190"/>
    <cellStyle name="Ç¥ÁØ_Sheet1 18" xfId="3191"/>
    <cellStyle name="C￥AØ_Sheet1 19" xfId="3192"/>
    <cellStyle name="Ç¥ÁØ_Sheet1 19" xfId="3193"/>
    <cellStyle name="C￥AØ_Sheet1 2" xfId="3194"/>
    <cellStyle name="Ç¥ÁØ_Sheet1 2" xfId="3195"/>
    <cellStyle name="C￥AØ_Sheet1 20" xfId="3196"/>
    <cellStyle name="Ç¥ÁØ_Sheet1 20" xfId="3197"/>
    <cellStyle name="C￥AØ_Sheet1 21" xfId="3198"/>
    <cellStyle name="Ç¥ÁØ_Sheet1 21" xfId="3199"/>
    <cellStyle name="C￥AØ_Sheet1 22" xfId="3200"/>
    <cellStyle name="Ç¥ÁØ_Sheet1 22" xfId="3201"/>
    <cellStyle name="C￥AØ_Sheet1 23" xfId="3202"/>
    <cellStyle name="Ç¥ÁØ_Sheet1 23" xfId="3203"/>
    <cellStyle name="C￥AØ_Sheet1 24" xfId="3204"/>
    <cellStyle name="Ç¥ÁØ_Sheet1 24" xfId="3205"/>
    <cellStyle name="C￥AØ_Sheet1 25" xfId="3206"/>
    <cellStyle name="Ç¥ÁØ_Sheet1 25" xfId="3207"/>
    <cellStyle name="C￥AØ_Sheet1 26" xfId="3208"/>
    <cellStyle name="Ç¥ÁØ_Sheet1 26" xfId="3209"/>
    <cellStyle name="C￥AØ_Sheet1 27" xfId="3210"/>
    <cellStyle name="Ç¥ÁØ_Sheet1 27" xfId="3211"/>
    <cellStyle name="C￥AØ_Sheet1 28" xfId="3212"/>
    <cellStyle name="Ç¥ÁØ_Sheet1 28" xfId="3213"/>
    <cellStyle name="C￥AØ_Sheet1 29" xfId="3214"/>
    <cellStyle name="Ç¥ÁØ_Sheet1 29" xfId="3215"/>
    <cellStyle name="C￥AØ_Sheet1 3" xfId="3216"/>
    <cellStyle name="Ç¥ÁØ_Sheet1 3" xfId="3217"/>
    <cellStyle name="C￥AØ_Sheet1 30" xfId="3218"/>
    <cellStyle name="Ç¥ÁØ_Sheet1 30" xfId="3219"/>
    <cellStyle name="C￥AØ_Sheet1 31" xfId="3220"/>
    <cellStyle name="Ç¥ÁØ_Sheet1 31" xfId="3221"/>
    <cellStyle name="C￥AØ_Sheet1 32" xfId="3222"/>
    <cellStyle name="Ç¥ÁØ_Sheet1 32" xfId="3223"/>
    <cellStyle name="C￥AØ_Sheet1 33" xfId="3224"/>
    <cellStyle name="Ç¥ÁØ_Sheet1 33" xfId="3225"/>
    <cellStyle name="C￥AØ_Sheet1 34" xfId="3226"/>
    <cellStyle name="Ç¥ÁØ_Sheet1 34" xfId="3227"/>
    <cellStyle name="C￥AØ_Sheet1 35" xfId="3228"/>
    <cellStyle name="Ç¥ÁØ_Sheet1 35" xfId="3229"/>
    <cellStyle name="C￥AØ_Sheet1 36" xfId="3230"/>
    <cellStyle name="Ç¥ÁØ_Sheet1 36" xfId="3231"/>
    <cellStyle name="C￥AØ_Sheet1 37" xfId="3232"/>
    <cellStyle name="Ç¥ÁØ_Sheet1 37" xfId="3233"/>
    <cellStyle name="C￥AØ_Sheet1 38" xfId="3234"/>
    <cellStyle name="Ç¥ÁØ_Sheet1 38" xfId="3235"/>
    <cellStyle name="C￥AØ_Sheet1 39" xfId="3236"/>
    <cellStyle name="Ç¥ÁØ_Sheet1 39" xfId="3237"/>
    <cellStyle name="C￥AØ_Sheet1 4" xfId="3238"/>
    <cellStyle name="Ç¥ÁØ_Sheet1 4" xfId="3239"/>
    <cellStyle name="C￥AØ_Sheet1 40" xfId="3240"/>
    <cellStyle name="Ç¥ÁØ_Sheet1 40" xfId="3241"/>
    <cellStyle name="C￥AØ_Sheet1 41" xfId="3242"/>
    <cellStyle name="Ç¥ÁØ_Sheet1 41" xfId="3243"/>
    <cellStyle name="C￥AØ_Sheet1 5" xfId="3244"/>
    <cellStyle name="Ç¥ÁØ_Sheet1 5" xfId="3245"/>
    <cellStyle name="C￥AØ_Sheet1 6" xfId="3246"/>
    <cellStyle name="Ç¥ÁØ_Sheet1 6" xfId="3247"/>
    <cellStyle name="C￥AØ_Sheet1 7" xfId="3248"/>
    <cellStyle name="Ç¥ÁØ_Sheet1 7" xfId="3249"/>
    <cellStyle name="C￥AØ_Sheet1 8" xfId="3250"/>
    <cellStyle name="Ç¥ÁØ_Sheet1 8" xfId="3251"/>
    <cellStyle name="C￥AØ_Sheet1 9" xfId="3252"/>
    <cellStyle name="Ç¥ÁØ_Sheet1 9" xfId="3253"/>
    <cellStyle name="Calculation" xfId="244"/>
    <cellStyle name="Calculation 2" xfId="3255"/>
    <cellStyle name="Calculation 2 2" xfId="3256"/>
    <cellStyle name="Calculation 3" xfId="3257"/>
    <cellStyle name="Calculation 4" xfId="3254"/>
    <cellStyle name="Calculation_010_주택건설" xfId="3258"/>
    <cellStyle name="category" xfId="245"/>
    <cellStyle name="category 2" xfId="3259"/>
    <cellStyle name="Check Cell" xfId="246"/>
    <cellStyle name="Check Cell 2" xfId="3261"/>
    <cellStyle name="Check Cell 3" xfId="3262"/>
    <cellStyle name="Check Cell 4" xfId="3260"/>
    <cellStyle name="Check Cell_010_주택건설" xfId="3263"/>
    <cellStyle name="Comma [0]_ SG&amp;A Bridge " xfId="247"/>
    <cellStyle name="comma zerodec" xfId="248"/>
    <cellStyle name="Comma_ SG&amp;A Bridge " xfId="249"/>
    <cellStyle name="Comma0" xfId="250"/>
    <cellStyle name="Comma0 2" xfId="3264"/>
    <cellStyle name="Curren?_x0012_퐀_x0017_?" xfId="251"/>
    <cellStyle name="Curren?_x0012_퐀_x0017_? 2" xfId="3265"/>
    <cellStyle name="Currency [0]_ SG&amp;A Bridge " xfId="252"/>
    <cellStyle name="Currency_ SG&amp;A Bridge " xfId="253"/>
    <cellStyle name="Currency0" xfId="254"/>
    <cellStyle name="Currency0 2" xfId="3266"/>
    <cellStyle name="Currency0 3" xfId="3267"/>
    <cellStyle name="Currency1" xfId="255"/>
    <cellStyle name="Date" xfId="256"/>
    <cellStyle name="Date 2" xfId="3268"/>
    <cellStyle name="Dollar (zero dec)" xfId="257"/>
    <cellStyle name="Euro" xfId="258"/>
    <cellStyle name="Explanatory Text" xfId="259"/>
    <cellStyle name="Explanatory Text 2" xfId="3270"/>
    <cellStyle name="Explanatory Text 3" xfId="3271"/>
    <cellStyle name="Explanatory Text 4" xfId="3269"/>
    <cellStyle name="Explanatory Text_010_주택건설" xfId="3272"/>
    <cellStyle name="Fixed" xfId="260"/>
    <cellStyle name="Fixed 2" xfId="3273"/>
    <cellStyle name="Good" xfId="261"/>
    <cellStyle name="Good 2" xfId="3275"/>
    <cellStyle name="Good 3" xfId="3276"/>
    <cellStyle name="Good 4" xfId="3274"/>
    <cellStyle name="Good_010_주택건설" xfId="3277"/>
    <cellStyle name="Grey" xfId="262"/>
    <cellStyle name="Grey 2" xfId="263"/>
    <cellStyle name="Grey 2 2" xfId="3279"/>
    <cellStyle name="Grey 2 3" xfId="3280"/>
    <cellStyle name="Grey 2 4" xfId="3278"/>
    <cellStyle name="Grey 3" xfId="264"/>
    <cellStyle name="HEADER" xfId="265"/>
    <cellStyle name="HEADER 2" xfId="3281"/>
    <cellStyle name="Header1" xfId="266"/>
    <cellStyle name="Header1 2" xfId="3282"/>
    <cellStyle name="Header2" xfId="267"/>
    <cellStyle name="Header2 2" xfId="268"/>
    <cellStyle name="Header2 2 2" xfId="3283"/>
    <cellStyle name="Header2 2 2 2" xfId="3284"/>
    <cellStyle name="Header2 2 3" xfId="3285"/>
    <cellStyle name="Header2 3" xfId="269"/>
    <cellStyle name="Header2 3 2" xfId="3286"/>
    <cellStyle name="Header2 3 2 2" xfId="3287"/>
    <cellStyle name="Header2 3 3" xfId="3288"/>
    <cellStyle name="Header2 4" xfId="3289"/>
    <cellStyle name="Header2 4 2" xfId="3290"/>
    <cellStyle name="Header2 5" xfId="3291"/>
    <cellStyle name="Heading 1" xfId="270"/>
    <cellStyle name="Heading 1 2" xfId="271"/>
    <cellStyle name="Heading 1 2 2" xfId="3293"/>
    <cellStyle name="Heading 1 2 3" xfId="3294"/>
    <cellStyle name="Heading 1 2 4" xfId="3292"/>
    <cellStyle name="Heading 1 3" xfId="272"/>
    <cellStyle name="Heading 2" xfId="273"/>
    <cellStyle name="Heading 2 2" xfId="274"/>
    <cellStyle name="Heading 2 2 2" xfId="3296"/>
    <cellStyle name="Heading 2 2 3" xfId="3297"/>
    <cellStyle name="Heading 2 2 4" xfId="3295"/>
    <cellStyle name="Heading 2 3" xfId="275"/>
    <cellStyle name="Heading 3" xfId="276"/>
    <cellStyle name="Heading 3 2" xfId="3299"/>
    <cellStyle name="Heading 3 3" xfId="3300"/>
    <cellStyle name="Heading 3 4" xfId="3298"/>
    <cellStyle name="Heading 3_010_주택건설" xfId="3301"/>
    <cellStyle name="Heading 4" xfId="277"/>
    <cellStyle name="Heading 4 2" xfId="3303"/>
    <cellStyle name="Heading 4 3" xfId="3304"/>
    <cellStyle name="Heading 4 4" xfId="3302"/>
    <cellStyle name="Heading 4_010_주택건설" xfId="3305"/>
    <cellStyle name="HEADING1" xfId="278"/>
    <cellStyle name="HEADING1 2" xfId="3306"/>
    <cellStyle name="HEADING2" xfId="279"/>
    <cellStyle name="HEADING2 2" xfId="3307"/>
    <cellStyle name="Hyperlink" xfId="280"/>
    <cellStyle name="Input" xfId="281"/>
    <cellStyle name="Input [yellow]" xfId="282"/>
    <cellStyle name="Input [yellow] 2" xfId="283"/>
    <cellStyle name="Input [yellow] 2 2" xfId="3309"/>
    <cellStyle name="Input [yellow] 3" xfId="284"/>
    <cellStyle name="Input [yellow] 3 2" xfId="3310"/>
    <cellStyle name="Input [yellow] 3 3" xfId="3311"/>
    <cellStyle name="Input [yellow] 4" xfId="285"/>
    <cellStyle name="Input [yellow] 4 2" xfId="3312"/>
    <cellStyle name="Input [yellow] 5" xfId="286"/>
    <cellStyle name="Input [yellow] 5 2" xfId="3314"/>
    <cellStyle name="Input [yellow] 5 3" xfId="3313"/>
    <cellStyle name="Input 10" xfId="3315"/>
    <cellStyle name="Input 11" xfId="3316"/>
    <cellStyle name="Input 12" xfId="3317"/>
    <cellStyle name="Input 13" xfId="3318"/>
    <cellStyle name="Input 14" xfId="3319"/>
    <cellStyle name="Input 15" xfId="3320"/>
    <cellStyle name="Input 16" xfId="3321"/>
    <cellStyle name="Input 17" xfId="3322"/>
    <cellStyle name="Input 18" xfId="3323"/>
    <cellStyle name="Input 19" xfId="3324"/>
    <cellStyle name="Input 2" xfId="3325"/>
    <cellStyle name="Input 2 2" xfId="3326"/>
    <cellStyle name="Input 20" xfId="3327"/>
    <cellStyle name="Input 21" xfId="3328"/>
    <cellStyle name="Input 22" xfId="3329"/>
    <cellStyle name="Input 23" xfId="3330"/>
    <cellStyle name="Input 24" xfId="3331"/>
    <cellStyle name="Input 25" xfId="3332"/>
    <cellStyle name="Input 26" xfId="3333"/>
    <cellStyle name="Input 27" xfId="3334"/>
    <cellStyle name="Input 28" xfId="3335"/>
    <cellStyle name="Input 29" xfId="3336"/>
    <cellStyle name="Input 3" xfId="3337"/>
    <cellStyle name="Input 3 2" xfId="3338"/>
    <cellStyle name="Input 30" xfId="3339"/>
    <cellStyle name="Input 31" xfId="3340"/>
    <cellStyle name="Input 32" xfId="3341"/>
    <cellStyle name="Input 33" xfId="3308"/>
    <cellStyle name="Input 34" xfId="4224"/>
    <cellStyle name="Input 35" xfId="4243"/>
    <cellStyle name="Input 36" xfId="4222"/>
    <cellStyle name="Input 37" xfId="4239"/>
    <cellStyle name="Input 38" xfId="4343"/>
    <cellStyle name="Input 39" xfId="4244"/>
    <cellStyle name="Input 4" xfId="3342"/>
    <cellStyle name="Input 40" xfId="4247"/>
    <cellStyle name="Input 5" xfId="3343"/>
    <cellStyle name="Input 6" xfId="3344"/>
    <cellStyle name="Input 7" xfId="3345"/>
    <cellStyle name="Input 8" xfId="3346"/>
    <cellStyle name="Input 9" xfId="3347"/>
    <cellStyle name="Input_010_주택건설" xfId="3348"/>
    <cellStyle name="Linked Cell" xfId="287"/>
    <cellStyle name="Linked Cell 2" xfId="3350"/>
    <cellStyle name="Linked Cell 3" xfId="3351"/>
    <cellStyle name="Linked Cell 4" xfId="3349"/>
    <cellStyle name="Linked Cell_010_주택건설" xfId="3352"/>
    <cellStyle name="Millares [0]_2AV_M_M " xfId="288"/>
    <cellStyle name="Milliers [0]_Arabian Spec" xfId="289"/>
    <cellStyle name="Milliers_Arabian Spec" xfId="290"/>
    <cellStyle name="Model" xfId="291"/>
    <cellStyle name="Model 2" xfId="3353"/>
    <cellStyle name="Model 2 2" xfId="3354"/>
    <cellStyle name="Model 2 2 2" xfId="3355"/>
    <cellStyle name="Model 2 2 2 2" xfId="3356"/>
    <cellStyle name="Model 2 2 2 2 2" xfId="4317"/>
    <cellStyle name="Model 2 2 2 2 2 2" xfId="4540"/>
    <cellStyle name="Model 2 2 2 3" xfId="3357"/>
    <cellStyle name="Model 2 2 2 3 2" xfId="4318"/>
    <cellStyle name="Model 2 2 2 3 2 2" xfId="4541"/>
    <cellStyle name="Model 2 2 2 4" xfId="4316"/>
    <cellStyle name="Model 2 2 2 4 2" xfId="4539"/>
    <cellStyle name="Model 2 2 3" xfId="3358"/>
    <cellStyle name="Model 2 2 3 2" xfId="3359"/>
    <cellStyle name="Model 2 2 3 2 2" xfId="4320"/>
    <cellStyle name="Model 2 2 3 2 2 2" xfId="4543"/>
    <cellStyle name="Model 2 2 3 3" xfId="4319"/>
    <cellStyle name="Model 2 2 3 3 2" xfId="4542"/>
    <cellStyle name="Model 2 2 4" xfId="3360"/>
    <cellStyle name="Model 2 2 4 2" xfId="4321"/>
    <cellStyle name="Model 2 2 4 2 2" xfId="4544"/>
    <cellStyle name="Model 2 2 5" xfId="3361"/>
    <cellStyle name="Model 2 2 5 2" xfId="4322"/>
    <cellStyle name="Model 2 2 5 2 2" xfId="4545"/>
    <cellStyle name="Model 2 2 6" xfId="4315"/>
    <cellStyle name="Model 2 2 6 2" xfId="4538"/>
    <cellStyle name="Model 2 3" xfId="3362"/>
    <cellStyle name="Model 2 3 2" xfId="4323"/>
    <cellStyle name="Model 2 3 2 2" xfId="4546"/>
    <cellStyle name="Model 2 4" xfId="3363"/>
    <cellStyle name="Model 2 4 2" xfId="4324"/>
    <cellStyle name="Model 2 4 2 2" xfId="4547"/>
    <cellStyle name="Model 2 5" xfId="4237"/>
    <cellStyle name="Model 2 5 2" xfId="4471"/>
    <cellStyle name="Model 3" xfId="3364"/>
    <cellStyle name="Model 3 2" xfId="3365"/>
    <cellStyle name="Model 3 2 2" xfId="3366"/>
    <cellStyle name="Model 3 2 2 2" xfId="4327"/>
    <cellStyle name="Model 3 2 2 2 2" xfId="4550"/>
    <cellStyle name="Model 3 2 3" xfId="3367"/>
    <cellStyle name="Model 3 2 3 2" xfId="4328"/>
    <cellStyle name="Model 3 2 3 2 2" xfId="4551"/>
    <cellStyle name="Model 3 2 4" xfId="4326"/>
    <cellStyle name="Model 3 2 4 2" xfId="4549"/>
    <cellStyle name="Model 3 3" xfId="3368"/>
    <cellStyle name="Model 3 3 2" xfId="4329"/>
    <cellStyle name="Model 3 3 2 2" xfId="4552"/>
    <cellStyle name="Model 3 4" xfId="3369"/>
    <cellStyle name="Model 3 4 2" xfId="4330"/>
    <cellStyle name="Model 3 4 2 2" xfId="4553"/>
    <cellStyle name="Model 3 5" xfId="4325"/>
    <cellStyle name="Model 3 5 2" xfId="4548"/>
    <cellStyle name="Model 4" xfId="3370"/>
    <cellStyle name="Model 4 2" xfId="4331"/>
    <cellStyle name="Model 4 2 2" xfId="4554"/>
    <cellStyle name="Model 5" xfId="3371"/>
    <cellStyle name="Model 5 2" xfId="4332"/>
    <cellStyle name="Model 5 2 2" xfId="4555"/>
    <cellStyle name="Model 6" xfId="4238"/>
    <cellStyle name="Model 6 2" xfId="4472"/>
    <cellStyle name="Mon?aire [0]_Arabian Spec" xfId="292"/>
    <cellStyle name="Mon?aire_Arabian Spec" xfId="293"/>
    <cellStyle name="Moneda [0]_2AV_M_M " xfId="294"/>
    <cellStyle name="Moneda_2AV_M_M " xfId="295"/>
    <cellStyle name="Neutral" xfId="296"/>
    <cellStyle name="Neutral 2" xfId="3373"/>
    <cellStyle name="Neutral 3" xfId="3374"/>
    <cellStyle name="Neutral 4" xfId="3372"/>
    <cellStyle name="Neutral_010_주택건설" xfId="3375"/>
    <cellStyle name="Normal - Style1" xfId="297"/>
    <cellStyle name="Normal - Style1 2" xfId="298"/>
    <cellStyle name="Normal - Style1 3" xfId="299"/>
    <cellStyle name="Normal_ SG&amp;A Bridge " xfId="300"/>
    <cellStyle name="Note" xfId="301"/>
    <cellStyle name="Note 2" xfId="3377"/>
    <cellStyle name="Note 3" xfId="3378"/>
    <cellStyle name="Note 4" xfId="3376"/>
    <cellStyle name="Output" xfId="302"/>
    <cellStyle name="Output 2" xfId="3380"/>
    <cellStyle name="Output 3" xfId="3381"/>
    <cellStyle name="Output 4" xfId="3379"/>
    <cellStyle name="Output_010_주택건설" xfId="3382"/>
    <cellStyle name="Percent [2]" xfId="303"/>
    <cellStyle name="Percent [2] 2" xfId="3383"/>
    <cellStyle name="subhead" xfId="304"/>
    <cellStyle name="subhead 2" xfId="3384"/>
    <cellStyle name="Title" xfId="305"/>
    <cellStyle name="title [1]" xfId="306"/>
    <cellStyle name="title [1] 2" xfId="3386"/>
    <cellStyle name="title [2]" xfId="307"/>
    <cellStyle name="title [2] 2" xfId="3387"/>
    <cellStyle name="Title 10" xfId="4230"/>
    <cellStyle name="Title 11" xfId="4245"/>
    <cellStyle name="Title 12" xfId="4342"/>
    <cellStyle name="Title 13" xfId="4228"/>
    <cellStyle name="Title 14" xfId="4223"/>
    <cellStyle name="Title 2" xfId="3388"/>
    <cellStyle name="Title 3" xfId="3389"/>
    <cellStyle name="Title 4" xfId="3390"/>
    <cellStyle name="Title 5" xfId="3391"/>
    <cellStyle name="Title 6" xfId="3392"/>
    <cellStyle name="Title 7" xfId="3385"/>
    <cellStyle name="Title 8" xfId="4225"/>
    <cellStyle name="Title 9" xfId="4226"/>
    <cellStyle name="Title_010_주택건설" xfId="3393"/>
    <cellStyle name="Total" xfId="308"/>
    <cellStyle name="Total 2" xfId="309"/>
    <cellStyle name="Total 2 2" xfId="3395"/>
    <cellStyle name="Total 2 3" xfId="3396"/>
    <cellStyle name="Total 2 4" xfId="3394"/>
    <cellStyle name="Total 3" xfId="310"/>
    <cellStyle name="UM" xfId="311"/>
    <cellStyle name="UM 2" xfId="3397"/>
    <cellStyle name="Warning Text" xfId="312"/>
    <cellStyle name="Warning Text 2" xfId="3399"/>
    <cellStyle name="Warning Text 3" xfId="3400"/>
    <cellStyle name="Warning Text 4" xfId="3398"/>
    <cellStyle name="Warning Text_010_주택건설" xfId="3401"/>
    <cellStyle name="강조색1" xfId="313" builtinId="29" customBuiltin="1"/>
    <cellStyle name="강조색1 2" xfId="314"/>
    <cellStyle name="강조색1 2 2" xfId="315"/>
    <cellStyle name="강조색1 2 2 2" xfId="3403"/>
    <cellStyle name="강조색1 2 2 2 2" xfId="3404"/>
    <cellStyle name="강조색1 2 2 2 3" xfId="3405"/>
    <cellStyle name="강조색1 2 2 3" xfId="3406"/>
    <cellStyle name="강조색1 2 2 4" xfId="3402"/>
    <cellStyle name="강조색1 2 3" xfId="3407"/>
    <cellStyle name="강조색1 3" xfId="316"/>
    <cellStyle name="강조색1 3 2" xfId="317"/>
    <cellStyle name="강조색1 3 2 2" xfId="3408"/>
    <cellStyle name="강조색1 3 3" xfId="3409"/>
    <cellStyle name="강조색1 3_012_보건및사회보장" xfId="3410"/>
    <cellStyle name="강조색1 4" xfId="318"/>
    <cellStyle name="강조색1 4 2" xfId="3411"/>
    <cellStyle name="강조색1 5" xfId="3412"/>
    <cellStyle name="강조색1 5 2" xfId="3413"/>
    <cellStyle name="강조색1 5 3" xfId="3414"/>
    <cellStyle name="강조색1 6" xfId="4354"/>
    <cellStyle name="강조색1 7" xfId="4231"/>
    <cellStyle name="강조색1 8" xfId="4345"/>
    <cellStyle name="강조색2" xfId="319" builtinId="33" customBuiltin="1"/>
    <cellStyle name="강조색2 2" xfId="320"/>
    <cellStyle name="강조색2 2 2" xfId="321"/>
    <cellStyle name="강조색2 2 2 2" xfId="3416"/>
    <cellStyle name="강조색2 2 2 2 2" xfId="3417"/>
    <cellStyle name="강조색2 2 2 2 3" xfId="3418"/>
    <cellStyle name="강조색2 2 2 3" xfId="3419"/>
    <cellStyle name="강조색2 2 2 4" xfId="3415"/>
    <cellStyle name="강조색2 2 3" xfId="3420"/>
    <cellStyle name="강조색2 3" xfId="322"/>
    <cellStyle name="강조색2 3 2" xfId="323"/>
    <cellStyle name="강조색2 3 2 2" xfId="3421"/>
    <cellStyle name="강조색2 3 3" xfId="3422"/>
    <cellStyle name="강조색2 3_012_보건및사회보장" xfId="3423"/>
    <cellStyle name="강조색2 4" xfId="324"/>
    <cellStyle name="강조색2 4 2" xfId="3424"/>
    <cellStyle name="강조색2 5" xfId="3425"/>
    <cellStyle name="강조색2 5 2" xfId="3426"/>
    <cellStyle name="강조색2 5 3" xfId="3427"/>
    <cellStyle name="강조색2 6" xfId="4355"/>
    <cellStyle name="강조색2 7" xfId="4398"/>
    <cellStyle name="강조색2 8" xfId="4346"/>
    <cellStyle name="강조색3" xfId="325" builtinId="37" customBuiltin="1"/>
    <cellStyle name="강조색3 2" xfId="326"/>
    <cellStyle name="강조색3 2 2" xfId="327"/>
    <cellStyle name="강조색3 2 2 2" xfId="3429"/>
    <cellStyle name="강조색3 2 2 2 2" xfId="3430"/>
    <cellStyle name="강조색3 2 2 2 3" xfId="3431"/>
    <cellStyle name="강조색3 2 2 3" xfId="3432"/>
    <cellStyle name="강조색3 2 2 4" xfId="3428"/>
    <cellStyle name="강조색3 2 3" xfId="3433"/>
    <cellStyle name="강조색3 3" xfId="328"/>
    <cellStyle name="강조색3 3 2" xfId="329"/>
    <cellStyle name="강조색3 3 2 2" xfId="3434"/>
    <cellStyle name="강조색3 3 3" xfId="3435"/>
    <cellStyle name="강조색3 3_012_보건및사회보장" xfId="3436"/>
    <cellStyle name="강조색3 4" xfId="330"/>
    <cellStyle name="강조색3 4 2" xfId="3437"/>
    <cellStyle name="강조색3 5" xfId="3438"/>
    <cellStyle name="강조색3 5 2" xfId="3439"/>
    <cellStyle name="강조색3 5 3" xfId="3440"/>
    <cellStyle name="강조색3 6" xfId="4356"/>
    <cellStyle name="강조색3 7" xfId="4399"/>
    <cellStyle name="강조색3 8" xfId="4347"/>
    <cellStyle name="강조색4" xfId="331" builtinId="41" customBuiltin="1"/>
    <cellStyle name="강조색4 2" xfId="332"/>
    <cellStyle name="강조색4 2 2" xfId="333"/>
    <cellStyle name="강조색4 2 2 2" xfId="3442"/>
    <cellStyle name="강조색4 2 2 2 2" xfId="3443"/>
    <cellStyle name="강조색4 2 2 2 3" xfId="3444"/>
    <cellStyle name="강조색4 2 2 3" xfId="3445"/>
    <cellStyle name="강조색4 2 2 4" xfId="3441"/>
    <cellStyle name="강조색4 2 3" xfId="3446"/>
    <cellStyle name="강조색4 3" xfId="334"/>
    <cellStyle name="강조색4 3 2" xfId="335"/>
    <cellStyle name="강조색4 3 2 2" xfId="3447"/>
    <cellStyle name="강조색4 3 3" xfId="3448"/>
    <cellStyle name="강조색4 3_012_보건및사회보장" xfId="3449"/>
    <cellStyle name="강조색4 4" xfId="336"/>
    <cellStyle name="강조색4 4 2" xfId="3450"/>
    <cellStyle name="강조색4 5" xfId="3451"/>
    <cellStyle name="강조색4 5 2" xfId="3452"/>
    <cellStyle name="강조색4 5 3" xfId="3453"/>
    <cellStyle name="강조색4 6" xfId="4357"/>
    <cellStyle name="강조색4 7" xfId="4400"/>
    <cellStyle name="강조색4 8" xfId="4348"/>
    <cellStyle name="강조색5" xfId="337" builtinId="45" customBuiltin="1"/>
    <cellStyle name="강조색5 2" xfId="338"/>
    <cellStyle name="강조색5 2 2" xfId="339"/>
    <cellStyle name="강조색5 2 2 2" xfId="3455"/>
    <cellStyle name="강조색5 2 2 2 2" xfId="3456"/>
    <cellStyle name="강조색5 2 2 2 3" xfId="3457"/>
    <cellStyle name="강조색5 2 2 3" xfId="3458"/>
    <cellStyle name="강조색5 2 2 4" xfId="3454"/>
    <cellStyle name="강조색5 2 3" xfId="3459"/>
    <cellStyle name="강조색5 3" xfId="340"/>
    <cellStyle name="강조색5 3 2" xfId="341"/>
    <cellStyle name="강조색5 3 2 2" xfId="3460"/>
    <cellStyle name="강조색5 3 3" xfId="3461"/>
    <cellStyle name="강조색5 3_012_보건및사회보장" xfId="3462"/>
    <cellStyle name="강조색5 4" xfId="342"/>
    <cellStyle name="강조색5 4 2" xfId="3463"/>
    <cellStyle name="강조색5 5" xfId="3464"/>
    <cellStyle name="강조색5 5 2" xfId="3465"/>
    <cellStyle name="강조색5 5 3" xfId="3466"/>
    <cellStyle name="강조색5 6" xfId="4358"/>
    <cellStyle name="강조색5 7" xfId="4401"/>
    <cellStyle name="강조색5 8" xfId="4349"/>
    <cellStyle name="강조색6" xfId="343" builtinId="49" customBuiltin="1"/>
    <cellStyle name="강조색6 2" xfId="344"/>
    <cellStyle name="강조색6 2 2" xfId="345"/>
    <cellStyle name="강조색6 2 2 2" xfId="3468"/>
    <cellStyle name="강조색6 2 2 2 2" xfId="3469"/>
    <cellStyle name="강조색6 2 2 2 3" xfId="3470"/>
    <cellStyle name="강조색6 2 2 3" xfId="3471"/>
    <cellStyle name="강조색6 2 2 4" xfId="3467"/>
    <cellStyle name="강조색6 2 3" xfId="3472"/>
    <cellStyle name="강조색6 3" xfId="346"/>
    <cellStyle name="강조색6 3 2" xfId="347"/>
    <cellStyle name="강조색6 3 2 2" xfId="3473"/>
    <cellStyle name="강조색6 3 3" xfId="3474"/>
    <cellStyle name="강조색6 3_012_보건및사회보장" xfId="3475"/>
    <cellStyle name="강조색6 4" xfId="348"/>
    <cellStyle name="강조색6 4 2" xfId="3476"/>
    <cellStyle name="강조색6 5" xfId="3477"/>
    <cellStyle name="강조색6 5 2" xfId="3478"/>
    <cellStyle name="강조색6 5 3" xfId="3479"/>
    <cellStyle name="강조색6 6" xfId="4359"/>
    <cellStyle name="강조색6 7" xfId="4402"/>
    <cellStyle name="강조색6 8" xfId="4350"/>
    <cellStyle name="경고문" xfId="349" builtinId="11" customBuiltin="1"/>
    <cellStyle name="경고문 2" xfId="350"/>
    <cellStyle name="경고문 2 2" xfId="351"/>
    <cellStyle name="경고문 2 2 2" xfId="3481"/>
    <cellStyle name="경고문 2 2 2 2" xfId="3482"/>
    <cellStyle name="경고문 2 2 2 3" xfId="3483"/>
    <cellStyle name="경고문 2 2 3" xfId="3484"/>
    <cellStyle name="경고문 2 2 4" xfId="3480"/>
    <cellStyle name="경고문 2 3" xfId="3485"/>
    <cellStyle name="경고문 3" xfId="352"/>
    <cellStyle name="경고문 3 2" xfId="353"/>
    <cellStyle name="경고문 3 2 2" xfId="3486"/>
    <cellStyle name="경고문 3 3" xfId="3487"/>
    <cellStyle name="경고문 3_012_보건및사회보장" xfId="3488"/>
    <cellStyle name="경고문 4" xfId="354"/>
    <cellStyle name="경고문 4 2" xfId="3489"/>
    <cellStyle name="경고문 5" xfId="3490"/>
    <cellStyle name="경고문 5 2" xfId="3491"/>
    <cellStyle name="경고문 5 3" xfId="3492"/>
    <cellStyle name="경고문 6" xfId="4360"/>
    <cellStyle name="경고문 7" xfId="4403"/>
    <cellStyle name="경고문 8" xfId="4351"/>
    <cellStyle name="계산" xfId="355" builtinId="22" customBuiltin="1"/>
    <cellStyle name="계산 2" xfId="356"/>
    <cellStyle name="계산 2 2" xfId="357"/>
    <cellStyle name="계산 2 2 2" xfId="358"/>
    <cellStyle name="계산 2 2 2 2" xfId="3494"/>
    <cellStyle name="계산 2 2 2 3" xfId="3495"/>
    <cellStyle name="계산 2 2 2 4" xfId="3493"/>
    <cellStyle name="계산 2 2 3" xfId="3496"/>
    <cellStyle name="계산 2 2 3 2" xfId="3497"/>
    <cellStyle name="계산 2 2 4" xfId="3498"/>
    <cellStyle name="계산 2 3" xfId="359"/>
    <cellStyle name="계산 2 3 2" xfId="3499"/>
    <cellStyle name="계산 2 3 2 2" xfId="3500"/>
    <cellStyle name="계산 2 3 3" xfId="3501"/>
    <cellStyle name="계산 2 4" xfId="3502"/>
    <cellStyle name="계산 2 4 2" xfId="3503"/>
    <cellStyle name="계산 2 4 3" xfId="3504"/>
    <cellStyle name="계산 2 5" xfId="3505"/>
    <cellStyle name="계산 2 6" xfId="3506"/>
    <cellStyle name="계산 3" xfId="360"/>
    <cellStyle name="계산 3 2" xfId="361"/>
    <cellStyle name="계산 3 2 2" xfId="3507"/>
    <cellStyle name="계산 3 2 3" xfId="3508"/>
    <cellStyle name="계산 3 3" xfId="3509"/>
    <cellStyle name="계산 3 4" xfId="3510"/>
    <cellStyle name="계산 3_012_보건및사회보장" xfId="3511"/>
    <cellStyle name="계산 4" xfId="362"/>
    <cellStyle name="계산 4 2" xfId="3512"/>
    <cellStyle name="계산 4 3" xfId="3513"/>
    <cellStyle name="계산 5" xfId="3514"/>
    <cellStyle name="계산 5 2" xfId="3515"/>
    <cellStyle name="계산 5 3" xfId="3516"/>
    <cellStyle name="계산 6" xfId="4361"/>
    <cellStyle name="계산 7" xfId="4404"/>
    <cellStyle name="계산 8" xfId="4352"/>
    <cellStyle name="고정소숫점" xfId="363"/>
    <cellStyle name="고정소숫점 2" xfId="364"/>
    <cellStyle name="고정소숫점 2 2" xfId="3517"/>
    <cellStyle name="고정출력1" xfId="365"/>
    <cellStyle name="고정출력1 2" xfId="3518"/>
    <cellStyle name="고정출력2" xfId="366"/>
    <cellStyle name="고정출력2 2" xfId="3519"/>
    <cellStyle name="나쁨" xfId="367" builtinId="27" customBuiltin="1"/>
    <cellStyle name="나쁨 2" xfId="368"/>
    <cellStyle name="나쁨 2 2" xfId="369"/>
    <cellStyle name="나쁨 2 2 2" xfId="3521"/>
    <cellStyle name="나쁨 2 2 2 2" xfId="3522"/>
    <cellStyle name="나쁨 2 2 2 3" xfId="3523"/>
    <cellStyle name="나쁨 2 2 3" xfId="3524"/>
    <cellStyle name="나쁨 2 2 4" xfId="3520"/>
    <cellStyle name="나쁨 2 3" xfId="3525"/>
    <cellStyle name="나쁨 3" xfId="370"/>
    <cellStyle name="나쁨 3 2" xfId="371"/>
    <cellStyle name="나쁨 3 2 2" xfId="3526"/>
    <cellStyle name="나쁨 3 3" xfId="3527"/>
    <cellStyle name="나쁨 3_012_보건및사회보장" xfId="3528"/>
    <cellStyle name="나쁨 4" xfId="372"/>
    <cellStyle name="나쁨 4 2" xfId="3529"/>
    <cellStyle name="나쁨 5" xfId="3530"/>
    <cellStyle name="나쁨 5 2" xfId="3531"/>
    <cellStyle name="나쁨 5 3" xfId="3532"/>
    <cellStyle name="나쁨 6" xfId="4363"/>
    <cellStyle name="나쁨 7" xfId="4405"/>
    <cellStyle name="나쁨 8" xfId="4353"/>
    <cellStyle name="날짜" xfId="373"/>
    <cellStyle name="날짜 2" xfId="3533"/>
    <cellStyle name="달러" xfId="374"/>
    <cellStyle name="달러 2" xfId="3534"/>
    <cellStyle name="뒤에 오는 하이퍼링크_Book1" xfId="375"/>
    <cellStyle name="똿뗦먛귟 [0.00]_PRODUCT DETAIL Q1" xfId="376"/>
    <cellStyle name="똿뗦먛귟_PRODUCT DETAIL Q1" xfId="377"/>
    <cellStyle name="메모" xfId="378" builtinId="10" customBuiltin="1"/>
    <cellStyle name="메모 2" xfId="379"/>
    <cellStyle name="메모 2 2" xfId="380"/>
    <cellStyle name="메모 2 2 2" xfId="381"/>
    <cellStyle name="메모 2 2 2 2" xfId="3536"/>
    <cellStyle name="메모 2 2 2 3" xfId="3535"/>
    <cellStyle name="메모 2 2 3" xfId="3537"/>
    <cellStyle name="메모 2 2 4" xfId="3538"/>
    <cellStyle name="메모 2 3" xfId="382"/>
    <cellStyle name="메모 2 3 2" xfId="3539"/>
    <cellStyle name="메모 2 3 3" xfId="3540"/>
    <cellStyle name="메모 2 4" xfId="383"/>
    <cellStyle name="메모 2 4 2" xfId="3542"/>
    <cellStyle name="메모 2 4 2 2" xfId="3543"/>
    <cellStyle name="메모 2 4 2 3" xfId="3544"/>
    <cellStyle name="메모 2 4 3" xfId="3545"/>
    <cellStyle name="메모 2 4 4" xfId="3541"/>
    <cellStyle name="메모 2 5" xfId="3546"/>
    <cellStyle name="메모 2 6" xfId="3547"/>
    <cellStyle name="메모 2 7" xfId="4792"/>
    <cellStyle name="메모 3" xfId="384"/>
    <cellStyle name="메모 3 2" xfId="385"/>
    <cellStyle name="메모 3 3" xfId="3548"/>
    <cellStyle name="메모 4" xfId="386"/>
    <cellStyle name="메모 4 2" xfId="3550"/>
    <cellStyle name="메모 4 3" xfId="3551"/>
    <cellStyle name="메모 4 4" xfId="3549"/>
    <cellStyle name="메모 5" xfId="3552"/>
    <cellStyle name="메모 6" xfId="4365"/>
    <cellStyle name="메모 7" xfId="4406"/>
    <cellStyle name="메모 8" xfId="4362"/>
    <cellStyle name="믅됞 [0.00]_PRODUCT DETAIL Q1" xfId="387"/>
    <cellStyle name="믅됞_PRODUCT DETAIL Q1" xfId="388"/>
    <cellStyle name="바탕글" xfId="389"/>
    <cellStyle name="바탕글 2" xfId="3553"/>
    <cellStyle name="바탕글 3" xfId="3554"/>
    <cellStyle name="백분율 [0]" xfId="390"/>
    <cellStyle name="백분율 [0] 2" xfId="3555"/>
    <cellStyle name="백분율 [2]" xfId="391"/>
    <cellStyle name="백분율 [2] 2" xfId="3556"/>
    <cellStyle name="백분율 2" xfId="392"/>
    <cellStyle name="백분율 2 2" xfId="393"/>
    <cellStyle name="백분율 2 2 2" xfId="3557"/>
    <cellStyle name="백분율 2 2 2 2" xfId="3558"/>
    <cellStyle name="백분율 2 2 3" xfId="3559"/>
    <cellStyle name="백분율 2 3" xfId="3560"/>
    <cellStyle name="백분율 2 3 2" xfId="3561"/>
    <cellStyle name="백분율 2 3 3" xfId="3562"/>
    <cellStyle name="백분율 2 4" xfId="3563"/>
    <cellStyle name="백분율 2 5" xfId="4793"/>
    <cellStyle name="백분율 3" xfId="3564"/>
    <cellStyle name="보통" xfId="394" builtinId="28" customBuiltin="1"/>
    <cellStyle name="보통 2" xfId="395"/>
    <cellStyle name="보통 2 2" xfId="396"/>
    <cellStyle name="보통 2 2 2" xfId="3566"/>
    <cellStyle name="보통 2 2 2 2" xfId="3567"/>
    <cellStyle name="보통 2 2 2 3" xfId="3568"/>
    <cellStyle name="보통 2 2 3" xfId="3569"/>
    <cellStyle name="보통 2 2 4" xfId="3565"/>
    <cellStyle name="보통 2 3" xfId="3570"/>
    <cellStyle name="보통 3" xfId="397"/>
    <cellStyle name="보통 3 2" xfId="398"/>
    <cellStyle name="보통 3 2 2" xfId="3571"/>
    <cellStyle name="보통 3 3" xfId="3572"/>
    <cellStyle name="보통 3_012_보건및사회보장" xfId="3573"/>
    <cellStyle name="보통 4" xfId="399"/>
    <cellStyle name="보통 4 2" xfId="3574"/>
    <cellStyle name="보통 5" xfId="3575"/>
    <cellStyle name="보통 5 2" xfId="3576"/>
    <cellStyle name="보통 5 3" xfId="3577"/>
    <cellStyle name="보통 6" xfId="4369"/>
    <cellStyle name="보통 7" xfId="4407"/>
    <cellStyle name="보통 8" xfId="4439"/>
    <cellStyle name="본문" xfId="400"/>
    <cellStyle name="부제목" xfId="401"/>
    <cellStyle name="뷭?_?긚??_1" xfId="402"/>
    <cellStyle name="설명 텍스트" xfId="403" builtinId="53" customBuiltin="1"/>
    <cellStyle name="설명 텍스트 2" xfId="404"/>
    <cellStyle name="설명 텍스트 2 2" xfId="405"/>
    <cellStyle name="설명 텍스트 2 2 2" xfId="3579"/>
    <cellStyle name="설명 텍스트 2 2 2 2" xfId="3580"/>
    <cellStyle name="설명 텍스트 2 2 2 3" xfId="3581"/>
    <cellStyle name="설명 텍스트 2 2 3" xfId="3582"/>
    <cellStyle name="설명 텍스트 2 2 4" xfId="3578"/>
    <cellStyle name="설명 텍스트 2 3" xfId="3583"/>
    <cellStyle name="설명 텍스트 3" xfId="406"/>
    <cellStyle name="설명 텍스트 3 2" xfId="407"/>
    <cellStyle name="설명 텍스트 3 2 2" xfId="3584"/>
    <cellStyle name="설명 텍스트 3 3" xfId="3585"/>
    <cellStyle name="설명 텍스트 3_012_보건및사회보장" xfId="3586"/>
    <cellStyle name="설명 텍스트 4" xfId="408"/>
    <cellStyle name="설명 텍스트 4 2" xfId="3587"/>
    <cellStyle name="설명 텍스트 5" xfId="3588"/>
    <cellStyle name="설명 텍스트 5 2" xfId="3589"/>
    <cellStyle name="설명 텍스트 5 3" xfId="3590"/>
    <cellStyle name="설명 텍스트 6" xfId="4371"/>
    <cellStyle name="설명 텍스트 7" xfId="4408"/>
    <cellStyle name="설명 텍스트 8" xfId="4440"/>
    <cellStyle name="셀 확인" xfId="409" builtinId="23" customBuiltin="1"/>
    <cellStyle name="셀 확인 2" xfId="410"/>
    <cellStyle name="셀 확인 2 2" xfId="411"/>
    <cellStyle name="셀 확인 2 2 2" xfId="3592"/>
    <cellStyle name="셀 확인 2 2 2 2" xfId="3593"/>
    <cellStyle name="셀 확인 2 2 2 3" xfId="3594"/>
    <cellStyle name="셀 확인 2 2 3" xfId="3595"/>
    <cellStyle name="셀 확인 2 2 4" xfId="3591"/>
    <cellStyle name="셀 확인 2 3" xfId="3596"/>
    <cellStyle name="셀 확인 3" xfId="412"/>
    <cellStyle name="셀 확인 3 2" xfId="413"/>
    <cellStyle name="셀 확인 3 2 2" xfId="3597"/>
    <cellStyle name="셀 확인 3 3" xfId="3598"/>
    <cellStyle name="셀 확인 3_012_보건및사회보장" xfId="3599"/>
    <cellStyle name="셀 확인 4" xfId="414"/>
    <cellStyle name="셀 확인 4 2" xfId="3600"/>
    <cellStyle name="셀 확인 5" xfId="3601"/>
    <cellStyle name="셀 확인 5 2" xfId="3602"/>
    <cellStyle name="셀 확인 5 3" xfId="3603"/>
    <cellStyle name="셀 확인 6" xfId="4372"/>
    <cellStyle name="셀 확인 7" xfId="4409"/>
    <cellStyle name="셀 확인 8" xfId="4441"/>
    <cellStyle name="숫자(R)" xfId="415"/>
    <cellStyle name="숫자(R) 2" xfId="3604"/>
    <cellStyle name="쉼표 [0]" xfId="416" builtinId="6"/>
    <cellStyle name="쉼표 [0] 10" xfId="417"/>
    <cellStyle name="쉼표 [0] 10 2" xfId="3605"/>
    <cellStyle name="쉼표 [0] 10 3" xfId="3606"/>
    <cellStyle name="쉼표 [0] 10 4" xfId="3607"/>
    <cellStyle name="쉼표 [0] 10_012_보건및사회보장" xfId="3608"/>
    <cellStyle name="쉼표 [0] 11" xfId="3609"/>
    <cellStyle name="쉼표 [0] 11 2" xfId="3610"/>
    <cellStyle name="쉼표 [0] 12" xfId="3611"/>
    <cellStyle name="쉼표 [0] 12 2" xfId="3612"/>
    <cellStyle name="쉼표 [0] 12 3" xfId="3613"/>
    <cellStyle name="쉼표 [0] 13" xfId="3614"/>
    <cellStyle name="쉼표 [0] 13 2" xfId="3615"/>
    <cellStyle name="쉼표 [0] 13 3" xfId="3616"/>
    <cellStyle name="쉼표 [0] 14" xfId="3617"/>
    <cellStyle name="쉼표 [0] 15" xfId="3618"/>
    <cellStyle name="쉼표 [0] 16" xfId="3619"/>
    <cellStyle name="쉼표 [0] 17" xfId="3620"/>
    <cellStyle name="쉼표 [0] 18" xfId="3621"/>
    <cellStyle name="쉼표 [0] 19" xfId="3622"/>
    <cellStyle name="쉼표 [0] 2" xfId="418"/>
    <cellStyle name="쉼표 [0] 2 10" xfId="3623"/>
    <cellStyle name="쉼표 [0] 2 11" xfId="3624"/>
    <cellStyle name="쉼표 [0] 2 12" xfId="3625"/>
    <cellStyle name="쉼표 [0] 2 12 2" xfId="3626"/>
    <cellStyle name="쉼표 [0] 2 13" xfId="3627"/>
    <cellStyle name="쉼표 [0] 2 14" xfId="4374"/>
    <cellStyle name="쉼표 [0] 2 15" xfId="4410"/>
    <cellStyle name="쉼표 [0] 2 16" xfId="4442"/>
    <cellStyle name="쉼표 [0] 2 17" xfId="4795"/>
    <cellStyle name="쉼표 [0] 2 2" xfId="419"/>
    <cellStyle name="쉼표 [0] 2 2 10" xfId="3628"/>
    <cellStyle name="쉼표 [0] 2 2 11" xfId="4456"/>
    <cellStyle name="쉼표 [0] 2 2 2" xfId="420"/>
    <cellStyle name="쉼표 [0] 2 2 2 2" xfId="3629"/>
    <cellStyle name="쉼표 [0] 2 2 2 3" xfId="3630"/>
    <cellStyle name="쉼표 [0] 2 2 2 3 2" xfId="3631"/>
    <cellStyle name="쉼표 [0] 2 2 2_012_보건및사회보장" xfId="3632"/>
    <cellStyle name="쉼표 [0] 2 2 3" xfId="421"/>
    <cellStyle name="쉼표 [0] 2 2 4" xfId="422"/>
    <cellStyle name="쉼표 [0] 2 2 4 2" xfId="3634"/>
    <cellStyle name="쉼표 [0] 2 2 4 3" xfId="3633"/>
    <cellStyle name="쉼표 [0] 2 2 5" xfId="3635"/>
    <cellStyle name="쉼표 [0] 2 2 5 2" xfId="3636"/>
    <cellStyle name="쉼표 [0] 2 2 5 3" xfId="3637"/>
    <cellStyle name="쉼표 [0] 2 2 6" xfId="3638"/>
    <cellStyle name="쉼표 [0] 2 2 7" xfId="3639"/>
    <cellStyle name="쉼표 [0] 2 2 7 2" xfId="3640"/>
    <cellStyle name="쉼표 [0] 2 2 8" xfId="3641"/>
    <cellStyle name="쉼표 [0] 2 2 9" xfId="3642"/>
    <cellStyle name="쉼표 [0] 2 2_004_노동" xfId="3643"/>
    <cellStyle name="쉼표 [0] 2 3" xfId="423"/>
    <cellStyle name="쉼표 [0] 2 3 2" xfId="424"/>
    <cellStyle name="쉼표 [0] 2 3 3" xfId="3644"/>
    <cellStyle name="쉼표 [0] 2 4" xfId="425"/>
    <cellStyle name="쉼표 [0] 2 4 2" xfId="3645"/>
    <cellStyle name="쉼표 [0] 2 5" xfId="3646"/>
    <cellStyle name="쉼표 [0] 2 6" xfId="3647"/>
    <cellStyle name="쉼표 [0] 2 6 2" xfId="3648"/>
    <cellStyle name="쉼표 [0] 2 6 3" xfId="3649"/>
    <cellStyle name="쉼표 [0] 2 6 4" xfId="3650"/>
    <cellStyle name="쉼표 [0] 2 6_014_교육및문화" xfId="3651"/>
    <cellStyle name="쉼표 [0] 2 7" xfId="3652"/>
    <cellStyle name="쉼표 [0] 2 7 2" xfId="3653"/>
    <cellStyle name="쉼표 [0] 2 7 3" xfId="3654"/>
    <cellStyle name="쉼표 [0] 2 8" xfId="3655"/>
    <cellStyle name="쉼표 [0] 2 9" xfId="3656"/>
    <cellStyle name="쉼표 [0] 2_012_보건및사회보장" xfId="3657"/>
    <cellStyle name="쉼표 [0] 20" xfId="3658"/>
    <cellStyle name="쉼표 [0] 21" xfId="3659"/>
    <cellStyle name="쉼표 [0] 22" xfId="3660"/>
    <cellStyle name="쉼표 [0] 23" xfId="3661"/>
    <cellStyle name="쉼표 [0] 24" xfId="3662"/>
    <cellStyle name="쉼표 [0] 25" xfId="3663"/>
    <cellStyle name="쉼표 [0] 26" xfId="3664"/>
    <cellStyle name="쉼표 [0] 27" xfId="3665"/>
    <cellStyle name="쉼표 [0] 28" xfId="426"/>
    <cellStyle name="쉼표 [0] 28 2" xfId="3666"/>
    <cellStyle name="쉼표 [0] 28 3" xfId="3667"/>
    <cellStyle name="쉼표 [0] 29" xfId="3668"/>
    <cellStyle name="쉼표 [0] 3" xfId="427"/>
    <cellStyle name="쉼표 [0] 3 2" xfId="428"/>
    <cellStyle name="쉼표 [0] 3 2 2" xfId="429"/>
    <cellStyle name="쉼표 [0] 3 2 2 2" xfId="3669"/>
    <cellStyle name="쉼표 [0] 3 2 3" xfId="3670"/>
    <cellStyle name="쉼표 [0] 3 2 4" xfId="3671"/>
    <cellStyle name="쉼표 [0] 3 3" xfId="430"/>
    <cellStyle name="쉼표 [0] 3 3 2" xfId="3672"/>
    <cellStyle name="쉼표 [0] 3 4" xfId="3673"/>
    <cellStyle name="쉼표 [0] 3 4 2" xfId="3674"/>
    <cellStyle name="쉼표 [0] 3 4 3" xfId="3675"/>
    <cellStyle name="쉼표 [0] 3 5" xfId="3676"/>
    <cellStyle name="쉼표 [0] 3 5 2" xfId="3677"/>
    <cellStyle name="쉼표 [0] 3 5 2 2" xfId="3678"/>
    <cellStyle name="쉼표 [0] 3 5 2 3" xfId="3679"/>
    <cellStyle name="쉼표 [0] 3 5 2 4" xfId="3680"/>
    <cellStyle name="쉼표 [0] 3 5 3" xfId="3681"/>
    <cellStyle name="쉼표 [0] 3 6" xfId="3682"/>
    <cellStyle name="쉼표 [0] 3_012_보건및사회보장" xfId="3683"/>
    <cellStyle name="쉼표 [0] 30" xfId="3684"/>
    <cellStyle name="쉼표 [0] 31" xfId="3685"/>
    <cellStyle name="쉼표 [0] 32" xfId="3686"/>
    <cellStyle name="쉼표 [0] 33" xfId="3687"/>
    <cellStyle name="쉼표 [0] 34" xfId="3688"/>
    <cellStyle name="쉼표 [0] 35" xfId="4221"/>
    <cellStyle name="쉼표 [0] 35 2" xfId="4470"/>
    <cellStyle name="쉼표 [0] 35 2 2" xfId="4646"/>
    <cellStyle name="쉼표 [0] 35 3" xfId="4568"/>
    <cellStyle name="쉼표 [0] 35 4" xfId="4724"/>
    <cellStyle name="쉼표 [0] 35 5" xfId="4810"/>
    <cellStyle name="쉼표 [0] 36" xfId="4242"/>
    <cellStyle name="쉼표 [0] 36 2" xfId="4474"/>
    <cellStyle name="쉼표 [0] 36 2 2" xfId="4648"/>
    <cellStyle name="쉼표 [0] 36 3" xfId="4570"/>
    <cellStyle name="쉼표 [0] 36 4" xfId="4726"/>
    <cellStyle name="쉼표 [0] 36 5" xfId="4812"/>
    <cellStyle name="쉼표 [0] 37" xfId="4455"/>
    <cellStyle name="쉼표 [0] 38" xfId="4454"/>
    <cellStyle name="쉼표 [0] 39" xfId="4457"/>
    <cellStyle name="쉼표 [0] 4" xfId="431"/>
    <cellStyle name="쉼표 [0] 4 2" xfId="432"/>
    <cellStyle name="쉼표 [0] 4 2 2" xfId="3690"/>
    <cellStyle name="쉼표 [0] 4 2 3" xfId="3691"/>
    <cellStyle name="쉼표 [0] 4 2 3 2" xfId="3692"/>
    <cellStyle name="쉼표 [0] 4 2 4" xfId="3689"/>
    <cellStyle name="쉼표 [0] 4 2_010_주택건설" xfId="3693"/>
    <cellStyle name="쉼표 [0] 4 3" xfId="433"/>
    <cellStyle name="쉼표 [0] 4 3 2" xfId="3694"/>
    <cellStyle name="쉼표 [0] 4 4" xfId="3695"/>
    <cellStyle name="쉼표 [0] 4 5" xfId="4794"/>
    <cellStyle name="쉼표 [0] 42" xfId="3696"/>
    <cellStyle name="쉼표 [0] 43" xfId="3697"/>
    <cellStyle name="쉼표 [0] 44" xfId="3698"/>
    <cellStyle name="쉼표 [0] 45" xfId="3699"/>
    <cellStyle name="쉼표 [0] 46" xfId="3700"/>
    <cellStyle name="쉼표 [0] 47" xfId="3701"/>
    <cellStyle name="쉼표 [0] 48" xfId="3702"/>
    <cellStyle name="쉼표 [0] 49" xfId="3703"/>
    <cellStyle name="쉼표 [0] 5" xfId="434"/>
    <cellStyle name="쉼표 [0] 5 2" xfId="435"/>
    <cellStyle name="쉼표 [0] 5 2 2" xfId="3705"/>
    <cellStyle name="쉼표 [0] 5 2 3" xfId="3704"/>
    <cellStyle name="쉼표 [0] 5 3" xfId="3706"/>
    <cellStyle name="쉼표 [0] 5 3 2" xfId="3707"/>
    <cellStyle name="쉼표 [0] 5 4" xfId="3708"/>
    <cellStyle name="쉼표 [0] 50" xfId="3709"/>
    <cellStyle name="쉼표 [0] 51" xfId="436"/>
    <cellStyle name="쉼표 [0] 51 2" xfId="3710"/>
    <cellStyle name="쉼표 [0] 53" xfId="3711"/>
    <cellStyle name="쉼표 [0] 54" xfId="3712"/>
    <cellStyle name="쉼표 [0] 55" xfId="3713"/>
    <cellStyle name="쉼표 [0] 56" xfId="3714"/>
    <cellStyle name="쉼표 [0] 58" xfId="3715"/>
    <cellStyle name="쉼표 [0] 59" xfId="3716"/>
    <cellStyle name="쉼표 [0] 6" xfId="437"/>
    <cellStyle name="쉼표 [0] 6 2" xfId="438"/>
    <cellStyle name="쉼표 [0] 6 2 2" xfId="3719"/>
    <cellStyle name="쉼표 [0] 6 2 3" xfId="3718"/>
    <cellStyle name="쉼표 [0] 6 3" xfId="3720"/>
    <cellStyle name="쉼표 [0] 6 3 2" xfId="3721"/>
    <cellStyle name="쉼표 [0] 6 4" xfId="3722"/>
    <cellStyle name="쉼표 [0] 6 5" xfId="3723"/>
    <cellStyle name="쉼표 [0] 6 6" xfId="3724"/>
    <cellStyle name="쉼표 [0] 6 7" xfId="3717"/>
    <cellStyle name="쉼표 [0] 6_009_유통금융보험및기타서비스" xfId="3725"/>
    <cellStyle name="쉼표 [0] 60" xfId="3726"/>
    <cellStyle name="쉼표 [0] 61" xfId="3727"/>
    <cellStyle name="쉼표 [0] 62" xfId="3728"/>
    <cellStyle name="쉼표 [0] 63" xfId="3729"/>
    <cellStyle name="쉼표 [0] 64" xfId="3730"/>
    <cellStyle name="쉼표 [0] 65" xfId="3731"/>
    <cellStyle name="쉼표 [0] 7" xfId="439"/>
    <cellStyle name="쉼표 [0] 7 2" xfId="440"/>
    <cellStyle name="쉼표 [0] 7 2 2" xfId="3732"/>
    <cellStyle name="쉼표 [0] 7 3" xfId="3733"/>
    <cellStyle name="쉼표 [0] 7 4" xfId="3734"/>
    <cellStyle name="쉼표 [0] 7_012_보건및사회보장" xfId="3735"/>
    <cellStyle name="쉼표 [0] 75" xfId="441"/>
    <cellStyle name="쉼표 [0] 76" xfId="442"/>
    <cellStyle name="쉼표 [0] 78" xfId="443"/>
    <cellStyle name="쉼표 [0] 79" xfId="444"/>
    <cellStyle name="쉼표 [0] 8" xfId="445"/>
    <cellStyle name="쉼표 [0] 8 2" xfId="3737"/>
    <cellStyle name="쉼표 [0] 8 3" xfId="3738"/>
    <cellStyle name="쉼표 [0] 8 4" xfId="3736"/>
    <cellStyle name="쉼표 [0] 8_010_주택건설" xfId="3739"/>
    <cellStyle name="쉼표 [0] 80" xfId="446"/>
    <cellStyle name="쉼표 [0] 81" xfId="447"/>
    <cellStyle name="쉼표 [0] 82" xfId="448"/>
    <cellStyle name="쉼표 [0] 84" xfId="449"/>
    <cellStyle name="쉼표 [0] 85" xfId="450"/>
    <cellStyle name="쉼표 [0] 9" xfId="451"/>
    <cellStyle name="쉼표 [0] 9 2" xfId="3741"/>
    <cellStyle name="쉼표 [0] 9 2 2" xfId="3742"/>
    <cellStyle name="쉼표 [0] 9 3" xfId="3743"/>
    <cellStyle name="쉼표 [0] 9 4" xfId="3744"/>
    <cellStyle name="쉼표 [0] 9 5" xfId="3740"/>
    <cellStyle name="쉼표 [0] 9_010_주택건설" xfId="3745"/>
    <cellStyle name="쉼표 [0]_10 주택.건설(편)" xfId="452"/>
    <cellStyle name="쉼표 [0]_13.공원" xfId="453"/>
    <cellStyle name="쉼표 [0]_2.건축연도별주택" xfId="454"/>
    <cellStyle name="쉼표 [0]_도로과" xfId="455"/>
    <cellStyle name="쉼표 [0]_도시계획과" xfId="456"/>
    <cellStyle name="쉼표 [0]_주택건설" xfId="457"/>
    <cellStyle name="스타일 1" xfId="458"/>
    <cellStyle name="스타일 1 2" xfId="459"/>
    <cellStyle name="스타일 1 2 2" xfId="3747"/>
    <cellStyle name="스타일 1 2 3" xfId="3748"/>
    <cellStyle name="스타일 1 2 4" xfId="3746"/>
    <cellStyle name="스타일 1 3" xfId="460"/>
    <cellStyle name="연결된 셀" xfId="461" builtinId="24" customBuiltin="1"/>
    <cellStyle name="연결된 셀 2" xfId="462"/>
    <cellStyle name="연결된 셀 2 2" xfId="463"/>
    <cellStyle name="연결된 셀 2 2 2" xfId="3750"/>
    <cellStyle name="연결된 셀 2 2 2 2" xfId="3751"/>
    <cellStyle name="연결된 셀 2 2 2 3" xfId="3752"/>
    <cellStyle name="연결된 셀 2 2 3" xfId="3753"/>
    <cellStyle name="연결된 셀 2 2 4" xfId="3749"/>
    <cellStyle name="연결된 셀 2 3" xfId="3754"/>
    <cellStyle name="연결된 셀 3" xfId="464"/>
    <cellStyle name="연결된 셀 3 2" xfId="465"/>
    <cellStyle name="연결된 셀 3 2 2" xfId="3755"/>
    <cellStyle name="연결된 셀 3 3" xfId="3756"/>
    <cellStyle name="연결된 셀 3_012_보건및사회보장" xfId="3757"/>
    <cellStyle name="연결된 셀 4" xfId="466"/>
    <cellStyle name="연결된 셀 4 2" xfId="3758"/>
    <cellStyle name="연결된 셀 5" xfId="3759"/>
    <cellStyle name="연결된 셀 5 2" xfId="3760"/>
    <cellStyle name="연결된 셀 5 3" xfId="3761"/>
    <cellStyle name="연결된 셀 6" xfId="4376"/>
    <cellStyle name="연결된 셀 7" xfId="4411"/>
    <cellStyle name="연결된 셀 8" xfId="4443"/>
    <cellStyle name="요약" xfId="467" builtinId="25" customBuiltin="1"/>
    <cellStyle name="요약 2" xfId="468"/>
    <cellStyle name="요약 2 2" xfId="469"/>
    <cellStyle name="요약 2 2 2" xfId="470"/>
    <cellStyle name="요약 2 2 3" xfId="3762"/>
    <cellStyle name="요약 2 3" xfId="471"/>
    <cellStyle name="요약 2 4" xfId="3763"/>
    <cellStyle name="요약 2 4 2" xfId="3764"/>
    <cellStyle name="요약 2 4 3" xfId="3765"/>
    <cellStyle name="요약 2 5" xfId="3766"/>
    <cellStyle name="요약 3" xfId="472"/>
    <cellStyle name="요약 3 2" xfId="473"/>
    <cellStyle name="요약 3 2 2" xfId="3767"/>
    <cellStyle name="요약 3 3" xfId="3768"/>
    <cellStyle name="요약 3_012_보건및사회보장" xfId="3769"/>
    <cellStyle name="요약 4" xfId="474"/>
    <cellStyle name="요약 4 2" xfId="3770"/>
    <cellStyle name="요약 5" xfId="3771"/>
    <cellStyle name="요약 5 2" xfId="3772"/>
    <cellStyle name="요약 5 3" xfId="3773"/>
    <cellStyle name="요약 6" xfId="4377"/>
    <cellStyle name="요약 7" xfId="4412"/>
    <cellStyle name="요약 8" xfId="4444"/>
    <cellStyle name="입력" xfId="475" builtinId="20" customBuiltin="1"/>
    <cellStyle name="입력 2" xfId="476"/>
    <cellStyle name="입력 2 2" xfId="477"/>
    <cellStyle name="입력 2 2 2" xfId="478"/>
    <cellStyle name="입력 2 2 2 2" xfId="3775"/>
    <cellStyle name="입력 2 2 2 3" xfId="3776"/>
    <cellStyle name="입력 2 2 2 4" xfId="3774"/>
    <cellStyle name="입력 2 2 3" xfId="3777"/>
    <cellStyle name="입력 2 2 3 2" xfId="3778"/>
    <cellStyle name="입력 2 2 4" xfId="3779"/>
    <cellStyle name="입력 2 3" xfId="479"/>
    <cellStyle name="입력 2 3 2" xfId="3780"/>
    <cellStyle name="입력 2 3 2 2" xfId="3781"/>
    <cellStyle name="입력 2 3 3" xfId="3782"/>
    <cellStyle name="입력 2 4" xfId="3783"/>
    <cellStyle name="입력 2 4 2" xfId="3784"/>
    <cellStyle name="입력 2 4 3" xfId="3785"/>
    <cellStyle name="입력 2 5" xfId="3786"/>
    <cellStyle name="입력 2 6" xfId="3787"/>
    <cellStyle name="입력 3" xfId="480"/>
    <cellStyle name="입력 3 2" xfId="481"/>
    <cellStyle name="입력 3 2 2" xfId="3788"/>
    <cellStyle name="입력 3 2 3" xfId="3789"/>
    <cellStyle name="입력 3 3" xfId="3790"/>
    <cellStyle name="입력 3 4" xfId="3791"/>
    <cellStyle name="입력 3_012_보건및사회보장" xfId="3792"/>
    <cellStyle name="입력 4" xfId="482"/>
    <cellStyle name="입력 4 2" xfId="3793"/>
    <cellStyle name="입력 4 3" xfId="3794"/>
    <cellStyle name="입력 5" xfId="3795"/>
    <cellStyle name="입력 5 2" xfId="3796"/>
    <cellStyle name="입력 5 3" xfId="3797"/>
    <cellStyle name="입력 6" xfId="4378"/>
    <cellStyle name="입력 7" xfId="4413"/>
    <cellStyle name="입력 8" xfId="4445"/>
    <cellStyle name="자리수" xfId="483"/>
    <cellStyle name="자리수 2" xfId="3798"/>
    <cellStyle name="자리수0" xfId="484"/>
    <cellStyle name="자리수0 2" xfId="485"/>
    <cellStyle name="자리수0 2 2" xfId="3799"/>
    <cellStyle name="작은제목" xfId="486"/>
    <cellStyle name="작은제목 2" xfId="3800"/>
    <cellStyle name="작은제목 3" xfId="3801"/>
    <cellStyle name="제목" xfId="487" builtinId="15" customBuiltin="1"/>
    <cellStyle name="제목 1" xfId="488" builtinId="16" customBuiltin="1"/>
    <cellStyle name="제목 1 2" xfId="489"/>
    <cellStyle name="제목 1 2 2" xfId="490"/>
    <cellStyle name="제목 1 2 2 2" xfId="3803"/>
    <cellStyle name="제목 1 2 2 2 2" xfId="3804"/>
    <cellStyle name="제목 1 2 2 2 3" xfId="3805"/>
    <cellStyle name="제목 1 2 2 3" xfId="3806"/>
    <cellStyle name="제목 1 2 2 4" xfId="3802"/>
    <cellStyle name="제목 1 2 3" xfId="3807"/>
    <cellStyle name="제목 1 3" xfId="491"/>
    <cellStyle name="제목 1 3 2" xfId="3808"/>
    <cellStyle name="제목 1 3 3" xfId="3809"/>
    <cellStyle name="제목 1 3_012_보건및사회보장" xfId="3810"/>
    <cellStyle name="제목 1 4" xfId="3811"/>
    <cellStyle name="제목 1 5" xfId="3812"/>
    <cellStyle name="제목 1 5 2" xfId="3813"/>
    <cellStyle name="제목 1 5 3" xfId="3814"/>
    <cellStyle name="제목 1 6" xfId="4382"/>
    <cellStyle name="제목 1 7" xfId="4414"/>
    <cellStyle name="제목 1 8" xfId="4447"/>
    <cellStyle name="제목 10" xfId="3815"/>
    <cellStyle name="제목 11" xfId="3816"/>
    <cellStyle name="제목 12" xfId="3817"/>
    <cellStyle name="제목 13" xfId="3818"/>
    <cellStyle name="제목 14" xfId="3819"/>
    <cellStyle name="제목 15" xfId="3820"/>
    <cellStyle name="제목 16" xfId="3821"/>
    <cellStyle name="제목 17" xfId="3822"/>
    <cellStyle name="제목 18" xfId="3823"/>
    <cellStyle name="제목 19" xfId="3824"/>
    <cellStyle name="제목 2" xfId="492" builtinId="17" customBuiltin="1"/>
    <cellStyle name="제목 2 2" xfId="493"/>
    <cellStyle name="제목 2 2 2" xfId="494"/>
    <cellStyle name="제목 2 2 2 2" xfId="3826"/>
    <cellStyle name="제목 2 2 2 2 2" xfId="3827"/>
    <cellStyle name="제목 2 2 2 2 3" xfId="3828"/>
    <cellStyle name="제목 2 2 2 3" xfId="3829"/>
    <cellStyle name="제목 2 2 2 4" xfId="3825"/>
    <cellStyle name="제목 2 2 3" xfId="3830"/>
    <cellStyle name="제목 2 3" xfId="495"/>
    <cellStyle name="제목 2 3 2" xfId="3831"/>
    <cellStyle name="제목 2 3 3" xfId="3832"/>
    <cellStyle name="제목 2 3_012_보건및사회보장" xfId="3833"/>
    <cellStyle name="제목 2 4" xfId="3834"/>
    <cellStyle name="제목 2 5" xfId="3835"/>
    <cellStyle name="제목 2 5 2" xfId="3836"/>
    <cellStyle name="제목 2 5 3" xfId="3837"/>
    <cellStyle name="제목 2 6" xfId="4383"/>
    <cellStyle name="제목 2 7" xfId="4415"/>
    <cellStyle name="제목 2 8" xfId="4448"/>
    <cellStyle name="제목 20" xfId="4256"/>
    <cellStyle name="제목 21" xfId="4255"/>
    <cellStyle name="제목 22" xfId="4446"/>
    <cellStyle name="제목 3" xfId="496" builtinId="18" customBuiltin="1"/>
    <cellStyle name="제목 3 2" xfId="497"/>
    <cellStyle name="제목 3 2 2" xfId="498"/>
    <cellStyle name="제목 3 2 2 2" xfId="3839"/>
    <cellStyle name="제목 3 2 2 2 2" xfId="3840"/>
    <cellStyle name="제목 3 2 2 2 3" xfId="3841"/>
    <cellStyle name="제목 3 2 2 3" xfId="3842"/>
    <cellStyle name="제목 3 2 2 4" xfId="3838"/>
    <cellStyle name="제목 3 2 3" xfId="3843"/>
    <cellStyle name="제목 3 3" xfId="499"/>
    <cellStyle name="제목 3 3 2" xfId="3844"/>
    <cellStyle name="제목 3 3 3" xfId="3845"/>
    <cellStyle name="제목 3 3_012_보건및사회보장" xfId="3846"/>
    <cellStyle name="제목 3 4" xfId="3847"/>
    <cellStyle name="제목 3 5" xfId="3848"/>
    <cellStyle name="제목 3 5 2" xfId="3849"/>
    <cellStyle name="제목 3 5 3" xfId="3850"/>
    <cellStyle name="제목 3 6" xfId="4384"/>
    <cellStyle name="제목 3 7" xfId="4416"/>
    <cellStyle name="제목 3 8" xfId="4449"/>
    <cellStyle name="제목 4" xfId="500" builtinId="19" customBuiltin="1"/>
    <cellStyle name="제목 4 2" xfId="501"/>
    <cellStyle name="제목 4 2 2" xfId="502"/>
    <cellStyle name="제목 4 2 2 2" xfId="3852"/>
    <cellStyle name="제목 4 2 2 2 2" xfId="3853"/>
    <cellStyle name="제목 4 2 2 2 3" xfId="3854"/>
    <cellStyle name="제목 4 2 2 3" xfId="3855"/>
    <cellStyle name="제목 4 2 2 4" xfId="3851"/>
    <cellStyle name="제목 4 2 3" xfId="3856"/>
    <cellStyle name="제목 4 3" xfId="503"/>
    <cellStyle name="제목 4 3 2" xfId="3857"/>
    <cellStyle name="제목 4 3 3" xfId="3858"/>
    <cellStyle name="제목 4 3_012_보건및사회보장" xfId="3859"/>
    <cellStyle name="제목 4 4" xfId="3860"/>
    <cellStyle name="제목 4 5" xfId="3861"/>
    <cellStyle name="제목 4 5 2" xfId="3862"/>
    <cellStyle name="제목 4 5 3" xfId="3863"/>
    <cellStyle name="제목 4 6" xfId="4385"/>
    <cellStyle name="제목 4 7" xfId="4417"/>
    <cellStyle name="제목 4 8" xfId="4450"/>
    <cellStyle name="제목 5" xfId="504"/>
    <cellStyle name="제목 5 2" xfId="505"/>
    <cellStyle name="제목 5 2 2" xfId="3865"/>
    <cellStyle name="제목 5 2 2 2" xfId="3866"/>
    <cellStyle name="제목 5 2 2 3" xfId="3867"/>
    <cellStyle name="제목 5 2 3" xfId="3868"/>
    <cellStyle name="제목 5 2 4" xfId="3864"/>
    <cellStyle name="제목 5 3" xfId="3869"/>
    <cellStyle name="제목 6" xfId="506"/>
    <cellStyle name="제목 7" xfId="3870"/>
    <cellStyle name="제목 8" xfId="3871"/>
    <cellStyle name="제목 9" xfId="3872"/>
    <cellStyle name="좋음" xfId="507" builtinId="26" customBuiltin="1"/>
    <cellStyle name="좋음 2" xfId="508"/>
    <cellStyle name="좋음 2 2" xfId="509"/>
    <cellStyle name="좋음 2 2 2" xfId="3874"/>
    <cellStyle name="좋음 2 2 2 2" xfId="3875"/>
    <cellStyle name="좋음 2 2 2 3" xfId="3876"/>
    <cellStyle name="좋음 2 2 3" xfId="3877"/>
    <cellStyle name="좋음 2 2 4" xfId="3873"/>
    <cellStyle name="좋음 2 3" xfId="3878"/>
    <cellStyle name="좋음 3" xfId="510"/>
    <cellStyle name="좋음 3 2" xfId="511"/>
    <cellStyle name="좋음 3 2 2" xfId="3879"/>
    <cellStyle name="좋음 3 3" xfId="3880"/>
    <cellStyle name="좋음 3_012_보건및사회보장" xfId="3881"/>
    <cellStyle name="좋음 4" xfId="512"/>
    <cellStyle name="좋음 4 2" xfId="3882"/>
    <cellStyle name="좋음 5" xfId="3883"/>
    <cellStyle name="좋음 5 2" xfId="3884"/>
    <cellStyle name="좋음 5 3" xfId="3885"/>
    <cellStyle name="좋음 6" xfId="4386"/>
    <cellStyle name="좋음 7" xfId="4418"/>
    <cellStyle name="좋음 8" xfId="4451"/>
    <cellStyle name="출력" xfId="513" builtinId="21" customBuiltin="1"/>
    <cellStyle name="출력 2" xfId="514"/>
    <cellStyle name="출력 2 2" xfId="515"/>
    <cellStyle name="출력 2 2 2" xfId="516"/>
    <cellStyle name="출력 2 2 2 2" xfId="3887"/>
    <cellStyle name="출력 2 2 2 3" xfId="3886"/>
    <cellStyle name="출력 2 2 3" xfId="3888"/>
    <cellStyle name="출력 2 2 4" xfId="3889"/>
    <cellStyle name="출력 2 3" xfId="517"/>
    <cellStyle name="출력 2 3 2" xfId="3890"/>
    <cellStyle name="출력 2 4" xfId="3891"/>
    <cellStyle name="출력 2 4 2" xfId="3892"/>
    <cellStyle name="출력 2 4 3" xfId="3893"/>
    <cellStyle name="출력 2 5" xfId="3894"/>
    <cellStyle name="출력 3" xfId="518"/>
    <cellStyle name="출력 3 2" xfId="519"/>
    <cellStyle name="출력 3 2 2" xfId="3895"/>
    <cellStyle name="출력 3 3" xfId="3896"/>
    <cellStyle name="출력 3_012_보건및사회보장" xfId="3897"/>
    <cellStyle name="출력 4" xfId="520"/>
    <cellStyle name="출력 4 2" xfId="3898"/>
    <cellStyle name="출력 5" xfId="3899"/>
    <cellStyle name="출력 5 2" xfId="3900"/>
    <cellStyle name="출력 5 3" xfId="3901"/>
    <cellStyle name="출력 6" xfId="4387"/>
    <cellStyle name="출력 7" xfId="4419"/>
    <cellStyle name="출력 8" xfId="4452"/>
    <cellStyle name="콤마 [0]" xfId="521"/>
    <cellStyle name="콤마 [0] 2" xfId="3902"/>
    <cellStyle name="콤마 [0] 2 2" xfId="3903"/>
    <cellStyle name="콤마 [0] 2 2 2" xfId="3904"/>
    <cellStyle name="콤마 [0] 3" xfId="3905"/>
    <cellStyle name="콤마 [0] 3 2" xfId="3906"/>
    <cellStyle name="콤마 [0] 4" xfId="3907"/>
    <cellStyle name="콤마 [0]_+-17.공공사법" xfId="3908"/>
    <cellStyle name="콤마 [0]_-03.인구" xfId="522"/>
    <cellStyle name="콤마 [0]_-10.주택건설" xfId="523"/>
    <cellStyle name="콤마 [0]_19.정부양곡가공공장" xfId="524"/>
    <cellStyle name="콤마 [0]_2.주민등록인구" xfId="525"/>
    <cellStyle name="콤마 [0]_5.연령별및성별인구(1-3)" xfId="526"/>
    <cellStyle name="콤마 [0]_해안선및도서" xfId="527"/>
    <cellStyle name="콤마 [2]" xfId="528"/>
    <cellStyle name="콤마 [2] 2" xfId="3909"/>
    <cellStyle name="콤마_  종  합  " xfId="529"/>
    <cellStyle name="큰제목" xfId="530"/>
    <cellStyle name="큰제목 2" xfId="531"/>
    <cellStyle name="큰제목 2 2" xfId="3911"/>
    <cellStyle name="큰제목 2 3" xfId="3912"/>
    <cellStyle name="큰제목 2 4" xfId="3910"/>
    <cellStyle name="큰제목 3" xfId="532"/>
    <cellStyle name="큰제목 4" xfId="3913"/>
    <cellStyle name="통화 [0] 2" xfId="533"/>
    <cellStyle name="통화 [0] 2 2" xfId="3915"/>
    <cellStyle name="통화 [0] 2 3" xfId="3916"/>
    <cellStyle name="통화 [0] 2 4" xfId="3917"/>
    <cellStyle name="통화 [0] 2 5" xfId="3914"/>
    <cellStyle name="통화 [0] 2 6" xfId="4796"/>
    <cellStyle name="통화 [0] 2_010_주택건설" xfId="3918"/>
    <cellStyle name="통화 [0] 3" xfId="3919"/>
    <cellStyle name="퍼센트" xfId="534"/>
    <cellStyle name="퍼센트 2" xfId="535"/>
    <cellStyle name="퍼센트 2 2" xfId="3920"/>
    <cellStyle name="표준" xfId="0" builtinId="0"/>
    <cellStyle name="표준 10" xfId="536"/>
    <cellStyle name="표준 10 2" xfId="537"/>
    <cellStyle name="표준 10 3" xfId="538"/>
    <cellStyle name="표준 10 4" xfId="3922"/>
    <cellStyle name="표준 10 5" xfId="3923"/>
    <cellStyle name="표준 10 6" xfId="3921"/>
    <cellStyle name="표준 10_010_주택건설" xfId="3924"/>
    <cellStyle name="표준 100" xfId="539"/>
    <cellStyle name="표준 101" xfId="540"/>
    <cellStyle name="표준 102" xfId="541"/>
    <cellStyle name="표준 103" xfId="542"/>
    <cellStyle name="표준 109" xfId="543"/>
    <cellStyle name="표준 109 2" xfId="3925"/>
    <cellStyle name="표준 109 3" xfId="3926"/>
    <cellStyle name="표준 11" xfId="544"/>
    <cellStyle name="표준 11 2" xfId="545"/>
    <cellStyle name="표준 11 3" xfId="546"/>
    <cellStyle name="표준 11 4" xfId="3927"/>
    <cellStyle name="표준 11 4 2" xfId="3928"/>
    <cellStyle name="표준 11 4 3" xfId="3929"/>
    <cellStyle name="표준 11 5" xfId="3930"/>
    <cellStyle name="표준 11_012_보건및사회보장" xfId="3931"/>
    <cellStyle name="표준 110" xfId="547"/>
    <cellStyle name="표준 110 2" xfId="3932"/>
    <cellStyle name="표준 110 3" xfId="3933"/>
    <cellStyle name="표준 111" xfId="548"/>
    <cellStyle name="표준 111 2" xfId="3934"/>
    <cellStyle name="표준 111 3" xfId="3935"/>
    <cellStyle name="표준 12" xfId="549"/>
    <cellStyle name="표준 12 2" xfId="3937"/>
    <cellStyle name="표준 12 3" xfId="3938"/>
    <cellStyle name="표준 12 4" xfId="3936"/>
    <cellStyle name="표준 12 4 2" xfId="4257"/>
    <cellStyle name="표준 13" xfId="550"/>
    <cellStyle name="표준 13 2" xfId="3940"/>
    <cellStyle name="표준 13 3" xfId="3941"/>
    <cellStyle name="표준 13 4" xfId="3942"/>
    <cellStyle name="표준 13 5" xfId="3939"/>
    <cellStyle name="표준 14" xfId="551"/>
    <cellStyle name="표준 14 2" xfId="3943"/>
    <cellStyle name="표준 14 2 2" xfId="3944"/>
    <cellStyle name="표준 14 3" xfId="3945"/>
    <cellStyle name="표준 15" xfId="552"/>
    <cellStyle name="표준 15 2" xfId="3946"/>
    <cellStyle name="표준 15 3" xfId="3947"/>
    <cellStyle name="표준 16" xfId="553"/>
    <cellStyle name="표준 16 2" xfId="3948"/>
    <cellStyle name="표준 168" xfId="554"/>
    <cellStyle name="표준 169" xfId="555"/>
    <cellStyle name="표준 17" xfId="556"/>
    <cellStyle name="표준 17 2" xfId="3949"/>
    <cellStyle name="표준 170" xfId="557"/>
    <cellStyle name="표준 171" xfId="558"/>
    <cellStyle name="표준 172" xfId="559"/>
    <cellStyle name="표준 173" xfId="560"/>
    <cellStyle name="표준 175" xfId="561"/>
    <cellStyle name="표준 176" xfId="562"/>
    <cellStyle name="표준 177" xfId="563"/>
    <cellStyle name="표준 178" xfId="564"/>
    <cellStyle name="표준 179" xfId="565"/>
    <cellStyle name="표준 18" xfId="566"/>
    <cellStyle name="표준 18 2" xfId="3950"/>
    <cellStyle name="표준 18 3" xfId="3951"/>
    <cellStyle name="표준 180" xfId="567"/>
    <cellStyle name="표준 181" xfId="568"/>
    <cellStyle name="표준 182" xfId="569"/>
    <cellStyle name="표준 183" xfId="570"/>
    <cellStyle name="표준 19" xfId="571"/>
    <cellStyle name="표준 19 2" xfId="3952"/>
    <cellStyle name="표준 2" xfId="572"/>
    <cellStyle name="표준 2 10" xfId="573"/>
    <cellStyle name="표준 2 10 2" xfId="3953"/>
    <cellStyle name="표준 2 11" xfId="574"/>
    <cellStyle name="표준 2 11 2" xfId="3955"/>
    <cellStyle name="표준 2 11 2 2" xfId="3956"/>
    <cellStyle name="표준 2 11 2 3" xfId="3957"/>
    <cellStyle name="표준 2 11 3" xfId="3958"/>
    <cellStyle name="표준 2 11 4" xfId="3954"/>
    <cellStyle name="표준 2 12" xfId="575"/>
    <cellStyle name="표준 2 12 2" xfId="3959"/>
    <cellStyle name="표준 2 13" xfId="576"/>
    <cellStyle name="표준 2 13 2" xfId="3960"/>
    <cellStyle name="표준 2 14" xfId="577"/>
    <cellStyle name="표준 2 15" xfId="4391"/>
    <cellStyle name="표준 2 16" xfId="4423"/>
    <cellStyle name="표준 2 17" xfId="4453"/>
    <cellStyle name="표준 2 2" xfId="578"/>
    <cellStyle name="표준 2 2 2" xfId="579"/>
    <cellStyle name="표준 2 2 2 2" xfId="580"/>
    <cellStyle name="표준 2 2 2 2 2" xfId="3961"/>
    <cellStyle name="표준 2 2 2 3" xfId="3962"/>
    <cellStyle name="표준 2 2 3" xfId="581"/>
    <cellStyle name="표준 2 2 3 2" xfId="3964"/>
    <cellStyle name="표준 2 2 3 3" xfId="3965"/>
    <cellStyle name="표준 2 2 3 4" xfId="3966"/>
    <cellStyle name="표준 2 2 3 5" xfId="3963"/>
    <cellStyle name="표준 2 2 3_004_노동" xfId="3967"/>
    <cellStyle name="표준 2 2 4" xfId="582"/>
    <cellStyle name="표준 2 2 4 2" xfId="3969"/>
    <cellStyle name="표준 2 2 4 3" xfId="3968"/>
    <cellStyle name="표준 2 2 5" xfId="3970"/>
    <cellStyle name="표준 2 2 6" xfId="3971"/>
    <cellStyle name="표준 2 2 6 2" xfId="3972"/>
    <cellStyle name="표준 2 2 7" xfId="3973"/>
    <cellStyle name="표준 2 2 8" xfId="4392"/>
    <cellStyle name="표준 2 2 9" xfId="4424"/>
    <cellStyle name="표준 2 2_004_노동" xfId="3974"/>
    <cellStyle name="표준 2 3" xfId="583"/>
    <cellStyle name="표준 2 3 2" xfId="584"/>
    <cellStyle name="표준 2 3 2 2" xfId="3976"/>
    <cellStyle name="표준 2 3 2 2 2" xfId="3977"/>
    <cellStyle name="표준 2 3 2 3" xfId="3978"/>
    <cellStyle name="표준 2 3 2 4" xfId="3975"/>
    <cellStyle name="표준 2 3 2_009_유통금융보험및기타서비스" xfId="3979"/>
    <cellStyle name="표준 2 3 3" xfId="585"/>
    <cellStyle name="표준 2 3 3 2" xfId="3981"/>
    <cellStyle name="표준 2 3 3 3" xfId="3982"/>
    <cellStyle name="표준 2 3 3 4" xfId="3980"/>
    <cellStyle name="표준 2 3 3_010_주택건설" xfId="3983"/>
    <cellStyle name="표준 2 3 4" xfId="586"/>
    <cellStyle name="표준 2 3 4 2" xfId="3984"/>
    <cellStyle name="표준 2 3 5" xfId="3985"/>
    <cellStyle name="표준 2 3_006_농림수산" xfId="3986"/>
    <cellStyle name="표준 2 4" xfId="587"/>
    <cellStyle name="표준 2 4 10" xfId="3987"/>
    <cellStyle name="표준 2 4 2" xfId="588"/>
    <cellStyle name="표준 2 4 2 2" xfId="3989"/>
    <cellStyle name="표준 2 4 2 2 2" xfId="3990"/>
    <cellStyle name="표준 2 4 2 3" xfId="3991"/>
    <cellStyle name="표준 2 4 2 4" xfId="3988"/>
    <cellStyle name="표준 2 4 2_009_유통금융보험및기타서비스" xfId="3992"/>
    <cellStyle name="표준 2 4 3" xfId="589"/>
    <cellStyle name="표준 2 4 3 2" xfId="3994"/>
    <cellStyle name="표준 2 4 3 3" xfId="3995"/>
    <cellStyle name="표준 2 4 3 4" xfId="3993"/>
    <cellStyle name="표준 2 4 4" xfId="3996"/>
    <cellStyle name="표준 2 4 4 2" xfId="3997"/>
    <cellStyle name="표준 2 4 5" xfId="3998"/>
    <cellStyle name="표준 2 4 6" xfId="3999"/>
    <cellStyle name="표준 2 4 7" xfId="4000"/>
    <cellStyle name="표준 2 4 8" xfId="4001"/>
    <cellStyle name="표준 2 4 9" xfId="4002"/>
    <cellStyle name="표준 2 4_004_노동" xfId="4003"/>
    <cellStyle name="표준 2 5" xfId="590"/>
    <cellStyle name="표준 2 5 2" xfId="591"/>
    <cellStyle name="표준 2 5 2 2" xfId="4006"/>
    <cellStyle name="표준 2 5 2 3" xfId="4005"/>
    <cellStyle name="표준 2 5 3" xfId="4007"/>
    <cellStyle name="표준 2 5 4" xfId="4004"/>
    <cellStyle name="표준 2 5_006_농림수산" xfId="4008"/>
    <cellStyle name="표준 2 6" xfId="592"/>
    <cellStyle name="표준 2 6 2" xfId="593"/>
    <cellStyle name="표준 2 6 2 2" xfId="4011"/>
    <cellStyle name="표준 2 6 2 3" xfId="4010"/>
    <cellStyle name="표준 2 6 3" xfId="4012"/>
    <cellStyle name="표준 2 6 3 2" xfId="4013"/>
    <cellStyle name="표준 2 6 4" xfId="4009"/>
    <cellStyle name="표준 2 6_004_노동" xfId="4014"/>
    <cellStyle name="표준 2 7" xfId="594"/>
    <cellStyle name="표준 2 7 2" xfId="595"/>
    <cellStyle name="표준 2 7 3" xfId="4015"/>
    <cellStyle name="표준 2 8" xfId="596"/>
    <cellStyle name="표준 2 8 2" xfId="4016"/>
    <cellStyle name="표준 2 9" xfId="597"/>
    <cellStyle name="표준 2 9 2" xfId="4017"/>
    <cellStyle name="표준 2_(붙임2) 시정통계 활용도 의견조사표" xfId="598"/>
    <cellStyle name="표준 20" xfId="599"/>
    <cellStyle name="표준 21" xfId="600"/>
    <cellStyle name="표준 22" xfId="601"/>
    <cellStyle name="표준 22 2" xfId="4018"/>
    <cellStyle name="표준 22 3" xfId="4019"/>
    <cellStyle name="표준 23" xfId="602"/>
    <cellStyle name="표준 24" xfId="603"/>
    <cellStyle name="표준 25" xfId="604"/>
    <cellStyle name="표준 26" xfId="605"/>
    <cellStyle name="표준 26 2" xfId="4020"/>
    <cellStyle name="표준 27" xfId="606"/>
    <cellStyle name="표준 27 2" xfId="4021"/>
    <cellStyle name="표준 28" xfId="607"/>
    <cellStyle name="표준 29" xfId="608"/>
    <cellStyle name="표준 3" xfId="609"/>
    <cellStyle name="표준 3 10" xfId="4022"/>
    <cellStyle name="표준 3 11" xfId="4023"/>
    <cellStyle name="표준 3 12" xfId="4258"/>
    <cellStyle name="표준 3 2" xfId="610"/>
    <cellStyle name="표준 3 2 2" xfId="611"/>
    <cellStyle name="표준 3 2 2 2" xfId="4024"/>
    <cellStyle name="표준 3 2 3" xfId="612"/>
    <cellStyle name="표준 3 2 3 2" xfId="4025"/>
    <cellStyle name="표준 3 2 4" xfId="613"/>
    <cellStyle name="표준 3 2 5" xfId="4026"/>
    <cellStyle name="표준 3 2_6.농림수산 37  수정(산림녹지과)" xfId="4027"/>
    <cellStyle name="표준 3 3" xfId="614"/>
    <cellStyle name="표준 3 3 2" xfId="615"/>
    <cellStyle name="표준 3 3 2 2" xfId="4029"/>
    <cellStyle name="표준 3 3 2 2 2" xfId="4030"/>
    <cellStyle name="표준 3 3 2 3" xfId="4031"/>
    <cellStyle name="표준 3 3 2 3 2" xfId="4032"/>
    <cellStyle name="표준 3 3 2 4" xfId="4033"/>
    <cellStyle name="표준 3 3 2 5" xfId="4028"/>
    <cellStyle name="표준 3 3 2_004_노동" xfId="4034"/>
    <cellStyle name="표준 3 3 3" xfId="616"/>
    <cellStyle name="표준 3 3 3 2" xfId="4036"/>
    <cellStyle name="표준 3 3 3 3" xfId="4037"/>
    <cellStyle name="표준 3 3 3 4" xfId="4035"/>
    <cellStyle name="표준 3 3 3_010_주택건설" xfId="4038"/>
    <cellStyle name="표준 3 3 4" xfId="4039"/>
    <cellStyle name="표준 3 3 5" xfId="4040"/>
    <cellStyle name="표준 3 3_006_농림수산" xfId="4041"/>
    <cellStyle name="표준 3 4" xfId="617"/>
    <cellStyle name="표준 3 4 2" xfId="4043"/>
    <cellStyle name="표준 3 4 2 2" xfId="4044"/>
    <cellStyle name="표준 3 4 2 2 2" xfId="4045"/>
    <cellStyle name="표준 3 4 3" xfId="4046"/>
    <cellStyle name="표준 3 4 3 2" xfId="4047"/>
    <cellStyle name="표준 3 4 3 3" xfId="4048"/>
    <cellStyle name="표준 3 4 4" xfId="4049"/>
    <cellStyle name="표준 3 4 5" xfId="4042"/>
    <cellStyle name="표준 3 4_006_농림수산" xfId="4050"/>
    <cellStyle name="표준 3 5" xfId="618"/>
    <cellStyle name="표준 3 5 2" xfId="4052"/>
    <cellStyle name="표준 3 5 2 2" xfId="4053"/>
    <cellStyle name="표준 3 5 3" xfId="4051"/>
    <cellStyle name="표준 3 6" xfId="4054"/>
    <cellStyle name="표준 3 6 2" xfId="4055"/>
    <cellStyle name="표준 3 6 2 2" xfId="4056"/>
    <cellStyle name="표준 3 6 2 3" xfId="4057"/>
    <cellStyle name="표준 3 6 3" xfId="4058"/>
    <cellStyle name="표준 3 7" xfId="4059"/>
    <cellStyle name="표준 3 8" xfId="4060"/>
    <cellStyle name="표준 3 9" xfId="4061"/>
    <cellStyle name="표준 3_004_노동" xfId="4062"/>
    <cellStyle name="표준 30" xfId="619"/>
    <cellStyle name="표준 31" xfId="620"/>
    <cellStyle name="표준 32" xfId="621"/>
    <cellStyle name="표준 33" xfId="622"/>
    <cellStyle name="표준 34" xfId="623"/>
    <cellStyle name="표준 35" xfId="624"/>
    <cellStyle name="표준 36" xfId="625"/>
    <cellStyle name="표준 37" xfId="626"/>
    <cellStyle name="표준 38" xfId="627"/>
    <cellStyle name="표준 39" xfId="628"/>
    <cellStyle name="표준 4" xfId="629"/>
    <cellStyle name="표준 4 10" xfId="4063"/>
    <cellStyle name="표준 4 11" xfId="4064"/>
    <cellStyle name="표준 4 12" xfId="4791"/>
    <cellStyle name="표준 4 2" xfId="630"/>
    <cellStyle name="표준 4 2 2" xfId="631"/>
    <cellStyle name="표준 4 2 3" xfId="4065"/>
    <cellStyle name="표준 4 2 3 2" xfId="4066"/>
    <cellStyle name="표준 4 2 3_012_보건및사회보장" xfId="4067"/>
    <cellStyle name="표준 4 2 4" xfId="4068"/>
    <cellStyle name="표준 4 2 4 2" xfId="4069"/>
    <cellStyle name="표준 4 2_009_유통금융보험및기타서비스" xfId="4070"/>
    <cellStyle name="표준 4 3" xfId="632"/>
    <cellStyle name="표준 4 3 2" xfId="4071"/>
    <cellStyle name="표준 4 3 3" xfId="4072"/>
    <cellStyle name="표준 4 3 4" xfId="4073"/>
    <cellStyle name="표준 4 3_004_노동" xfId="4074"/>
    <cellStyle name="표준 4 4" xfId="633"/>
    <cellStyle name="표준 4 4 2" xfId="4076"/>
    <cellStyle name="표준 4 4 3" xfId="4077"/>
    <cellStyle name="표준 4 4 3 2" xfId="4078"/>
    <cellStyle name="표준 4 4 4" xfId="4079"/>
    <cellStyle name="표준 4 4 5" xfId="4075"/>
    <cellStyle name="표준 4 4_004_노동" xfId="4080"/>
    <cellStyle name="표준 4 5" xfId="634"/>
    <cellStyle name="표준 4 5 2" xfId="4082"/>
    <cellStyle name="표준 4 5 2 2" xfId="4083"/>
    <cellStyle name="표준 4 5 2 2 2" xfId="4084"/>
    <cellStyle name="표준 4 5 2 2 3" xfId="4085"/>
    <cellStyle name="표준 4 5 2 3" xfId="4086"/>
    <cellStyle name="표준 4 5 2 4" xfId="4087"/>
    <cellStyle name="표준 4 5 3" xfId="4088"/>
    <cellStyle name="표준 4 5 4" xfId="4081"/>
    <cellStyle name="표준 4 6" xfId="4089"/>
    <cellStyle name="표준 4 6 2" xfId="4090"/>
    <cellStyle name="표준 4 6 2 2" xfId="4091"/>
    <cellStyle name="표준 4 6 2 3" xfId="4092"/>
    <cellStyle name="표준 4 6 3" xfId="4093"/>
    <cellStyle name="표준 4 6 4" xfId="4094"/>
    <cellStyle name="표준 4 7" xfId="4095"/>
    <cellStyle name="표준 4 7 2" xfId="4096"/>
    <cellStyle name="표준 4 8" xfId="4097"/>
    <cellStyle name="표준 4 8 2" xfId="4098"/>
    <cellStyle name="표준 4 9" xfId="4099"/>
    <cellStyle name="표준 4_004_노동" xfId="4100"/>
    <cellStyle name="표준 40" xfId="635"/>
    <cellStyle name="표준 40 2" xfId="4101"/>
    <cellStyle name="표준 41" xfId="636"/>
    <cellStyle name="표준 41 2" xfId="4102"/>
    <cellStyle name="표준 42" xfId="637"/>
    <cellStyle name="표준 42 2" xfId="4103"/>
    <cellStyle name="표준 42 3" xfId="4104"/>
    <cellStyle name="표준 43" xfId="638"/>
    <cellStyle name="표준 43 2" xfId="4105"/>
    <cellStyle name="표준 44" xfId="639"/>
    <cellStyle name="표준 44 2" xfId="4106"/>
    <cellStyle name="표준 45" xfId="640"/>
    <cellStyle name="표준 45 2" xfId="4107"/>
    <cellStyle name="표준 46" xfId="641"/>
    <cellStyle name="표준 46 2" xfId="4108"/>
    <cellStyle name="표준 47" xfId="642"/>
    <cellStyle name="표준 47 2" xfId="4109"/>
    <cellStyle name="표준 48" xfId="643"/>
    <cellStyle name="표준 48 2" xfId="4110"/>
    <cellStyle name="표준 49" xfId="644"/>
    <cellStyle name="표준 49 2" xfId="4111"/>
    <cellStyle name="표준 5" xfId="645"/>
    <cellStyle name="표준 5 10" xfId="4112"/>
    <cellStyle name="표준 5 11" xfId="4113"/>
    <cellStyle name="표준 5 2" xfId="646"/>
    <cellStyle name="표준 5 2 2" xfId="4115"/>
    <cellStyle name="표준 5 2 2 2" xfId="4116"/>
    <cellStyle name="표준 5 2 2 3" xfId="4117"/>
    <cellStyle name="표준 5 2 2_012_보건및사회보장" xfId="4118"/>
    <cellStyle name="표준 5 2 3" xfId="4119"/>
    <cellStyle name="표준 5 2 3 2" xfId="4120"/>
    <cellStyle name="표준 5 2 4" xfId="4121"/>
    <cellStyle name="표준 5 2 5" xfId="4114"/>
    <cellStyle name="표준 5 2_004_노동" xfId="4122"/>
    <cellStyle name="표준 5 3" xfId="647"/>
    <cellStyle name="표준 5 3 2" xfId="4124"/>
    <cellStyle name="표준 5 3 3" xfId="4125"/>
    <cellStyle name="표준 5 3 4" xfId="4126"/>
    <cellStyle name="표준 5 3 5" xfId="4127"/>
    <cellStyle name="표준 5 3 6" xfId="4123"/>
    <cellStyle name="표준 5 3_010_주택건설" xfId="4128"/>
    <cellStyle name="표준 5 4" xfId="648"/>
    <cellStyle name="표준 5 4 2" xfId="4130"/>
    <cellStyle name="표준 5 4 3" xfId="4131"/>
    <cellStyle name="표준 5 4 4" xfId="4129"/>
    <cellStyle name="표준 5 5" xfId="4132"/>
    <cellStyle name="표준 5 6" xfId="4133"/>
    <cellStyle name="표준 5 7" xfId="4134"/>
    <cellStyle name="표준 5 8" xfId="4135"/>
    <cellStyle name="표준 5 9" xfId="4136"/>
    <cellStyle name="표준 5_004_노동" xfId="4137"/>
    <cellStyle name="표준 50" xfId="649"/>
    <cellStyle name="표준 50 2" xfId="4139"/>
    <cellStyle name="표준 50 3" xfId="4138"/>
    <cellStyle name="표준 51" xfId="703"/>
    <cellStyle name="표준 51 2" xfId="4140"/>
    <cellStyle name="표준 51 3" xfId="4458"/>
    <cellStyle name="표준 51 3 2" xfId="4634"/>
    <cellStyle name="표준 51 4" xfId="4556"/>
    <cellStyle name="표준 51 5" xfId="4712"/>
    <cellStyle name="표준 51 6" xfId="4798"/>
    <cellStyle name="표준 52" xfId="704"/>
    <cellStyle name="표준 52 2" xfId="4142"/>
    <cellStyle name="표준 52 3" xfId="4141"/>
    <cellStyle name="표준 52 4" xfId="4459"/>
    <cellStyle name="표준 52 4 2" xfId="4635"/>
    <cellStyle name="표준 52 5" xfId="4557"/>
    <cellStyle name="표준 52 6" xfId="4713"/>
    <cellStyle name="표준 52 7" xfId="4799"/>
    <cellStyle name="표준 53" xfId="705"/>
    <cellStyle name="표준 53 2" xfId="4144"/>
    <cellStyle name="표준 53 3" xfId="4143"/>
    <cellStyle name="표준 53 4" xfId="4460"/>
    <cellStyle name="표준 53 4 2" xfId="4636"/>
    <cellStyle name="표준 53 5" xfId="4558"/>
    <cellStyle name="표준 53 6" xfId="4797"/>
    <cellStyle name="표준 53 6 2" xfId="4877"/>
    <cellStyle name="표준 53 7" xfId="4714"/>
    <cellStyle name="표준 53 8" xfId="4800"/>
    <cellStyle name="표준 54" xfId="4145"/>
    <cellStyle name="표준 55" xfId="4146"/>
    <cellStyle name="표준 56" xfId="4147"/>
    <cellStyle name="표준 57" xfId="4148"/>
    <cellStyle name="표준 58" xfId="4149"/>
    <cellStyle name="표준 59" xfId="4150"/>
    <cellStyle name="표준 6" xfId="650"/>
    <cellStyle name="표준 6 10" xfId="4151"/>
    <cellStyle name="표준 6 11" xfId="4152"/>
    <cellStyle name="표준 6 2" xfId="651"/>
    <cellStyle name="표준 6 2 2" xfId="652"/>
    <cellStyle name="표준 6 2 3" xfId="4154"/>
    <cellStyle name="표준 6 2 4" xfId="4153"/>
    <cellStyle name="표준 6 2_010_주택건설" xfId="4155"/>
    <cellStyle name="표준 6 3" xfId="653"/>
    <cellStyle name="표준 6 3 2" xfId="654"/>
    <cellStyle name="표준 6 3 2 2" xfId="4158"/>
    <cellStyle name="표준 6 3 2 3" xfId="4157"/>
    <cellStyle name="표준 6 3 3" xfId="4159"/>
    <cellStyle name="표준 6 3 4" xfId="4160"/>
    <cellStyle name="표준 6 3 5" xfId="4156"/>
    <cellStyle name="표준 6 3_004_노동" xfId="4161"/>
    <cellStyle name="표준 6 4" xfId="655"/>
    <cellStyle name="표준 6 4 2" xfId="4163"/>
    <cellStyle name="표준 6 4 3" xfId="4164"/>
    <cellStyle name="표준 6 4 4" xfId="4162"/>
    <cellStyle name="표준 6 5" xfId="656"/>
    <cellStyle name="표준 6 5 2" xfId="4166"/>
    <cellStyle name="표준 6 5 3" xfId="4167"/>
    <cellStyle name="표준 6 5 4" xfId="4165"/>
    <cellStyle name="표준 6 6" xfId="657"/>
    <cellStyle name="표준 6 7" xfId="4168"/>
    <cellStyle name="표준 6 7 2" xfId="4169"/>
    <cellStyle name="표준 6 8" xfId="4170"/>
    <cellStyle name="표준 6 9" xfId="4171"/>
    <cellStyle name="표준 6_004_노동" xfId="4172"/>
    <cellStyle name="표준 60" xfId="4173"/>
    <cellStyle name="표준 61" xfId="4174"/>
    <cellStyle name="표준 61 10" xfId="4259"/>
    <cellStyle name="표준 61 10 2" xfId="4482"/>
    <cellStyle name="표준 61 10 2 2" xfId="4656"/>
    <cellStyle name="표준 61 10 3" xfId="4578"/>
    <cellStyle name="표준 61 10 4" xfId="4734"/>
    <cellStyle name="표준 61 10 5" xfId="4820"/>
    <cellStyle name="표준 61 11" xfId="4263"/>
    <cellStyle name="표준 61 11 2" xfId="4486"/>
    <cellStyle name="표준 61 11 2 2" xfId="4660"/>
    <cellStyle name="표준 61 11 3" xfId="4582"/>
    <cellStyle name="표준 61 11 4" xfId="4738"/>
    <cellStyle name="표준 61 11 5" xfId="4824"/>
    <cellStyle name="표준 61 12" xfId="4462"/>
    <cellStyle name="표준 61 12 2" xfId="4638"/>
    <cellStyle name="표준 61 13" xfId="4560"/>
    <cellStyle name="표준 61 14" xfId="4716"/>
    <cellStyle name="표준 61 15" xfId="4802"/>
    <cellStyle name="표준 61 2" xfId="4175"/>
    <cellStyle name="표준 61 3" xfId="4248"/>
    <cellStyle name="표준 61 3 2" xfId="4475"/>
    <cellStyle name="표준 61 3 2 2" xfId="4649"/>
    <cellStyle name="표준 61 3 3" xfId="4571"/>
    <cellStyle name="표준 61 3 4" xfId="4727"/>
    <cellStyle name="표준 61 3 5" xfId="4813"/>
    <cellStyle name="표준 61 4" xfId="4286"/>
    <cellStyle name="표준 61 4 2" xfId="4509"/>
    <cellStyle name="표준 61 4 2 2" xfId="4683"/>
    <cellStyle name="표준 61 4 3" xfId="4605"/>
    <cellStyle name="표준 61 4 4" xfId="4761"/>
    <cellStyle name="표준 61 4 5" xfId="4847"/>
    <cellStyle name="표준 61 5" xfId="4272"/>
    <cellStyle name="표준 61 5 2" xfId="4495"/>
    <cellStyle name="표준 61 5 2 2" xfId="4669"/>
    <cellStyle name="표준 61 5 3" xfId="4591"/>
    <cellStyle name="표준 61 5 4" xfId="4747"/>
    <cellStyle name="표준 61 5 5" xfId="4833"/>
    <cellStyle name="표준 61 6" xfId="4309"/>
    <cellStyle name="표준 61 6 2" xfId="4532"/>
    <cellStyle name="표준 61 6 2 2" xfId="4706"/>
    <cellStyle name="표준 61 6 3" xfId="4628"/>
    <cellStyle name="표준 61 6 4" xfId="4784"/>
    <cellStyle name="표준 61 6 5" xfId="4870"/>
    <cellStyle name="표준 61 7" xfId="4303"/>
    <cellStyle name="표준 61 7 2" xfId="4526"/>
    <cellStyle name="표준 61 7 2 2" xfId="4700"/>
    <cellStyle name="표준 61 7 3" xfId="4622"/>
    <cellStyle name="표준 61 7 4" xfId="4778"/>
    <cellStyle name="표준 61 7 5" xfId="4864"/>
    <cellStyle name="표준 61 8" xfId="4279"/>
    <cellStyle name="표준 61 8 2" xfId="4502"/>
    <cellStyle name="표준 61 8 2 2" xfId="4676"/>
    <cellStyle name="표준 61 8 3" xfId="4598"/>
    <cellStyle name="표준 61 8 4" xfId="4754"/>
    <cellStyle name="표준 61 8 5" xfId="4840"/>
    <cellStyle name="표준 61 9" xfId="4299"/>
    <cellStyle name="표준 61 9 2" xfId="4522"/>
    <cellStyle name="표준 61 9 2 2" xfId="4696"/>
    <cellStyle name="표준 61 9 3" xfId="4618"/>
    <cellStyle name="표준 61 9 4" xfId="4774"/>
    <cellStyle name="표준 61 9 5" xfId="4860"/>
    <cellStyle name="표준 62" xfId="4176"/>
    <cellStyle name="표준 62 10" xfId="4290"/>
    <cellStyle name="표준 62 10 2" xfId="4513"/>
    <cellStyle name="표준 62 10 2 2" xfId="4687"/>
    <cellStyle name="표준 62 10 3" xfId="4609"/>
    <cellStyle name="표준 62 10 4" xfId="4765"/>
    <cellStyle name="표준 62 10 5" xfId="4851"/>
    <cellStyle name="표준 62 11" xfId="4463"/>
    <cellStyle name="표준 62 11 2" xfId="4639"/>
    <cellStyle name="표준 62 12" xfId="4561"/>
    <cellStyle name="표준 62 13" xfId="4717"/>
    <cellStyle name="표준 62 14" xfId="4803"/>
    <cellStyle name="표준 62 2" xfId="4249"/>
    <cellStyle name="표준 62 2 2" xfId="4476"/>
    <cellStyle name="표준 62 2 2 2" xfId="4650"/>
    <cellStyle name="표준 62 2 3" xfId="4572"/>
    <cellStyle name="표준 62 2 4" xfId="4728"/>
    <cellStyle name="표준 62 2 5" xfId="4814"/>
    <cellStyle name="표준 62 3" xfId="4285"/>
    <cellStyle name="표준 62 3 2" xfId="4508"/>
    <cellStyle name="표준 62 3 2 2" xfId="4682"/>
    <cellStyle name="표준 62 3 3" xfId="4604"/>
    <cellStyle name="표준 62 3 4" xfId="4760"/>
    <cellStyle name="표준 62 3 5" xfId="4846"/>
    <cellStyle name="표준 62 4" xfId="4300"/>
    <cellStyle name="표준 62 4 2" xfId="4523"/>
    <cellStyle name="표준 62 4 2 2" xfId="4697"/>
    <cellStyle name="표준 62 4 3" xfId="4619"/>
    <cellStyle name="표준 62 4 4" xfId="4775"/>
    <cellStyle name="표준 62 4 5" xfId="4861"/>
    <cellStyle name="표준 62 5" xfId="4281"/>
    <cellStyle name="표준 62 5 2" xfId="4504"/>
    <cellStyle name="표준 62 5 2 2" xfId="4678"/>
    <cellStyle name="표준 62 5 3" xfId="4600"/>
    <cellStyle name="표준 62 5 4" xfId="4756"/>
    <cellStyle name="표준 62 5 5" xfId="4842"/>
    <cellStyle name="표준 62 6" xfId="4313"/>
    <cellStyle name="표준 62 6 2" xfId="4536"/>
    <cellStyle name="표준 62 6 2 2" xfId="4710"/>
    <cellStyle name="표준 62 6 3" xfId="4632"/>
    <cellStyle name="표준 62 6 4" xfId="4788"/>
    <cellStyle name="표준 62 6 5" xfId="4874"/>
    <cellStyle name="표준 62 7" xfId="4287"/>
    <cellStyle name="표준 62 7 2" xfId="4510"/>
    <cellStyle name="표준 62 7 2 2" xfId="4684"/>
    <cellStyle name="표준 62 7 3" xfId="4606"/>
    <cellStyle name="표준 62 7 4" xfId="4762"/>
    <cellStyle name="표준 62 7 5" xfId="4848"/>
    <cellStyle name="표준 62 8" xfId="4294"/>
    <cellStyle name="표준 62 8 2" xfId="4517"/>
    <cellStyle name="표준 62 8 2 2" xfId="4691"/>
    <cellStyle name="표준 62 8 3" xfId="4613"/>
    <cellStyle name="표준 62 8 4" xfId="4769"/>
    <cellStyle name="표준 62 8 5" xfId="4855"/>
    <cellStyle name="표준 62 9" xfId="4278"/>
    <cellStyle name="표준 62 9 2" xfId="4501"/>
    <cellStyle name="표준 62 9 2 2" xfId="4675"/>
    <cellStyle name="표준 62 9 3" xfId="4597"/>
    <cellStyle name="표준 62 9 4" xfId="4753"/>
    <cellStyle name="표준 62 9 5" xfId="4839"/>
    <cellStyle name="표준 63" xfId="4177"/>
    <cellStyle name="표준 63 10" xfId="4291"/>
    <cellStyle name="표준 63 10 2" xfId="4514"/>
    <cellStyle name="표준 63 10 2 2" xfId="4688"/>
    <cellStyle name="표준 63 10 3" xfId="4610"/>
    <cellStyle name="표준 63 10 4" xfId="4766"/>
    <cellStyle name="표준 63 10 5" xfId="4852"/>
    <cellStyle name="표준 63 11" xfId="4464"/>
    <cellStyle name="표준 63 11 2" xfId="4640"/>
    <cellStyle name="표준 63 12" xfId="4562"/>
    <cellStyle name="표준 63 13" xfId="4718"/>
    <cellStyle name="표준 63 14" xfId="4804"/>
    <cellStyle name="표준 63 2" xfId="4250"/>
    <cellStyle name="표준 63 2 2" xfId="4477"/>
    <cellStyle name="표준 63 2 2 2" xfId="4651"/>
    <cellStyle name="표준 63 2 3" xfId="4573"/>
    <cellStyle name="표준 63 2 4" xfId="4729"/>
    <cellStyle name="표준 63 2 5" xfId="4815"/>
    <cellStyle name="표준 63 3" xfId="4284"/>
    <cellStyle name="표준 63 3 2" xfId="4507"/>
    <cellStyle name="표준 63 3 2 2" xfId="4681"/>
    <cellStyle name="표준 63 3 3" xfId="4603"/>
    <cellStyle name="표준 63 3 4" xfId="4759"/>
    <cellStyle name="표준 63 3 5" xfId="4845"/>
    <cellStyle name="표준 63 4" xfId="4311"/>
    <cellStyle name="표준 63 4 2" xfId="4534"/>
    <cellStyle name="표준 63 4 2 2" xfId="4708"/>
    <cellStyle name="표준 63 4 3" xfId="4630"/>
    <cellStyle name="표준 63 4 4" xfId="4786"/>
    <cellStyle name="표준 63 4 5" xfId="4872"/>
    <cellStyle name="표준 63 5" xfId="4268"/>
    <cellStyle name="표준 63 5 2" xfId="4491"/>
    <cellStyle name="표준 63 5 2 2" xfId="4665"/>
    <cellStyle name="표준 63 5 3" xfId="4587"/>
    <cellStyle name="표준 63 5 4" xfId="4743"/>
    <cellStyle name="표준 63 5 5" xfId="4829"/>
    <cellStyle name="표준 63 6" xfId="4264"/>
    <cellStyle name="표준 63 6 2" xfId="4487"/>
    <cellStyle name="표준 63 6 2 2" xfId="4661"/>
    <cellStyle name="표준 63 6 3" xfId="4583"/>
    <cellStyle name="표준 63 6 4" xfId="4739"/>
    <cellStyle name="표준 63 6 5" xfId="4825"/>
    <cellStyle name="표준 63 7" xfId="4280"/>
    <cellStyle name="표준 63 7 2" xfId="4503"/>
    <cellStyle name="표준 63 7 2 2" xfId="4677"/>
    <cellStyle name="표준 63 7 3" xfId="4599"/>
    <cellStyle name="표준 63 7 4" xfId="4755"/>
    <cellStyle name="표준 63 7 5" xfId="4841"/>
    <cellStyle name="표준 63 8" xfId="4295"/>
    <cellStyle name="표준 63 8 2" xfId="4518"/>
    <cellStyle name="표준 63 8 2 2" xfId="4692"/>
    <cellStyle name="표준 63 8 3" xfId="4614"/>
    <cellStyle name="표준 63 8 4" xfId="4770"/>
    <cellStyle name="표준 63 8 5" xfId="4856"/>
    <cellStyle name="표준 63 9" xfId="4277"/>
    <cellStyle name="표준 63 9 2" xfId="4500"/>
    <cellStyle name="표준 63 9 2 2" xfId="4674"/>
    <cellStyle name="표준 63 9 3" xfId="4596"/>
    <cellStyle name="표준 63 9 4" xfId="4752"/>
    <cellStyle name="표준 63 9 5" xfId="4838"/>
    <cellStyle name="표준 64" xfId="4178"/>
    <cellStyle name="표준 64 10" xfId="4292"/>
    <cellStyle name="표준 64 10 2" xfId="4515"/>
    <cellStyle name="표준 64 10 2 2" xfId="4689"/>
    <cellStyle name="표준 64 10 3" xfId="4611"/>
    <cellStyle name="표준 64 10 4" xfId="4767"/>
    <cellStyle name="표준 64 10 5" xfId="4853"/>
    <cellStyle name="표준 64 11" xfId="4465"/>
    <cellStyle name="표준 64 11 2" xfId="4641"/>
    <cellStyle name="표준 64 12" xfId="4563"/>
    <cellStyle name="표준 64 13" xfId="4719"/>
    <cellStyle name="표준 64 14" xfId="4805"/>
    <cellStyle name="표준 64 2" xfId="4251"/>
    <cellStyle name="표준 64 2 2" xfId="4478"/>
    <cellStyle name="표준 64 2 2 2" xfId="4652"/>
    <cellStyle name="표준 64 2 3" xfId="4574"/>
    <cellStyle name="표준 64 2 4" xfId="4730"/>
    <cellStyle name="표준 64 2 5" xfId="4816"/>
    <cellStyle name="표준 64 3" xfId="4262"/>
    <cellStyle name="표준 64 3 2" xfId="4485"/>
    <cellStyle name="표준 64 3 2 2" xfId="4659"/>
    <cellStyle name="표준 64 3 3" xfId="4581"/>
    <cellStyle name="표준 64 3 4" xfId="4737"/>
    <cellStyle name="표준 64 3 5" xfId="4823"/>
    <cellStyle name="표준 64 4" xfId="4301"/>
    <cellStyle name="표준 64 4 2" xfId="4524"/>
    <cellStyle name="표준 64 4 2 2" xfId="4698"/>
    <cellStyle name="표준 64 4 3" xfId="4620"/>
    <cellStyle name="표준 64 4 4" xfId="4776"/>
    <cellStyle name="표준 64 4 5" xfId="4862"/>
    <cellStyle name="표준 64 5" xfId="4267"/>
    <cellStyle name="표준 64 5 2" xfId="4490"/>
    <cellStyle name="표준 64 5 2 2" xfId="4664"/>
    <cellStyle name="표준 64 5 3" xfId="4586"/>
    <cellStyle name="표준 64 5 4" xfId="4742"/>
    <cellStyle name="표준 64 5 5" xfId="4828"/>
    <cellStyle name="표준 64 6" xfId="4307"/>
    <cellStyle name="표준 64 6 2" xfId="4530"/>
    <cellStyle name="표준 64 6 2 2" xfId="4704"/>
    <cellStyle name="표준 64 6 3" xfId="4626"/>
    <cellStyle name="표준 64 6 4" xfId="4782"/>
    <cellStyle name="표준 64 6 5" xfId="4868"/>
    <cellStyle name="표준 64 7" xfId="4260"/>
    <cellStyle name="표준 64 7 2" xfId="4483"/>
    <cellStyle name="표준 64 7 2 2" xfId="4657"/>
    <cellStyle name="표준 64 7 3" xfId="4579"/>
    <cellStyle name="표준 64 7 4" xfId="4735"/>
    <cellStyle name="표준 64 7 5" xfId="4821"/>
    <cellStyle name="표준 64 8" xfId="4274"/>
    <cellStyle name="표준 64 8 2" xfId="4497"/>
    <cellStyle name="표준 64 8 2 2" xfId="4671"/>
    <cellStyle name="표준 64 8 3" xfId="4593"/>
    <cellStyle name="표준 64 8 4" xfId="4749"/>
    <cellStyle name="표준 64 8 5" xfId="4835"/>
    <cellStyle name="표준 64 9" xfId="4276"/>
    <cellStyle name="표준 64 9 2" xfId="4499"/>
    <cellStyle name="표준 64 9 2 2" xfId="4673"/>
    <cellStyle name="표준 64 9 3" xfId="4595"/>
    <cellStyle name="표준 64 9 4" xfId="4751"/>
    <cellStyle name="표준 64 9 5" xfId="4837"/>
    <cellStyle name="표준 65" xfId="4179"/>
    <cellStyle name="표준 65 10" xfId="4269"/>
    <cellStyle name="표준 65 10 2" xfId="4492"/>
    <cellStyle name="표준 65 10 2 2" xfId="4666"/>
    <cellStyle name="표준 65 10 3" xfId="4588"/>
    <cellStyle name="표준 65 10 4" xfId="4744"/>
    <cellStyle name="표준 65 10 5" xfId="4830"/>
    <cellStyle name="표준 65 11" xfId="4466"/>
    <cellStyle name="표준 65 11 2" xfId="4642"/>
    <cellStyle name="표준 65 12" xfId="4564"/>
    <cellStyle name="표준 65 13" xfId="4720"/>
    <cellStyle name="표준 65 14" xfId="4806"/>
    <cellStyle name="표준 65 2" xfId="4252"/>
    <cellStyle name="표준 65 2 2" xfId="4479"/>
    <cellStyle name="표준 65 2 2 2" xfId="4653"/>
    <cellStyle name="표준 65 2 3" xfId="4575"/>
    <cellStyle name="표준 65 2 4" xfId="4731"/>
    <cellStyle name="표준 65 2 5" xfId="4817"/>
    <cellStyle name="표준 65 3" xfId="4283"/>
    <cellStyle name="표준 65 3 2" xfId="4506"/>
    <cellStyle name="표준 65 3 2 2" xfId="4680"/>
    <cellStyle name="표준 65 3 3" xfId="4602"/>
    <cellStyle name="표준 65 3 4" xfId="4758"/>
    <cellStyle name="표준 65 3 5" xfId="4844"/>
    <cellStyle name="표준 65 4" xfId="4302"/>
    <cellStyle name="표준 65 4 2" xfId="4525"/>
    <cellStyle name="표준 65 4 2 2" xfId="4699"/>
    <cellStyle name="표준 65 4 3" xfId="4621"/>
    <cellStyle name="표준 65 4 4" xfId="4777"/>
    <cellStyle name="표준 65 4 5" xfId="4863"/>
    <cellStyle name="표준 65 5" xfId="4308"/>
    <cellStyle name="표준 65 5 2" xfId="4531"/>
    <cellStyle name="표준 65 5 2 2" xfId="4705"/>
    <cellStyle name="표준 65 5 3" xfId="4627"/>
    <cellStyle name="표준 65 5 4" xfId="4783"/>
    <cellStyle name="표준 65 5 5" xfId="4869"/>
    <cellStyle name="표준 65 6" xfId="4305"/>
    <cellStyle name="표준 65 6 2" xfId="4528"/>
    <cellStyle name="표준 65 6 2 2" xfId="4702"/>
    <cellStyle name="표준 65 6 3" xfId="4624"/>
    <cellStyle name="표준 65 6 4" xfId="4780"/>
    <cellStyle name="표준 65 6 5" xfId="4866"/>
    <cellStyle name="표준 65 7" xfId="4306"/>
    <cellStyle name="표준 65 7 2" xfId="4529"/>
    <cellStyle name="표준 65 7 2 2" xfId="4703"/>
    <cellStyle name="표준 65 7 3" xfId="4625"/>
    <cellStyle name="표준 65 7 4" xfId="4781"/>
    <cellStyle name="표준 65 7 5" xfId="4867"/>
    <cellStyle name="표준 65 8" xfId="4296"/>
    <cellStyle name="표준 65 8 2" xfId="4519"/>
    <cellStyle name="표준 65 8 2 2" xfId="4693"/>
    <cellStyle name="표준 65 8 3" xfId="4615"/>
    <cellStyle name="표준 65 8 4" xfId="4771"/>
    <cellStyle name="표준 65 8 5" xfId="4857"/>
    <cellStyle name="표준 65 9" xfId="4310"/>
    <cellStyle name="표준 65 9 2" xfId="4533"/>
    <cellStyle name="표준 65 9 2 2" xfId="4707"/>
    <cellStyle name="표준 65 9 3" xfId="4629"/>
    <cellStyle name="표준 65 9 4" xfId="4785"/>
    <cellStyle name="표준 65 9 5" xfId="4871"/>
    <cellStyle name="표준 66" xfId="4180"/>
    <cellStyle name="표준 66 10" xfId="4270"/>
    <cellStyle name="표준 66 10 2" xfId="4493"/>
    <cellStyle name="표준 66 10 2 2" xfId="4667"/>
    <cellStyle name="표준 66 10 3" xfId="4589"/>
    <cellStyle name="표준 66 10 4" xfId="4745"/>
    <cellStyle name="표준 66 10 5" xfId="4831"/>
    <cellStyle name="표준 66 11" xfId="4467"/>
    <cellStyle name="표준 66 11 2" xfId="4643"/>
    <cellStyle name="표준 66 12" xfId="4565"/>
    <cellStyle name="표준 66 13" xfId="4721"/>
    <cellStyle name="표준 66 14" xfId="4807"/>
    <cellStyle name="표준 66 2" xfId="4253"/>
    <cellStyle name="표준 66 2 2" xfId="4480"/>
    <cellStyle name="표준 66 2 2 2" xfId="4654"/>
    <cellStyle name="표준 66 2 3" xfId="4576"/>
    <cellStyle name="표준 66 2 4" xfId="4732"/>
    <cellStyle name="표준 66 2 5" xfId="4818"/>
    <cellStyle name="표준 66 3" xfId="4261"/>
    <cellStyle name="표준 66 3 2" xfId="4484"/>
    <cellStyle name="표준 66 3 2 2" xfId="4658"/>
    <cellStyle name="표준 66 3 3" xfId="4580"/>
    <cellStyle name="표준 66 3 4" xfId="4736"/>
    <cellStyle name="표준 66 3 5" xfId="4822"/>
    <cellStyle name="표준 66 4" xfId="4273"/>
    <cellStyle name="표준 66 4 2" xfId="4496"/>
    <cellStyle name="표준 66 4 2 2" xfId="4670"/>
    <cellStyle name="표준 66 4 3" xfId="4592"/>
    <cellStyle name="표준 66 4 4" xfId="4748"/>
    <cellStyle name="표준 66 4 5" xfId="4834"/>
    <cellStyle name="표준 66 5" xfId="4266"/>
    <cellStyle name="표준 66 5 2" xfId="4489"/>
    <cellStyle name="표준 66 5 2 2" xfId="4663"/>
    <cellStyle name="표준 66 5 3" xfId="4585"/>
    <cellStyle name="표준 66 5 4" xfId="4741"/>
    <cellStyle name="표준 66 5 5" xfId="4827"/>
    <cellStyle name="표준 66 6" xfId="4271"/>
    <cellStyle name="표준 66 6 2" xfId="4494"/>
    <cellStyle name="표준 66 6 2 2" xfId="4668"/>
    <cellStyle name="표준 66 6 3" xfId="4590"/>
    <cellStyle name="표준 66 6 4" xfId="4746"/>
    <cellStyle name="표준 66 6 5" xfId="4832"/>
    <cellStyle name="표준 66 7" xfId="4289"/>
    <cellStyle name="표준 66 7 2" xfId="4512"/>
    <cellStyle name="표준 66 7 2 2" xfId="4686"/>
    <cellStyle name="표준 66 7 3" xfId="4608"/>
    <cellStyle name="표준 66 7 4" xfId="4764"/>
    <cellStyle name="표준 66 7 5" xfId="4850"/>
    <cellStyle name="표준 66 8" xfId="4297"/>
    <cellStyle name="표준 66 8 2" xfId="4520"/>
    <cellStyle name="표준 66 8 2 2" xfId="4694"/>
    <cellStyle name="표준 66 8 3" xfId="4616"/>
    <cellStyle name="표준 66 8 4" xfId="4772"/>
    <cellStyle name="표준 66 8 5" xfId="4858"/>
    <cellStyle name="표준 66 9" xfId="4275"/>
    <cellStyle name="표준 66 9 2" xfId="4498"/>
    <cellStyle name="표준 66 9 2 2" xfId="4672"/>
    <cellStyle name="표준 66 9 3" xfId="4594"/>
    <cellStyle name="표준 66 9 4" xfId="4750"/>
    <cellStyle name="표준 66 9 5" xfId="4836"/>
    <cellStyle name="표준 67" xfId="4181"/>
    <cellStyle name="표준 67 10" xfId="4293"/>
    <cellStyle name="표준 67 10 2" xfId="4516"/>
    <cellStyle name="표준 67 10 2 2" xfId="4690"/>
    <cellStyle name="표준 67 10 3" xfId="4612"/>
    <cellStyle name="표준 67 10 4" xfId="4768"/>
    <cellStyle name="표준 67 10 5" xfId="4854"/>
    <cellStyle name="표준 67 11" xfId="4468"/>
    <cellStyle name="표준 67 11 2" xfId="4644"/>
    <cellStyle name="표준 67 12" xfId="4566"/>
    <cellStyle name="표준 67 13" xfId="4722"/>
    <cellStyle name="표준 67 14" xfId="4808"/>
    <cellStyle name="표준 67 2" xfId="4254"/>
    <cellStyle name="표준 67 2 2" xfId="4481"/>
    <cellStyle name="표준 67 2 2 2" xfId="4655"/>
    <cellStyle name="표준 67 2 3" xfId="4577"/>
    <cellStyle name="표준 67 2 4" xfId="4733"/>
    <cellStyle name="표준 67 2 5" xfId="4819"/>
    <cellStyle name="표준 67 3" xfId="4282"/>
    <cellStyle name="표준 67 3 2" xfId="4505"/>
    <cellStyle name="표준 67 3 2 2" xfId="4679"/>
    <cellStyle name="표준 67 3 3" xfId="4601"/>
    <cellStyle name="표준 67 3 4" xfId="4757"/>
    <cellStyle name="표준 67 3 5" xfId="4843"/>
    <cellStyle name="표준 67 4" xfId="4312"/>
    <cellStyle name="표준 67 4 2" xfId="4535"/>
    <cellStyle name="표준 67 4 2 2" xfId="4709"/>
    <cellStyle name="표준 67 4 3" xfId="4631"/>
    <cellStyle name="표준 67 4 4" xfId="4787"/>
    <cellStyle name="표준 67 4 5" xfId="4873"/>
    <cellStyle name="표준 67 5" xfId="4265"/>
    <cellStyle name="표준 67 5 2" xfId="4488"/>
    <cellStyle name="표준 67 5 2 2" xfId="4662"/>
    <cellStyle name="표준 67 5 3" xfId="4584"/>
    <cellStyle name="표준 67 5 4" xfId="4740"/>
    <cellStyle name="표준 67 5 5" xfId="4826"/>
    <cellStyle name="표준 67 6" xfId="4304"/>
    <cellStyle name="표준 67 6 2" xfId="4527"/>
    <cellStyle name="표준 67 6 2 2" xfId="4701"/>
    <cellStyle name="표준 67 6 3" xfId="4623"/>
    <cellStyle name="표준 67 6 4" xfId="4779"/>
    <cellStyle name="표준 67 6 5" xfId="4865"/>
    <cellStyle name="표준 67 7" xfId="4288"/>
    <cellStyle name="표준 67 7 2" xfId="4511"/>
    <cellStyle name="표준 67 7 2 2" xfId="4685"/>
    <cellStyle name="표준 67 7 3" xfId="4607"/>
    <cellStyle name="표준 67 7 4" xfId="4763"/>
    <cellStyle name="표준 67 7 5" xfId="4849"/>
    <cellStyle name="표준 67 8" xfId="4298"/>
    <cellStyle name="표준 67 8 2" xfId="4521"/>
    <cellStyle name="표준 67 8 2 2" xfId="4695"/>
    <cellStyle name="표준 67 8 3" xfId="4617"/>
    <cellStyle name="표준 67 8 4" xfId="4773"/>
    <cellStyle name="표준 67 8 5" xfId="4859"/>
    <cellStyle name="표준 67 9" xfId="4314"/>
    <cellStyle name="표준 67 9 2" xfId="4537"/>
    <cellStyle name="표준 67 9 2 2" xfId="4711"/>
    <cellStyle name="표준 67 9 3" xfId="4633"/>
    <cellStyle name="표준 67 9 4" xfId="4789"/>
    <cellStyle name="표준 67 9 5" xfId="4875"/>
    <cellStyle name="표준 68" xfId="706"/>
    <cellStyle name="표준 68 2" xfId="4461"/>
    <cellStyle name="표준 68 2 2" xfId="4637"/>
    <cellStyle name="표준 68 3" xfId="4559"/>
    <cellStyle name="표준 68 4" xfId="4715"/>
    <cellStyle name="표준 68 5" xfId="4801"/>
    <cellStyle name="표준 69" xfId="4220"/>
    <cellStyle name="표준 69 2" xfId="4469"/>
    <cellStyle name="표준 69 2 2" xfId="4645"/>
    <cellStyle name="표준 69 3" xfId="4567"/>
    <cellStyle name="표준 69 4" xfId="4723"/>
    <cellStyle name="표준 69 5" xfId="4809"/>
    <cellStyle name="표준 7" xfId="658"/>
    <cellStyle name="표준 7 2" xfId="659"/>
    <cellStyle name="표준 7 2 2" xfId="4182"/>
    <cellStyle name="표준 7 2 2 2" xfId="4183"/>
    <cellStyle name="표준 7 2 2 3" xfId="4184"/>
    <cellStyle name="표준 7 2 3" xfId="4185"/>
    <cellStyle name="표준 7 3" xfId="4186"/>
    <cellStyle name="표준 7 4" xfId="4187"/>
    <cellStyle name="표준 7 4 2" xfId="4188"/>
    <cellStyle name="표준 7 4 3" xfId="4189"/>
    <cellStyle name="표준 7 5" xfId="4190"/>
    <cellStyle name="표준 7 5 2" xfId="4191"/>
    <cellStyle name="표준 7_009_유통금융보험및기타서비스" xfId="4192"/>
    <cellStyle name="표준 70" xfId="4240"/>
    <cellStyle name="표준 70 2" xfId="4473"/>
    <cellStyle name="표준 70 2 2" xfId="4647"/>
    <cellStyle name="표준 70 3" xfId="4569"/>
    <cellStyle name="표준 70 4" xfId="4725"/>
    <cellStyle name="표준 70 5" xfId="4811"/>
    <cellStyle name="표준 71" xfId="4193"/>
    <cellStyle name="표준 72" xfId="4194"/>
    <cellStyle name="표준 73" xfId="4790"/>
    <cellStyle name="표준 73 2" xfId="4876"/>
    <cellStyle name="표준 79" xfId="660"/>
    <cellStyle name="표준 79 2" xfId="4195"/>
    <cellStyle name="표준 79 3" xfId="4196"/>
    <cellStyle name="표준 8" xfId="661"/>
    <cellStyle name="표준 8 2" xfId="662"/>
    <cellStyle name="표준 8 2 2" xfId="4198"/>
    <cellStyle name="표준 8 2 2 2" xfId="4199"/>
    <cellStyle name="표준 8 2 2 3" xfId="4200"/>
    <cellStyle name="표준 8 2 3" xfId="4201"/>
    <cellStyle name="표준 8 2 4" xfId="4197"/>
    <cellStyle name="표준 8 3" xfId="4202"/>
    <cellStyle name="표준 8 4" xfId="4203"/>
    <cellStyle name="표준 8 4 2" xfId="4204"/>
    <cellStyle name="표준 8 4 3" xfId="4205"/>
    <cellStyle name="표준 8 5" xfId="4206"/>
    <cellStyle name="표준 8 5 2" xfId="4207"/>
    <cellStyle name="표준 8_017_공공행정및사법" xfId="4208"/>
    <cellStyle name="표준 80" xfId="663"/>
    <cellStyle name="표준 80 2" xfId="4209"/>
    <cellStyle name="표준 80 3" xfId="4210"/>
    <cellStyle name="표준 87" xfId="664"/>
    <cellStyle name="표준 88" xfId="665"/>
    <cellStyle name="표준 89" xfId="666"/>
    <cellStyle name="표준 9" xfId="667"/>
    <cellStyle name="표준 9 2" xfId="668"/>
    <cellStyle name="표준 9 3" xfId="4212"/>
    <cellStyle name="표준 9 4" xfId="4213"/>
    <cellStyle name="표준 9 5" xfId="4211"/>
    <cellStyle name="표준 9_009_유통금융보험및기타서비스" xfId="4214"/>
    <cellStyle name="표준 90" xfId="669"/>
    <cellStyle name="표준 91" xfId="670"/>
    <cellStyle name="표준 92" xfId="671"/>
    <cellStyle name="표준 94" xfId="672"/>
    <cellStyle name="표준 95" xfId="673"/>
    <cellStyle name="표준 96" xfId="674"/>
    <cellStyle name="표준 97" xfId="675"/>
    <cellStyle name="표준 98" xfId="676"/>
    <cellStyle name="표준 99" xfId="677"/>
    <cellStyle name="표준_~MFT3651" xfId="678"/>
    <cellStyle name="표준_03 인구" xfId="679"/>
    <cellStyle name="표준_-03.인구" xfId="680"/>
    <cellStyle name="표준_-04.노동" xfId="681"/>
    <cellStyle name="표준_10 주택.건설" xfId="682"/>
    <cellStyle name="표준_10 주택건설" xfId="683"/>
    <cellStyle name="표준_10. 주택건설" xfId="684"/>
    <cellStyle name="표준_10.주택 건설" xfId="685"/>
    <cellStyle name="표준_-10.주택건설" xfId="686"/>
    <cellStyle name="표준_10_주택건설" xfId="687"/>
    <cellStyle name="표준_2.건축연도별주택" xfId="688"/>
    <cellStyle name="표준_3.연건평별주택" xfId="689"/>
    <cellStyle name="표준_Book1" xfId="690"/>
    <cellStyle name="표준_Book2" xfId="691"/>
    <cellStyle name="표준_도시계획과" xfId="692"/>
    <cellStyle name="표준_두류" xfId="693"/>
    <cellStyle name="표준_복사본 10 주택건설" xfId="694"/>
    <cellStyle name="표준_주택지적과" xfId="695"/>
    <cellStyle name="하이퍼링크 2" xfId="696"/>
    <cellStyle name="하이퍼링크 2 2" xfId="697"/>
    <cellStyle name="하이퍼링크 2 3" xfId="4215"/>
    <cellStyle name="하이퍼링크 3" xfId="4216"/>
    <cellStyle name="합산" xfId="698"/>
    <cellStyle name="합산 2" xfId="4217"/>
    <cellStyle name="화폐기호" xfId="699"/>
    <cellStyle name="화폐기호 2" xfId="700"/>
    <cellStyle name="화폐기호 2 2" xfId="4218"/>
    <cellStyle name="화폐기호0" xfId="701"/>
    <cellStyle name="화폐기호0 2" xfId="702"/>
    <cellStyle name="화폐기호0 2 2" xfId="42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3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2.xml"/><Relationship Id="rId33" Type="http://schemas.openxmlformats.org/officeDocument/2006/relationships/externalLink" Target="externalLinks/externalLink10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32" Type="http://schemas.openxmlformats.org/officeDocument/2006/relationships/externalLink" Target="externalLinks/externalLink9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5.xml"/><Relationship Id="rId36" Type="http://schemas.openxmlformats.org/officeDocument/2006/relationships/externalLink" Target="externalLinks/externalLink1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4.xml"/><Relationship Id="rId30" Type="http://schemas.openxmlformats.org/officeDocument/2006/relationships/externalLink" Target="externalLinks/externalLink7.xml"/><Relationship Id="rId35" Type="http://schemas.openxmlformats.org/officeDocument/2006/relationships/externalLink" Target="externalLinks/externalLink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8</xdr:col>
      <xdr:colOff>428625</xdr:colOff>
      <xdr:row>12</xdr:row>
      <xdr:rowOff>76200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95350"/>
          <a:ext cx="5915025" cy="2724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10.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주택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건설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Housing and Construction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_AZTMP1_\&#50896;&#44256;\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user\LOCALS~1\Temp\BZ1622B2C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user\LOCALS~1\Temp\ztv4D\&#50896;&#44256;\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2010&#44592;&#51456;&#53685;&#44228;&#50672;&#48372;\51&#54924;&#53685;&#44228;&#50672;&#48372;&#48156;&#44036;&#44228;&#54925;\&#53685;&#44228;&#50672;&#48372;&#51089;&#49457;&#49436;&#49885;\&#50896;&#44256;\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owner\LOCALS~1\Temp\BZ214955E\&#50896;&#44256;\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OHVW4GEU\&#50896;&#44256;\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Z16CD926\&#50896;&#44256;\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us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Owner\LOCALS~1\Temp\(&#48537;&#51076;3)&#53685;&#44228;&#50672;&#48372;&#51089;&#49457;&#49436;&#49885;.zip&#50640;%20&#45824;&#54620;%20&#51076;&#49884;%20&#46356;&#47113;&#53552;&#47532;%201\&#50896;&#44256;\06-1.%20&#45453;&#47548;&#49688;&#49328;(1~29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BZDC3AC2\&#50896;&#44256;\06-1.%20&#45453;&#47548;&#49688;&#49328;(1~29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28" sqref="C28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411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37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801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0</v>
      </c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1</v>
      </c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 t="s">
        <v>2</v>
      </c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 t="s">
        <v>3</v>
      </c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4</v>
      </c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5</v>
      </c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6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694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362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387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388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389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390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391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392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393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394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395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396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397</v>
      </c>
      <c r="B30" s="6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398</v>
      </c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0:10">
      <c r="J33" s="1"/>
    </row>
    <row r="34" spans="10:10">
      <c r="J34" s="1"/>
    </row>
    <row r="36" spans="10:10">
      <c r="J36" s="5"/>
    </row>
    <row r="37" spans="10:10">
      <c r="J37" s="5"/>
    </row>
  </sheetData>
  <phoneticPr fontId="56" type="noConversion"/>
  <pageMargins left="0.70866141732283472" right="0.70866141732283472" top="3.937007874015748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6"/>
  <sheetViews>
    <sheetView tabSelected="1" view="pageBreakPreview" zoomScaleNormal="100" zoomScaleSheetLayoutView="100" workbookViewId="0">
      <selection activeCell="J15" sqref="J15"/>
    </sheetView>
  </sheetViews>
  <sheetFormatPr defaultRowHeight="14.25"/>
  <cols>
    <col min="1" max="1" width="5.625" style="140" customWidth="1"/>
    <col min="2" max="2" width="8.625" style="140" customWidth="1"/>
    <col min="3" max="3" width="9" style="100" customWidth="1"/>
    <col min="4" max="4" width="9.5" style="100" customWidth="1"/>
    <col min="5" max="5" width="8.125" style="101" customWidth="1"/>
    <col min="6" max="6" width="8.625" style="101" customWidth="1"/>
    <col min="7" max="7" width="8.125" style="101" customWidth="1"/>
    <col min="8" max="8" width="7.625" style="101" customWidth="1"/>
    <col min="9" max="9" width="8.875" style="101" customWidth="1"/>
    <col min="10" max="10" width="8.125" style="141" customWidth="1"/>
    <col min="11" max="16384" width="9" style="101"/>
  </cols>
  <sheetData>
    <row r="1" spans="1:31" ht="14.1" customHeight="1">
      <c r="A1" s="98" t="s">
        <v>54</v>
      </c>
      <c r="B1" s="98"/>
      <c r="C1" s="99"/>
      <c r="F1" s="102"/>
      <c r="G1" s="102"/>
      <c r="H1" s="102"/>
      <c r="I1" s="102"/>
      <c r="J1" s="102" t="s">
        <v>802</v>
      </c>
    </row>
    <row r="2" spans="1:31" ht="14.1" customHeight="1">
      <c r="A2" s="98"/>
      <c r="B2" s="98"/>
      <c r="C2" s="99"/>
      <c r="F2" s="102"/>
      <c r="G2" s="102"/>
      <c r="H2" s="102"/>
      <c r="I2" s="102"/>
      <c r="J2" s="102"/>
    </row>
    <row r="3" spans="1:31" s="103" customFormat="1" ht="20.100000000000001" customHeight="1">
      <c r="A3" s="754" t="s">
        <v>55</v>
      </c>
      <c r="B3" s="754"/>
      <c r="C3" s="754"/>
      <c r="D3" s="754"/>
      <c r="E3" s="754"/>
      <c r="F3" s="754"/>
      <c r="G3" s="754"/>
      <c r="H3" s="754"/>
      <c r="I3" s="754"/>
      <c r="J3" s="754"/>
    </row>
    <row r="4" spans="1:31" s="104" customFormat="1" ht="24" customHeight="1">
      <c r="A4" s="755" t="s">
        <v>559</v>
      </c>
      <c r="B4" s="755"/>
      <c r="C4" s="755"/>
      <c r="D4" s="755"/>
      <c r="E4" s="755"/>
      <c r="F4" s="755"/>
      <c r="G4" s="755"/>
      <c r="H4" s="755"/>
      <c r="I4" s="755"/>
      <c r="J4" s="755"/>
    </row>
    <row r="5" spans="1:31" s="98" customFormat="1" ht="18" customHeight="1" thickBot="1">
      <c r="A5" s="98" t="s">
        <v>56</v>
      </c>
      <c r="E5" s="102"/>
      <c r="F5" s="102"/>
      <c r="J5" s="105" t="s">
        <v>57</v>
      </c>
    </row>
    <row r="6" spans="1:31" s="106" customFormat="1" ht="15.6" customHeight="1">
      <c r="A6" s="756" t="s">
        <v>638</v>
      </c>
      <c r="B6" s="757"/>
      <c r="C6" s="765" t="s">
        <v>774</v>
      </c>
      <c r="D6" s="749" t="s">
        <v>639</v>
      </c>
      <c r="E6" s="750"/>
      <c r="F6" s="750"/>
      <c r="G6" s="750"/>
      <c r="H6" s="750"/>
      <c r="I6" s="750"/>
      <c r="J6" s="751" t="s">
        <v>640</v>
      </c>
      <c r="AC6" s="107"/>
      <c r="AD6" s="107"/>
      <c r="AE6" s="107"/>
    </row>
    <row r="7" spans="1:31" s="106" customFormat="1" ht="15.6" customHeight="1">
      <c r="A7" s="758"/>
      <c r="B7" s="759"/>
      <c r="C7" s="766"/>
      <c r="D7" s="762" t="s">
        <v>641</v>
      </c>
      <c r="E7" s="768" t="s">
        <v>642</v>
      </c>
      <c r="F7" s="108"/>
      <c r="G7" s="763" t="s">
        <v>643</v>
      </c>
      <c r="H7" s="763" t="s">
        <v>644</v>
      </c>
      <c r="I7" s="769" t="s">
        <v>735</v>
      </c>
      <c r="J7" s="752"/>
    </row>
    <row r="8" spans="1:31" s="106" customFormat="1" ht="15.6" customHeight="1">
      <c r="A8" s="758"/>
      <c r="B8" s="759"/>
      <c r="C8" s="766"/>
      <c r="D8" s="763"/>
      <c r="E8" s="769"/>
      <c r="F8" s="773" t="s">
        <v>645</v>
      </c>
      <c r="G8" s="763"/>
      <c r="H8" s="763"/>
      <c r="I8" s="769"/>
      <c r="J8" s="752"/>
    </row>
    <row r="9" spans="1:31" s="106" customFormat="1" ht="15.6" customHeight="1">
      <c r="A9" s="758"/>
      <c r="B9" s="759"/>
      <c r="C9" s="766"/>
      <c r="D9" s="763"/>
      <c r="E9" s="769"/>
      <c r="F9" s="774"/>
      <c r="G9" s="763"/>
      <c r="H9" s="763"/>
      <c r="I9" s="769"/>
      <c r="J9" s="752"/>
    </row>
    <row r="10" spans="1:31" s="106" customFormat="1" ht="15.6" customHeight="1">
      <c r="A10" s="760"/>
      <c r="B10" s="761"/>
      <c r="C10" s="767"/>
      <c r="D10" s="764"/>
      <c r="E10" s="770"/>
      <c r="F10" s="775"/>
      <c r="G10" s="764"/>
      <c r="H10" s="764"/>
      <c r="I10" s="770"/>
      <c r="J10" s="753"/>
    </row>
    <row r="11" spans="1:31" s="112" customFormat="1" ht="17.100000000000001" customHeight="1">
      <c r="A11" s="776" t="s">
        <v>7</v>
      </c>
      <c r="B11" s="777"/>
      <c r="C11" s="109">
        <v>1005349</v>
      </c>
      <c r="D11" s="109">
        <v>1092322</v>
      </c>
      <c r="E11" s="109">
        <v>625879</v>
      </c>
      <c r="F11" s="110">
        <v>197276</v>
      </c>
      <c r="G11" s="110">
        <v>398002</v>
      </c>
      <c r="H11" s="110">
        <v>22978</v>
      </c>
      <c r="I11" s="110">
        <v>30984</v>
      </c>
      <c r="J11" s="111">
        <v>108.65102566372474</v>
      </c>
    </row>
    <row r="12" spans="1:31" s="112" customFormat="1" ht="17.100000000000001" customHeight="1">
      <c r="A12" s="776" t="s">
        <v>291</v>
      </c>
      <c r="B12" s="777"/>
      <c r="C12" s="109">
        <v>1022248</v>
      </c>
      <c r="D12" s="109">
        <v>1119225</v>
      </c>
      <c r="E12" s="109">
        <v>655621</v>
      </c>
      <c r="F12" s="110">
        <v>211718</v>
      </c>
      <c r="G12" s="110">
        <v>408545</v>
      </c>
      <c r="H12" s="110">
        <v>23393</v>
      </c>
      <c r="I12" s="110">
        <v>31666</v>
      </c>
      <c r="J12" s="111">
        <v>109.48664120643915</v>
      </c>
    </row>
    <row r="13" spans="1:31" s="112" customFormat="1" ht="17.100000000000001" customHeight="1">
      <c r="A13" s="776" t="s">
        <v>565</v>
      </c>
      <c r="B13" s="777"/>
      <c r="C13" s="109">
        <v>1037174</v>
      </c>
      <c r="D13" s="109">
        <v>1141905</v>
      </c>
      <c r="E13" s="109">
        <v>444355</v>
      </c>
      <c r="F13" s="110">
        <v>227897</v>
      </c>
      <c r="G13" s="110">
        <v>411428</v>
      </c>
      <c r="H13" s="110">
        <v>24194</v>
      </c>
      <c r="I13" s="110">
        <v>34031</v>
      </c>
      <c r="J13" s="111">
        <v>110.09772709304322</v>
      </c>
    </row>
    <row r="14" spans="1:31" s="112" customFormat="1" ht="17.100000000000001" customHeight="1">
      <c r="A14" s="776" t="s">
        <v>756</v>
      </c>
      <c r="B14" s="777"/>
      <c r="C14" s="109">
        <v>1062012</v>
      </c>
      <c r="D14" s="109">
        <v>1170762</v>
      </c>
      <c r="E14" s="109">
        <v>689705</v>
      </c>
      <c r="F14" s="110">
        <v>235660</v>
      </c>
      <c r="G14" s="110">
        <v>417699</v>
      </c>
      <c r="H14" s="110">
        <v>26063</v>
      </c>
      <c r="I14" s="110">
        <v>37295</v>
      </c>
      <c r="J14" s="111">
        <v>110.23999728816622</v>
      </c>
    </row>
    <row r="15" spans="1:31" s="112" customFormat="1" ht="17.100000000000001" customHeight="1">
      <c r="A15" s="771" t="s">
        <v>757</v>
      </c>
      <c r="B15" s="772"/>
      <c r="C15" s="113">
        <f t="shared" ref="C15:I15" si="0">SUM(C17:C39)</f>
        <v>1088308</v>
      </c>
      <c r="D15" s="113">
        <f t="shared" si="0"/>
        <v>1216370</v>
      </c>
      <c r="E15" s="113">
        <f t="shared" si="0"/>
        <v>724048</v>
      </c>
      <c r="F15" s="114">
        <f t="shared" si="0"/>
        <v>245344</v>
      </c>
      <c r="G15" s="114">
        <f t="shared" si="0"/>
        <v>427316</v>
      </c>
      <c r="H15" s="114">
        <f t="shared" si="0"/>
        <v>27517</v>
      </c>
      <c r="I15" s="114">
        <f t="shared" si="0"/>
        <v>37489</v>
      </c>
      <c r="J15" s="115">
        <f>D15/C15*100</f>
        <v>111.76707329175197</v>
      </c>
    </row>
    <row r="16" spans="1:31" s="106" customFormat="1" ht="9.75" customHeight="1">
      <c r="A16" s="116"/>
      <c r="B16" s="117"/>
      <c r="C16" s="109"/>
      <c r="D16" s="109"/>
      <c r="E16" s="109"/>
      <c r="F16" s="118"/>
      <c r="G16" s="110"/>
      <c r="H16" s="110"/>
      <c r="I16" s="110"/>
      <c r="J16" s="115"/>
    </row>
    <row r="17" spans="1:28" s="106" customFormat="1" ht="15.75" customHeight="1">
      <c r="A17" s="119" t="s">
        <v>8</v>
      </c>
      <c r="B17" s="120" t="s">
        <v>9</v>
      </c>
      <c r="C17" s="121">
        <v>207515</v>
      </c>
      <c r="D17" s="90">
        <v>223340</v>
      </c>
      <c r="E17" s="91">
        <v>94177</v>
      </c>
      <c r="F17" s="82">
        <v>51941</v>
      </c>
      <c r="G17" s="83">
        <v>112003</v>
      </c>
      <c r="H17" s="84">
        <v>6050</v>
      </c>
      <c r="I17" s="85">
        <v>11110</v>
      </c>
      <c r="J17" s="111">
        <f t="shared" ref="J17:J39" si="1">D17/C17*100</f>
        <v>107.62595475025903</v>
      </c>
    </row>
    <row r="18" spans="1:28" s="106" customFormat="1" ht="15.75" customHeight="1">
      <c r="A18" s="119" t="s">
        <v>10</v>
      </c>
      <c r="B18" s="120" t="s">
        <v>11</v>
      </c>
      <c r="C18" s="121">
        <v>111848</v>
      </c>
      <c r="D18" s="90">
        <v>130831</v>
      </c>
      <c r="E18" s="91">
        <v>84773</v>
      </c>
      <c r="F18" s="82">
        <v>24924</v>
      </c>
      <c r="G18" s="83">
        <v>38689</v>
      </c>
      <c r="H18" s="84">
        <v>2804</v>
      </c>
      <c r="I18" s="85">
        <v>4565</v>
      </c>
      <c r="J18" s="111">
        <f t="shared" si="1"/>
        <v>116.97214076246334</v>
      </c>
    </row>
    <row r="19" spans="1:28" s="106" customFormat="1" ht="15.75" customHeight="1">
      <c r="A19" s="119" t="s">
        <v>12</v>
      </c>
      <c r="B19" s="120" t="s">
        <v>13</v>
      </c>
      <c r="C19" s="121">
        <v>54914</v>
      </c>
      <c r="D19" s="90">
        <v>63647</v>
      </c>
      <c r="E19" s="91">
        <v>41410</v>
      </c>
      <c r="F19" s="82">
        <v>6734</v>
      </c>
      <c r="G19" s="83">
        <v>20482</v>
      </c>
      <c r="H19" s="84">
        <v>1022</v>
      </c>
      <c r="I19" s="85">
        <v>733</v>
      </c>
      <c r="J19" s="111">
        <f t="shared" si="1"/>
        <v>115.90304840295735</v>
      </c>
    </row>
    <row r="20" spans="1:28" s="106" customFormat="1" ht="15.75" customHeight="1">
      <c r="A20" s="119" t="s">
        <v>14</v>
      </c>
      <c r="B20" s="120" t="s">
        <v>15</v>
      </c>
      <c r="C20" s="121">
        <v>66173</v>
      </c>
      <c r="D20" s="90">
        <v>72031</v>
      </c>
      <c r="E20" s="91">
        <v>41260</v>
      </c>
      <c r="F20" s="82">
        <v>14335</v>
      </c>
      <c r="G20" s="83">
        <v>28441</v>
      </c>
      <c r="H20" s="84">
        <v>1802</v>
      </c>
      <c r="I20" s="85">
        <v>528</v>
      </c>
      <c r="J20" s="111">
        <f t="shared" si="1"/>
        <v>108.85255315612108</v>
      </c>
    </row>
    <row r="21" spans="1:28" s="106" customFormat="1" ht="15.75" customHeight="1">
      <c r="A21" s="119" t="s">
        <v>16</v>
      </c>
      <c r="B21" s="120" t="s">
        <v>17</v>
      </c>
      <c r="C21" s="121">
        <v>156849</v>
      </c>
      <c r="D21" s="90">
        <v>180469</v>
      </c>
      <c r="E21" s="91">
        <v>81448</v>
      </c>
      <c r="F21" s="82">
        <v>58705</v>
      </c>
      <c r="G21" s="83">
        <v>88502</v>
      </c>
      <c r="H21" s="84">
        <v>4185</v>
      </c>
      <c r="I21" s="85">
        <v>6334</v>
      </c>
      <c r="J21" s="111">
        <f t="shared" si="1"/>
        <v>115.05906955096941</v>
      </c>
      <c r="Y21" s="122"/>
      <c r="AA21" s="116"/>
      <c r="AB21" s="116"/>
    </row>
    <row r="22" spans="1:28" s="106" customFormat="1" ht="15.75" customHeight="1">
      <c r="A22" s="119" t="s">
        <v>18</v>
      </c>
      <c r="B22" s="120" t="s">
        <v>19</v>
      </c>
      <c r="C22" s="121">
        <v>41963</v>
      </c>
      <c r="D22" s="90">
        <v>46794</v>
      </c>
      <c r="E22" s="91">
        <v>29426</v>
      </c>
      <c r="F22" s="82">
        <v>7099</v>
      </c>
      <c r="G22" s="83">
        <v>14363</v>
      </c>
      <c r="H22" s="84">
        <v>2222</v>
      </c>
      <c r="I22" s="85">
        <v>783</v>
      </c>
      <c r="J22" s="111">
        <f t="shared" si="1"/>
        <v>111.51252293687295</v>
      </c>
      <c r="Y22" s="122"/>
      <c r="AA22" s="116"/>
      <c r="AB22" s="116"/>
    </row>
    <row r="23" spans="1:28" s="106" customFormat="1" ht="15.75" customHeight="1">
      <c r="A23" s="119" t="s">
        <v>20</v>
      </c>
      <c r="B23" s="120" t="s">
        <v>21</v>
      </c>
      <c r="C23" s="121">
        <v>37396</v>
      </c>
      <c r="D23" s="90">
        <v>47024</v>
      </c>
      <c r="E23" s="91">
        <v>31436</v>
      </c>
      <c r="F23" s="82">
        <v>3142</v>
      </c>
      <c r="G23" s="83">
        <v>12659</v>
      </c>
      <c r="H23" s="84">
        <v>983</v>
      </c>
      <c r="I23" s="85">
        <v>1946</v>
      </c>
      <c r="J23" s="111">
        <f t="shared" si="1"/>
        <v>125.74606909829929</v>
      </c>
      <c r="Y23" s="122"/>
      <c r="AA23" s="116"/>
      <c r="AB23" s="116"/>
    </row>
    <row r="24" spans="1:28" s="106" customFormat="1" ht="15.75" customHeight="1">
      <c r="A24" s="119" t="s">
        <v>22</v>
      </c>
      <c r="B24" s="120" t="s">
        <v>23</v>
      </c>
      <c r="C24" s="121">
        <v>41843</v>
      </c>
      <c r="D24" s="90">
        <v>46861</v>
      </c>
      <c r="E24" s="91">
        <v>35297</v>
      </c>
      <c r="F24" s="82">
        <v>5268</v>
      </c>
      <c r="G24" s="83">
        <v>9843</v>
      </c>
      <c r="H24" s="84">
        <v>624</v>
      </c>
      <c r="I24" s="85">
        <v>1097</v>
      </c>
      <c r="J24" s="111">
        <f t="shared" si="1"/>
        <v>111.99244796023228</v>
      </c>
      <c r="Y24" s="122"/>
      <c r="AA24" s="116"/>
      <c r="AB24" s="116"/>
    </row>
    <row r="25" spans="1:28" s="106" customFormat="1" ht="15.75" customHeight="1">
      <c r="A25" s="119" t="s">
        <v>24</v>
      </c>
      <c r="B25" s="120" t="s">
        <v>25</v>
      </c>
      <c r="C25" s="121">
        <v>29022</v>
      </c>
      <c r="D25" s="90">
        <v>32223</v>
      </c>
      <c r="E25" s="91">
        <v>23416</v>
      </c>
      <c r="F25" s="82">
        <v>4037</v>
      </c>
      <c r="G25" s="83">
        <v>6487</v>
      </c>
      <c r="H25" s="84">
        <v>1518</v>
      </c>
      <c r="I25" s="85">
        <v>802</v>
      </c>
      <c r="J25" s="111">
        <f t="shared" si="1"/>
        <v>111.02956377920199</v>
      </c>
      <c r="Y25" s="122"/>
      <c r="AA25" s="116"/>
      <c r="AB25" s="116"/>
    </row>
    <row r="26" spans="1:28" s="106" customFormat="1" ht="15.75" customHeight="1">
      <c r="A26" s="119" t="s">
        <v>26</v>
      </c>
      <c r="B26" s="120" t="s">
        <v>27</v>
      </c>
      <c r="C26" s="121">
        <v>111625</v>
      </c>
      <c r="D26" s="90">
        <v>124204</v>
      </c>
      <c r="E26" s="91">
        <v>65416</v>
      </c>
      <c r="F26" s="82">
        <v>44813</v>
      </c>
      <c r="G26" s="83">
        <v>55941</v>
      </c>
      <c r="H26" s="84">
        <v>733</v>
      </c>
      <c r="I26" s="85">
        <v>2114</v>
      </c>
      <c r="J26" s="111">
        <f t="shared" si="1"/>
        <v>111.26898096304592</v>
      </c>
      <c r="Y26" s="122"/>
      <c r="AA26" s="116"/>
      <c r="AB26" s="116"/>
    </row>
    <row r="27" spans="1:28" s="106" customFormat="1" ht="15.75" customHeight="1">
      <c r="A27" s="119" t="s">
        <v>28</v>
      </c>
      <c r="B27" s="120" t="s">
        <v>29</v>
      </c>
      <c r="C27" s="121">
        <v>9478</v>
      </c>
      <c r="D27" s="90">
        <v>10418</v>
      </c>
      <c r="E27" s="91">
        <v>9755</v>
      </c>
      <c r="F27" s="82">
        <v>65</v>
      </c>
      <c r="G27" s="83">
        <v>187</v>
      </c>
      <c r="H27" s="84">
        <v>176</v>
      </c>
      <c r="I27" s="85">
        <v>300</v>
      </c>
      <c r="J27" s="111">
        <f t="shared" si="1"/>
        <v>109.91770415699516</v>
      </c>
      <c r="Y27" s="122"/>
      <c r="AA27" s="116"/>
      <c r="AB27" s="116"/>
    </row>
    <row r="28" spans="1:28" s="106" customFormat="1" ht="15.95" customHeight="1">
      <c r="A28" s="119" t="s">
        <v>30</v>
      </c>
      <c r="B28" s="120" t="s">
        <v>31</v>
      </c>
      <c r="C28" s="121">
        <v>23665</v>
      </c>
      <c r="D28" s="90">
        <v>27063</v>
      </c>
      <c r="E28" s="91">
        <v>24404</v>
      </c>
      <c r="F28" s="82">
        <v>412</v>
      </c>
      <c r="G28" s="83">
        <v>1873</v>
      </c>
      <c r="H28" s="84">
        <v>256</v>
      </c>
      <c r="I28" s="85">
        <v>530</v>
      </c>
      <c r="J28" s="111">
        <f t="shared" si="1"/>
        <v>114.35875765899006</v>
      </c>
      <c r="Y28" s="122"/>
      <c r="AA28" s="116"/>
      <c r="AB28" s="116"/>
    </row>
    <row r="29" spans="1:28" s="106" customFormat="1" ht="15.95" customHeight="1">
      <c r="A29" s="119" t="s">
        <v>32</v>
      </c>
      <c r="B29" s="120" t="s">
        <v>33</v>
      </c>
      <c r="C29" s="121">
        <v>11297</v>
      </c>
      <c r="D29" s="90">
        <v>12296</v>
      </c>
      <c r="E29" s="91">
        <v>10912</v>
      </c>
      <c r="F29" s="82">
        <v>90</v>
      </c>
      <c r="G29" s="83">
        <v>706</v>
      </c>
      <c r="H29" s="84">
        <v>150</v>
      </c>
      <c r="I29" s="85">
        <v>528</v>
      </c>
      <c r="J29" s="111">
        <f t="shared" si="1"/>
        <v>108.84305567849873</v>
      </c>
      <c r="Y29" s="122"/>
      <c r="AA29" s="116"/>
      <c r="AB29" s="116"/>
    </row>
    <row r="30" spans="1:28" s="106" customFormat="1" ht="15.95" customHeight="1">
      <c r="A30" s="119" t="s">
        <v>34</v>
      </c>
      <c r="B30" s="120" t="s">
        <v>35</v>
      </c>
      <c r="C30" s="121">
        <v>7861</v>
      </c>
      <c r="D30" s="90">
        <v>8521</v>
      </c>
      <c r="E30" s="91">
        <v>7652</v>
      </c>
      <c r="F30" s="82">
        <v>388</v>
      </c>
      <c r="G30" s="83">
        <v>325</v>
      </c>
      <c r="H30" s="84">
        <v>206</v>
      </c>
      <c r="I30" s="85">
        <v>338</v>
      </c>
      <c r="J30" s="111">
        <f t="shared" si="1"/>
        <v>108.39587838697366</v>
      </c>
      <c r="Y30" s="122"/>
      <c r="AA30" s="116"/>
      <c r="AB30" s="116"/>
    </row>
    <row r="31" spans="1:28" s="106" customFormat="1" ht="15.95" customHeight="1">
      <c r="A31" s="119" t="s">
        <v>36</v>
      </c>
      <c r="B31" s="120" t="s">
        <v>37</v>
      </c>
      <c r="C31" s="121">
        <v>20006</v>
      </c>
      <c r="D31" s="90">
        <v>18733</v>
      </c>
      <c r="E31" s="91">
        <v>16415</v>
      </c>
      <c r="F31" s="82">
        <v>1442</v>
      </c>
      <c r="G31" s="83">
        <v>950</v>
      </c>
      <c r="H31" s="84">
        <v>835</v>
      </c>
      <c r="I31" s="85">
        <v>533</v>
      </c>
      <c r="J31" s="111">
        <f t="shared" si="1"/>
        <v>93.636908927321798</v>
      </c>
      <c r="Y31" s="122"/>
      <c r="AA31" s="116"/>
      <c r="AB31" s="116"/>
    </row>
    <row r="32" spans="1:28" s="106" customFormat="1" ht="15.95" customHeight="1">
      <c r="A32" s="119" t="s">
        <v>38</v>
      </c>
      <c r="B32" s="120" t="s">
        <v>39</v>
      </c>
      <c r="C32" s="121">
        <v>21211</v>
      </c>
      <c r="D32" s="90">
        <v>21923</v>
      </c>
      <c r="E32" s="91">
        <v>19445</v>
      </c>
      <c r="F32" s="82">
        <v>428</v>
      </c>
      <c r="G32" s="83">
        <v>1675</v>
      </c>
      <c r="H32" s="84">
        <v>276</v>
      </c>
      <c r="I32" s="85">
        <v>527</v>
      </c>
      <c r="J32" s="111">
        <f t="shared" si="1"/>
        <v>103.35674885672528</v>
      </c>
      <c r="Y32" s="122"/>
      <c r="AA32" s="116"/>
      <c r="AB32" s="116"/>
    </row>
    <row r="33" spans="1:28" s="106" customFormat="1" ht="15.95" customHeight="1">
      <c r="A33" s="119" t="s">
        <v>40</v>
      </c>
      <c r="B33" s="120" t="s">
        <v>41</v>
      </c>
      <c r="C33" s="121">
        <v>13256</v>
      </c>
      <c r="D33" s="90">
        <v>15433</v>
      </c>
      <c r="E33" s="91">
        <v>11222</v>
      </c>
      <c r="F33" s="82">
        <v>1192</v>
      </c>
      <c r="G33" s="83">
        <v>3656</v>
      </c>
      <c r="H33" s="84">
        <v>153</v>
      </c>
      <c r="I33" s="85">
        <v>402</v>
      </c>
      <c r="J33" s="111">
        <f t="shared" si="1"/>
        <v>116.42275196137597</v>
      </c>
      <c r="Y33" s="122"/>
      <c r="AA33" s="116"/>
      <c r="AB33" s="116"/>
    </row>
    <row r="34" spans="1:28" s="106" customFormat="1" ht="15.95" customHeight="1">
      <c r="A34" s="119" t="s">
        <v>42</v>
      </c>
      <c r="B34" s="120" t="s">
        <v>43</v>
      </c>
      <c r="C34" s="121">
        <v>15996</v>
      </c>
      <c r="D34" s="90">
        <v>16546</v>
      </c>
      <c r="E34" s="91">
        <v>14917</v>
      </c>
      <c r="F34" s="82">
        <v>1527</v>
      </c>
      <c r="G34" s="83">
        <v>1151</v>
      </c>
      <c r="H34" s="84">
        <v>224</v>
      </c>
      <c r="I34" s="85">
        <v>254</v>
      </c>
      <c r="J34" s="111">
        <f t="shared" si="1"/>
        <v>103.43835958989746</v>
      </c>
      <c r="Y34" s="122"/>
      <c r="AA34" s="116"/>
      <c r="AB34" s="116"/>
    </row>
    <row r="35" spans="1:28" s="106" customFormat="1" ht="15.95" customHeight="1">
      <c r="A35" s="119" t="s">
        <v>44</v>
      </c>
      <c r="B35" s="120" t="s">
        <v>45</v>
      </c>
      <c r="C35" s="121">
        <v>44933</v>
      </c>
      <c r="D35" s="90">
        <v>50785</v>
      </c>
      <c r="E35" s="91">
        <v>27325</v>
      </c>
      <c r="F35" s="82">
        <v>15627</v>
      </c>
      <c r="G35" s="83">
        <v>20511</v>
      </c>
      <c r="H35" s="84">
        <v>423</v>
      </c>
      <c r="I35" s="85">
        <v>2526</v>
      </c>
      <c r="J35" s="111">
        <f t="shared" si="1"/>
        <v>113.02383548839383</v>
      </c>
    </row>
    <row r="36" spans="1:28" s="106" customFormat="1" ht="15.95" customHeight="1">
      <c r="A36" s="119" t="s">
        <v>46</v>
      </c>
      <c r="B36" s="120" t="s">
        <v>47</v>
      </c>
      <c r="C36" s="121">
        <v>19228</v>
      </c>
      <c r="D36" s="90">
        <v>22481</v>
      </c>
      <c r="E36" s="91">
        <v>19095</v>
      </c>
      <c r="F36" s="82">
        <v>628</v>
      </c>
      <c r="G36" s="83">
        <v>2637</v>
      </c>
      <c r="H36" s="84">
        <v>502</v>
      </c>
      <c r="I36" s="85">
        <v>247</v>
      </c>
      <c r="J36" s="111">
        <f t="shared" si="1"/>
        <v>116.91803619721239</v>
      </c>
    </row>
    <row r="37" spans="1:28" s="106" customFormat="1" ht="15.95" customHeight="1">
      <c r="A37" s="119" t="s">
        <v>48</v>
      </c>
      <c r="B37" s="120" t="s">
        <v>49</v>
      </c>
      <c r="C37" s="121">
        <v>16289</v>
      </c>
      <c r="D37" s="90">
        <v>16859</v>
      </c>
      <c r="E37" s="91">
        <v>14192</v>
      </c>
      <c r="F37" s="82">
        <v>547</v>
      </c>
      <c r="G37" s="83">
        <v>1753</v>
      </c>
      <c r="H37" s="84">
        <v>590</v>
      </c>
      <c r="I37" s="85">
        <v>324</v>
      </c>
      <c r="J37" s="111">
        <f t="shared" si="1"/>
        <v>103.49929400208731</v>
      </c>
    </row>
    <row r="38" spans="1:28" s="106" customFormat="1" ht="15.95" customHeight="1">
      <c r="A38" s="119" t="s">
        <v>50</v>
      </c>
      <c r="B38" s="120" t="s">
        <v>51</v>
      </c>
      <c r="C38" s="121">
        <v>20576</v>
      </c>
      <c r="D38" s="90">
        <v>24111</v>
      </c>
      <c r="E38" s="91">
        <v>17237</v>
      </c>
      <c r="F38" s="82">
        <v>1763</v>
      </c>
      <c r="G38" s="83">
        <v>4372</v>
      </c>
      <c r="H38" s="84">
        <v>1624</v>
      </c>
      <c r="I38" s="85">
        <v>878</v>
      </c>
      <c r="J38" s="111">
        <f t="shared" si="1"/>
        <v>117.18020995334371</v>
      </c>
    </row>
    <row r="39" spans="1:28" s="106" customFormat="1" ht="15.95" customHeight="1" thickBot="1">
      <c r="A39" s="123" t="s">
        <v>52</v>
      </c>
      <c r="B39" s="124" t="s">
        <v>53</v>
      </c>
      <c r="C39" s="125">
        <v>5364</v>
      </c>
      <c r="D39" s="92">
        <v>3777</v>
      </c>
      <c r="E39" s="93">
        <v>3418</v>
      </c>
      <c r="F39" s="86">
        <v>237</v>
      </c>
      <c r="G39" s="87">
        <v>110</v>
      </c>
      <c r="H39" s="88">
        <v>159</v>
      </c>
      <c r="I39" s="89">
        <v>90</v>
      </c>
      <c r="J39" s="126">
        <f t="shared" si="1"/>
        <v>70.413870246085011</v>
      </c>
    </row>
    <row r="40" spans="1:28" s="131" customFormat="1" ht="9.9499999999999993" customHeight="1">
      <c r="A40" s="127" t="s">
        <v>646</v>
      </c>
      <c r="B40" s="127"/>
      <c r="C40" s="128"/>
      <c r="D40" s="128"/>
      <c r="E40" s="129"/>
      <c r="F40" s="129"/>
      <c r="G40" s="127"/>
      <c r="H40" s="127"/>
      <c r="I40" s="127"/>
      <c r="J40" s="130" t="s">
        <v>670</v>
      </c>
    </row>
    <row r="41" spans="1:28" s="131" customFormat="1" ht="9.9499999999999993" customHeight="1">
      <c r="A41" s="127" t="s">
        <v>647</v>
      </c>
      <c r="B41" s="127"/>
      <c r="C41" s="128"/>
      <c r="D41" s="128"/>
      <c r="E41" s="129"/>
      <c r="F41" s="129"/>
      <c r="G41" s="127"/>
      <c r="H41" s="127"/>
      <c r="I41" s="127"/>
      <c r="J41" s="130"/>
    </row>
    <row r="42" spans="1:28" s="131" customFormat="1" ht="9.9499999999999993" customHeight="1">
      <c r="A42" s="132" t="s">
        <v>648</v>
      </c>
      <c r="B42" s="127"/>
      <c r="C42" s="128"/>
      <c r="D42" s="128"/>
      <c r="E42" s="129"/>
      <c r="F42" s="129"/>
      <c r="G42" s="127"/>
      <c r="H42" s="127"/>
      <c r="I42" s="127"/>
      <c r="J42" s="133"/>
    </row>
    <row r="43" spans="1:28" s="131" customFormat="1" ht="9.9499999999999993" customHeight="1">
      <c r="A43" s="132" t="s">
        <v>649</v>
      </c>
      <c r="B43" s="127"/>
      <c r="C43" s="128"/>
      <c r="D43" s="128"/>
      <c r="E43" s="129"/>
      <c r="F43" s="129"/>
      <c r="G43" s="127"/>
      <c r="H43" s="127"/>
      <c r="I43" s="127"/>
      <c r="J43" s="133"/>
    </row>
    <row r="44" spans="1:28" s="131" customFormat="1" ht="9.9499999999999993" customHeight="1">
      <c r="A44" s="132" t="s">
        <v>650</v>
      </c>
      <c r="B44" s="127"/>
      <c r="C44" s="128"/>
      <c r="D44" s="128"/>
      <c r="E44" s="129"/>
      <c r="F44" s="129"/>
      <c r="G44" s="127"/>
      <c r="H44" s="127"/>
      <c r="I44" s="127"/>
      <c r="J44" s="133"/>
    </row>
    <row r="45" spans="1:28" s="131" customFormat="1" ht="9.9499999999999993" customHeight="1">
      <c r="A45" s="131" t="s">
        <v>59</v>
      </c>
      <c r="C45" s="134"/>
      <c r="D45" s="134"/>
      <c r="E45" s="135"/>
      <c r="J45" s="136"/>
    </row>
    <row r="46" spans="1:28" s="106" customFormat="1" ht="15.75" customHeight="1">
      <c r="A46" s="137"/>
      <c r="B46" s="137"/>
      <c r="C46" s="137"/>
      <c r="D46" s="137"/>
      <c r="J46" s="138"/>
    </row>
    <row r="47" spans="1:28" s="106" customFormat="1" ht="11.25">
      <c r="A47" s="137"/>
      <c r="B47" s="137"/>
      <c r="C47" s="137"/>
      <c r="D47" s="137"/>
      <c r="J47" s="138"/>
    </row>
    <row r="48" spans="1:28" s="106" customFormat="1" ht="11.25">
      <c r="A48" s="137"/>
      <c r="B48" s="137"/>
      <c r="C48" s="137"/>
      <c r="D48" s="137"/>
      <c r="J48" s="138"/>
    </row>
    <row r="49" spans="1:10" s="106" customFormat="1" ht="11.25">
      <c r="A49" s="137"/>
      <c r="B49" s="137"/>
      <c r="C49" s="137"/>
      <c r="D49" s="137"/>
      <c r="J49" s="138"/>
    </row>
    <row r="50" spans="1:10" s="106" customFormat="1" ht="13.5">
      <c r="A50" s="137"/>
      <c r="B50" s="137"/>
      <c r="C50" s="137"/>
      <c r="D50" s="137"/>
      <c r="J50" s="139"/>
    </row>
    <row r="51" spans="1:10" s="106" customFormat="1" ht="11.25">
      <c r="A51" s="137"/>
      <c r="B51" s="137"/>
      <c r="C51" s="137"/>
      <c r="D51" s="137"/>
      <c r="J51" s="138"/>
    </row>
    <row r="52" spans="1:10" s="106" customFormat="1" ht="11.25">
      <c r="A52" s="137"/>
      <c r="B52" s="137"/>
      <c r="C52" s="137"/>
      <c r="D52" s="137"/>
      <c r="J52" s="138"/>
    </row>
    <row r="53" spans="1:10" s="106" customFormat="1" ht="11.25">
      <c r="A53" s="137"/>
      <c r="B53" s="137"/>
      <c r="C53" s="137"/>
      <c r="D53" s="137"/>
      <c r="J53" s="138"/>
    </row>
    <row r="54" spans="1:10" s="106" customFormat="1" ht="11.25">
      <c r="A54" s="137"/>
      <c r="B54" s="137"/>
      <c r="C54" s="137"/>
      <c r="D54" s="137"/>
      <c r="J54" s="138"/>
    </row>
    <row r="55" spans="1:10" s="106" customFormat="1" ht="11.25">
      <c r="A55" s="137"/>
      <c r="B55" s="137"/>
      <c r="C55" s="137"/>
      <c r="D55" s="137"/>
      <c r="J55" s="138"/>
    </row>
    <row r="56" spans="1:10" s="106" customFormat="1" ht="11.25">
      <c r="A56" s="137"/>
      <c r="B56" s="137"/>
      <c r="C56" s="137"/>
      <c r="D56" s="137"/>
      <c r="J56" s="138"/>
    </row>
    <row r="57" spans="1:10" s="106" customFormat="1" ht="11.25">
      <c r="A57" s="137"/>
      <c r="B57" s="137"/>
      <c r="C57" s="137"/>
      <c r="D57" s="137"/>
      <c r="J57" s="138"/>
    </row>
    <row r="58" spans="1:10" s="106" customFormat="1" ht="11.25">
      <c r="A58" s="137"/>
      <c r="B58" s="137"/>
      <c r="C58" s="137"/>
      <c r="D58" s="137"/>
      <c r="J58" s="138"/>
    </row>
    <row r="59" spans="1:10" s="106" customFormat="1" ht="11.25">
      <c r="A59" s="137"/>
      <c r="B59" s="137"/>
      <c r="C59" s="137"/>
      <c r="D59" s="137"/>
      <c r="J59" s="138"/>
    </row>
    <row r="60" spans="1:10" s="106" customFormat="1" ht="11.25">
      <c r="A60" s="137"/>
      <c r="B60" s="137"/>
      <c r="C60" s="137"/>
      <c r="D60" s="137"/>
      <c r="J60" s="138"/>
    </row>
    <row r="61" spans="1:10" s="106" customFormat="1" ht="11.25">
      <c r="A61" s="137"/>
      <c r="B61" s="137"/>
      <c r="C61" s="137"/>
      <c r="D61" s="137"/>
      <c r="J61" s="138"/>
    </row>
    <row r="62" spans="1:10" s="106" customFormat="1" ht="11.25">
      <c r="A62" s="137"/>
      <c r="B62" s="137"/>
      <c r="C62" s="137"/>
      <c r="D62" s="137"/>
      <c r="J62" s="138"/>
    </row>
    <row r="63" spans="1:10" s="106" customFormat="1" ht="11.25">
      <c r="A63" s="137"/>
      <c r="B63" s="137"/>
      <c r="C63" s="137"/>
      <c r="D63" s="137"/>
      <c r="J63" s="138"/>
    </row>
    <row r="64" spans="1:10" s="106" customFormat="1" ht="11.25">
      <c r="A64" s="137"/>
      <c r="B64" s="137"/>
      <c r="C64" s="137"/>
      <c r="D64" s="137"/>
      <c r="J64" s="138"/>
    </row>
    <row r="65" spans="1:10" s="106" customFormat="1" ht="11.25">
      <c r="A65" s="137"/>
      <c r="B65" s="137"/>
      <c r="C65" s="137"/>
      <c r="D65" s="137"/>
      <c r="J65" s="138"/>
    </row>
    <row r="66" spans="1:10" s="106" customFormat="1" ht="11.25">
      <c r="A66" s="137"/>
      <c r="B66" s="137"/>
      <c r="C66" s="137"/>
      <c r="D66" s="137"/>
      <c r="J66" s="138"/>
    </row>
    <row r="67" spans="1:10" s="106" customFormat="1" ht="11.25">
      <c r="A67" s="137"/>
      <c r="B67" s="137"/>
      <c r="C67" s="137"/>
      <c r="D67" s="137"/>
      <c r="J67" s="138"/>
    </row>
    <row r="68" spans="1:10" s="106" customFormat="1" ht="11.25">
      <c r="A68" s="137"/>
      <c r="B68" s="137"/>
      <c r="C68" s="137"/>
      <c r="D68" s="137"/>
      <c r="J68" s="138"/>
    </row>
    <row r="69" spans="1:10" s="106" customFormat="1" ht="11.25">
      <c r="A69" s="137"/>
      <c r="B69" s="137"/>
      <c r="C69" s="137"/>
      <c r="D69" s="137"/>
      <c r="J69" s="138"/>
    </row>
    <row r="70" spans="1:10" s="106" customFormat="1" ht="11.25">
      <c r="A70" s="137"/>
      <c r="B70" s="137"/>
      <c r="C70" s="137"/>
      <c r="D70" s="137"/>
      <c r="J70" s="138"/>
    </row>
    <row r="71" spans="1:10" s="106" customFormat="1" ht="11.25">
      <c r="A71" s="137"/>
      <c r="B71" s="137"/>
      <c r="C71" s="137"/>
      <c r="D71" s="137"/>
      <c r="J71" s="138"/>
    </row>
    <row r="72" spans="1:10" s="106" customFormat="1" ht="11.25">
      <c r="A72" s="137"/>
      <c r="B72" s="137"/>
      <c r="C72" s="137"/>
      <c r="D72" s="137"/>
      <c r="J72" s="138"/>
    </row>
    <row r="73" spans="1:10" s="106" customFormat="1" ht="11.25">
      <c r="A73" s="137"/>
      <c r="B73" s="137"/>
      <c r="C73" s="137"/>
      <c r="D73" s="137"/>
      <c r="J73" s="138"/>
    </row>
    <row r="74" spans="1:10" s="106" customFormat="1" ht="11.25">
      <c r="A74" s="137"/>
      <c r="B74" s="137"/>
      <c r="C74" s="137"/>
      <c r="D74" s="137"/>
      <c r="J74" s="138"/>
    </row>
    <row r="75" spans="1:10" s="106" customFormat="1" ht="11.25">
      <c r="A75" s="137"/>
      <c r="B75" s="137"/>
      <c r="C75" s="137"/>
      <c r="D75" s="137"/>
      <c r="J75" s="138"/>
    </row>
    <row r="76" spans="1:10" s="106" customFormat="1" ht="11.25">
      <c r="A76" s="137"/>
      <c r="B76" s="137"/>
      <c r="C76" s="137"/>
      <c r="D76" s="137"/>
      <c r="J76" s="138"/>
    </row>
    <row r="77" spans="1:10" s="106" customFormat="1" ht="11.25">
      <c r="A77" s="137"/>
      <c r="B77" s="137"/>
      <c r="C77" s="137"/>
      <c r="D77" s="137"/>
      <c r="J77" s="138"/>
    </row>
    <row r="78" spans="1:10" s="106" customFormat="1" ht="11.25">
      <c r="A78" s="137"/>
      <c r="B78" s="137"/>
      <c r="C78" s="137"/>
      <c r="D78" s="137"/>
      <c r="J78" s="138"/>
    </row>
    <row r="79" spans="1:10" s="106" customFormat="1" ht="11.25">
      <c r="A79" s="137"/>
      <c r="B79" s="137"/>
      <c r="C79" s="137"/>
      <c r="D79" s="137"/>
      <c r="J79" s="138"/>
    </row>
    <row r="80" spans="1:10" s="106" customFormat="1" ht="11.25">
      <c r="A80" s="137"/>
      <c r="B80" s="137"/>
      <c r="C80" s="137"/>
      <c r="D80" s="137"/>
      <c r="J80" s="138"/>
    </row>
    <row r="81" spans="1:10" s="106" customFormat="1" ht="11.25">
      <c r="A81" s="137"/>
      <c r="B81" s="137"/>
      <c r="C81" s="137"/>
      <c r="D81" s="137"/>
      <c r="J81" s="138"/>
    </row>
    <row r="82" spans="1:10" s="106" customFormat="1" ht="11.25">
      <c r="A82" s="137"/>
      <c r="B82" s="137"/>
      <c r="C82" s="137"/>
      <c r="D82" s="137"/>
      <c r="J82" s="138"/>
    </row>
    <row r="83" spans="1:10" s="106" customFormat="1" ht="11.25">
      <c r="A83" s="137"/>
      <c r="B83" s="137"/>
      <c r="C83" s="137"/>
      <c r="D83" s="137"/>
      <c r="J83" s="138"/>
    </row>
    <row r="84" spans="1:10" s="106" customFormat="1" ht="11.25">
      <c r="A84" s="137"/>
      <c r="B84" s="137"/>
      <c r="C84" s="137"/>
      <c r="D84" s="137"/>
      <c r="J84" s="138"/>
    </row>
    <row r="85" spans="1:10" s="106" customFormat="1" ht="11.25">
      <c r="A85" s="137"/>
      <c r="B85" s="137"/>
      <c r="C85" s="137"/>
      <c r="D85" s="137"/>
      <c r="J85" s="138"/>
    </row>
    <row r="86" spans="1:10" s="106" customFormat="1" ht="11.25">
      <c r="A86" s="137"/>
      <c r="B86" s="137"/>
      <c r="C86" s="137"/>
      <c r="D86" s="137"/>
      <c r="J86" s="138"/>
    </row>
    <row r="87" spans="1:10" s="106" customFormat="1" ht="11.25">
      <c r="A87" s="137"/>
      <c r="B87" s="137"/>
      <c r="C87" s="137"/>
      <c r="D87" s="137"/>
      <c r="J87" s="138"/>
    </row>
    <row r="88" spans="1:10" s="106" customFormat="1" ht="11.25">
      <c r="A88" s="137"/>
      <c r="B88" s="137"/>
      <c r="C88" s="137"/>
      <c r="D88" s="137"/>
      <c r="J88" s="138"/>
    </row>
    <row r="89" spans="1:10" s="106" customFormat="1" ht="11.25">
      <c r="A89" s="137"/>
      <c r="B89" s="137"/>
      <c r="C89" s="137"/>
      <c r="D89" s="137"/>
      <c r="J89" s="138"/>
    </row>
    <row r="90" spans="1:10" s="106" customFormat="1" ht="11.25">
      <c r="A90" s="137"/>
      <c r="B90" s="137"/>
      <c r="C90" s="137"/>
      <c r="D90" s="137"/>
      <c r="J90" s="138"/>
    </row>
    <row r="91" spans="1:10" s="106" customFormat="1" ht="11.25">
      <c r="A91" s="137"/>
      <c r="B91" s="137"/>
      <c r="C91" s="137"/>
      <c r="D91" s="137"/>
      <c r="J91" s="138"/>
    </row>
    <row r="92" spans="1:10" s="106" customFormat="1" ht="11.25">
      <c r="A92" s="137"/>
      <c r="B92" s="137"/>
      <c r="C92" s="137"/>
      <c r="D92" s="137"/>
      <c r="J92" s="138"/>
    </row>
    <row r="93" spans="1:10" s="106" customFormat="1" ht="11.25">
      <c r="A93" s="137"/>
      <c r="B93" s="137"/>
      <c r="C93" s="137"/>
      <c r="D93" s="137"/>
      <c r="J93" s="138"/>
    </row>
    <row r="94" spans="1:10" s="106" customFormat="1" ht="11.25">
      <c r="A94" s="137"/>
      <c r="B94" s="137"/>
      <c r="C94" s="137"/>
      <c r="D94" s="137"/>
      <c r="J94" s="138"/>
    </row>
    <row r="95" spans="1:10" s="106" customFormat="1" ht="11.25">
      <c r="A95" s="137"/>
      <c r="B95" s="137"/>
      <c r="C95" s="137"/>
      <c r="D95" s="137"/>
      <c r="J95" s="138"/>
    </row>
    <row r="96" spans="1:10" s="106" customFormat="1" ht="11.25">
      <c r="A96" s="137"/>
      <c r="B96" s="137"/>
      <c r="C96" s="137"/>
      <c r="D96" s="137"/>
      <c r="J96" s="138"/>
    </row>
    <row r="97" spans="1:10" s="106" customFormat="1" ht="11.25">
      <c r="A97" s="137"/>
      <c r="B97" s="137"/>
      <c r="C97" s="137"/>
      <c r="D97" s="137"/>
      <c r="J97" s="138"/>
    </row>
    <row r="98" spans="1:10" s="106" customFormat="1" ht="11.25">
      <c r="A98" s="137"/>
      <c r="B98" s="137"/>
      <c r="C98" s="137"/>
      <c r="D98" s="137"/>
      <c r="J98" s="138"/>
    </row>
    <row r="99" spans="1:10" s="106" customFormat="1" ht="11.25">
      <c r="A99" s="137"/>
      <c r="B99" s="137"/>
      <c r="C99" s="137"/>
      <c r="D99" s="137"/>
      <c r="J99" s="138"/>
    </row>
    <row r="100" spans="1:10" s="106" customFormat="1" ht="11.25">
      <c r="A100" s="137"/>
      <c r="B100" s="137"/>
      <c r="C100" s="137"/>
      <c r="D100" s="137"/>
      <c r="J100" s="138"/>
    </row>
    <row r="101" spans="1:10" s="106" customFormat="1" ht="11.25">
      <c r="A101" s="137"/>
      <c r="B101" s="137"/>
      <c r="C101" s="137"/>
      <c r="D101" s="137"/>
      <c r="J101" s="138"/>
    </row>
    <row r="102" spans="1:10" s="106" customFormat="1" ht="11.25">
      <c r="A102" s="137"/>
      <c r="B102" s="137"/>
      <c r="C102" s="137"/>
      <c r="D102" s="137"/>
      <c r="J102" s="138"/>
    </row>
    <row r="103" spans="1:10" s="106" customFormat="1" ht="11.25">
      <c r="A103" s="137"/>
      <c r="B103" s="137"/>
      <c r="C103" s="137"/>
      <c r="D103" s="137"/>
      <c r="J103" s="138"/>
    </row>
    <row r="104" spans="1:10" s="106" customFormat="1" ht="11.25">
      <c r="A104" s="137"/>
      <c r="B104" s="137"/>
      <c r="C104" s="137"/>
      <c r="D104" s="137"/>
      <c r="J104" s="138"/>
    </row>
    <row r="105" spans="1:10" s="106" customFormat="1" ht="11.25">
      <c r="A105" s="137"/>
      <c r="B105" s="137"/>
      <c r="C105" s="137"/>
      <c r="D105" s="137"/>
      <c r="J105" s="138"/>
    </row>
    <row r="106" spans="1:10" s="106" customFormat="1" ht="11.25">
      <c r="A106" s="137"/>
      <c r="B106" s="137"/>
      <c r="C106" s="137"/>
      <c r="D106" s="137"/>
      <c r="J106" s="138"/>
    </row>
  </sheetData>
  <sheetProtection selectLockedCells="1"/>
  <mergeCells count="17">
    <mergeCell ref="A15:B15"/>
    <mergeCell ref="H7:H10"/>
    <mergeCell ref="G7:G10"/>
    <mergeCell ref="F8:F10"/>
    <mergeCell ref="A11:B11"/>
    <mergeCell ref="A12:B12"/>
    <mergeCell ref="A13:B13"/>
    <mergeCell ref="A14:B14"/>
    <mergeCell ref="D6:I6"/>
    <mergeCell ref="J6:J10"/>
    <mergeCell ref="A3:J3"/>
    <mergeCell ref="A4:J4"/>
    <mergeCell ref="A6:B10"/>
    <mergeCell ref="D7:D10"/>
    <mergeCell ref="C6:C10"/>
    <mergeCell ref="E7:E10"/>
    <mergeCell ref="I7:I10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view="pageBreakPreview" topLeftCell="A10" zoomScaleNormal="100" zoomScaleSheetLayoutView="100" workbookViewId="0">
      <selection activeCell="E23" sqref="E23"/>
    </sheetView>
  </sheetViews>
  <sheetFormatPr defaultColWidth="8.75" defaultRowHeight="13.5"/>
  <cols>
    <col min="1" max="1" width="13.625" style="54" customWidth="1"/>
    <col min="2" max="2" width="12.875" style="54" customWidth="1"/>
    <col min="3" max="5" width="14.125" style="54" customWidth="1"/>
    <col min="6" max="6" width="13.625" style="54" customWidth="1"/>
    <col min="7" max="11" width="11.375" style="54" customWidth="1"/>
    <col min="12" max="12" width="25.375" style="54" customWidth="1"/>
    <col min="13" max="16384" width="8.75" style="54"/>
  </cols>
  <sheetData>
    <row r="1" spans="1:32" s="15" customFormat="1" ht="14.1" customHeight="1">
      <c r="A1" s="9" t="s">
        <v>803</v>
      </c>
      <c r="B1" s="10"/>
      <c r="C1" s="11"/>
      <c r="D1" s="11"/>
      <c r="E1" s="11"/>
      <c r="F1" s="11"/>
      <c r="G1" s="12"/>
      <c r="H1" s="12"/>
      <c r="I1" s="12"/>
      <c r="J1" s="12"/>
      <c r="K1" s="12"/>
      <c r="L1" s="13" t="s">
        <v>804</v>
      </c>
      <c r="M1" s="12"/>
      <c r="N1" s="14"/>
    </row>
    <row r="2" spans="1:32" s="15" customFormat="1" ht="14.1" customHeight="1">
      <c r="A2" s="9"/>
      <c r="B2" s="10"/>
      <c r="C2" s="11"/>
      <c r="D2" s="11"/>
      <c r="E2" s="11"/>
      <c r="F2" s="11"/>
      <c r="G2" s="12"/>
      <c r="H2" s="12"/>
      <c r="I2" s="12"/>
      <c r="J2" s="12"/>
      <c r="K2" s="12"/>
      <c r="L2" s="12"/>
      <c r="M2" s="12"/>
      <c r="N2" s="14"/>
      <c r="O2" s="13"/>
    </row>
    <row r="3" spans="1:32" s="17" customFormat="1" ht="20.100000000000001" customHeight="1">
      <c r="A3" s="778" t="s">
        <v>1</v>
      </c>
      <c r="B3" s="778"/>
      <c r="C3" s="778"/>
      <c r="D3" s="778"/>
      <c r="E3" s="778"/>
      <c r="F3" s="778"/>
      <c r="G3" s="779" t="s">
        <v>276</v>
      </c>
      <c r="H3" s="779"/>
      <c r="I3" s="779"/>
      <c r="J3" s="779"/>
      <c r="K3" s="779"/>
      <c r="L3" s="779"/>
      <c r="M3" s="16"/>
      <c r="N3" s="16"/>
      <c r="O3" s="16"/>
    </row>
    <row r="4" spans="1:32" s="18" customFormat="1" ht="24" customHeight="1"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O4" s="19"/>
    </row>
    <row r="5" spans="1:32" s="21" customFormat="1" ht="18" customHeight="1" thickBot="1">
      <c r="A5" s="20" t="s">
        <v>84</v>
      </c>
      <c r="B5" s="20"/>
      <c r="G5" s="22"/>
      <c r="H5" s="22"/>
      <c r="I5" s="22"/>
      <c r="J5" s="22"/>
      <c r="K5" s="22"/>
      <c r="L5" s="23" t="s">
        <v>85</v>
      </c>
      <c r="M5" s="22"/>
      <c r="O5" s="23"/>
    </row>
    <row r="6" spans="1:32" s="21" customFormat="1" ht="15" customHeight="1">
      <c r="A6" s="795" t="s">
        <v>86</v>
      </c>
      <c r="B6" s="798" t="s">
        <v>400</v>
      </c>
      <c r="C6" s="783" t="s">
        <v>401</v>
      </c>
      <c r="D6" s="783" t="s">
        <v>100</v>
      </c>
      <c r="E6" s="783" t="s">
        <v>99</v>
      </c>
      <c r="F6" s="789" t="s">
        <v>98</v>
      </c>
      <c r="G6" s="792" t="s">
        <v>97</v>
      </c>
      <c r="H6" s="783" t="s">
        <v>96</v>
      </c>
      <c r="I6" s="783" t="s">
        <v>95</v>
      </c>
      <c r="J6" s="783" t="s">
        <v>94</v>
      </c>
      <c r="K6" s="786" t="s">
        <v>93</v>
      </c>
      <c r="L6" s="780" t="s">
        <v>87</v>
      </c>
      <c r="AD6" s="56"/>
      <c r="AE6" s="56"/>
      <c r="AF6" s="56"/>
    </row>
    <row r="7" spans="1:32" s="21" customFormat="1" ht="15" customHeight="1">
      <c r="A7" s="796"/>
      <c r="B7" s="799"/>
      <c r="C7" s="784"/>
      <c r="D7" s="784"/>
      <c r="E7" s="784"/>
      <c r="F7" s="790"/>
      <c r="G7" s="793"/>
      <c r="H7" s="784"/>
      <c r="I7" s="784"/>
      <c r="J7" s="784"/>
      <c r="K7" s="787"/>
      <c r="L7" s="781"/>
    </row>
    <row r="8" spans="1:32" s="21" customFormat="1" ht="15" customHeight="1">
      <c r="A8" s="797"/>
      <c r="B8" s="800"/>
      <c r="C8" s="785"/>
      <c r="D8" s="785"/>
      <c r="E8" s="785"/>
      <c r="F8" s="791"/>
      <c r="G8" s="794"/>
      <c r="H8" s="785"/>
      <c r="I8" s="785"/>
      <c r="J8" s="785"/>
      <c r="K8" s="788"/>
      <c r="L8" s="782"/>
    </row>
    <row r="9" spans="1:32" s="21" customFormat="1" ht="21.95" customHeight="1">
      <c r="A9" s="24" t="s">
        <v>82</v>
      </c>
      <c r="B9" s="731">
        <v>774628</v>
      </c>
      <c r="C9" s="732">
        <v>219817</v>
      </c>
      <c r="D9" s="732">
        <v>342600</v>
      </c>
      <c r="E9" s="732">
        <v>212211</v>
      </c>
      <c r="F9" s="726" t="s">
        <v>402</v>
      </c>
      <c r="G9" s="25" t="s">
        <v>403</v>
      </c>
      <c r="H9" s="25" t="s">
        <v>403</v>
      </c>
      <c r="I9" s="25" t="s">
        <v>403</v>
      </c>
      <c r="J9" s="25" t="s">
        <v>403</v>
      </c>
      <c r="K9" s="26" t="s">
        <v>403</v>
      </c>
      <c r="L9" s="24" t="s">
        <v>82</v>
      </c>
    </row>
    <row r="10" spans="1:32" s="21" customFormat="1" ht="21.95" customHeight="1">
      <c r="A10" s="24" t="s">
        <v>83</v>
      </c>
      <c r="B10" s="733">
        <v>815173</v>
      </c>
      <c r="C10" s="734">
        <v>181471</v>
      </c>
      <c r="D10" s="734">
        <v>313322</v>
      </c>
      <c r="E10" s="734">
        <v>308567</v>
      </c>
      <c r="F10" s="734">
        <v>11813</v>
      </c>
      <c r="G10" s="28" t="s">
        <v>403</v>
      </c>
      <c r="H10" s="28" t="s">
        <v>403</v>
      </c>
      <c r="I10" s="28" t="s">
        <v>403</v>
      </c>
      <c r="J10" s="28" t="s">
        <v>403</v>
      </c>
      <c r="K10" s="29" t="s">
        <v>403</v>
      </c>
      <c r="L10" s="24" t="s">
        <v>83</v>
      </c>
    </row>
    <row r="11" spans="1:32" s="32" customFormat="1" ht="21.95" customHeight="1">
      <c r="A11" s="30" t="s">
        <v>88</v>
      </c>
      <c r="B11" s="733">
        <v>858275</v>
      </c>
      <c r="C11" s="734">
        <v>159657</v>
      </c>
      <c r="D11" s="734">
        <v>292027</v>
      </c>
      <c r="E11" s="734">
        <v>297759</v>
      </c>
      <c r="F11" s="734">
        <v>23548</v>
      </c>
      <c r="G11" s="27">
        <v>14455</v>
      </c>
      <c r="H11" s="27">
        <v>21696</v>
      </c>
      <c r="I11" s="27">
        <v>21205</v>
      </c>
      <c r="J11" s="27">
        <v>16906</v>
      </c>
      <c r="K11" s="31">
        <v>11022</v>
      </c>
      <c r="L11" s="30" t="s">
        <v>88</v>
      </c>
    </row>
    <row r="12" spans="1:32" s="21" customFormat="1" ht="10.7" customHeight="1">
      <c r="A12" s="24"/>
      <c r="B12" s="727"/>
      <c r="C12" s="728"/>
      <c r="D12" s="728"/>
      <c r="E12" s="728"/>
      <c r="F12" s="729" t="s">
        <v>54</v>
      </c>
      <c r="G12" s="33"/>
      <c r="H12" s="33"/>
      <c r="I12" s="33"/>
      <c r="J12" s="33"/>
      <c r="K12" s="34"/>
      <c r="L12" s="24"/>
    </row>
    <row r="13" spans="1:32" s="21" customFormat="1" ht="19.899999999999999" customHeight="1">
      <c r="A13" s="35" t="s">
        <v>404</v>
      </c>
      <c r="B13" s="735">
        <v>424441</v>
      </c>
      <c r="C13" s="730">
        <v>153863</v>
      </c>
      <c r="D13" s="730">
        <v>131576</v>
      </c>
      <c r="E13" s="730">
        <v>98168</v>
      </c>
      <c r="F13" s="730">
        <v>9653</v>
      </c>
      <c r="G13" s="36">
        <v>6157</v>
      </c>
      <c r="H13" s="36">
        <v>7370</v>
      </c>
      <c r="I13" s="36">
        <v>7072</v>
      </c>
      <c r="J13" s="36">
        <v>6331</v>
      </c>
      <c r="K13" s="37">
        <v>4251</v>
      </c>
      <c r="L13" s="38" t="s">
        <v>405</v>
      </c>
    </row>
    <row r="14" spans="1:32" s="21" customFormat="1" ht="19.899999999999999" customHeight="1">
      <c r="A14" s="35" t="s">
        <v>406</v>
      </c>
      <c r="B14" s="735">
        <v>370429</v>
      </c>
      <c r="C14" s="730">
        <v>2583</v>
      </c>
      <c r="D14" s="730">
        <v>130185</v>
      </c>
      <c r="E14" s="730">
        <v>174268</v>
      </c>
      <c r="F14" s="730">
        <v>12736</v>
      </c>
      <c r="G14" s="36">
        <v>7013</v>
      </c>
      <c r="H14" s="36">
        <v>13715</v>
      </c>
      <c r="I14" s="36">
        <v>13484</v>
      </c>
      <c r="J14" s="36">
        <v>10122</v>
      </c>
      <c r="K14" s="37">
        <v>6323</v>
      </c>
      <c r="L14" s="38" t="s">
        <v>89</v>
      </c>
    </row>
    <row r="15" spans="1:32" s="21" customFormat="1" ht="19.899999999999999" customHeight="1">
      <c r="A15" s="35" t="s">
        <v>407</v>
      </c>
      <c r="B15" s="735">
        <v>21207</v>
      </c>
      <c r="C15" s="730">
        <v>1112</v>
      </c>
      <c r="D15" s="730">
        <v>13493</v>
      </c>
      <c r="E15" s="730">
        <v>5623</v>
      </c>
      <c r="F15" s="730">
        <v>130</v>
      </c>
      <c r="G15" s="36">
        <v>545</v>
      </c>
      <c r="H15" s="36">
        <v>106</v>
      </c>
      <c r="I15" s="36">
        <v>74</v>
      </c>
      <c r="J15" s="36">
        <v>59</v>
      </c>
      <c r="K15" s="37">
        <v>65</v>
      </c>
      <c r="L15" s="38" t="s">
        <v>90</v>
      </c>
    </row>
    <row r="16" spans="1:32" s="21" customFormat="1" ht="19.899999999999999" customHeight="1">
      <c r="A16" s="35" t="s">
        <v>91</v>
      </c>
      <c r="B16" s="735">
        <v>28605</v>
      </c>
      <c r="C16" s="730">
        <v>95</v>
      </c>
      <c r="D16" s="730">
        <v>11283</v>
      </c>
      <c r="E16" s="730">
        <v>15140</v>
      </c>
      <c r="F16" s="730">
        <v>634</v>
      </c>
      <c r="G16" s="36">
        <v>485</v>
      </c>
      <c r="H16" s="36">
        <v>248</v>
      </c>
      <c r="I16" s="36">
        <v>253</v>
      </c>
      <c r="J16" s="36">
        <v>210</v>
      </c>
      <c r="K16" s="37">
        <v>257</v>
      </c>
      <c r="L16" s="39" t="s">
        <v>408</v>
      </c>
    </row>
    <row r="17" spans="1:29" s="21" customFormat="1" ht="24.75" customHeight="1">
      <c r="A17" s="35" t="s">
        <v>92</v>
      </c>
      <c r="B17" s="735">
        <v>13593</v>
      </c>
      <c r="C17" s="730">
        <v>2004</v>
      </c>
      <c r="D17" s="730">
        <v>5490</v>
      </c>
      <c r="E17" s="730">
        <v>4560</v>
      </c>
      <c r="F17" s="730">
        <v>395</v>
      </c>
      <c r="G17" s="36">
        <v>255</v>
      </c>
      <c r="H17" s="36">
        <v>257</v>
      </c>
      <c r="I17" s="36">
        <v>322</v>
      </c>
      <c r="J17" s="36">
        <v>184</v>
      </c>
      <c r="K17" s="37">
        <v>126</v>
      </c>
      <c r="L17" s="55" t="s">
        <v>432</v>
      </c>
    </row>
    <row r="18" spans="1:29" s="21" customFormat="1" ht="10.5" customHeight="1">
      <c r="A18" s="40"/>
      <c r="B18" s="730"/>
      <c r="C18" s="730"/>
      <c r="D18" s="730"/>
      <c r="E18" s="730"/>
      <c r="F18" s="730"/>
      <c r="G18" s="41"/>
      <c r="H18" s="41"/>
      <c r="I18" s="41"/>
      <c r="J18" s="41"/>
      <c r="K18" s="42"/>
      <c r="L18" s="43"/>
    </row>
    <row r="19" spans="1:29" s="21" customFormat="1" ht="15.2" customHeight="1">
      <c r="A19" s="44" t="s">
        <v>8</v>
      </c>
      <c r="B19" s="735">
        <v>157557</v>
      </c>
      <c r="C19" s="730">
        <v>17659</v>
      </c>
      <c r="D19" s="730">
        <v>66009</v>
      </c>
      <c r="E19" s="730">
        <v>49633</v>
      </c>
      <c r="F19" s="730">
        <v>5952</v>
      </c>
      <c r="G19" s="36">
        <v>1822</v>
      </c>
      <c r="H19" s="36">
        <v>4723</v>
      </c>
      <c r="I19" s="36">
        <v>7987</v>
      </c>
      <c r="J19" s="36">
        <v>1732</v>
      </c>
      <c r="K19" s="37">
        <v>2040</v>
      </c>
      <c r="L19" s="45" t="s">
        <v>409</v>
      </c>
    </row>
    <row r="20" spans="1:29" s="21" customFormat="1" ht="15.2" customHeight="1">
      <c r="A20" s="44" t="s">
        <v>10</v>
      </c>
      <c r="B20" s="735">
        <v>83769</v>
      </c>
      <c r="C20" s="730">
        <v>16329</v>
      </c>
      <c r="D20" s="730">
        <v>30388</v>
      </c>
      <c r="E20" s="730">
        <v>28124</v>
      </c>
      <c r="F20" s="730">
        <v>1524</v>
      </c>
      <c r="G20" s="36">
        <v>1717</v>
      </c>
      <c r="H20" s="36">
        <v>1900</v>
      </c>
      <c r="I20" s="36">
        <v>904</v>
      </c>
      <c r="J20" s="36">
        <v>1473</v>
      </c>
      <c r="K20" s="37">
        <v>1410</v>
      </c>
      <c r="L20" s="45" t="s">
        <v>410</v>
      </c>
    </row>
    <row r="21" spans="1:29" s="21" customFormat="1" ht="15.2" customHeight="1">
      <c r="A21" s="58" t="s">
        <v>12</v>
      </c>
      <c r="B21" s="736">
        <v>44622</v>
      </c>
      <c r="C21" s="730">
        <v>9568</v>
      </c>
      <c r="D21" s="730">
        <v>14756</v>
      </c>
      <c r="E21" s="730">
        <v>16194</v>
      </c>
      <c r="F21" s="730">
        <v>461</v>
      </c>
      <c r="G21" s="36">
        <v>1831</v>
      </c>
      <c r="H21" s="36">
        <v>351</v>
      </c>
      <c r="I21" s="36">
        <v>432</v>
      </c>
      <c r="J21" s="36">
        <v>802</v>
      </c>
      <c r="K21" s="37">
        <v>227</v>
      </c>
      <c r="L21" s="45" t="s">
        <v>411</v>
      </c>
      <c r="Z21" s="57"/>
      <c r="AB21" s="59"/>
      <c r="AC21" s="59"/>
    </row>
    <row r="22" spans="1:29" s="21" customFormat="1" ht="15.2" customHeight="1">
      <c r="A22" s="58" t="s">
        <v>14</v>
      </c>
      <c r="B22" s="736">
        <v>56446</v>
      </c>
      <c r="C22" s="730">
        <v>12567</v>
      </c>
      <c r="D22" s="730">
        <v>18589</v>
      </c>
      <c r="E22" s="730">
        <v>19351</v>
      </c>
      <c r="F22" s="730">
        <v>693</v>
      </c>
      <c r="G22" s="36">
        <v>398</v>
      </c>
      <c r="H22" s="36">
        <v>1330</v>
      </c>
      <c r="I22" s="36">
        <v>1291</v>
      </c>
      <c r="J22" s="36">
        <v>1189</v>
      </c>
      <c r="K22" s="37">
        <v>1038</v>
      </c>
      <c r="L22" s="45" t="s">
        <v>412</v>
      </c>
      <c r="Z22" s="57"/>
      <c r="AB22" s="59"/>
      <c r="AC22" s="59"/>
    </row>
    <row r="23" spans="1:29" s="21" customFormat="1" ht="15.2" customHeight="1">
      <c r="A23" s="58" t="s">
        <v>16</v>
      </c>
      <c r="B23" s="736">
        <v>110451</v>
      </c>
      <c r="C23" s="730">
        <v>6534</v>
      </c>
      <c r="D23" s="730">
        <v>36391</v>
      </c>
      <c r="E23" s="730">
        <v>48581</v>
      </c>
      <c r="F23" s="730">
        <v>3977</v>
      </c>
      <c r="G23" s="36">
        <v>1725</v>
      </c>
      <c r="H23" s="36">
        <v>4429</v>
      </c>
      <c r="I23" s="36">
        <v>2785</v>
      </c>
      <c r="J23" s="36">
        <v>4402</v>
      </c>
      <c r="K23" s="37">
        <v>1627</v>
      </c>
      <c r="L23" s="45" t="s">
        <v>413</v>
      </c>
      <c r="Z23" s="57"/>
      <c r="AB23" s="59"/>
      <c r="AC23" s="59"/>
    </row>
    <row r="24" spans="1:29" s="21" customFormat="1" ht="15.2" customHeight="1">
      <c r="A24" s="58" t="s">
        <v>18</v>
      </c>
      <c r="B24" s="736">
        <v>37382</v>
      </c>
      <c r="C24" s="730">
        <v>9019</v>
      </c>
      <c r="D24" s="730">
        <v>14996</v>
      </c>
      <c r="E24" s="730">
        <v>10458</v>
      </c>
      <c r="F24" s="730">
        <v>750</v>
      </c>
      <c r="G24" s="36">
        <v>345</v>
      </c>
      <c r="H24" s="36">
        <v>831</v>
      </c>
      <c r="I24" s="36">
        <v>319</v>
      </c>
      <c r="J24" s="36">
        <v>415</v>
      </c>
      <c r="K24" s="37">
        <v>249</v>
      </c>
      <c r="L24" s="45" t="s">
        <v>414</v>
      </c>
      <c r="Z24" s="57"/>
      <c r="AB24" s="59"/>
      <c r="AC24" s="59"/>
    </row>
    <row r="25" spans="1:29" s="21" customFormat="1" ht="15.2" customHeight="1">
      <c r="A25" s="58" t="s">
        <v>20</v>
      </c>
      <c r="B25" s="736">
        <v>36410</v>
      </c>
      <c r="C25" s="730">
        <v>8402</v>
      </c>
      <c r="D25" s="730">
        <v>13210</v>
      </c>
      <c r="E25" s="730">
        <v>11840</v>
      </c>
      <c r="F25" s="730">
        <v>455</v>
      </c>
      <c r="G25" s="36">
        <v>292</v>
      </c>
      <c r="H25" s="36">
        <v>1004</v>
      </c>
      <c r="I25" s="36">
        <v>653</v>
      </c>
      <c r="J25" s="36">
        <v>314</v>
      </c>
      <c r="K25" s="37">
        <v>240</v>
      </c>
      <c r="L25" s="45" t="s">
        <v>415</v>
      </c>
      <c r="Z25" s="57"/>
      <c r="AB25" s="59"/>
      <c r="AC25" s="59"/>
    </row>
    <row r="26" spans="1:29" s="21" customFormat="1" ht="15.2" customHeight="1">
      <c r="A26" s="58" t="s">
        <v>22</v>
      </c>
      <c r="B26" s="736">
        <v>37440</v>
      </c>
      <c r="C26" s="730">
        <v>10201</v>
      </c>
      <c r="D26" s="730">
        <v>11720</v>
      </c>
      <c r="E26" s="730">
        <v>12166</v>
      </c>
      <c r="F26" s="730">
        <v>768</v>
      </c>
      <c r="G26" s="36">
        <v>429</v>
      </c>
      <c r="H26" s="36">
        <v>543</v>
      </c>
      <c r="I26" s="36">
        <v>552</v>
      </c>
      <c r="J26" s="36">
        <v>592</v>
      </c>
      <c r="K26" s="37">
        <v>469</v>
      </c>
      <c r="L26" s="45" t="s">
        <v>416</v>
      </c>
      <c r="Z26" s="57"/>
      <c r="AB26" s="59"/>
      <c r="AC26" s="59"/>
    </row>
    <row r="27" spans="1:29" s="21" customFormat="1" ht="15.2" customHeight="1">
      <c r="A27" s="58" t="s">
        <v>24</v>
      </c>
      <c r="B27" s="736">
        <v>25747</v>
      </c>
      <c r="C27" s="730">
        <v>6112</v>
      </c>
      <c r="D27" s="730">
        <v>8875</v>
      </c>
      <c r="E27" s="730">
        <v>7891</v>
      </c>
      <c r="F27" s="730">
        <v>495</v>
      </c>
      <c r="G27" s="36">
        <v>261</v>
      </c>
      <c r="H27" s="36">
        <v>387</v>
      </c>
      <c r="I27" s="36">
        <v>1130</v>
      </c>
      <c r="J27" s="36">
        <v>351</v>
      </c>
      <c r="K27" s="37">
        <v>245</v>
      </c>
      <c r="L27" s="45" t="s">
        <v>417</v>
      </c>
      <c r="Z27" s="57"/>
      <c r="AB27" s="59"/>
      <c r="AC27" s="59"/>
    </row>
    <row r="28" spans="1:29" s="21" customFormat="1" ht="15.2" customHeight="1">
      <c r="A28" s="58" t="s">
        <v>26</v>
      </c>
      <c r="B28" s="736">
        <v>72283</v>
      </c>
      <c r="C28" s="730">
        <v>6426</v>
      </c>
      <c r="D28" s="730">
        <v>19608</v>
      </c>
      <c r="E28" s="730">
        <v>34132</v>
      </c>
      <c r="F28" s="730">
        <v>4174</v>
      </c>
      <c r="G28" s="36">
        <v>2594</v>
      </c>
      <c r="H28" s="36">
        <v>908</v>
      </c>
      <c r="I28" s="36">
        <v>916</v>
      </c>
      <c r="J28" s="36">
        <v>2391</v>
      </c>
      <c r="K28" s="37">
        <v>1134</v>
      </c>
      <c r="L28" s="45" t="s">
        <v>418</v>
      </c>
      <c r="Z28" s="57"/>
      <c r="AB28" s="59"/>
      <c r="AC28" s="59"/>
    </row>
    <row r="29" spans="1:29" s="21" customFormat="1" ht="15.2" customHeight="1">
      <c r="A29" s="58" t="s">
        <v>28</v>
      </c>
      <c r="B29" s="736">
        <v>8923</v>
      </c>
      <c r="C29" s="730">
        <v>3369</v>
      </c>
      <c r="D29" s="730">
        <v>2557</v>
      </c>
      <c r="E29" s="730">
        <v>2107</v>
      </c>
      <c r="F29" s="730">
        <v>242</v>
      </c>
      <c r="G29" s="36">
        <v>130</v>
      </c>
      <c r="H29" s="36">
        <v>132</v>
      </c>
      <c r="I29" s="36">
        <v>180</v>
      </c>
      <c r="J29" s="36">
        <v>130</v>
      </c>
      <c r="K29" s="37">
        <v>76</v>
      </c>
      <c r="L29" s="45" t="s">
        <v>419</v>
      </c>
      <c r="Z29" s="57"/>
      <c r="AB29" s="59"/>
      <c r="AC29" s="59"/>
    </row>
    <row r="30" spans="1:29" s="21" customFormat="1" ht="15.2" customHeight="1">
      <c r="A30" s="58" t="s">
        <v>30</v>
      </c>
      <c r="B30" s="736">
        <v>23299</v>
      </c>
      <c r="C30" s="730">
        <v>8990</v>
      </c>
      <c r="D30" s="730">
        <v>6796</v>
      </c>
      <c r="E30" s="730">
        <v>5734</v>
      </c>
      <c r="F30" s="730">
        <v>454</v>
      </c>
      <c r="G30" s="36">
        <v>261</v>
      </c>
      <c r="H30" s="36">
        <v>271</v>
      </c>
      <c r="I30" s="36">
        <v>308</v>
      </c>
      <c r="J30" s="36">
        <v>288</v>
      </c>
      <c r="K30" s="37">
        <v>197</v>
      </c>
      <c r="L30" s="45" t="s">
        <v>420</v>
      </c>
      <c r="Z30" s="57"/>
      <c r="AB30" s="59"/>
      <c r="AC30" s="59"/>
    </row>
    <row r="31" spans="1:29" s="21" customFormat="1" ht="15.2" customHeight="1">
      <c r="A31" s="58" t="s">
        <v>32</v>
      </c>
      <c r="B31" s="736">
        <v>10680</v>
      </c>
      <c r="C31" s="730">
        <v>3786</v>
      </c>
      <c r="D31" s="730">
        <v>3208</v>
      </c>
      <c r="E31" s="730">
        <v>2618</v>
      </c>
      <c r="F31" s="730">
        <v>236</v>
      </c>
      <c r="G31" s="36">
        <v>154</v>
      </c>
      <c r="H31" s="36">
        <v>189</v>
      </c>
      <c r="I31" s="36">
        <v>186</v>
      </c>
      <c r="J31" s="36">
        <v>181</v>
      </c>
      <c r="K31" s="37">
        <v>122</v>
      </c>
      <c r="L31" s="45" t="s">
        <v>421</v>
      </c>
      <c r="Z31" s="57"/>
      <c r="AB31" s="59"/>
      <c r="AC31" s="59"/>
    </row>
    <row r="32" spans="1:29" s="21" customFormat="1" ht="15.2" customHeight="1">
      <c r="A32" s="58" t="s">
        <v>34</v>
      </c>
      <c r="B32" s="736">
        <v>7112</v>
      </c>
      <c r="C32" s="730">
        <v>3090</v>
      </c>
      <c r="D32" s="730">
        <v>1620</v>
      </c>
      <c r="E32" s="730">
        <v>1632</v>
      </c>
      <c r="F32" s="730">
        <v>179</v>
      </c>
      <c r="G32" s="36">
        <v>114</v>
      </c>
      <c r="H32" s="36">
        <v>120</v>
      </c>
      <c r="I32" s="36">
        <v>111</v>
      </c>
      <c r="J32" s="36">
        <v>142</v>
      </c>
      <c r="K32" s="37">
        <v>104</v>
      </c>
      <c r="L32" s="45" t="s">
        <v>422</v>
      </c>
      <c r="Z32" s="57"/>
      <c r="AB32" s="59"/>
      <c r="AC32" s="59"/>
    </row>
    <row r="33" spans="1:29" s="21" customFormat="1" ht="15.2" customHeight="1">
      <c r="A33" s="58" t="s">
        <v>36</v>
      </c>
      <c r="B33" s="736">
        <v>15969</v>
      </c>
      <c r="C33" s="730">
        <v>5744</v>
      </c>
      <c r="D33" s="730">
        <v>4973</v>
      </c>
      <c r="E33" s="730">
        <v>3918</v>
      </c>
      <c r="F33" s="730">
        <v>374</v>
      </c>
      <c r="G33" s="36">
        <v>169</v>
      </c>
      <c r="H33" s="36">
        <v>208</v>
      </c>
      <c r="I33" s="36">
        <v>232</v>
      </c>
      <c r="J33" s="36">
        <v>213</v>
      </c>
      <c r="K33" s="37">
        <v>138</v>
      </c>
      <c r="L33" s="45" t="s">
        <v>423</v>
      </c>
      <c r="Z33" s="57"/>
      <c r="AB33" s="59"/>
      <c r="AC33" s="59"/>
    </row>
    <row r="34" spans="1:29" s="21" customFormat="1" ht="15.2" customHeight="1">
      <c r="A34" s="58" t="s">
        <v>38</v>
      </c>
      <c r="B34" s="736">
        <v>16158</v>
      </c>
      <c r="C34" s="730">
        <v>3880</v>
      </c>
      <c r="D34" s="730">
        <v>4601</v>
      </c>
      <c r="E34" s="730">
        <v>5437</v>
      </c>
      <c r="F34" s="730">
        <v>607</v>
      </c>
      <c r="G34" s="36">
        <v>276</v>
      </c>
      <c r="H34" s="36">
        <v>284</v>
      </c>
      <c r="I34" s="36">
        <v>259</v>
      </c>
      <c r="J34" s="36">
        <v>289</v>
      </c>
      <c r="K34" s="37">
        <v>525</v>
      </c>
      <c r="L34" s="45" t="s">
        <v>424</v>
      </c>
      <c r="Z34" s="57"/>
      <c r="AB34" s="59"/>
      <c r="AC34" s="59"/>
    </row>
    <row r="35" spans="1:29" s="21" customFormat="1" ht="15.2" customHeight="1">
      <c r="A35" s="44" t="s">
        <v>40</v>
      </c>
      <c r="B35" s="735">
        <v>12239</v>
      </c>
      <c r="C35" s="730">
        <v>3265</v>
      </c>
      <c r="D35" s="730">
        <v>3077</v>
      </c>
      <c r="E35" s="730">
        <v>4090</v>
      </c>
      <c r="F35" s="730">
        <v>192</v>
      </c>
      <c r="G35" s="36">
        <v>414</v>
      </c>
      <c r="H35" s="36">
        <v>822</v>
      </c>
      <c r="I35" s="36">
        <v>146</v>
      </c>
      <c r="J35" s="36">
        <v>116</v>
      </c>
      <c r="K35" s="37">
        <v>117</v>
      </c>
      <c r="L35" s="45" t="s">
        <v>425</v>
      </c>
    </row>
    <row r="36" spans="1:29" s="21" customFormat="1" ht="15.2" customHeight="1">
      <c r="A36" s="44" t="s">
        <v>42</v>
      </c>
      <c r="B36" s="735">
        <v>14295</v>
      </c>
      <c r="C36" s="730">
        <v>4169</v>
      </c>
      <c r="D36" s="730">
        <v>4301</v>
      </c>
      <c r="E36" s="730">
        <v>4366</v>
      </c>
      <c r="F36" s="730">
        <v>366</v>
      </c>
      <c r="G36" s="36">
        <v>192</v>
      </c>
      <c r="H36" s="36">
        <v>297</v>
      </c>
      <c r="I36" s="36">
        <v>222</v>
      </c>
      <c r="J36" s="36">
        <v>200</v>
      </c>
      <c r="K36" s="37">
        <v>182</v>
      </c>
      <c r="L36" s="45" t="s">
        <v>426</v>
      </c>
    </row>
    <row r="37" spans="1:29" s="21" customFormat="1" ht="15.2" customHeight="1">
      <c r="A37" s="44" t="s">
        <v>44</v>
      </c>
      <c r="B37" s="735">
        <v>33741</v>
      </c>
      <c r="C37" s="730">
        <v>4031</v>
      </c>
      <c r="D37" s="730">
        <v>8969</v>
      </c>
      <c r="E37" s="730">
        <v>15536</v>
      </c>
      <c r="F37" s="730">
        <v>483</v>
      </c>
      <c r="G37" s="36">
        <v>368</v>
      </c>
      <c r="H37" s="36">
        <v>1819</v>
      </c>
      <c r="I37" s="36">
        <v>1818</v>
      </c>
      <c r="J37" s="36">
        <v>609</v>
      </c>
      <c r="K37" s="37">
        <v>108</v>
      </c>
      <c r="L37" s="45" t="s">
        <v>427</v>
      </c>
    </row>
    <row r="38" spans="1:29" s="21" customFormat="1" ht="15.2" customHeight="1">
      <c r="A38" s="44" t="s">
        <v>46</v>
      </c>
      <c r="B38" s="735">
        <v>18437</v>
      </c>
      <c r="C38" s="730">
        <v>5604</v>
      </c>
      <c r="D38" s="730">
        <v>5272</v>
      </c>
      <c r="E38" s="730">
        <v>5200</v>
      </c>
      <c r="F38" s="730">
        <v>509</v>
      </c>
      <c r="G38" s="36">
        <v>276</v>
      </c>
      <c r="H38" s="36">
        <v>650</v>
      </c>
      <c r="I38" s="36">
        <v>252</v>
      </c>
      <c r="J38" s="36">
        <v>325</v>
      </c>
      <c r="K38" s="37">
        <v>349</v>
      </c>
      <c r="L38" s="45" t="s">
        <v>428</v>
      </c>
    </row>
    <row r="39" spans="1:29" s="21" customFormat="1" ht="15.2" customHeight="1">
      <c r="A39" s="44" t="s">
        <v>48</v>
      </c>
      <c r="B39" s="735">
        <v>13125</v>
      </c>
      <c r="C39" s="730">
        <v>4327</v>
      </c>
      <c r="D39" s="730">
        <v>4109</v>
      </c>
      <c r="E39" s="730">
        <v>3394</v>
      </c>
      <c r="F39" s="730">
        <v>274</v>
      </c>
      <c r="G39" s="36">
        <v>180</v>
      </c>
      <c r="H39" s="36">
        <v>224</v>
      </c>
      <c r="I39" s="36">
        <v>199</v>
      </c>
      <c r="J39" s="36">
        <v>233</v>
      </c>
      <c r="K39" s="37">
        <v>185</v>
      </c>
      <c r="L39" s="45" t="s">
        <v>429</v>
      </c>
    </row>
    <row r="40" spans="1:29" s="21" customFormat="1" ht="15.2" customHeight="1">
      <c r="A40" s="44" t="s">
        <v>50</v>
      </c>
      <c r="B40" s="735">
        <v>19325</v>
      </c>
      <c r="C40" s="730">
        <v>5526</v>
      </c>
      <c r="D40" s="730">
        <v>7022</v>
      </c>
      <c r="E40" s="730">
        <v>4842</v>
      </c>
      <c r="F40" s="730">
        <v>328</v>
      </c>
      <c r="G40" s="36">
        <v>478</v>
      </c>
      <c r="H40" s="36">
        <v>213</v>
      </c>
      <c r="I40" s="36">
        <v>268</v>
      </c>
      <c r="J40" s="36">
        <v>427</v>
      </c>
      <c r="K40" s="37">
        <v>221</v>
      </c>
      <c r="L40" s="45" t="s">
        <v>430</v>
      </c>
    </row>
    <row r="41" spans="1:29" s="21" customFormat="1" ht="15.2" customHeight="1" thickBot="1">
      <c r="A41" s="46" t="s">
        <v>52</v>
      </c>
      <c r="B41" s="737">
        <v>2865</v>
      </c>
      <c r="C41" s="738">
        <v>1059</v>
      </c>
      <c r="D41" s="738">
        <v>980</v>
      </c>
      <c r="E41" s="738">
        <v>515</v>
      </c>
      <c r="F41" s="738">
        <v>55</v>
      </c>
      <c r="G41" s="47">
        <v>29</v>
      </c>
      <c r="H41" s="47">
        <v>61</v>
      </c>
      <c r="I41" s="47">
        <v>55</v>
      </c>
      <c r="J41" s="47">
        <v>92</v>
      </c>
      <c r="K41" s="48">
        <v>19</v>
      </c>
      <c r="L41" s="49" t="s">
        <v>431</v>
      </c>
    </row>
    <row r="42" spans="1:29" s="53" customFormat="1" ht="11.1" customHeight="1">
      <c r="A42" s="50" t="s">
        <v>358</v>
      </c>
      <c r="B42" s="50"/>
      <c r="C42" s="50"/>
      <c r="D42" s="50"/>
      <c r="E42" s="50"/>
      <c r="F42" s="50"/>
      <c r="G42" s="51"/>
      <c r="H42" s="51"/>
      <c r="I42" s="52"/>
      <c r="J42" s="51"/>
      <c r="K42" s="50"/>
      <c r="L42" s="52" t="s">
        <v>359</v>
      </c>
    </row>
  </sheetData>
  <mergeCells count="14">
    <mergeCell ref="A3:F3"/>
    <mergeCell ref="G3:L3"/>
    <mergeCell ref="L6:L8"/>
    <mergeCell ref="I6:I8"/>
    <mergeCell ref="J6:J8"/>
    <mergeCell ref="K6:K8"/>
    <mergeCell ref="E6:E8"/>
    <mergeCell ref="F6:F8"/>
    <mergeCell ref="G6:G8"/>
    <mergeCell ref="H6:H8"/>
    <mergeCell ref="A6:A8"/>
    <mergeCell ref="B6:B8"/>
    <mergeCell ref="C6:C8"/>
    <mergeCell ref="D6:D8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J2" sqref="J2"/>
    </sheetView>
  </sheetViews>
  <sheetFormatPr defaultRowHeight="11.25"/>
  <cols>
    <col min="1" max="2" width="9.375" style="400" customWidth="1"/>
    <col min="3" max="3" width="10.375" style="400" customWidth="1"/>
    <col min="4" max="7" width="10.375" style="11" customWidth="1"/>
    <col min="8" max="8" width="11.625" style="14" customWidth="1"/>
    <col min="9" max="16384" width="9" style="15"/>
  </cols>
  <sheetData>
    <row r="1" spans="1:32" ht="14.1" customHeight="1">
      <c r="A1" s="9" t="s">
        <v>805</v>
      </c>
      <c r="B1" s="9"/>
      <c r="C1" s="10"/>
      <c r="H1" s="102"/>
    </row>
    <row r="2" spans="1:32" ht="14.1" customHeight="1">
      <c r="A2" s="9"/>
      <c r="B2" s="9"/>
      <c r="C2" s="10"/>
      <c r="H2" s="102"/>
    </row>
    <row r="3" spans="1:32" s="17" customFormat="1" ht="20.100000000000001" customHeight="1">
      <c r="A3" s="779" t="s">
        <v>568</v>
      </c>
      <c r="B3" s="779"/>
      <c r="C3" s="779"/>
      <c r="D3" s="779"/>
      <c r="E3" s="779"/>
      <c r="F3" s="779"/>
      <c r="G3" s="779"/>
      <c r="H3" s="779"/>
    </row>
    <row r="4" spans="1:32" s="18" customFormat="1" ht="24" customHeight="1">
      <c r="A4" s="810" t="s">
        <v>567</v>
      </c>
      <c r="B4" s="810"/>
      <c r="C4" s="810"/>
      <c r="D4" s="810"/>
      <c r="E4" s="810"/>
      <c r="F4" s="810"/>
      <c r="G4" s="810"/>
      <c r="H4" s="810"/>
    </row>
    <row r="5" spans="1:32" s="21" customFormat="1" ht="18" customHeight="1" thickBot="1">
      <c r="A5" s="20" t="s">
        <v>108</v>
      </c>
      <c r="B5" s="20"/>
      <c r="C5" s="20"/>
      <c r="H5" s="23" t="s">
        <v>109</v>
      </c>
    </row>
    <row r="6" spans="1:32" s="21" customFormat="1" ht="18.75" customHeight="1">
      <c r="A6" s="780" t="s">
        <v>438</v>
      </c>
      <c r="B6" s="795"/>
      <c r="C6" s="798" t="s">
        <v>439</v>
      </c>
      <c r="D6" s="811" t="s">
        <v>440</v>
      </c>
      <c r="E6" s="811" t="s">
        <v>441</v>
      </c>
      <c r="F6" s="811" t="s">
        <v>442</v>
      </c>
      <c r="G6" s="811" t="s">
        <v>443</v>
      </c>
      <c r="H6" s="807" t="s">
        <v>444</v>
      </c>
      <c r="AD6" s="56"/>
      <c r="AE6" s="56"/>
      <c r="AF6" s="56"/>
    </row>
    <row r="7" spans="1:32" s="21" customFormat="1" ht="18.75" customHeight="1">
      <c r="A7" s="781"/>
      <c r="B7" s="796"/>
      <c r="C7" s="799"/>
      <c r="D7" s="812"/>
      <c r="E7" s="812"/>
      <c r="F7" s="812"/>
      <c r="G7" s="812"/>
      <c r="H7" s="808"/>
    </row>
    <row r="8" spans="1:32" s="21" customFormat="1" ht="18.75" customHeight="1">
      <c r="A8" s="782"/>
      <c r="B8" s="797"/>
      <c r="C8" s="800"/>
      <c r="D8" s="813"/>
      <c r="E8" s="813"/>
      <c r="F8" s="813"/>
      <c r="G8" s="813"/>
      <c r="H8" s="809"/>
    </row>
    <row r="9" spans="1:32" s="21" customFormat="1" ht="35.1" customHeight="1">
      <c r="A9" s="803" t="s">
        <v>445</v>
      </c>
      <c r="B9" s="804"/>
      <c r="C9" s="378" t="s">
        <v>107</v>
      </c>
      <c r="D9" s="379" t="s">
        <v>107</v>
      </c>
      <c r="E9" s="379" t="s">
        <v>107</v>
      </c>
      <c r="F9" s="379" t="s">
        <v>107</v>
      </c>
      <c r="G9" s="379" t="s">
        <v>107</v>
      </c>
      <c r="H9" s="379" t="s">
        <v>107</v>
      </c>
    </row>
    <row r="10" spans="1:32" s="21" customFormat="1" ht="35.1" customHeight="1">
      <c r="A10" s="805" t="s">
        <v>433</v>
      </c>
      <c r="B10" s="806"/>
      <c r="C10" s="380" t="s">
        <v>107</v>
      </c>
      <c r="D10" s="381" t="s">
        <v>107</v>
      </c>
      <c r="E10" s="381" t="s">
        <v>107</v>
      </c>
      <c r="F10" s="381" t="s">
        <v>107</v>
      </c>
      <c r="G10" s="381" t="s">
        <v>107</v>
      </c>
      <c r="H10" s="381" t="s">
        <v>107</v>
      </c>
    </row>
    <row r="11" spans="1:32" s="21" customFormat="1" ht="35.1" customHeight="1">
      <c r="A11" s="805" t="s">
        <v>434</v>
      </c>
      <c r="B11" s="806"/>
      <c r="C11" s="380">
        <v>774628</v>
      </c>
      <c r="D11" s="381">
        <v>438365</v>
      </c>
      <c r="E11" s="381">
        <v>259168</v>
      </c>
      <c r="F11" s="381">
        <v>28885</v>
      </c>
      <c r="G11" s="381">
        <v>10197</v>
      </c>
      <c r="H11" s="381">
        <v>38013</v>
      </c>
    </row>
    <row r="12" spans="1:32" s="21" customFormat="1" ht="35.1" customHeight="1">
      <c r="A12" s="805" t="s">
        <v>435</v>
      </c>
      <c r="B12" s="806"/>
      <c r="C12" s="382">
        <v>815173</v>
      </c>
      <c r="D12" s="286">
        <v>434739</v>
      </c>
      <c r="E12" s="286">
        <v>310394</v>
      </c>
      <c r="F12" s="286">
        <v>25794</v>
      </c>
      <c r="G12" s="286">
        <v>25603</v>
      </c>
      <c r="H12" s="286">
        <v>18643</v>
      </c>
    </row>
    <row r="13" spans="1:32" s="32" customFormat="1" ht="35.1" customHeight="1">
      <c r="A13" s="801" t="s">
        <v>436</v>
      </c>
      <c r="B13" s="802"/>
      <c r="C13" s="383">
        <f t="shared" ref="C13:H13" si="0">SUM(C15:C23)</f>
        <v>858275</v>
      </c>
      <c r="D13" s="28">
        <f t="shared" si="0"/>
        <v>424441</v>
      </c>
      <c r="E13" s="28">
        <f t="shared" si="0"/>
        <v>370429</v>
      </c>
      <c r="F13" s="28">
        <f t="shared" si="0"/>
        <v>21207</v>
      </c>
      <c r="G13" s="28">
        <f t="shared" si="0"/>
        <v>28605</v>
      </c>
      <c r="H13" s="28">
        <f t="shared" si="0"/>
        <v>13593</v>
      </c>
    </row>
    <row r="14" spans="1:32" s="21" customFormat="1" ht="26.65" customHeight="1">
      <c r="A14" s="35"/>
      <c r="B14" s="35"/>
      <c r="C14" s="384"/>
      <c r="D14" s="286"/>
      <c r="E14" s="385"/>
      <c r="F14" s="385"/>
      <c r="G14" s="385"/>
      <c r="H14" s="385"/>
    </row>
    <row r="15" spans="1:32" s="21" customFormat="1" ht="35.1" customHeight="1">
      <c r="A15" s="386" t="s">
        <v>446</v>
      </c>
      <c r="B15" s="387" t="s">
        <v>437</v>
      </c>
      <c r="C15" s="388">
        <f t="shared" ref="C15:C23" si="1">SUM(D15:H15)</f>
        <v>2272</v>
      </c>
      <c r="D15" s="24">
        <v>1722</v>
      </c>
      <c r="E15" s="24">
        <v>7</v>
      </c>
      <c r="F15" s="24">
        <v>52</v>
      </c>
      <c r="G15" s="24">
        <v>7</v>
      </c>
      <c r="H15" s="24">
        <v>484</v>
      </c>
    </row>
    <row r="16" spans="1:32" s="21" customFormat="1" ht="35.1" customHeight="1">
      <c r="A16" s="389" t="s">
        <v>110</v>
      </c>
      <c r="B16" s="387" t="s">
        <v>110</v>
      </c>
      <c r="C16" s="388">
        <f t="shared" si="1"/>
        <v>68121</v>
      </c>
      <c r="D16" s="24">
        <v>32873</v>
      </c>
      <c r="E16" s="24">
        <v>30781</v>
      </c>
      <c r="F16" s="24">
        <v>1010</v>
      </c>
      <c r="G16" s="24">
        <v>1321</v>
      </c>
      <c r="H16" s="24">
        <v>2136</v>
      </c>
    </row>
    <row r="17" spans="1:29" s="21" customFormat="1" ht="35.1" customHeight="1">
      <c r="A17" s="389" t="s">
        <v>111</v>
      </c>
      <c r="B17" s="387" t="s">
        <v>111</v>
      </c>
      <c r="C17" s="388">
        <f t="shared" si="1"/>
        <v>260773</v>
      </c>
      <c r="D17" s="24">
        <v>83834</v>
      </c>
      <c r="E17" s="24">
        <v>162580</v>
      </c>
      <c r="F17" s="24">
        <v>6476</v>
      </c>
      <c r="G17" s="24">
        <v>5951</v>
      </c>
      <c r="H17" s="24">
        <v>1932</v>
      </c>
    </row>
    <row r="18" spans="1:29" s="21" customFormat="1" ht="35.1" customHeight="1">
      <c r="A18" s="389" t="s">
        <v>112</v>
      </c>
      <c r="B18" s="387" t="s">
        <v>112</v>
      </c>
      <c r="C18" s="388">
        <f t="shared" si="1"/>
        <v>321493</v>
      </c>
      <c r="D18" s="24">
        <v>150989</v>
      </c>
      <c r="E18" s="24">
        <v>146846</v>
      </c>
      <c r="F18" s="24">
        <v>8816</v>
      </c>
      <c r="G18" s="24">
        <v>11844</v>
      </c>
      <c r="H18" s="24">
        <v>2998</v>
      </c>
    </row>
    <row r="19" spans="1:29" s="21" customFormat="1" ht="35.1" customHeight="1">
      <c r="A19" s="389" t="s">
        <v>113</v>
      </c>
      <c r="B19" s="387" t="s">
        <v>113</v>
      </c>
      <c r="C19" s="388">
        <f t="shared" si="1"/>
        <v>100801</v>
      </c>
      <c r="D19" s="24">
        <v>87020</v>
      </c>
      <c r="E19" s="24">
        <v>4252</v>
      </c>
      <c r="F19" s="24">
        <v>2622</v>
      </c>
      <c r="G19" s="24">
        <v>4495</v>
      </c>
      <c r="H19" s="24">
        <v>2412</v>
      </c>
    </row>
    <row r="20" spans="1:29" s="21" customFormat="1" ht="35.1" customHeight="1">
      <c r="A20" s="389" t="s">
        <v>114</v>
      </c>
      <c r="B20" s="387" t="s">
        <v>114</v>
      </c>
      <c r="C20" s="388">
        <f t="shared" si="1"/>
        <v>48922</v>
      </c>
      <c r="D20" s="24">
        <v>24107</v>
      </c>
      <c r="E20" s="24">
        <v>16441</v>
      </c>
      <c r="F20" s="24">
        <v>1963</v>
      </c>
      <c r="G20" s="24">
        <v>4832</v>
      </c>
      <c r="H20" s="24">
        <v>1579</v>
      </c>
    </row>
    <row r="21" spans="1:29" s="21" customFormat="1" ht="35.1" customHeight="1">
      <c r="A21" s="389" t="s">
        <v>115</v>
      </c>
      <c r="B21" s="387" t="s">
        <v>115</v>
      </c>
      <c r="C21" s="388">
        <f t="shared" si="1"/>
        <v>33435</v>
      </c>
      <c r="D21" s="24">
        <v>23005</v>
      </c>
      <c r="E21" s="24">
        <v>8631</v>
      </c>
      <c r="F21" s="24">
        <v>234</v>
      </c>
      <c r="G21" s="24">
        <v>130</v>
      </c>
      <c r="H21" s="24">
        <v>1435</v>
      </c>
      <c r="Z21" s="57"/>
      <c r="AB21" s="59"/>
      <c r="AC21" s="59"/>
    </row>
    <row r="22" spans="1:29" s="21" customFormat="1" ht="35.1" customHeight="1">
      <c r="A22" s="389" t="s">
        <v>116</v>
      </c>
      <c r="B22" s="387" t="s">
        <v>116</v>
      </c>
      <c r="C22" s="388">
        <f t="shared" si="1"/>
        <v>10526</v>
      </c>
      <c r="D22" s="24">
        <v>9184</v>
      </c>
      <c r="E22" s="24">
        <v>891</v>
      </c>
      <c r="F22" s="24">
        <v>31</v>
      </c>
      <c r="G22" s="24">
        <v>25</v>
      </c>
      <c r="H22" s="24">
        <v>395</v>
      </c>
      <c r="Z22" s="57"/>
      <c r="AB22" s="59"/>
      <c r="AC22" s="59"/>
    </row>
    <row r="23" spans="1:29" s="21" customFormat="1" ht="35.1" customHeight="1" thickBot="1">
      <c r="A23" s="390" t="s">
        <v>556</v>
      </c>
      <c r="B23" s="387" t="s">
        <v>557</v>
      </c>
      <c r="C23" s="391">
        <f t="shared" si="1"/>
        <v>11932</v>
      </c>
      <c r="D23" s="392">
        <v>11707</v>
      </c>
      <c r="E23" s="392">
        <v>0</v>
      </c>
      <c r="F23" s="392">
        <v>3</v>
      </c>
      <c r="G23" s="392">
        <v>0</v>
      </c>
      <c r="H23" s="392">
        <v>222</v>
      </c>
      <c r="Z23" s="57"/>
      <c r="AB23" s="59"/>
      <c r="AC23" s="59"/>
    </row>
    <row r="24" spans="1:29" s="53" customFormat="1" ht="11.1" customHeight="1">
      <c r="A24" s="50" t="s">
        <v>558</v>
      </c>
      <c r="B24" s="50"/>
      <c r="C24" s="50"/>
      <c r="D24" s="50"/>
      <c r="E24" s="50"/>
      <c r="F24" s="50"/>
      <c r="G24" s="50"/>
      <c r="H24" s="52" t="s">
        <v>564</v>
      </c>
      <c r="Z24" s="393"/>
    </row>
    <row r="25" spans="1:29" s="394" customFormat="1" ht="11.1" customHeight="1">
      <c r="A25" s="53" t="s">
        <v>569</v>
      </c>
      <c r="H25" s="395" t="s">
        <v>563</v>
      </c>
      <c r="Z25" s="396"/>
    </row>
    <row r="26" spans="1:29" s="21" customFormat="1">
      <c r="A26" s="397"/>
      <c r="B26" s="397"/>
      <c r="C26" s="398"/>
      <c r="D26" s="398"/>
      <c r="E26" s="398"/>
      <c r="F26" s="398"/>
      <c r="G26" s="398"/>
      <c r="H26" s="399"/>
      <c r="Z26" s="57"/>
      <c r="AB26" s="59"/>
      <c r="AC26" s="59"/>
    </row>
    <row r="27" spans="1:29" s="21" customFormat="1">
      <c r="A27" s="397"/>
      <c r="B27" s="397"/>
      <c r="C27" s="398"/>
      <c r="D27" s="398"/>
      <c r="E27" s="398"/>
      <c r="F27" s="398"/>
      <c r="G27" s="398"/>
      <c r="H27" s="399"/>
      <c r="Z27" s="57"/>
      <c r="AB27" s="59"/>
      <c r="AC27" s="59"/>
    </row>
    <row r="28" spans="1:29" s="21" customFormat="1">
      <c r="A28" s="397"/>
      <c r="B28" s="397"/>
      <c r="C28" s="398"/>
      <c r="D28" s="398"/>
      <c r="E28" s="398"/>
      <c r="F28" s="398"/>
      <c r="G28" s="398"/>
      <c r="H28" s="399"/>
      <c r="Z28" s="57"/>
      <c r="AB28" s="59"/>
      <c r="AC28" s="59"/>
    </row>
    <row r="29" spans="1:29" s="21" customFormat="1">
      <c r="A29" s="397"/>
      <c r="B29" s="397"/>
      <c r="C29" s="398"/>
      <c r="D29" s="398"/>
      <c r="E29" s="398"/>
      <c r="F29" s="398"/>
      <c r="G29" s="398"/>
      <c r="H29" s="399"/>
      <c r="Z29" s="57"/>
      <c r="AB29" s="59"/>
      <c r="AC29" s="59"/>
    </row>
    <row r="30" spans="1:29" s="21" customFormat="1">
      <c r="A30" s="397"/>
      <c r="B30" s="397"/>
      <c r="C30" s="398"/>
      <c r="D30" s="398"/>
      <c r="E30" s="398"/>
      <c r="F30" s="398"/>
      <c r="G30" s="398"/>
      <c r="H30" s="399"/>
      <c r="Z30" s="57"/>
      <c r="AB30" s="59"/>
      <c r="AC30" s="59"/>
    </row>
    <row r="31" spans="1:29" s="21" customFormat="1">
      <c r="A31" s="397"/>
      <c r="B31" s="397"/>
      <c r="C31" s="398"/>
      <c r="D31" s="398"/>
      <c r="E31" s="398"/>
      <c r="F31" s="398"/>
      <c r="G31" s="398"/>
      <c r="H31" s="399"/>
      <c r="Z31" s="57"/>
      <c r="AB31" s="59"/>
      <c r="AC31" s="59"/>
    </row>
    <row r="32" spans="1:29" s="21" customFormat="1">
      <c r="A32" s="397"/>
      <c r="B32" s="397"/>
      <c r="C32" s="398"/>
      <c r="D32" s="398"/>
      <c r="E32" s="398"/>
      <c r="F32" s="398"/>
      <c r="G32" s="398"/>
      <c r="H32" s="399"/>
      <c r="Z32" s="57"/>
      <c r="AB32" s="59"/>
      <c r="AC32" s="59"/>
    </row>
    <row r="33" spans="1:29" s="21" customFormat="1">
      <c r="A33" s="397"/>
      <c r="B33" s="397"/>
      <c r="C33" s="398"/>
      <c r="D33" s="398"/>
      <c r="E33" s="398"/>
      <c r="F33" s="398"/>
      <c r="G33" s="398"/>
      <c r="H33" s="399"/>
      <c r="Z33" s="57"/>
      <c r="AB33" s="59"/>
      <c r="AC33" s="59"/>
    </row>
    <row r="34" spans="1:29" s="21" customFormat="1">
      <c r="A34" s="397"/>
      <c r="B34" s="397"/>
      <c r="C34" s="398"/>
      <c r="D34" s="398"/>
      <c r="E34" s="398"/>
      <c r="F34" s="398"/>
      <c r="G34" s="398"/>
      <c r="H34" s="399"/>
      <c r="Z34" s="57"/>
      <c r="AB34" s="59"/>
      <c r="AC34" s="59"/>
    </row>
    <row r="35" spans="1:29" s="21" customFormat="1">
      <c r="A35" s="398"/>
      <c r="B35" s="398"/>
      <c r="C35" s="398"/>
      <c r="D35" s="398"/>
      <c r="E35" s="398"/>
      <c r="F35" s="398"/>
      <c r="G35" s="398"/>
      <c r="H35" s="399"/>
    </row>
    <row r="36" spans="1:29" s="21" customFormat="1">
      <c r="A36" s="398"/>
      <c r="B36" s="398"/>
      <c r="C36" s="398"/>
      <c r="D36" s="398"/>
      <c r="E36" s="398"/>
      <c r="F36" s="398"/>
      <c r="G36" s="398"/>
      <c r="H36" s="399"/>
    </row>
    <row r="37" spans="1:29" s="21" customFormat="1">
      <c r="A37" s="398"/>
      <c r="B37" s="398"/>
      <c r="C37" s="398"/>
      <c r="D37" s="398"/>
      <c r="E37" s="398"/>
      <c r="F37" s="398"/>
      <c r="G37" s="398"/>
      <c r="H37" s="399"/>
    </row>
    <row r="38" spans="1:29" s="21" customFormat="1">
      <c r="A38" s="398"/>
      <c r="B38" s="398"/>
      <c r="C38" s="398"/>
      <c r="D38" s="398"/>
      <c r="E38" s="398"/>
      <c r="F38" s="398"/>
      <c r="G38" s="398"/>
      <c r="H38" s="399"/>
    </row>
    <row r="39" spans="1:29" s="21" customFormat="1">
      <c r="A39" s="398"/>
      <c r="B39" s="398"/>
      <c r="C39" s="398"/>
      <c r="D39" s="398"/>
      <c r="E39" s="398"/>
      <c r="F39" s="398"/>
      <c r="G39" s="398"/>
      <c r="H39" s="399"/>
    </row>
    <row r="40" spans="1:29" s="21" customFormat="1">
      <c r="A40" s="398"/>
      <c r="B40" s="398"/>
      <c r="C40" s="398"/>
      <c r="D40" s="398"/>
      <c r="E40" s="398"/>
      <c r="F40" s="398"/>
      <c r="G40" s="398"/>
      <c r="H40" s="399"/>
    </row>
    <row r="41" spans="1:29" s="21" customFormat="1">
      <c r="A41" s="398"/>
      <c r="B41" s="398"/>
      <c r="C41" s="398"/>
      <c r="D41" s="398"/>
      <c r="E41" s="398"/>
      <c r="F41" s="398"/>
      <c r="G41" s="398"/>
      <c r="H41" s="399"/>
    </row>
    <row r="42" spans="1:29" s="21" customFormat="1">
      <c r="A42" s="398"/>
      <c r="B42" s="398"/>
      <c r="C42" s="398"/>
      <c r="D42" s="398"/>
      <c r="E42" s="398"/>
      <c r="F42" s="398"/>
      <c r="G42" s="398"/>
      <c r="H42" s="399"/>
    </row>
    <row r="43" spans="1:29" s="21" customFormat="1">
      <c r="A43" s="398"/>
      <c r="B43" s="398"/>
      <c r="C43" s="398"/>
      <c r="D43" s="398"/>
      <c r="E43" s="398"/>
      <c r="F43" s="398"/>
      <c r="G43" s="398"/>
      <c r="H43" s="399"/>
    </row>
    <row r="44" spans="1:29" s="21" customFormat="1">
      <c r="A44" s="398"/>
      <c r="B44" s="398"/>
      <c r="C44" s="398"/>
      <c r="D44" s="398"/>
      <c r="E44" s="398"/>
      <c r="F44" s="398"/>
      <c r="G44" s="398"/>
      <c r="H44" s="399"/>
    </row>
    <row r="45" spans="1:29" s="21" customFormat="1">
      <c r="A45" s="398"/>
      <c r="B45" s="398"/>
      <c r="C45" s="398"/>
      <c r="D45" s="398"/>
      <c r="E45" s="398"/>
      <c r="F45" s="398"/>
      <c r="G45" s="398"/>
      <c r="H45" s="399"/>
    </row>
    <row r="46" spans="1:29" s="21" customFormat="1">
      <c r="A46" s="398"/>
      <c r="B46" s="398"/>
      <c r="C46" s="398"/>
      <c r="D46" s="398"/>
      <c r="E46" s="398"/>
      <c r="F46" s="398"/>
      <c r="G46" s="398"/>
      <c r="H46" s="399"/>
    </row>
    <row r="47" spans="1:29" s="21" customFormat="1">
      <c r="A47" s="398"/>
      <c r="B47" s="398"/>
      <c r="C47" s="398"/>
      <c r="D47" s="398"/>
      <c r="E47" s="398"/>
      <c r="F47" s="398"/>
      <c r="G47" s="398"/>
      <c r="H47" s="399"/>
    </row>
    <row r="48" spans="1:29" s="21" customFormat="1">
      <c r="A48" s="398"/>
      <c r="B48" s="398"/>
      <c r="C48" s="398"/>
      <c r="D48" s="398"/>
      <c r="E48" s="398"/>
      <c r="F48" s="398"/>
      <c r="G48" s="398"/>
      <c r="H48" s="399"/>
    </row>
    <row r="49" spans="1:8" s="21" customFormat="1">
      <c r="A49" s="398"/>
      <c r="B49" s="398"/>
      <c r="C49" s="398"/>
      <c r="D49" s="398"/>
      <c r="E49" s="398"/>
      <c r="F49" s="398"/>
      <c r="G49" s="398"/>
      <c r="H49" s="399"/>
    </row>
    <row r="50" spans="1:8" s="21" customFormat="1">
      <c r="A50" s="398"/>
      <c r="B50" s="398"/>
      <c r="C50" s="398"/>
      <c r="D50" s="398"/>
      <c r="E50" s="398"/>
      <c r="F50" s="398"/>
      <c r="G50" s="398"/>
      <c r="H50" s="399"/>
    </row>
    <row r="51" spans="1:8" s="21" customFormat="1">
      <c r="A51" s="398"/>
      <c r="B51" s="398"/>
      <c r="C51" s="398"/>
      <c r="D51" s="398"/>
      <c r="E51" s="398"/>
      <c r="F51" s="398"/>
      <c r="G51" s="398"/>
      <c r="H51" s="399"/>
    </row>
    <row r="52" spans="1:8" s="21" customFormat="1">
      <c r="A52" s="398"/>
      <c r="B52" s="398"/>
      <c r="C52" s="398"/>
      <c r="D52" s="398"/>
      <c r="E52" s="398"/>
      <c r="F52" s="398"/>
      <c r="G52" s="398"/>
      <c r="H52" s="399"/>
    </row>
    <row r="53" spans="1:8" s="21" customFormat="1">
      <c r="A53" s="398"/>
      <c r="B53" s="398"/>
      <c r="C53" s="398"/>
      <c r="D53" s="398"/>
      <c r="E53" s="398"/>
      <c r="F53" s="398"/>
      <c r="G53" s="398"/>
      <c r="H53" s="399"/>
    </row>
    <row r="54" spans="1:8" s="21" customFormat="1">
      <c r="A54" s="398"/>
      <c r="B54" s="398"/>
      <c r="C54" s="398"/>
      <c r="D54" s="398"/>
      <c r="E54" s="398"/>
      <c r="F54" s="398"/>
      <c r="G54" s="398"/>
      <c r="H54" s="399"/>
    </row>
    <row r="55" spans="1:8" s="21" customFormat="1">
      <c r="A55" s="398"/>
      <c r="B55" s="398"/>
      <c r="C55" s="398"/>
      <c r="D55" s="398"/>
      <c r="E55" s="398"/>
      <c r="F55" s="398"/>
      <c r="G55" s="398"/>
      <c r="H55" s="399"/>
    </row>
    <row r="56" spans="1:8" s="21" customFormat="1">
      <c r="A56" s="398"/>
      <c r="B56" s="398"/>
      <c r="C56" s="398"/>
      <c r="D56" s="398"/>
      <c r="E56" s="398"/>
      <c r="F56" s="398"/>
      <c r="G56" s="398"/>
      <c r="H56" s="399"/>
    </row>
    <row r="57" spans="1:8" s="21" customFormat="1">
      <c r="A57" s="398"/>
      <c r="B57" s="398"/>
      <c r="C57" s="398"/>
      <c r="D57" s="398"/>
      <c r="E57" s="398"/>
      <c r="F57" s="398"/>
      <c r="G57" s="398"/>
      <c r="H57" s="399"/>
    </row>
    <row r="58" spans="1:8" s="21" customFormat="1">
      <c r="A58" s="398"/>
      <c r="B58" s="398"/>
      <c r="C58" s="398"/>
      <c r="D58" s="398"/>
      <c r="E58" s="398"/>
      <c r="F58" s="398"/>
      <c r="G58" s="398"/>
      <c r="H58" s="399"/>
    </row>
    <row r="59" spans="1:8" s="21" customFormat="1">
      <c r="A59" s="398"/>
      <c r="B59" s="398"/>
      <c r="C59" s="398"/>
      <c r="D59" s="398"/>
      <c r="E59" s="398"/>
      <c r="F59" s="398"/>
      <c r="G59" s="398"/>
      <c r="H59" s="399"/>
    </row>
    <row r="60" spans="1:8" s="21" customFormat="1">
      <c r="A60" s="398"/>
      <c r="B60" s="398"/>
      <c r="C60" s="398"/>
      <c r="D60" s="398"/>
      <c r="E60" s="398"/>
      <c r="F60" s="398"/>
      <c r="G60" s="398"/>
      <c r="H60" s="399"/>
    </row>
    <row r="61" spans="1:8" s="21" customFormat="1">
      <c r="A61" s="398"/>
      <c r="B61" s="398"/>
      <c r="C61" s="398"/>
      <c r="D61" s="398"/>
      <c r="E61" s="398"/>
      <c r="F61" s="398"/>
      <c r="G61" s="398"/>
      <c r="H61" s="399"/>
    </row>
    <row r="62" spans="1:8" s="21" customFormat="1">
      <c r="A62" s="398"/>
      <c r="B62" s="398"/>
      <c r="C62" s="398"/>
      <c r="D62" s="398"/>
      <c r="E62" s="398"/>
      <c r="F62" s="398"/>
      <c r="G62" s="398"/>
      <c r="H62" s="399"/>
    </row>
    <row r="63" spans="1:8" s="21" customFormat="1">
      <c r="A63" s="398"/>
      <c r="B63" s="398"/>
      <c r="C63" s="398"/>
      <c r="D63" s="398"/>
      <c r="E63" s="398"/>
      <c r="F63" s="398"/>
      <c r="G63" s="398"/>
      <c r="H63" s="399"/>
    </row>
    <row r="64" spans="1:8" s="21" customFormat="1">
      <c r="A64" s="398"/>
      <c r="B64" s="398"/>
      <c r="C64" s="398"/>
      <c r="D64" s="398"/>
      <c r="E64" s="398"/>
      <c r="F64" s="398"/>
      <c r="G64" s="398"/>
      <c r="H64" s="399"/>
    </row>
    <row r="65" spans="1:8" s="21" customFormat="1">
      <c r="A65" s="398"/>
      <c r="B65" s="398"/>
      <c r="C65" s="398"/>
      <c r="D65" s="398"/>
      <c r="E65" s="398"/>
      <c r="F65" s="398"/>
      <c r="G65" s="398"/>
      <c r="H65" s="399"/>
    </row>
    <row r="66" spans="1:8" s="21" customFormat="1">
      <c r="A66" s="398"/>
      <c r="B66" s="398"/>
      <c r="C66" s="398"/>
      <c r="D66" s="398"/>
      <c r="E66" s="398"/>
      <c r="F66" s="398"/>
      <c r="G66" s="398"/>
      <c r="H66" s="399"/>
    </row>
    <row r="67" spans="1:8" s="21" customFormat="1">
      <c r="A67" s="398"/>
      <c r="B67" s="398"/>
      <c r="C67" s="398"/>
      <c r="D67" s="398"/>
      <c r="E67" s="398"/>
      <c r="F67" s="398"/>
      <c r="G67" s="398"/>
      <c r="H67" s="399"/>
    </row>
    <row r="68" spans="1:8" s="21" customFormat="1">
      <c r="A68" s="398"/>
      <c r="B68" s="398"/>
      <c r="C68" s="398"/>
      <c r="D68" s="398"/>
      <c r="E68" s="398"/>
      <c r="F68" s="398"/>
      <c r="G68" s="398"/>
      <c r="H68" s="399"/>
    </row>
    <row r="69" spans="1:8" s="21" customFormat="1">
      <c r="A69" s="398"/>
      <c r="B69" s="398"/>
      <c r="C69" s="398"/>
      <c r="D69" s="398"/>
      <c r="E69" s="398"/>
      <c r="F69" s="398"/>
      <c r="G69" s="398"/>
      <c r="H69" s="399"/>
    </row>
    <row r="70" spans="1:8" s="21" customFormat="1">
      <c r="A70" s="398"/>
      <c r="B70" s="398"/>
      <c r="C70" s="398"/>
      <c r="D70" s="398"/>
      <c r="E70" s="398"/>
      <c r="F70" s="398"/>
      <c r="G70" s="398"/>
      <c r="H70" s="399"/>
    </row>
    <row r="71" spans="1:8" s="21" customFormat="1">
      <c r="A71" s="398"/>
      <c r="B71" s="398"/>
      <c r="C71" s="398"/>
      <c r="D71" s="398"/>
      <c r="E71" s="398"/>
      <c r="F71" s="398"/>
      <c r="G71" s="398"/>
      <c r="H71" s="399"/>
    </row>
    <row r="72" spans="1:8" s="21" customFormat="1">
      <c r="A72" s="398"/>
      <c r="B72" s="398"/>
      <c r="C72" s="398"/>
      <c r="D72" s="398"/>
      <c r="E72" s="398"/>
      <c r="F72" s="398"/>
      <c r="G72" s="398"/>
      <c r="H72" s="399"/>
    </row>
    <row r="73" spans="1:8" s="21" customFormat="1">
      <c r="A73" s="398"/>
      <c r="B73" s="398"/>
      <c r="C73" s="398"/>
      <c r="D73" s="398"/>
      <c r="E73" s="398"/>
      <c r="F73" s="398"/>
      <c r="G73" s="398"/>
      <c r="H73" s="399"/>
    </row>
    <row r="74" spans="1:8" s="21" customFormat="1">
      <c r="A74" s="398"/>
      <c r="B74" s="398"/>
      <c r="C74" s="398"/>
      <c r="D74" s="398"/>
      <c r="E74" s="398"/>
      <c r="F74" s="398"/>
      <c r="G74" s="398"/>
      <c r="H74" s="399"/>
    </row>
    <row r="75" spans="1:8" s="21" customFormat="1">
      <c r="A75" s="398"/>
      <c r="B75" s="398"/>
      <c r="C75" s="398"/>
      <c r="D75" s="398"/>
      <c r="E75" s="398"/>
      <c r="F75" s="398"/>
      <c r="G75" s="398"/>
      <c r="H75" s="399"/>
    </row>
    <row r="76" spans="1:8" s="21" customFormat="1">
      <c r="A76" s="398"/>
      <c r="B76" s="398"/>
      <c r="C76" s="398"/>
      <c r="D76" s="398"/>
      <c r="E76" s="398"/>
      <c r="F76" s="398"/>
      <c r="G76" s="398"/>
      <c r="H76" s="399"/>
    </row>
    <row r="77" spans="1:8" s="21" customFormat="1">
      <c r="A77" s="398"/>
      <c r="B77" s="398"/>
      <c r="C77" s="398"/>
      <c r="D77" s="398"/>
      <c r="E77" s="398"/>
      <c r="F77" s="398"/>
      <c r="G77" s="398"/>
      <c r="H77" s="399"/>
    </row>
    <row r="78" spans="1:8" s="21" customFormat="1">
      <c r="A78" s="398"/>
      <c r="B78" s="398"/>
      <c r="C78" s="398"/>
      <c r="D78" s="398"/>
      <c r="E78" s="398"/>
      <c r="F78" s="398"/>
      <c r="G78" s="398"/>
      <c r="H78" s="399"/>
    </row>
    <row r="79" spans="1:8" s="21" customFormat="1">
      <c r="A79" s="398"/>
      <c r="B79" s="398"/>
      <c r="C79" s="398"/>
      <c r="D79" s="398"/>
      <c r="E79" s="398"/>
      <c r="F79" s="398"/>
      <c r="G79" s="398"/>
      <c r="H79" s="399"/>
    </row>
    <row r="80" spans="1:8" s="21" customFormat="1">
      <c r="A80" s="398"/>
      <c r="B80" s="398"/>
      <c r="C80" s="398"/>
      <c r="D80" s="398"/>
      <c r="E80" s="398"/>
      <c r="F80" s="398"/>
      <c r="G80" s="398"/>
      <c r="H80" s="399"/>
    </row>
    <row r="81" spans="1:8" s="21" customFormat="1">
      <c r="A81" s="398"/>
      <c r="B81" s="398"/>
      <c r="C81" s="398"/>
      <c r="D81" s="398"/>
      <c r="E81" s="398"/>
      <c r="F81" s="398"/>
      <c r="G81" s="398"/>
      <c r="H81" s="399"/>
    </row>
    <row r="82" spans="1:8" s="21" customFormat="1">
      <c r="A82" s="398"/>
      <c r="B82" s="398"/>
      <c r="C82" s="398"/>
      <c r="D82" s="398"/>
      <c r="E82" s="398"/>
      <c r="F82" s="398"/>
      <c r="G82" s="398"/>
      <c r="H82" s="399"/>
    </row>
    <row r="83" spans="1:8" s="21" customFormat="1">
      <c r="A83" s="398"/>
      <c r="B83" s="398"/>
      <c r="C83" s="398"/>
      <c r="D83" s="398"/>
      <c r="E83" s="398"/>
      <c r="F83" s="398"/>
      <c r="G83" s="398"/>
      <c r="H83" s="399"/>
    </row>
    <row r="84" spans="1:8" s="21" customFormat="1">
      <c r="A84" s="398"/>
      <c r="B84" s="398"/>
      <c r="C84" s="398"/>
      <c r="D84" s="398"/>
      <c r="E84" s="398"/>
      <c r="F84" s="398"/>
      <c r="G84" s="398"/>
      <c r="H84" s="399"/>
    </row>
    <row r="85" spans="1:8" s="21" customFormat="1">
      <c r="A85" s="398"/>
      <c r="B85" s="398"/>
      <c r="C85" s="398"/>
      <c r="D85" s="398"/>
      <c r="E85" s="398"/>
      <c r="F85" s="398"/>
      <c r="G85" s="398"/>
      <c r="H85" s="399"/>
    </row>
    <row r="86" spans="1:8" s="21" customFormat="1">
      <c r="A86" s="398"/>
      <c r="B86" s="398"/>
      <c r="C86" s="398"/>
      <c r="D86" s="398"/>
      <c r="E86" s="398"/>
      <c r="F86" s="398"/>
      <c r="G86" s="398"/>
      <c r="H86" s="399"/>
    </row>
    <row r="87" spans="1:8" s="21" customFormat="1">
      <c r="A87" s="398"/>
      <c r="B87" s="398"/>
      <c r="C87" s="398"/>
      <c r="D87" s="398"/>
      <c r="E87" s="398"/>
      <c r="F87" s="398"/>
      <c r="G87" s="398"/>
      <c r="H87" s="399"/>
    </row>
    <row r="88" spans="1:8" s="21" customFormat="1">
      <c r="A88" s="398"/>
      <c r="B88" s="398"/>
      <c r="C88" s="398"/>
      <c r="D88" s="398"/>
      <c r="E88" s="398"/>
      <c r="F88" s="398"/>
      <c r="G88" s="398"/>
      <c r="H88" s="399"/>
    </row>
    <row r="89" spans="1:8" s="21" customFormat="1">
      <c r="A89" s="398"/>
      <c r="B89" s="398"/>
      <c r="C89" s="398"/>
      <c r="D89" s="398"/>
      <c r="E89" s="398"/>
      <c r="F89" s="398"/>
      <c r="G89" s="398"/>
      <c r="H89" s="399"/>
    </row>
    <row r="90" spans="1:8" s="21" customFormat="1">
      <c r="A90" s="398"/>
      <c r="B90" s="398"/>
      <c r="C90" s="398"/>
      <c r="D90" s="398"/>
      <c r="E90" s="398"/>
      <c r="F90" s="398"/>
      <c r="G90" s="398"/>
      <c r="H90" s="399"/>
    </row>
    <row r="91" spans="1:8" s="21" customFormat="1">
      <c r="A91" s="398"/>
      <c r="B91" s="398"/>
      <c r="C91" s="398"/>
      <c r="D91" s="398"/>
      <c r="E91" s="398"/>
      <c r="F91" s="398"/>
      <c r="G91" s="398"/>
      <c r="H91" s="399"/>
    </row>
    <row r="92" spans="1:8" s="21" customFormat="1">
      <c r="A92" s="398"/>
      <c r="B92" s="398"/>
      <c r="C92" s="398"/>
      <c r="D92" s="398"/>
      <c r="E92" s="398"/>
      <c r="F92" s="398"/>
      <c r="G92" s="398"/>
      <c r="H92" s="399"/>
    </row>
    <row r="93" spans="1:8" s="21" customFormat="1">
      <c r="A93" s="398"/>
      <c r="B93" s="398"/>
      <c r="C93" s="398"/>
      <c r="D93" s="398"/>
      <c r="E93" s="398"/>
      <c r="F93" s="398"/>
      <c r="G93" s="398"/>
      <c r="H93" s="399"/>
    </row>
    <row r="94" spans="1:8" s="21" customFormat="1">
      <c r="A94" s="398"/>
      <c r="B94" s="398"/>
      <c r="C94" s="398"/>
      <c r="D94" s="398"/>
      <c r="E94" s="398"/>
      <c r="F94" s="398"/>
      <c r="G94" s="398"/>
      <c r="H94" s="399"/>
    </row>
    <row r="95" spans="1:8" s="21" customFormat="1">
      <c r="A95" s="398"/>
      <c r="B95" s="398"/>
      <c r="C95" s="398"/>
      <c r="D95" s="398"/>
      <c r="E95" s="398"/>
      <c r="F95" s="398"/>
      <c r="G95" s="398"/>
      <c r="H95" s="399"/>
    </row>
    <row r="96" spans="1:8" s="21" customFormat="1">
      <c r="A96" s="398"/>
      <c r="B96" s="398"/>
      <c r="C96" s="398"/>
      <c r="D96" s="398"/>
      <c r="E96" s="398"/>
      <c r="F96" s="398"/>
      <c r="G96" s="398"/>
      <c r="H96" s="399"/>
    </row>
  </sheetData>
  <mergeCells count="14">
    <mergeCell ref="A3:H3"/>
    <mergeCell ref="C6:C8"/>
    <mergeCell ref="H6:H8"/>
    <mergeCell ref="A4:H4"/>
    <mergeCell ref="A6:B8"/>
    <mergeCell ref="D6:D8"/>
    <mergeCell ref="E6:E8"/>
    <mergeCell ref="F6:F8"/>
    <mergeCell ref="G6:G8"/>
    <mergeCell ref="A13:B13"/>
    <mergeCell ref="A9:B9"/>
    <mergeCell ref="A10:B10"/>
    <mergeCell ref="A11:B11"/>
    <mergeCell ref="A12:B12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0"/>
  <sheetViews>
    <sheetView view="pageBreakPreview" topLeftCell="N13" zoomScale="110" zoomScaleNormal="100" zoomScaleSheetLayoutView="110" workbookViewId="0">
      <selection activeCell="J2" sqref="J2"/>
    </sheetView>
  </sheetViews>
  <sheetFormatPr defaultRowHeight="14.25"/>
  <cols>
    <col min="1" max="1" width="8.75" style="140" customWidth="1"/>
    <col min="2" max="2" width="13.125" style="140" customWidth="1"/>
    <col min="3" max="3" width="9.375" style="101" customWidth="1"/>
    <col min="4" max="5" width="10" style="101" customWidth="1"/>
    <col min="6" max="7" width="8.125" style="101" customWidth="1"/>
    <col min="8" max="9" width="7.5" style="101" customWidth="1"/>
    <col min="10" max="10" width="8.75" style="101" customWidth="1"/>
    <col min="11" max="11" width="13.125" style="101" customWidth="1"/>
    <col min="12" max="13" width="10" style="140" customWidth="1"/>
    <col min="14" max="14" width="9.5" style="101" customWidth="1"/>
    <col min="15" max="15" width="8.25" style="101" customWidth="1"/>
    <col min="16" max="16" width="8" style="101" customWidth="1"/>
    <col min="17" max="17" width="7.375" style="101" customWidth="1"/>
    <col min="18" max="18" width="7.125" style="101" customWidth="1"/>
    <col min="19" max="19" width="9.875" style="101" customWidth="1"/>
    <col min="20" max="20" width="8.625" style="101" customWidth="1"/>
    <col min="21" max="21" width="9.5" style="101" customWidth="1"/>
    <col min="22" max="22" width="8" style="101" customWidth="1"/>
    <col min="23" max="23" width="8.25" style="101" customWidth="1"/>
    <col min="24" max="24" width="8" style="101" customWidth="1"/>
    <col min="25" max="25" width="8.25" style="101" customWidth="1"/>
    <col min="26" max="26" width="8.875" style="101" customWidth="1"/>
    <col min="27" max="27" width="13.125" style="101" customWidth="1"/>
    <col min="28" max="28" width="11" style="101" customWidth="1"/>
    <col min="29" max="29" width="13.125" style="101" customWidth="1"/>
    <col min="30" max="31" width="8.625" style="101" customWidth="1"/>
    <col min="32" max="34" width="8.625" style="140" customWidth="1"/>
    <col min="35" max="35" width="8.375" style="140" customWidth="1"/>
    <col min="36" max="36" width="6.875" style="101" customWidth="1"/>
    <col min="37" max="16384" width="9" style="101"/>
  </cols>
  <sheetData>
    <row r="1" spans="1:36" s="106" customFormat="1" ht="14.1" customHeight="1">
      <c r="A1" s="144"/>
      <c r="B1" s="137"/>
      <c r="I1" s="102" t="s">
        <v>806</v>
      </c>
      <c r="J1" s="144" t="s">
        <v>788</v>
      </c>
      <c r="L1" s="137"/>
      <c r="M1" s="137"/>
      <c r="Z1" s="682"/>
      <c r="AA1" s="682" t="s">
        <v>807</v>
      </c>
      <c r="AB1" s="144" t="s">
        <v>399</v>
      </c>
      <c r="AC1" s="137"/>
      <c r="AJ1" s="102"/>
    </row>
    <row r="2" spans="1:36" s="106" customFormat="1" ht="14.1" customHeight="1">
      <c r="A2" s="144"/>
      <c r="B2" s="137"/>
      <c r="I2" s="102"/>
      <c r="J2" s="144"/>
      <c r="L2" s="137"/>
      <c r="M2" s="137"/>
      <c r="Y2" s="102"/>
      <c r="Z2" s="102"/>
      <c r="AA2" s="102"/>
      <c r="AB2" s="144"/>
      <c r="AC2" s="137"/>
      <c r="AJ2" s="102"/>
    </row>
    <row r="3" spans="1:36" s="103" customFormat="1" ht="20.100000000000001" customHeight="1">
      <c r="A3" s="754" t="s">
        <v>3</v>
      </c>
      <c r="B3" s="754"/>
      <c r="C3" s="754"/>
      <c r="D3" s="754"/>
      <c r="E3" s="754"/>
      <c r="F3" s="754"/>
      <c r="G3" s="754"/>
      <c r="H3" s="754"/>
      <c r="I3" s="754"/>
      <c r="J3" s="822" t="s">
        <v>117</v>
      </c>
      <c r="K3" s="822"/>
      <c r="L3" s="822"/>
      <c r="M3" s="822"/>
      <c r="N3" s="822"/>
      <c r="O3" s="822"/>
      <c r="P3" s="822"/>
      <c r="Q3" s="822"/>
      <c r="R3" s="822"/>
      <c r="S3" s="822" t="s">
        <v>118</v>
      </c>
      <c r="T3" s="822"/>
      <c r="U3" s="822"/>
      <c r="V3" s="822"/>
      <c r="W3" s="822"/>
      <c r="X3" s="822"/>
      <c r="Y3" s="822"/>
      <c r="Z3" s="822"/>
      <c r="AA3" s="822"/>
      <c r="AB3" s="754" t="s">
        <v>117</v>
      </c>
      <c r="AC3" s="754"/>
      <c r="AD3" s="754"/>
      <c r="AE3" s="754"/>
      <c r="AF3" s="754"/>
      <c r="AG3" s="754"/>
      <c r="AH3" s="754"/>
      <c r="AI3" s="754"/>
      <c r="AJ3" s="754"/>
    </row>
    <row r="4" spans="1:36" s="104" customFormat="1" ht="24" customHeight="1">
      <c r="A4" s="824" t="s">
        <v>119</v>
      </c>
      <c r="B4" s="824"/>
      <c r="C4" s="824"/>
      <c r="D4" s="824"/>
      <c r="E4" s="824"/>
      <c r="F4" s="824"/>
      <c r="G4" s="824"/>
      <c r="H4" s="824"/>
      <c r="I4" s="824"/>
      <c r="AB4" s="824" t="s">
        <v>118</v>
      </c>
      <c r="AC4" s="824"/>
      <c r="AD4" s="824"/>
      <c r="AE4" s="824"/>
      <c r="AF4" s="824"/>
      <c r="AG4" s="824"/>
      <c r="AH4" s="824"/>
      <c r="AI4" s="824"/>
      <c r="AJ4" s="824"/>
    </row>
    <row r="5" spans="1:36" s="98" customFormat="1" ht="18" customHeight="1" thickBot="1">
      <c r="A5" s="98" t="s">
        <v>120</v>
      </c>
      <c r="I5" s="102" t="s">
        <v>121</v>
      </c>
      <c r="J5" s="98" t="s">
        <v>120</v>
      </c>
      <c r="M5" s="102"/>
      <c r="N5" s="102"/>
      <c r="O5" s="102"/>
      <c r="S5" s="102"/>
      <c r="T5" s="102"/>
      <c r="Z5" s="98" t="s">
        <v>122</v>
      </c>
      <c r="AA5" s="102" t="s">
        <v>121</v>
      </c>
      <c r="AB5" s="98" t="s">
        <v>120</v>
      </c>
      <c r="AJ5" s="102" t="s">
        <v>121</v>
      </c>
    </row>
    <row r="6" spans="1:36" s="106" customFormat="1" ht="14.1" customHeight="1">
      <c r="A6" s="825" t="s">
        <v>123</v>
      </c>
      <c r="B6" s="826"/>
      <c r="C6" s="855" t="s">
        <v>124</v>
      </c>
      <c r="D6" s="818"/>
      <c r="E6" s="818"/>
      <c r="F6" s="818"/>
      <c r="G6" s="818"/>
      <c r="H6" s="818"/>
      <c r="I6" s="819"/>
      <c r="J6" s="814" t="s">
        <v>125</v>
      </c>
      <c r="K6" s="846"/>
      <c r="L6" s="817" t="s">
        <v>126</v>
      </c>
      <c r="M6" s="818"/>
      <c r="N6" s="818"/>
      <c r="O6" s="818"/>
      <c r="P6" s="818"/>
      <c r="Q6" s="818"/>
      <c r="R6" s="819"/>
      <c r="S6" s="817" t="s">
        <v>127</v>
      </c>
      <c r="T6" s="818"/>
      <c r="U6" s="818"/>
      <c r="V6" s="818"/>
      <c r="W6" s="818"/>
      <c r="X6" s="818"/>
      <c r="Y6" s="823"/>
      <c r="Z6" s="814" t="s">
        <v>128</v>
      </c>
      <c r="AA6" s="814"/>
      <c r="AB6" s="825" t="s">
        <v>123</v>
      </c>
      <c r="AC6" s="826"/>
      <c r="AD6" s="817" t="s">
        <v>129</v>
      </c>
      <c r="AE6" s="818"/>
      <c r="AF6" s="818"/>
      <c r="AG6" s="818"/>
      <c r="AH6" s="818"/>
      <c r="AI6" s="818"/>
      <c r="AJ6" s="819"/>
    </row>
    <row r="7" spans="1:36" s="106" customFormat="1" ht="12.95" customHeight="1">
      <c r="A7" s="827"/>
      <c r="B7" s="828"/>
      <c r="C7" s="851"/>
      <c r="D7" s="820" t="s">
        <v>130</v>
      </c>
      <c r="E7" s="820" t="s">
        <v>131</v>
      </c>
      <c r="F7" s="820" t="s">
        <v>132</v>
      </c>
      <c r="G7" s="820" t="s">
        <v>133</v>
      </c>
      <c r="H7" s="820" t="s">
        <v>134</v>
      </c>
      <c r="I7" s="836" t="s">
        <v>135</v>
      </c>
      <c r="J7" s="815"/>
      <c r="K7" s="847"/>
      <c r="L7" s="831"/>
      <c r="M7" s="820" t="s">
        <v>130</v>
      </c>
      <c r="N7" s="820" t="s">
        <v>131</v>
      </c>
      <c r="O7" s="820" t="s">
        <v>132</v>
      </c>
      <c r="P7" s="820" t="s">
        <v>133</v>
      </c>
      <c r="Q7" s="820" t="s">
        <v>134</v>
      </c>
      <c r="R7" s="836" t="s">
        <v>135</v>
      </c>
      <c r="S7" s="831"/>
      <c r="T7" s="820" t="s">
        <v>130</v>
      </c>
      <c r="U7" s="820" t="s">
        <v>131</v>
      </c>
      <c r="V7" s="820" t="s">
        <v>132</v>
      </c>
      <c r="W7" s="820" t="s">
        <v>133</v>
      </c>
      <c r="X7" s="820" t="s">
        <v>134</v>
      </c>
      <c r="Y7" s="834" t="s">
        <v>453</v>
      </c>
      <c r="Z7" s="815"/>
      <c r="AA7" s="815"/>
      <c r="AB7" s="827"/>
      <c r="AC7" s="828"/>
      <c r="AD7" s="831"/>
      <c r="AE7" s="820" t="s">
        <v>130</v>
      </c>
      <c r="AF7" s="820" t="s">
        <v>131</v>
      </c>
      <c r="AG7" s="820" t="s">
        <v>132</v>
      </c>
      <c r="AH7" s="820" t="s">
        <v>133</v>
      </c>
      <c r="AI7" s="820" t="s">
        <v>134</v>
      </c>
      <c r="AJ7" s="836" t="s">
        <v>135</v>
      </c>
    </row>
    <row r="8" spans="1:36" s="106" customFormat="1" ht="12.95" customHeight="1">
      <c r="A8" s="827"/>
      <c r="B8" s="828"/>
      <c r="C8" s="852"/>
      <c r="D8" s="820"/>
      <c r="E8" s="820"/>
      <c r="F8" s="820"/>
      <c r="G8" s="820"/>
      <c r="H8" s="820"/>
      <c r="I8" s="836"/>
      <c r="J8" s="815"/>
      <c r="K8" s="847"/>
      <c r="L8" s="832"/>
      <c r="M8" s="820"/>
      <c r="N8" s="820"/>
      <c r="O8" s="820"/>
      <c r="P8" s="820"/>
      <c r="Q8" s="820"/>
      <c r="R8" s="836"/>
      <c r="S8" s="832"/>
      <c r="T8" s="820"/>
      <c r="U8" s="820"/>
      <c r="V8" s="820"/>
      <c r="W8" s="820"/>
      <c r="X8" s="820"/>
      <c r="Y8" s="834"/>
      <c r="Z8" s="815"/>
      <c r="AA8" s="815"/>
      <c r="AB8" s="827"/>
      <c r="AC8" s="828"/>
      <c r="AD8" s="832"/>
      <c r="AE8" s="820"/>
      <c r="AF8" s="820"/>
      <c r="AG8" s="820"/>
      <c r="AH8" s="820"/>
      <c r="AI8" s="820"/>
      <c r="AJ8" s="836"/>
    </row>
    <row r="9" spans="1:36" s="106" customFormat="1" ht="12.95" customHeight="1">
      <c r="A9" s="829"/>
      <c r="B9" s="830"/>
      <c r="C9" s="853"/>
      <c r="D9" s="821"/>
      <c r="E9" s="821"/>
      <c r="F9" s="821"/>
      <c r="G9" s="821"/>
      <c r="H9" s="821"/>
      <c r="I9" s="837"/>
      <c r="J9" s="816"/>
      <c r="K9" s="848"/>
      <c r="L9" s="833"/>
      <c r="M9" s="821"/>
      <c r="N9" s="821"/>
      <c r="O9" s="821"/>
      <c r="P9" s="821"/>
      <c r="Q9" s="821"/>
      <c r="R9" s="837"/>
      <c r="S9" s="833"/>
      <c r="T9" s="821"/>
      <c r="U9" s="821"/>
      <c r="V9" s="821"/>
      <c r="W9" s="821"/>
      <c r="X9" s="821"/>
      <c r="Y9" s="835"/>
      <c r="Z9" s="816"/>
      <c r="AA9" s="816"/>
      <c r="AB9" s="829"/>
      <c r="AC9" s="830"/>
      <c r="AD9" s="833"/>
      <c r="AE9" s="821"/>
      <c r="AF9" s="821"/>
      <c r="AG9" s="821"/>
      <c r="AH9" s="821"/>
      <c r="AI9" s="821"/>
      <c r="AJ9" s="837"/>
    </row>
    <row r="10" spans="1:36" s="370" customFormat="1" ht="21" customHeight="1">
      <c r="A10" s="854" t="s">
        <v>7</v>
      </c>
      <c r="B10" s="366" t="s">
        <v>136</v>
      </c>
      <c r="C10" s="683">
        <v>26052</v>
      </c>
      <c r="D10" s="683">
        <v>4920</v>
      </c>
      <c r="E10" s="683">
        <v>17502</v>
      </c>
      <c r="F10" s="683">
        <v>2091</v>
      </c>
      <c r="G10" s="683">
        <v>85</v>
      </c>
      <c r="H10" s="683">
        <v>1276</v>
      </c>
      <c r="I10" s="367">
        <v>178</v>
      </c>
      <c r="J10" s="854" t="s">
        <v>7</v>
      </c>
      <c r="K10" s="68" t="s">
        <v>137</v>
      </c>
      <c r="L10" s="367">
        <v>18161</v>
      </c>
      <c r="M10" s="367">
        <v>3546</v>
      </c>
      <c r="N10" s="367">
        <v>12359</v>
      </c>
      <c r="O10" s="367">
        <v>1250</v>
      </c>
      <c r="P10" s="367">
        <v>35</v>
      </c>
      <c r="Q10" s="683">
        <v>876</v>
      </c>
      <c r="R10" s="367">
        <v>95</v>
      </c>
      <c r="S10" s="367">
        <v>6946</v>
      </c>
      <c r="T10" s="367">
        <v>976</v>
      </c>
      <c r="U10" s="367">
        <v>4855</v>
      </c>
      <c r="V10" s="367">
        <v>663</v>
      </c>
      <c r="W10" s="367">
        <v>29</v>
      </c>
      <c r="X10" s="367">
        <v>343</v>
      </c>
      <c r="Y10" s="368">
        <v>80</v>
      </c>
      <c r="Z10" s="858" t="s">
        <v>7</v>
      </c>
      <c r="AA10" s="369" t="s">
        <v>138</v>
      </c>
      <c r="AB10" s="854" t="s">
        <v>7</v>
      </c>
      <c r="AC10" s="366" t="s">
        <v>136</v>
      </c>
      <c r="AD10" s="367">
        <v>945</v>
      </c>
      <c r="AE10" s="367">
        <v>398</v>
      </c>
      <c r="AF10" s="367">
        <v>288</v>
      </c>
      <c r="AG10" s="367">
        <v>178</v>
      </c>
      <c r="AH10" s="367">
        <v>21</v>
      </c>
      <c r="AI10" s="367">
        <v>57</v>
      </c>
      <c r="AJ10" s="367">
        <v>3</v>
      </c>
    </row>
    <row r="11" spans="1:36" s="370" customFormat="1" ht="21" customHeight="1">
      <c r="A11" s="854"/>
      <c r="B11" s="366" t="s">
        <v>139</v>
      </c>
      <c r="C11" s="683">
        <v>7874020</v>
      </c>
      <c r="D11" s="683">
        <v>2875344</v>
      </c>
      <c r="E11" s="683">
        <v>4587748</v>
      </c>
      <c r="F11" s="683">
        <v>147807</v>
      </c>
      <c r="G11" s="683">
        <v>160460</v>
      </c>
      <c r="H11" s="683">
        <v>96062</v>
      </c>
      <c r="I11" s="367">
        <v>6599</v>
      </c>
      <c r="J11" s="854"/>
      <c r="K11" s="68" t="s">
        <v>140</v>
      </c>
      <c r="L11" s="367">
        <v>5896580</v>
      </c>
      <c r="M11" s="367">
        <v>2360897</v>
      </c>
      <c r="N11" s="367">
        <v>3245913</v>
      </c>
      <c r="O11" s="367">
        <v>109294</v>
      </c>
      <c r="P11" s="367">
        <v>98546</v>
      </c>
      <c r="Q11" s="683">
        <v>78053</v>
      </c>
      <c r="R11" s="367">
        <v>3877</v>
      </c>
      <c r="S11" s="367">
        <v>1665589</v>
      </c>
      <c r="T11" s="367">
        <v>325273</v>
      </c>
      <c r="U11" s="367">
        <v>1277535</v>
      </c>
      <c r="V11" s="367">
        <v>20259</v>
      </c>
      <c r="W11" s="367">
        <v>27818</v>
      </c>
      <c r="X11" s="367">
        <v>12123</v>
      </c>
      <c r="Y11" s="368">
        <v>2581</v>
      </c>
      <c r="Z11" s="858"/>
      <c r="AA11" s="369" t="s">
        <v>141</v>
      </c>
      <c r="AB11" s="854"/>
      <c r="AC11" s="366" t="s">
        <v>139</v>
      </c>
      <c r="AD11" s="367">
        <v>311851</v>
      </c>
      <c r="AE11" s="367">
        <v>189174</v>
      </c>
      <c r="AF11" s="367">
        <v>64300</v>
      </c>
      <c r="AG11" s="367">
        <v>18254</v>
      </c>
      <c r="AH11" s="367">
        <v>34096</v>
      </c>
      <c r="AI11" s="367">
        <v>5886</v>
      </c>
      <c r="AJ11" s="367">
        <v>141</v>
      </c>
    </row>
    <row r="12" spans="1:36" s="370" customFormat="1" ht="21" customHeight="1">
      <c r="A12" s="854" t="s">
        <v>292</v>
      </c>
      <c r="B12" s="366" t="s">
        <v>136</v>
      </c>
      <c r="C12" s="683">
        <v>25159</v>
      </c>
      <c r="D12" s="683">
        <v>6121</v>
      </c>
      <c r="E12" s="683">
        <v>15746</v>
      </c>
      <c r="F12" s="683">
        <v>1894</v>
      </c>
      <c r="G12" s="683">
        <v>91</v>
      </c>
      <c r="H12" s="683">
        <v>1231</v>
      </c>
      <c r="I12" s="367">
        <v>76</v>
      </c>
      <c r="J12" s="854" t="s">
        <v>292</v>
      </c>
      <c r="K12" s="68" t="s">
        <v>447</v>
      </c>
      <c r="L12" s="367">
        <v>17440</v>
      </c>
      <c r="M12" s="367">
        <v>4573</v>
      </c>
      <c r="N12" s="367">
        <v>10692</v>
      </c>
      <c r="O12" s="367">
        <v>1173</v>
      </c>
      <c r="P12" s="367">
        <v>43</v>
      </c>
      <c r="Q12" s="683">
        <v>898</v>
      </c>
      <c r="R12" s="367">
        <v>61</v>
      </c>
      <c r="S12" s="367">
        <v>6717</v>
      </c>
      <c r="T12" s="367">
        <v>1132</v>
      </c>
      <c r="U12" s="367">
        <v>4715</v>
      </c>
      <c r="V12" s="367">
        <v>537</v>
      </c>
      <c r="W12" s="367">
        <v>33</v>
      </c>
      <c r="X12" s="367">
        <v>286</v>
      </c>
      <c r="Y12" s="368">
        <v>14</v>
      </c>
      <c r="Z12" s="858" t="s">
        <v>292</v>
      </c>
      <c r="AA12" s="369" t="s">
        <v>448</v>
      </c>
      <c r="AB12" s="854" t="s">
        <v>292</v>
      </c>
      <c r="AC12" s="366" t="s">
        <v>136</v>
      </c>
      <c r="AD12" s="367">
        <v>1002</v>
      </c>
      <c r="AE12" s="367">
        <v>416</v>
      </c>
      <c r="AF12" s="367">
        <v>339</v>
      </c>
      <c r="AG12" s="367">
        <v>184</v>
      </c>
      <c r="AH12" s="367">
        <v>15</v>
      </c>
      <c r="AI12" s="367">
        <v>47</v>
      </c>
      <c r="AJ12" s="367">
        <v>1</v>
      </c>
    </row>
    <row r="13" spans="1:36" s="370" customFormat="1" ht="21" customHeight="1">
      <c r="A13" s="854"/>
      <c r="B13" s="366" t="s">
        <v>449</v>
      </c>
      <c r="C13" s="683">
        <v>8704856</v>
      </c>
      <c r="D13" s="683">
        <v>3844279</v>
      </c>
      <c r="E13" s="683">
        <v>4250168</v>
      </c>
      <c r="F13" s="683">
        <v>137910</v>
      </c>
      <c r="G13" s="683">
        <v>375381</v>
      </c>
      <c r="H13" s="683">
        <v>91664</v>
      </c>
      <c r="I13" s="367">
        <v>5454</v>
      </c>
      <c r="J13" s="854"/>
      <c r="K13" s="68" t="s">
        <v>450</v>
      </c>
      <c r="L13" s="367">
        <v>6996973</v>
      </c>
      <c r="M13" s="367">
        <v>3361626</v>
      </c>
      <c r="N13" s="367">
        <v>3122636</v>
      </c>
      <c r="O13" s="367">
        <v>104414</v>
      </c>
      <c r="P13" s="367">
        <v>324864</v>
      </c>
      <c r="Q13" s="683">
        <v>78895</v>
      </c>
      <c r="R13" s="367">
        <v>4538</v>
      </c>
      <c r="S13" s="367">
        <v>1481338</v>
      </c>
      <c r="T13" s="367">
        <v>355216</v>
      </c>
      <c r="U13" s="367">
        <v>1057556</v>
      </c>
      <c r="V13" s="367">
        <v>17963</v>
      </c>
      <c r="W13" s="367">
        <v>39480</v>
      </c>
      <c r="X13" s="367">
        <v>10288</v>
      </c>
      <c r="Y13" s="368">
        <v>835</v>
      </c>
      <c r="Z13" s="858"/>
      <c r="AA13" s="369" t="s">
        <v>451</v>
      </c>
      <c r="AB13" s="854"/>
      <c r="AC13" s="366" t="s">
        <v>449</v>
      </c>
      <c r="AD13" s="367">
        <v>226545</v>
      </c>
      <c r="AE13" s="367">
        <v>127437</v>
      </c>
      <c r="AF13" s="367">
        <v>69976</v>
      </c>
      <c r="AG13" s="367">
        <v>15533</v>
      </c>
      <c r="AH13" s="367">
        <v>11037</v>
      </c>
      <c r="AI13" s="367">
        <v>2481</v>
      </c>
      <c r="AJ13" s="367">
        <v>81</v>
      </c>
    </row>
    <row r="14" spans="1:36" s="370" customFormat="1" ht="21" customHeight="1">
      <c r="A14" s="854" t="s">
        <v>565</v>
      </c>
      <c r="B14" s="366" t="s">
        <v>136</v>
      </c>
      <c r="C14" s="683">
        <v>23905</v>
      </c>
      <c r="D14" s="683">
        <v>6128</v>
      </c>
      <c r="E14" s="683">
        <v>14624</v>
      </c>
      <c r="F14" s="683">
        <v>1730</v>
      </c>
      <c r="G14" s="683">
        <v>77</v>
      </c>
      <c r="H14" s="683">
        <v>1259</v>
      </c>
      <c r="I14" s="367">
        <v>87</v>
      </c>
      <c r="J14" s="854" t="s">
        <v>565</v>
      </c>
      <c r="K14" s="68" t="s">
        <v>137</v>
      </c>
      <c r="L14" s="367">
        <v>16713</v>
      </c>
      <c r="M14" s="367">
        <v>4699</v>
      </c>
      <c r="N14" s="367">
        <v>9923</v>
      </c>
      <c r="O14" s="367">
        <v>1071</v>
      </c>
      <c r="P14" s="367">
        <v>39</v>
      </c>
      <c r="Q14" s="683">
        <v>939</v>
      </c>
      <c r="R14" s="367">
        <v>42</v>
      </c>
      <c r="S14" s="367">
        <v>6117</v>
      </c>
      <c r="T14" s="367">
        <v>971</v>
      </c>
      <c r="U14" s="367">
        <v>4360</v>
      </c>
      <c r="V14" s="367">
        <v>469</v>
      </c>
      <c r="W14" s="367">
        <v>22</v>
      </c>
      <c r="X14" s="367">
        <v>256</v>
      </c>
      <c r="Y14" s="368">
        <v>39</v>
      </c>
      <c r="Z14" s="858" t="s">
        <v>565</v>
      </c>
      <c r="AA14" s="369" t="s">
        <v>138</v>
      </c>
      <c r="AB14" s="854" t="s">
        <v>565</v>
      </c>
      <c r="AC14" s="366" t="s">
        <v>136</v>
      </c>
      <c r="AD14" s="367">
        <v>1075</v>
      </c>
      <c r="AE14" s="367">
        <v>458</v>
      </c>
      <c r="AF14" s="367">
        <v>341</v>
      </c>
      <c r="AG14" s="367">
        <v>190</v>
      </c>
      <c r="AH14" s="367">
        <v>16</v>
      </c>
      <c r="AI14" s="367">
        <v>64</v>
      </c>
      <c r="AJ14" s="367">
        <v>6</v>
      </c>
    </row>
    <row r="15" spans="1:36" s="370" customFormat="1" ht="21" customHeight="1">
      <c r="A15" s="854"/>
      <c r="B15" s="366" t="s">
        <v>139</v>
      </c>
      <c r="C15" s="683">
        <v>7623449</v>
      </c>
      <c r="D15" s="683">
        <v>3892098</v>
      </c>
      <c r="E15" s="683">
        <v>3410560</v>
      </c>
      <c r="F15" s="683">
        <v>125247</v>
      </c>
      <c r="G15" s="683">
        <v>91211</v>
      </c>
      <c r="H15" s="683">
        <v>98319</v>
      </c>
      <c r="I15" s="367">
        <v>6014</v>
      </c>
      <c r="J15" s="854"/>
      <c r="K15" s="68" t="s">
        <v>140</v>
      </c>
      <c r="L15" s="367">
        <v>6215922</v>
      </c>
      <c r="M15" s="367">
        <v>3474933</v>
      </c>
      <c r="N15" s="367">
        <v>2488478</v>
      </c>
      <c r="O15" s="367">
        <v>92522</v>
      </c>
      <c r="P15" s="367">
        <v>70409</v>
      </c>
      <c r="Q15" s="683">
        <v>84837</v>
      </c>
      <c r="R15" s="367">
        <v>4743</v>
      </c>
      <c r="S15" s="367">
        <v>1138875</v>
      </c>
      <c r="T15" s="367">
        <v>258519</v>
      </c>
      <c r="U15" s="367">
        <v>848442</v>
      </c>
      <c r="V15" s="367">
        <v>15641</v>
      </c>
      <c r="W15" s="367">
        <v>5929</v>
      </c>
      <c r="X15" s="367">
        <v>9433</v>
      </c>
      <c r="Y15" s="368">
        <v>911</v>
      </c>
      <c r="Z15" s="858"/>
      <c r="AA15" s="369" t="s">
        <v>141</v>
      </c>
      <c r="AB15" s="854"/>
      <c r="AC15" s="366" t="s">
        <v>139</v>
      </c>
      <c r="AD15" s="367">
        <v>268652</v>
      </c>
      <c r="AE15" s="367">
        <v>158646</v>
      </c>
      <c r="AF15" s="367">
        <v>73640</v>
      </c>
      <c r="AG15" s="367">
        <v>17084</v>
      </c>
      <c r="AH15" s="367">
        <v>14873</v>
      </c>
      <c r="AI15" s="367">
        <v>4049</v>
      </c>
      <c r="AJ15" s="367">
        <v>360</v>
      </c>
    </row>
    <row r="16" spans="1:36" s="370" customFormat="1" ht="21" customHeight="1">
      <c r="A16" s="854" t="s">
        <v>756</v>
      </c>
      <c r="B16" s="366" t="s">
        <v>136</v>
      </c>
      <c r="C16" s="683">
        <v>24695</v>
      </c>
      <c r="D16" s="683">
        <v>6359</v>
      </c>
      <c r="E16" s="683">
        <v>15234</v>
      </c>
      <c r="F16" s="683">
        <v>1620</v>
      </c>
      <c r="G16" s="683">
        <v>90</v>
      </c>
      <c r="H16" s="683">
        <v>1257</v>
      </c>
      <c r="I16" s="367">
        <v>135</v>
      </c>
      <c r="J16" s="854" t="s">
        <v>756</v>
      </c>
      <c r="K16" s="68" t="s">
        <v>137</v>
      </c>
      <c r="L16" s="367">
        <v>17344</v>
      </c>
      <c r="M16" s="367">
        <v>4804</v>
      </c>
      <c r="N16" s="367">
        <v>10395</v>
      </c>
      <c r="O16" s="367">
        <v>982</v>
      </c>
      <c r="P16" s="367">
        <v>49</v>
      </c>
      <c r="Q16" s="683">
        <v>992</v>
      </c>
      <c r="R16" s="367">
        <v>122</v>
      </c>
      <c r="S16" s="367">
        <v>6217</v>
      </c>
      <c r="T16" s="367">
        <v>1045</v>
      </c>
      <c r="U16" s="367">
        <v>4474</v>
      </c>
      <c r="V16" s="367">
        <v>438</v>
      </c>
      <c r="W16" s="367">
        <v>32</v>
      </c>
      <c r="X16" s="367">
        <v>215</v>
      </c>
      <c r="Y16" s="368">
        <v>13</v>
      </c>
      <c r="Z16" s="854" t="s">
        <v>756</v>
      </c>
      <c r="AA16" s="369" t="s">
        <v>138</v>
      </c>
      <c r="AB16" s="854" t="s">
        <v>756</v>
      </c>
      <c r="AC16" s="366" t="s">
        <v>136</v>
      </c>
      <c r="AD16" s="367">
        <v>1134</v>
      </c>
      <c r="AE16" s="367">
        <v>510</v>
      </c>
      <c r="AF16" s="367">
        <v>365</v>
      </c>
      <c r="AG16" s="367">
        <v>200</v>
      </c>
      <c r="AH16" s="367">
        <v>9</v>
      </c>
      <c r="AI16" s="367">
        <v>50</v>
      </c>
      <c r="AJ16" s="367">
        <v>0</v>
      </c>
    </row>
    <row r="17" spans="1:36" s="370" customFormat="1" ht="21" customHeight="1">
      <c r="A17" s="854"/>
      <c r="B17" s="366" t="s">
        <v>139</v>
      </c>
      <c r="C17" s="683">
        <v>8203511</v>
      </c>
      <c r="D17" s="683">
        <v>4198109</v>
      </c>
      <c r="E17" s="683">
        <v>3613939</v>
      </c>
      <c r="F17" s="683">
        <v>119081</v>
      </c>
      <c r="G17" s="683">
        <v>159199</v>
      </c>
      <c r="H17" s="683">
        <v>102161</v>
      </c>
      <c r="I17" s="367">
        <v>11022</v>
      </c>
      <c r="J17" s="854"/>
      <c r="K17" s="68" t="s">
        <v>140</v>
      </c>
      <c r="L17" s="367">
        <v>6613206</v>
      </c>
      <c r="M17" s="367">
        <v>3747790</v>
      </c>
      <c r="N17" s="367">
        <v>2594768</v>
      </c>
      <c r="O17" s="367">
        <v>84604</v>
      </c>
      <c r="P17" s="367">
        <v>84280</v>
      </c>
      <c r="Q17" s="683">
        <v>91020</v>
      </c>
      <c r="R17" s="367">
        <v>10744</v>
      </c>
      <c r="S17" s="367">
        <v>1317783</v>
      </c>
      <c r="T17" s="367">
        <v>304153</v>
      </c>
      <c r="U17" s="367">
        <v>928905</v>
      </c>
      <c r="V17" s="367">
        <v>14750</v>
      </c>
      <c r="W17" s="367">
        <v>61594</v>
      </c>
      <c r="X17" s="367">
        <v>8103</v>
      </c>
      <c r="Y17" s="368">
        <v>278</v>
      </c>
      <c r="Z17" s="854"/>
      <c r="AA17" s="369" t="s">
        <v>141</v>
      </c>
      <c r="AB17" s="854"/>
      <c r="AC17" s="366" t="s">
        <v>139</v>
      </c>
      <c r="AD17" s="367">
        <v>272522</v>
      </c>
      <c r="AE17" s="367">
        <v>146166</v>
      </c>
      <c r="AF17" s="367">
        <v>90266</v>
      </c>
      <c r="AG17" s="367">
        <v>19727</v>
      </c>
      <c r="AH17" s="367">
        <v>13325</v>
      </c>
      <c r="AI17" s="367">
        <v>3038</v>
      </c>
      <c r="AJ17" s="367">
        <v>0</v>
      </c>
    </row>
    <row r="18" spans="1:36" s="65" customFormat="1" ht="21" customHeight="1">
      <c r="A18" s="856" t="s">
        <v>757</v>
      </c>
      <c r="B18" s="62" t="s">
        <v>136</v>
      </c>
      <c r="C18" s="684">
        <f>SUM(C21,C23,C25,C27,C29,C31,C33)</f>
        <v>27366</v>
      </c>
      <c r="D18" s="684">
        <f t="shared" ref="D18:I18" si="0">SUM(D21,D23,D25,D27,D29,D31,D33)</f>
        <v>7078</v>
      </c>
      <c r="E18" s="684">
        <f t="shared" si="0"/>
        <v>16936</v>
      </c>
      <c r="F18" s="684">
        <f t="shared" si="0"/>
        <v>1622</v>
      </c>
      <c r="G18" s="684">
        <f t="shared" si="0"/>
        <v>93</v>
      </c>
      <c r="H18" s="684">
        <f t="shared" si="0"/>
        <v>1435</v>
      </c>
      <c r="I18" s="80">
        <f t="shared" si="0"/>
        <v>202</v>
      </c>
      <c r="J18" s="841" t="s">
        <v>757</v>
      </c>
      <c r="K18" s="63" t="s">
        <v>137</v>
      </c>
      <c r="L18" s="81">
        <f t="shared" ref="L18:Y18" si="1">SUM(L21,L23,L25,L27,L29,L31,L33)</f>
        <v>20183</v>
      </c>
      <c r="M18" s="81">
        <f t="shared" si="1"/>
        <v>5582</v>
      </c>
      <c r="N18" s="81">
        <f t="shared" si="1"/>
        <v>12280</v>
      </c>
      <c r="O18" s="81">
        <f t="shared" si="1"/>
        <v>963</v>
      </c>
      <c r="P18" s="81">
        <f t="shared" si="1"/>
        <v>44</v>
      </c>
      <c r="Q18" s="685">
        <f t="shared" si="1"/>
        <v>1130</v>
      </c>
      <c r="R18" s="81">
        <f t="shared" si="1"/>
        <v>184</v>
      </c>
      <c r="S18" s="81">
        <f t="shared" si="1"/>
        <v>6133</v>
      </c>
      <c r="T18" s="81">
        <f t="shared" si="1"/>
        <v>1081</v>
      </c>
      <c r="U18" s="81">
        <f t="shared" si="1"/>
        <v>4294</v>
      </c>
      <c r="V18" s="81">
        <f t="shared" si="1"/>
        <v>458</v>
      </c>
      <c r="W18" s="81">
        <f t="shared" si="1"/>
        <v>31</v>
      </c>
      <c r="X18" s="81">
        <f t="shared" si="1"/>
        <v>253</v>
      </c>
      <c r="Y18" s="81">
        <f t="shared" si="1"/>
        <v>16</v>
      </c>
      <c r="Z18" s="857" t="s">
        <v>757</v>
      </c>
      <c r="AA18" s="64" t="s">
        <v>138</v>
      </c>
      <c r="AB18" s="841" t="s">
        <v>757</v>
      </c>
      <c r="AC18" s="62" t="s">
        <v>136</v>
      </c>
      <c r="AD18" s="81">
        <f>SUM(AD21,AD23,AD25,AD27,AD29,AD31,AD33)</f>
        <v>1050</v>
      </c>
      <c r="AE18" s="81">
        <f t="shared" ref="AE18:AJ18" si="2">SUM(AE21,AE23,AE25,AE27,AE29,AE31,AE33)</f>
        <v>415</v>
      </c>
      <c r="AF18" s="81">
        <f t="shared" si="2"/>
        <v>362</v>
      </c>
      <c r="AG18" s="81">
        <f t="shared" si="2"/>
        <v>201</v>
      </c>
      <c r="AH18" s="81">
        <f t="shared" si="2"/>
        <v>18</v>
      </c>
      <c r="AI18" s="81">
        <f t="shared" si="2"/>
        <v>52</v>
      </c>
      <c r="AJ18" s="81">
        <f t="shared" si="2"/>
        <v>2</v>
      </c>
    </row>
    <row r="19" spans="1:36" s="65" customFormat="1" ht="21" customHeight="1">
      <c r="A19" s="856"/>
      <c r="B19" s="62" t="s">
        <v>139</v>
      </c>
      <c r="C19" s="684">
        <f>SUM(C22,C24,C26,C28,C30,C32,C34)</f>
        <v>10941479</v>
      </c>
      <c r="D19" s="684">
        <f t="shared" ref="D19:I19" si="3">SUM(D22,D24,D26,D28,D30,D32,D34)</f>
        <v>6486761</v>
      </c>
      <c r="E19" s="684">
        <f t="shared" si="3"/>
        <v>3870388</v>
      </c>
      <c r="F19" s="684">
        <f t="shared" si="3"/>
        <v>120423</v>
      </c>
      <c r="G19" s="684">
        <f t="shared" si="3"/>
        <v>325220</v>
      </c>
      <c r="H19" s="684">
        <f t="shared" si="3"/>
        <v>126328</v>
      </c>
      <c r="I19" s="80">
        <f t="shared" si="3"/>
        <v>12359</v>
      </c>
      <c r="J19" s="841"/>
      <c r="K19" s="63" t="s">
        <v>140</v>
      </c>
      <c r="L19" s="81">
        <f t="shared" ref="L19:Y19" si="4">SUM(L22,L24,L26,L28,L30,L32,L34)</f>
        <v>9491909</v>
      </c>
      <c r="M19" s="81">
        <f t="shared" si="4"/>
        <v>6139731</v>
      </c>
      <c r="N19" s="81">
        <f t="shared" si="4"/>
        <v>2842067</v>
      </c>
      <c r="O19" s="81">
        <f t="shared" si="4"/>
        <v>85787</v>
      </c>
      <c r="P19" s="81">
        <f t="shared" si="4"/>
        <v>296870</v>
      </c>
      <c r="Q19" s="685">
        <f t="shared" si="4"/>
        <v>115506</v>
      </c>
      <c r="R19" s="81">
        <f t="shared" si="4"/>
        <v>11948</v>
      </c>
      <c r="S19" s="81">
        <f t="shared" si="4"/>
        <v>1223230</v>
      </c>
      <c r="T19" s="81">
        <f t="shared" si="4"/>
        <v>235847</v>
      </c>
      <c r="U19" s="81">
        <f t="shared" si="4"/>
        <v>960816</v>
      </c>
      <c r="V19" s="81">
        <f t="shared" si="4"/>
        <v>14791</v>
      </c>
      <c r="W19" s="81">
        <f t="shared" si="4"/>
        <v>4141</v>
      </c>
      <c r="X19" s="81">
        <f t="shared" si="4"/>
        <v>7270</v>
      </c>
      <c r="Y19" s="81">
        <f t="shared" si="4"/>
        <v>365</v>
      </c>
      <c r="Z19" s="857"/>
      <c r="AA19" s="64" t="s">
        <v>141</v>
      </c>
      <c r="AB19" s="841"/>
      <c r="AC19" s="62" t="s">
        <v>139</v>
      </c>
      <c r="AD19" s="81">
        <f>SUM(AD22,AD24,AD26,AD28,AD30,AD32,AD34)</f>
        <v>226340</v>
      </c>
      <c r="AE19" s="81">
        <f t="shared" ref="AE19:AJ19" si="5">SUM(AE22,AE24,AE26,AE28,AE30,AE32,AE34)</f>
        <v>111183</v>
      </c>
      <c r="AF19" s="81">
        <f t="shared" si="5"/>
        <v>67505</v>
      </c>
      <c r="AG19" s="81">
        <f t="shared" si="5"/>
        <v>19845</v>
      </c>
      <c r="AH19" s="81">
        <f t="shared" si="5"/>
        <v>24209</v>
      </c>
      <c r="AI19" s="81">
        <f t="shared" si="5"/>
        <v>3552</v>
      </c>
      <c r="AJ19" s="81">
        <f t="shared" si="5"/>
        <v>46</v>
      </c>
    </row>
    <row r="20" spans="1:36" s="370" customFormat="1" ht="17.45" customHeight="1">
      <c r="B20" s="68"/>
      <c r="C20" s="685"/>
      <c r="D20" s="683"/>
      <c r="E20" s="683"/>
      <c r="F20" s="683"/>
      <c r="G20" s="683"/>
      <c r="H20" s="683"/>
      <c r="I20" s="367"/>
      <c r="K20" s="68"/>
      <c r="L20" s="81"/>
      <c r="M20" s="367"/>
      <c r="N20" s="367"/>
      <c r="O20" s="367"/>
      <c r="P20" s="367"/>
      <c r="Q20" s="683"/>
      <c r="R20" s="367"/>
      <c r="S20" s="81"/>
      <c r="T20" s="367"/>
      <c r="U20" s="367"/>
      <c r="V20" s="367"/>
      <c r="W20" s="367"/>
      <c r="X20" s="367"/>
      <c r="Y20" s="368"/>
      <c r="AA20" s="369"/>
      <c r="AC20" s="366"/>
      <c r="AD20" s="81"/>
      <c r="AE20" s="367"/>
      <c r="AF20" s="367"/>
      <c r="AG20" s="367"/>
      <c r="AH20" s="367"/>
      <c r="AI20" s="367"/>
      <c r="AJ20" s="367"/>
    </row>
    <row r="21" spans="1:36" s="370" customFormat="1" ht="21" customHeight="1">
      <c r="A21" s="838" t="s">
        <v>548</v>
      </c>
      <c r="B21" s="371" t="s">
        <v>136</v>
      </c>
      <c r="C21" s="683">
        <f>SUM(D21:I21)</f>
        <v>11801</v>
      </c>
      <c r="D21" s="683">
        <f>SUM(M21,T21,AE21)</f>
        <v>4303</v>
      </c>
      <c r="E21" s="683">
        <f t="shared" ref="E21:I22" si="6">SUM(N21,U21,AF21)</f>
        <v>5066</v>
      </c>
      <c r="F21" s="683">
        <f t="shared" si="6"/>
        <v>1188</v>
      </c>
      <c r="G21" s="683">
        <f t="shared" si="6"/>
        <v>18</v>
      </c>
      <c r="H21" s="683">
        <f t="shared" si="6"/>
        <v>1127</v>
      </c>
      <c r="I21" s="367">
        <f t="shared" si="6"/>
        <v>99</v>
      </c>
      <c r="J21" s="842" t="s">
        <v>651</v>
      </c>
      <c r="K21" s="68" t="s">
        <v>137</v>
      </c>
      <c r="L21" s="372">
        <v>10317</v>
      </c>
      <c r="M21" s="372">
        <v>4034</v>
      </c>
      <c r="N21" s="372">
        <v>4324</v>
      </c>
      <c r="O21" s="372">
        <v>880</v>
      </c>
      <c r="P21" s="372">
        <v>16</v>
      </c>
      <c r="Q21" s="686">
        <v>973</v>
      </c>
      <c r="R21" s="372">
        <v>90</v>
      </c>
      <c r="S21" s="372">
        <v>1265</v>
      </c>
      <c r="T21" s="372">
        <v>192</v>
      </c>
      <c r="U21" s="372">
        <v>673</v>
      </c>
      <c r="V21" s="692">
        <v>252</v>
      </c>
      <c r="W21" s="692">
        <v>2</v>
      </c>
      <c r="X21" s="692">
        <v>137</v>
      </c>
      <c r="Y21" s="372">
        <v>9</v>
      </c>
      <c r="Z21" s="844" t="s">
        <v>652</v>
      </c>
      <c r="AA21" s="369" t="s">
        <v>138</v>
      </c>
      <c r="AB21" s="838" t="s">
        <v>279</v>
      </c>
      <c r="AC21" s="371" t="s">
        <v>136</v>
      </c>
      <c r="AD21" s="372">
        <v>219</v>
      </c>
      <c r="AE21" s="372">
        <v>77</v>
      </c>
      <c r="AF21" s="372">
        <v>69</v>
      </c>
      <c r="AG21" s="372">
        <v>56</v>
      </c>
      <c r="AH21" s="372">
        <v>0</v>
      </c>
      <c r="AI21" s="372">
        <v>17</v>
      </c>
      <c r="AJ21" s="372">
        <v>0</v>
      </c>
    </row>
    <row r="22" spans="1:36" s="370" customFormat="1" ht="21" customHeight="1">
      <c r="A22" s="838"/>
      <c r="B22" s="371" t="s">
        <v>139</v>
      </c>
      <c r="C22" s="683">
        <f>SUM(D22:I22)</f>
        <v>5189490</v>
      </c>
      <c r="D22" s="683">
        <f>SUM(M22,T22,AE22)</f>
        <v>4420135</v>
      </c>
      <c r="E22" s="683">
        <f t="shared" si="6"/>
        <v>404710</v>
      </c>
      <c r="F22" s="683">
        <f t="shared" si="6"/>
        <v>93806</v>
      </c>
      <c r="G22" s="683">
        <f t="shared" si="6"/>
        <v>159924</v>
      </c>
      <c r="H22" s="683">
        <f t="shared" si="6"/>
        <v>102635</v>
      </c>
      <c r="I22" s="367">
        <f t="shared" si="6"/>
        <v>8280</v>
      </c>
      <c r="J22" s="842"/>
      <c r="K22" s="68" t="s">
        <v>140</v>
      </c>
      <c r="L22" s="372">
        <v>5089624</v>
      </c>
      <c r="M22" s="372">
        <v>4387562</v>
      </c>
      <c r="N22" s="372">
        <v>359093</v>
      </c>
      <c r="O22" s="372">
        <v>78055</v>
      </c>
      <c r="P22" s="372">
        <v>159093</v>
      </c>
      <c r="Q22" s="686">
        <v>97699</v>
      </c>
      <c r="R22" s="372">
        <v>8122</v>
      </c>
      <c r="S22" s="372">
        <v>72711</v>
      </c>
      <c r="T22" s="372">
        <v>21017</v>
      </c>
      <c r="U22" s="372">
        <v>37606</v>
      </c>
      <c r="V22" s="692">
        <v>9835</v>
      </c>
      <c r="W22" s="692">
        <v>329</v>
      </c>
      <c r="X22" s="692">
        <v>3766</v>
      </c>
      <c r="Y22" s="372">
        <v>158</v>
      </c>
      <c r="Z22" s="844"/>
      <c r="AA22" s="369" t="s">
        <v>141</v>
      </c>
      <c r="AB22" s="838"/>
      <c r="AC22" s="371" t="s">
        <v>139</v>
      </c>
      <c r="AD22" s="372">
        <v>27155</v>
      </c>
      <c r="AE22" s="372">
        <v>11556</v>
      </c>
      <c r="AF22" s="372">
        <v>8011</v>
      </c>
      <c r="AG22" s="372">
        <v>5916</v>
      </c>
      <c r="AH22" s="372">
        <v>502</v>
      </c>
      <c r="AI22" s="372">
        <v>1170</v>
      </c>
      <c r="AJ22" s="372">
        <v>0</v>
      </c>
    </row>
    <row r="23" spans="1:36" s="370" customFormat="1" ht="21" customHeight="1">
      <c r="A23" s="838" t="s">
        <v>549</v>
      </c>
      <c r="B23" s="371" t="s">
        <v>136</v>
      </c>
      <c r="C23" s="683">
        <f t="shared" ref="C23:C34" si="7">SUM(D23:I23)</f>
        <v>6322</v>
      </c>
      <c r="D23" s="683">
        <f t="shared" ref="D23:D34" si="8">SUM(M23,T23,AE23)</f>
        <v>1832</v>
      </c>
      <c r="E23" s="683">
        <f t="shared" ref="E23:E34" si="9">SUM(N23,U23,AF23)</f>
        <v>3979</v>
      </c>
      <c r="F23" s="683">
        <f t="shared" ref="F23:F34" si="10">SUM(O23,V23,AG23)</f>
        <v>271</v>
      </c>
      <c r="G23" s="683">
        <f t="shared" ref="G23:G34" si="11">SUM(P23,W23,AH23)</f>
        <v>34</v>
      </c>
      <c r="H23" s="683">
        <f t="shared" ref="H23:H34" si="12">SUM(Q23,X23,AI23)</f>
        <v>184</v>
      </c>
      <c r="I23" s="367">
        <f t="shared" ref="I23:I34" si="13">SUM(R23,Y23,AJ23)</f>
        <v>22</v>
      </c>
      <c r="J23" s="842" t="s">
        <v>653</v>
      </c>
      <c r="K23" s="68" t="s">
        <v>137</v>
      </c>
      <c r="L23" s="372">
        <v>3922</v>
      </c>
      <c r="M23" s="372">
        <v>1046</v>
      </c>
      <c r="N23" s="372">
        <v>2702</v>
      </c>
      <c r="O23" s="372">
        <v>46</v>
      </c>
      <c r="P23" s="372">
        <v>14</v>
      </c>
      <c r="Q23" s="686">
        <v>95</v>
      </c>
      <c r="R23" s="372">
        <v>19</v>
      </c>
      <c r="S23" s="372">
        <v>1732</v>
      </c>
      <c r="T23" s="372">
        <v>509</v>
      </c>
      <c r="U23" s="372">
        <v>1062</v>
      </c>
      <c r="V23" s="692">
        <v>101</v>
      </c>
      <c r="W23" s="692">
        <v>5</v>
      </c>
      <c r="X23" s="692">
        <v>54</v>
      </c>
      <c r="Y23" s="372">
        <v>1</v>
      </c>
      <c r="Z23" s="844" t="s">
        <v>654</v>
      </c>
      <c r="AA23" s="369" t="s">
        <v>138</v>
      </c>
      <c r="AB23" s="838" t="s">
        <v>280</v>
      </c>
      <c r="AC23" s="371" t="s">
        <v>136</v>
      </c>
      <c r="AD23" s="372">
        <v>668</v>
      </c>
      <c r="AE23" s="372">
        <v>277</v>
      </c>
      <c r="AF23" s="372">
        <v>215</v>
      </c>
      <c r="AG23" s="372">
        <v>124</v>
      </c>
      <c r="AH23" s="372">
        <v>15</v>
      </c>
      <c r="AI23" s="372">
        <v>35</v>
      </c>
      <c r="AJ23" s="372">
        <v>2</v>
      </c>
    </row>
    <row r="24" spans="1:36" s="370" customFormat="1" ht="21" customHeight="1">
      <c r="A24" s="838"/>
      <c r="B24" s="371" t="s">
        <v>139</v>
      </c>
      <c r="C24" s="683">
        <f t="shared" si="7"/>
        <v>2005599</v>
      </c>
      <c r="D24" s="683">
        <f t="shared" si="8"/>
        <v>930724</v>
      </c>
      <c r="E24" s="683">
        <f t="shared" si="9"/>
        <v>914341</v>
      </c>
      <c r="F24" s="683">
        <f t="shared" si="10"/>
        <v>18574</v>
      </c>
      <c r="G24" s="683">
        <f t="shared" si="11"/>
        <v>129607</v>
      </c>
      <c r="H24" s="683">
        <f t="shared" si="12"/>
        <v>11366</v>
      </c>
      <c r="I24" s="367">
        <f t="shared" si="13"/>
        <v>987</v>
      </c>
      <c r="J24" s="842"/>
      <c r="K24" s="68" t="s">
        <v>140</v>
      </c>
      <c r="L24" s="372">
        <v>1698318</v>
      </c>
      <c r="M24" s="372">
        <v>797722</v>
      </c>
      <c r="N24" s="372">
        <v>780076</v>
      </c>
      <c r="O24" s="372">
        <v>4159</v>
      </c>
      <c r="P24" s="372">
        <v>108466</v>
      </c>
      <c r="Q24" s="686">
        <v>7024</v>
      </c>
      <c r="R24" s="372">
        <v>871</v>
      </c>
      <c r="S24" s="372">
        <v>171443</v>
      </c>
      <c r="T24" s="372">
        <v>68398</v>
      </c>
      <c r="U24" s="372">
        <v>95731</v>
      </c>
      <c r="V24" s="692">
        <v>3861</v>
      </c>
      <c r="W24" s="692">
        <v>1216</v>
      </c>
      <c r="X24" s="692">
        <v>2167</v>
      </c>
      <c r="Y24" s="372">
        <v>70</v>
      </c>
      <c r="Z24" s="844"/>
      <c r="AA24" s="369" t="s">
        <v>141</v>
      </c>
      <c r="AB24" s="838"/>
      <c r="AC24" s="371" t="s">
        <v>139</v>
      </c>
      <c r="AD24" s="372">
        <v>135838</v>
      </c>
      <c r="AE24" s="372">
        <v>64604</v>
      </c>
      <c r="AF24" s="372">
        <v>38534</v>
      </c>
      <c r="AG24" s="372">
        <v>10554</v>
      </c>
      <c r="AH24" s="372">
        <v>19925</v>
      </c>
      <c r="AI24" s="372">
        <v>2175</v>
      </c>
      <c r="AJ24" s="372">
        <v>46</v>
      </c>
    </row>
    <row r="25" spans="1:36" s="370" customFormat="1" ht="21" customHeight="1">
      <c r="A25" s="838" t="s">
        <v>550</v>
      </c>
      <c r="B25" s="371" t="s">
        <v>136</v>
      </c>
      <c r="C25" s="683">
        <f t="shared" si="7"/>
        <v>2355</v>
      </c>
      <c r="D25" s="683">
        <f t="shared" si="8"/>
        <v>12</v>
      </c>
      <c r="E25" s="683">
        <f t="shared" si="9"/>
        <v>2310</v>
      </c>
      <c r="F25" s="683">
        <f t="shared" si="10"/>
        <v>19</v>
      </c>
      <c r="G25" s="683">
        <f t="shared" si="11"/>
        <v>11</v>
      </c>
      <c r="H25" s="683">
        <f t="shared" si="12"/>
        <v>3</v>
      </c>
      <c r="I25" s="367">
        <f t="shared" si="13"/>
        <v>0</v>
      </c>
      <c r="J25" s="842" t="s">
        <v>655</v>
      </c>
      <c r="K25" s="68" t="s">
        <v>137</v>
      </c>
      <c r="L25" s="372">
        <v>1824</v>
      </c>
      <c r="M25" s="372">
        <v>6</v>
      </c>
      <c r="N25" s="372">
        <v>1813</v>
      </c>
      <c r="O25" s="372">
        <v>5</v>
      </c>
      <c r="P25" s="372">
        <v>0</v>
      </c>
      <c r="Q25" s="686">
        <v>0</v>
      </c>
      <c r="R25" s="372">
        <v>0</v>
      </c>
      <c r="S25" s="372">
        <v>520</v>
      </c>
      <c r="T25" s="372">
        <v>6</v>
      </c>
      <c r="U25" s="372">
        <v>488</v>
      </c>
      <c r="V25" s="692">
        <v>12</v>
      </c>
      <c r="W25" s="692">
        <v>11</v>
      </c>
      <c r="X25" s="692">
        <v>3</v>
      </c>
      <c r="Y25" s="372">
        <v>0</v>
      </c>
      <c r="Z25" s="849" t="s">
        <v>656</v>
      </c>
      <c r="AA25" s="369" t="s">
        <v>138</v>
      </c>
      <c r="AB25" s="838" t="s">
        <v>657</v>
      </c>
      <c r="AC25" s="371" t="s">
        <v>136</v>
      </c>
      <c r="AD25" s="372">
        <v>11</v>
      </c>
      <c r="AE25" s="372">
        <v>0</v>
      </c>
      <c r="AF25" s="372">
        <v>9</v>
      </c>
      <c r="AG25" s="372">
        <v>2</v>
      </c>
      <c r="AH25" s="372">
        <v>0</v>
      </c>
      <c r="AI25" s="372">
        <v>0</v>
      </c>
      <c r="AJ25" s="372">
        <v>0</v>
      </c>
    </row>
    <row r="26" spans="1:36" s="370" customFormat="1" ht="21" customHeight="1">
      <c r="A26" s="838"/>
      <c r="B26" s="371" t="s">
        <v>139</v>
      </c>
      <c r="C26" s="683">
        <f t="shared" si="7"/>
        <v>559497</v>
      </c>
      <c r="D26" s="683">
        <f t="shared" si="8"/>
        <v>6080</v>
      </c>
      <c r="E26" s="683">
        <f t="shared" si="9"/>
        <v>549563</v>
      </c>
      <c r="F26" s="683">
        <f t="shared" si="10"/>
        <v>1245</v>
      </c>
      <c r="G26" s="683">
        <f t="shared" si="11"/>
        <v>2791</v>
      </c>
      <c r="H26" s="683">
        <f t="shared" si="12"/>
        <v>-182</v>
      </c>
      <c r="I26" s="367">
        <f t="shared" si="13"/>
        <v>0</v>
      </c>
      <c r="J26" s="842"/>
      <c r="K26" s="68" t="s">
        <v>140</v>
      </c>
      <c r="L26" s="372">
        <v>458351</v>
      </c>
      <c r="M26" s="372">
        <v>3869</v>
      </c>
      <c r="N26" s="372">
        <v>454108</v>
      </c>
      <c r="O26" s="372">
        <v>327</v>
      </c>
      <c r="P26" s="372">
        <v>0</v>
      </c>
      <c r="Q26" s="686">
        <v>47</v>
      </c>
      <c r="R26" s="372">
        <v>0</v>
      </c>
      <c r="S26" s="372">
        <v>99063</v>
      </c>
      <c r="T26" s="372">
        <v>2211</v>
      </c>
      <c r="U26" s="372">
        <v>93573</v>
      </c>
      <c r="V26" s="692">
        <v>717</v>
      </c>
      <c r="W26" s="692">
        <v>2791</v>
      </c>
      <c r="X26" s="692">
        <v>-229</v>
      </c>
      <c r="Y26" s="372">
        <v>0</v>
      </c>
      <c r="Z26" s="844"/>
      <c r="AA26" s="369" t="s">
        <v>141</v>
      </c>
      <c r="AB26" s="838"/>
      <c r="AC26" s="371" t="s">
        <v>139</v>
      </c>
      <c r="AD26" s="372">
        <v>2083</v>
      </c>
      <c r="AE26" s="372">
        <v>0</v>
      </c>
      <c r="AF26" s="372">
        <v>1882</v>
      </c>
      <c r="AG26" s="372">
        <v>201</v>
      </c>
      <c r="AH26" s="372">
        <v>0</v>
      </c>
      <c r="AI26" s="372">
        <v>0</v>
      </c>
      <c r="AJ26" s="372">
        <v>0</v>
      </c>
    </row>
    <row r="27" spans="1:36" s="370" customFormat="1" ht="21" customHeight="1">
      <c r="A27" s="838" t="s">
        <v>551</v>
      </c>
      <c r="B27" s="371" t="s">
        <v>136</v>
      </c>
      <c r="C27" s="683">
        <f t="shared" si="7"/>
        <v>2302</v>
      </c>
      <c r="D27" s="683">
        <f t="shared" si="8"/>
        <v>123</v>
      </c>
      <c r="E27" s="683">
        <f t="shared" si="9"/>
        <v>2144</v>
      </c>
      <c r="F27" s="683">
        <f t="shared" si="10"/>
        <v>20</v>
      </c>
      <c r="G27" s="683">
        <f t="shared" si="11"/>
        <v>9</v>
      </c>
      <c r="H27" s="683">
        <f t="shared" si="12"/>
        <v>3</v>
      </c>
      <c r="I27" s="367">
        <f t="shared" si="13"/>
        <v>3</v>
      </c>
      <c r="J27" s="842" t="s">
        <v>658</v>
      </c>
      <c r="K27" s="68" t="s">
        <v>137</v>
      </c>
      <c r="L27" s="372">
        <v>1218</v>
      </c>
      <c r="M27" s="372">
        <v>46</v>
      </c>
      <c r="N27" s="372">
        <v>1168</v>
      </c>
      <c r="O27" s="372">
        <v>1</v>
      </c>
      <c r="P27" s="372">
        <v>1</v>
      </c>
      <c r="Q27" s="686">
        <v>2</v>
      </c>
      <c r="R27" s="372">
        <v>0</v>
      </c>
      <c r="S27" s="372">
        <v>1072</v>
      </c>
      <c r="T27" s="372">
        <v>76</v>
      </c>
      <c r="U27" s="372">
        <v>965</v>
      </c>
      <c r="V27" s="692">
        <v>19</v>
      </c>
      <c r="W27" s="692">
        <v>8</v>
      </c>
      <c r="X27" s="692">
        <v>1</v>
      </c>
      <c r="Y27" s="372">
        <v>3</v>
      </c>
      <c r="Z27" s="844" t="s">
        <v>659</v>
      </c>
      <c r="AA27" s="369" t="s">
        <v>138</v>
      </c>
      <c r="AB27" s="838" t="s">
        <v>660</v>
      </c>
      <c r="AC27" s="371" t="s">
        <v>136</v>
      </c>
      <c r="AD27" s="372">
        <v>12</v>
      </c>
      <c r="AE27" s="372">
        <v>1</v>
      </c>
      <c r="AF27" s="372">
        <v>11</v>
      </c>
      <c r="AG27" s="372">
        <v>0</v>
      </c>
      <c r="AH27" s="372">
        <v>0</v>
      </c>
      <c r="AI27" s="372">
        <v>0</v>
      </c>
      <c r="AJ27" s="372">
        <v>0</v>
      </c>
    </row>
    <row r="28" spans="1:36" s="370" customFormat="1" ht="21" customHeight="1">
      <c r="A28" s="840"/>
      <c r="B28" s="371" t="s">
        <v>139</v>
      </c>
      <c r="C28" s="683">
        <f t="shared" si="7"/>
        <v>1557095</v>
      </c>
      <c r="D28" s="683">
        <f t="shared" si="8"/>
        <v>99126</v>
      </c>
      <c r="E28" s="683">
        <f t="shared" si="9"/>
        <v>1455629</v>
      </c>
      <c r="F28" s="683">
        <f t="shared" si="10"/>
        <v>-131</v>
      </c>
      <c r="G28" s="683">
        <f t="shared" si="11"/>
        <v>1917</v>
      </c>
      <c r="H28" s="683">
        <f t="shared" si="12"/>
        <v>520</v>
      </c>
      <c r="I28" s="367">
        <f t="shared" si="13"/>
        <v>34</v>
      </c>
      <c r="J28" s="850"/>
      <c r="K28" s="68" t="s">
        <v>140</v>
      </c>
      <c r="L28" s="372">
        <v>937195</v>
      </c>
      <c r="M28" s="372">
        <v>56733</v>
      </c>
      <c r="N28" s="372">
        <v>877678</v>
      </c>
      <c r="O28" s="372">
        <v>24</v>
      </c>
      <c r="P28" s="372">
        <v>2228</v>
      </c>
      <c r="Q28" s="686">
        <v>532</v>
      </c>
      <c r="R28" s="372">
        <v>0</v>
      </c>
      <c r="S28" s="372">
        <v>615432</v>
      </c>
      <c r="T28" s="372">
        <v>42185</v>
      </c>
      <c r="U28" s="372">
        <v>573691</v>
      </c>
      <c r="V28" s="692">
        <v>-155</v>
      </c>
      <c r="W28" s="692">
        <v>-311</v>
      </c>
      <c r="X28" s="692">
        <v>-12</v>
      </c>
      <c r="Y28" s="372">
        <v>34</v>
      </c>
      <c r="Z28" s="844"/>
      <c r="AA28" s="369" t="s">
        <v>141</v>
      </c>
      <c r="AB28" s="840"/>
      <c r="AC28" s="371" t="s">
        <v>139</v>
      </c>
      <c r="AD28" s="372">
        <v>4468</v>
      </c>
      <c r="AE28" s="372">
        <v>208</v>
      </c>
      <c r="AF28" s="372">
        <v>4260</v>
      </c>
      <c r="AG28" s="372">
        <v>0</v>
      </c>
      <c r="AH28" s="372">
        <v>0</v>
      </c>
      <c r="AI28" s="372">
        <v>0</v>
      </c>
      <c r="AJ28" s="372">
        <v>0</v>
      </c>
    </row>
    <row r="29" spans="1:36" s="370" customFormat="1" ht="21" customHeight="1">
      <c r="A29" s="838" t="s">
        <v>552</v>
      </c>
      <c r="B29" s="371" t="s">
        <v>136</v>
      </c>
      <c r="C29" s="683">
        <f t="shared" si="7"/>
        <v>980</v>
      </c>
      <c r="D29" s="683">
        <f t="shared" si="8"/>
        <v>458</v>
      </c>
      <c r="E29" s="683">
        <f t="shared" si="9"/>
        <v>285</v>
      </c>
      <c r="F29" s="683">
        <f t="shared" si="10"/>
        <v>57</v>
      </c>
      <c r="G29" s="683">
        <f t="shared" si="11"/>
        <v>12</v>
      </c>
      <c r="H29" s="683">
        <f t="shared" si="12"/>
        <v>96</v>
      </c>
      <c r="I29" s="367">
        <f t="shared" si="13"/>
        <v>72</v>
      </c>
      <c r="J29" s="850" t="s">
        <v>661</v>
      </c>
      <c r="K29" s="68" t="s">
        <v>137</v>
      </c>
      <c r="L29" s="372">
        <v>412</v>
      </c>
      <c r="M29" s="372">
        <v>206</v>
      </c>
      <c r="N29" s="372">
        <v>70</v>
      </c>
      <c r="O29" s="372">
        <v>13</v>
      </c>
      <c r="P29" s="372">
        <v>7</v>
      </c>
      <c r="Q29" s="686">
        <v>44</v>
      </c>
      <c r="R29" s="372">
        <v>72</v>
      </c>
      <c r="S29" s="372">
        <v>494</v>
      </c>
      <c r="T29" s="372">
        <v>204</v>
      </c>
      <c r="U29" s="372">
        <v>198</v>
      </c>
      <c r="V29" s="692">
        <v>38</v>
      </c>
      <c r="W29" s="692">
        <v>2</v>
      </c>
      <c r="X29" s="692">
        <v>52</v>
      </c>
      <c r="Y29" s="372">
        <v>0</v>
      </c>
      <c r="Z29" s="849" t="s">
        <v>662</v>
      </c>
      <c r="AA29" s="369" t="s">
        <v>138</v>
      </c>
      <c r="AB29" s="838" t="s">
        <v>663</v>
      </c>
      <c r="AC29" s="371" t="s">
        <v>136</v>
      </c>
      <c r="AD29" s="372">
        <v>74</v>
      </c>
      <c r="AE29" s="372">
        <v>48</v>
      </c>
      <c r="AF29" s="372">
        <v>17</v>
      </c>
      <c r="AG29" s="372">
        <v>6</v>
      </c>
      <c r="AH29" s="372">
        <v>3</v>
      </c>
      <c r="AI29" s="372">
        <v>0</v>
      </c>
      <c r="AJ29" s="372">
        <v>0</v>
      </c>
    </row>
    <row r="30" spans="1:36" s="370" customFormat="1" ht="21" customHeight="1">
      <c r="A30" s="840"/>
      <c r="B30" s="371" t="s">
        <v>139</v>
      </c>
      <c r="C30" s="683">
        <f t="shared" si="7"/>
        <v>454413</v>
      </c>
      <c r="D30" s="683">
        <f t="shared" si="8"/>
        <v>356348</v>
      </c>
      <c r="E30" s="683">
        <f t="shared" si="9"/>
        <v>56880</v>
      </c>
      <c r="F30" s="683">
        <f t="shared" si="10"/>
        <v>4324</v>
      </c>
      <c r="G30" s="683">
        <f t="shared" si="11"/>
        <v>24758</v>
      </c>
      <c r="H30" s="683">
        <f t="shared" si="12"/>
        <v>9175</v>
      </c>
      <c r="I30" s="367">
        <f t="shared" si="13"/>
        <v>2928</v>
      </c>
      <c r="J30" s="850"/>
      <c r="K30" s="68" t="s">
        <v>140</v>
      </c>
      <c r="L30" s="372">
        <v>301251</v>
      </c>
      <c r="M30" s="372">
        <v>251410</v>
      </c>
      <c r="N30" s="372">
        <v>16022</v>
      </c>
      <c r="O30" s="372">
        <v>2635</v>
      </c>
      <c r="P30" s="372">
        <v>20494</v>
      </c>
      <c r="Q30" s="686">
        <v>7762</v>
      </c>
      <c r="R30" s="372">
        <v>2928</v>
      </c>
      <c r="S30" s="372">
        <v>112339</v>
      </c>
      <c r="T30" s="372">
        <v>75520</v>
      </c>
      <c r="U30" s="372">
        <v>34477</v>
      </c>
      <c r="V30" s="692">
        <v>447</v>
      </c>
      <c r="W30" s="692">
        <v>482</v>
      </c>
      <c r="X30" s="692">
        <v>1413</v>
      </c>
      <c r="Y30" s="372">
        <v>0</v>
      </c>
      <c r="Z30" s="844"/>
      <c r="AA30" s="369" t="s">
        <v>141</v>
      </c>
      <c r="AB30" s="840"/>
      <c r="AC30" s="371" t="s">
        <v>139</v>
      </c>
      <c r="AD30" s="372">
        <v>40823</v>
      </c>
      <c r="AE30" s="372">
        <v>29418</v>
      </c>
      <c r="AF30" s="372">
        <v>6381</v>
      </c>
      <c r="AG30" s="372">
        <v>1242</v>
      </c>
      <c r="AH30" s="372">
        <v>3782</v>
      </c>
      <c r="AI30" s="372">
        <v>0</v>
      </c>
      <c r="AJ30" s="372">
        <v>0</v>
      </c>
    </row>
    <row r="31" spans="1:36" s="370" customFormat="1" ht="21" customHeight="1">
      <c r="A31" s="838" t="s">
        <v>553</v>
      </c>
      <c r="B31" s="371" t="s">
        <v>136</v>
      </c>
      <c r="C31" s="683">
        <f t="shared" si="7"/>
        <v>140</v>
      </c>
      <c r="D31" s="683">
        <f t="shared" si="8"/>
        <v>52</v>
      </c>
      <c r="E31" s="683">
        <f t="shared" si="9"/>
        <v>77</v>
      </c>
      <c r="F31" s="683">
        <f t="shared" si="10"/>
        <v>6</v>
      </c>
      <c r="G31" s="683">
        <f t="shared" si="11"/>
        <v>1</v>
      </c>
      <c r="H31" s="683">
        <f t="shared" si="12"/>
        <v>4</v>
      </c>
      <c r="I31" s="367">
        <f t="shared" si="13"/>
        <v>0</v>
      </c>
      <c r="J31" s="842" t="s">
        <v>664</v>
      </c>
      <c r="K31" s="68" t="s">
        <v>137</v>
      </c>
      <c r="L31" s="372">
        <v>60</v>
      </c>
      <c r="M31" s="372">
        <v>20</v>
      </c>
      <c r="N31" s="372">
        <v>35</v>
      </c>
      <c r="O31" s="372">
        <v>0</v>
      </c>
      <c r="P31" s="372">
        <v>1</v>
      </c>
      <c r="Q31" s="686">
        <v>4</v>
      </c>
      <c r="R31" s="372">
        <v>0</v>
      </c>
      <c r="S31" s="372">
        <v>76</v>
      </c>
      <c r="T31" s="372">
        <v>30</v>
      </c>
      <c r="U31" s="372">
        <v>42</v>
      </c>
      <c r="V31" s="692">
        <v>4</v>
      </c>
      <c r="W31" s="692">
        <v>0</v>
      </c>
      <c r="X31" s="692">
        <v>0</v>
      </c>
      <c r="Y31" s="372">
        <v>0</v>
      </c>
      <c r="Z31" s="844" t="s">
        <v>665</v>
      </c>
      <c r="AA31" s="369" t="s">
        <v>138</v>
      </c>
      <c r="AB31" s="838" t="s">
        <v>666</v>
      </c>
      <c r="AC31" s="371" t="s">
        <v>136</v>
      </c>
      <c r="AD31" s="372">
        <v>4</v>
      </c>
      <c r="AE31" s="372">
        <v>2</v>
      </c>
      <c r="AF31" s="372">
        <v>0</v>
      </c>
      <c r="AG31" s="372">
        <v>2</v>
      </c>
      <c r="AH31" s="372">
        <v>0</v>
      </c>
      <c r="AI31" s="372">
        <v>0</v>
      </c>
      <c r="AJ31" s="372">
        <v>0</v>
      </c>
    </row>
    <row r="32" spans="1:36" s="370" customFormat="1" ht="21" customHeight="1">
      <c r="A32" s="840"/>
      <c r="B32" s="371" t="s">
        <v>139</v>
      </c>
      <c r="C32" s="683">
        <f t="shared" si="7"/>
        <v>76917</v>
      </c>
      <c r="D32" s="683">
        <f t="shared" si="8"/>
        <v>61834</v>
      </c>
      <c r="E32" s="683">
        <f t="shared" si="9"/>
        <v>11164</v>
      </c>
      <c r="F32" s="683">
        <f t="shared" si="10"/>
        <v>195</v>
      </c>
      <c r="G32" s="683">
        <f t="shared" si="11"/>
        <v>1760</v>
      </c>
      <c r="H32" s="683">
        <f t="shared" si="12"/>
        <v>1964</v>
      </c>
      <c r="I32" s="367">
        <f t="shared" si="13"/>
        <v>0</v>
      </c>
      <c r="J32" s="850"/>
      <c r="K32" s="68" t="s">
        <v>140</v>
      </c>
      <c r="L32" s="372">
        <v>53280</v>
      </c>
      <c r="M32" s="372">
        <v>47063</v>
      </c>
      <c r="N32" s="372">
        <v>2493</v>
      </c>
      <c r="O32" s="372">
        <v>0</v>
      </c>
      <c r="P32" s="372">
        <v>1760</v>
      </c>
      <c r="Q32" s="686">
        <v>1964</v>
      </c>
      <c r="R32" s="372">
        <v>0</v>
      </c>
      <c r="S32" s="372">
        <v>22326</v>
      </c>
      <c r="T32" s="372">
        <v>13535</v>
      </c>
      <c r="U32" s="372">
        <v>8671</v>
      </c>
      <c r="V32" s="692">
        <v>120</v>
      </c>
      <c r="W32" s="692">
        <v>0</v>
      </c>
      <c r="X32" s="692">
        <v>0</v>
      </c>
      <c r="Y32" s="372">
        <v>0</v>
      </c>
      <c r="Z32" s="844"/>
      <c r="AA32" s="369" t="s">
        <v>141</v>
      </c>
      <c r="AB32" s="840"/>
      <c r="AC32" s="371" t="s">
        <v>139</v>
      </c>
      <c r="AD32" s="372">
        <v>1311</v>
      </c>
      <c r="AE32" s="372">
        <v>1236</v>
      </c>
      <c r="AF32" s="372">
        <v>0</v>
      </c>
      <c r="AG32" s="372">
        <v>75</v>
      </c>
      <c r="AH32" s="372">
        <v>0</v>
      </c>
      <c r="AI32" s="372">
        <v>0</v>
      </c>
      <c r="AJ32" s="372">
        <v>0</v>
      </c>
    </row>
    <row r="33" spans="1:36" s="370" customFormat="1" ht="21" customHeight="1">
      <c r="A33" s="838" t="s">
        <v>554</v>
      </c>
      <c r="B33" s="371" t="s">
        <v>136</v>
      </c>
      <c r="C33" s="683">
        <f t="shared" si="7"/>
        <v>3466</v>
      </c>
      <c r="D33" s="683">
        <f t="shared" si="8"/>
        <v>298</v>
      </c>
      <c r="E33" s="683">
        <f t="shared" si="9"/>
        <v>3075</v>
      </c>
      <c r="F33" s="683">
        <f t="shared" si="10"/>
        <v>61</v>
      </c>
      <c r="G33" s="683">
        <f t="shared" si="11"/>
        <v>8</v>
      </c>
      <c r="H33" s="683">
        <f t="shared" si="12"/>
        <v>18</v>
      </c>
      <c r="I33" s="367">
        <f t="shared" si="13"/>
        <v>6</v>
      </c>
      <c r="J33" s="842" t="s">
        <v>667</v>
      </c>
      <c r="K33" s="68" t="s">
        <v>137</v>
      </c>
      <c r="L33" s="372">
        <v>2430</v>
      </c>
      <c r="M33" s="372">
        <v>224</v>
      </c>
      <c r="N33" s="372">
        <v>2168</v>
      </c>
      <c r="O33" s="372">
        <v>18</v>
      </c>
      <c r="P33" s="372">
        <v>5</v>
      </c>
      <c r="Q33" s="686">
        <v>12</v>
      </c>
      <c r="R33" s="372">
        <v>3</v>
      </c>
      <c r="S33" s="372">
        <v>974</v>
      </c>
      <c r="T33" s="372">
        <v>64</v>
      </c>
      <c r="U33" s="372">
        <v>866</v>
      </c>
      <c r="V33" s="692">
        <v>32</v>
      </c>
      <c r="W33" s="692">
        <v>3</v>
      </c>
      <c r="X33" s="692">
        <v>6</v>
      </c>
      <c r="Y33" s="372">
        <v>3</v>
      </c>
      <c r="Z33" s="844" t="s">
        <v>668</v>
      </c>
      <c r="AA33" s="369" t="s">
        <v>138</v>
      </c>
      <c r="AB33" s="838" t="s">
        <v>321</v>
      </c>
      <c r="AC33" s="371" t="s">
        <v>136</v>
      </c>
      <c r="AD33" s="372">
        <v>62</v>
      </c>
      <c r="AE33" s="372">
        <v>10</v>
      </c>
      <c r="AF33" s="372">
        <v>41</v>
      </c>
      <c r="AG33" s="372">
        <v>11</v>
      </c>
      <c r="AH33" s="372">
        <v>0</v>
      </c>
      <c r="AI33" s="372">
        <v>0</v>
      </c>
      <c r="AJ33" s="372">
        <v>0</v>
      </c>
    </row>
    <row r="34" spans="1:36" s="370" customFormat="1" ht="21" customHeight="1" thickBot="1">
      <c r="A34" s="839"/>
      <c r="B34" s="373" t="s">
        <v>139</v>
      </c>
      <c r="C34" s="683">
        <f t="shared" si="7"/>
        <v>1098468</v>
      </c>
      <c r="D34" s="683">
        <f t="shared" si="8"/>
        <v>612514</v>
      </c>
      <c r="E34" s="683">
        <f t="shared" si="9"/>
        <v>478101</v>
      </c>
      <c r="F34" s="683">
        <f t="shared" si="10"/>
        <v>2410</v>
      </c>
      <c r="G34" s="683">
        <f t="shared" si="11"/>
        <v>4463</v>
      </c>
      <c r="H34" s="683">
        <f t="shared" si="12"/>
        <v>850</v>
      </c>
      <c r="I34" s="367">
        <f t="shared" si="13"/>
        <v>130</v>
      </c>
      <c r="J34" s="843"/>
      <c r="K34" s="374" t="s">
        <v>140</v>
      </c>
      <c r="L34" s="372">
        <v>953890</v>
      </c>
      <c r="M34" s="372">
        <v>595372</v>
      </c>
      <c r="N34" s="372">
        <v>352597</v>
      </c>
      <c r="O34" s="372">
        <v>587</v>
      </c>
      <c r="P34" s="372">
        <v>4829</v>
      </c>
      <c r="Q34" s="686">
        <v>478</v>
      </c>
      <c r="R34" s="372">
        <v>27</v>
      </c>
      <c r="S34" s="372">
        <v>129916</v>
      </c>
      <c r="T34" s="372">
        <v>12981</v>
      </c>
      <c r="U34" s="372">
        <v>117067</v>
      </c>
      <c r="V34" s="692">
        <v>-34</v>
      </c>
      <c r="W34" s="692">
        <v>-366</v>
      </c>
      <c r="X34" s="692">
        <v>165</v>
      </c>
      <c r="Y34" s="372">
        <v>103</v>
      </c>
      <c r="Z34" s="845"/>
      <c r="AA34" s="375" t="s">
        <v>141</v>
      </c>
      <c r="AB34" s="839"/>
      <c r="AC34" s="373" t="s">
        <v>139</v>
      </c>
      <c r="AD34" s="372">
        <v>14662</v>
      </c>
      <c r="AE34" s="372">
        <v>4161</v>
      </c>
      <c r="AF34" s="372">
        <v>8437</v>
      </c>
      <c r="AG34" s="372">
        <v>1857</v>
      </c>
      <c r="AH34" s="372">
        <v>0</v>
      </c>
      <c r="AI34" s="372">
        <v>207</v>
      </c>
      <c r="AJ34" s="372">
        <v>0</v>
      </c>
    </row>
    <row r="35" spans="1:36" s="127" customFormat="1" ht="11.1" customHeight="1">
      <c r="A35" s="376" t="s">
        <v>671</v>
      </c>
      <c r="B35" s="376"/>
      <c r="C35" s="376"/>
      <c r="D35" s="376"/>
      <c r="E35" s="376"/>
      <c r="F35" s="376" t="s">
        <v>673</v>
      </c>
      <c r="G35" s="376"/>
      <c r="H35" s="376"/>
      <c r="I35" s="78"/>
      <c r="J35" s="376" t="s">
        <v>672</v>
      </c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  <c r="Z35" s="376"/>
      <c r="AA35" s="78" t="s">
        <v>673</v>
      </c>
      <c r="AB35" s="376" t="s">
        <v>672</v>
      </c>
      <c r="AC35" s="376"/>
      <c r="AD35" s="376"/>
      <c r="AE35" s="376"/>
      <c r="AF35" s="376"/>
      <c r="AG35" s="376"/>
      <c r="AH35" s="376"/>
      <c r="AI35" s="376"/>
      <c r="AJ35" s="78" t="s">
        <v>673</v>
      </c>
    </row>
    <row r="36" spans="1:36" s="127" customFormat="1" ht="11.1" customHeight="1">
      <c r="A36" s="132" t="s">
        <v>452</v>
      </c>
      <c r="B36" s="132"/>
      <c r="I36" s="129"/>
      <c r="J36" s="132" t="s">
        <v>669</v>
      </c>
      <c r="L36" s="132"/>
      <c r="M36" s="132"/>
      <c r="Z36" s="132"/>
      <c r="AA36" s="129" t="s">
        <v>142</v>
      </c>
      <c r="AB36" s="132" t="s">
        <v>669</v>
      </c>
      <c r="AD36" s="132"/>
      <c r="AE36" s="132"/>
      <c r="AJ36" s="129" t="s">
        <v>142</v>
      </c>
    </row>
    <row r="37" spans="1:36" s="106" customFormat="1" ht="11.25">
      <c r="A37" s="137"/>
      <c r="B37" s="137"/>
      <c r="L37" s="137"/>
      <c r="M37" s="137"/>
      <c r="AF37" s="137"/>
      <c r="AG37" s="137"/>
      <c r="AH37" s="137"/>
      <c r="AI37" s="137"/>
    </row>
    <row r="38" spans="1:36" s="106" customFormat="1" ht="11.25">
      <c r="A38" s="137"/>
      <c r="B38" s="137"/>
      <c r="L38" s="377"/>
      <c r="M38" s="137"/>
      <c r="AF38" s="137"/>
      <c r="AG38" s="137"/>
      <c r="AH38" s="137"/>
      <c r="AI38" s="137"/>
    </row>
    <row r="39" spans="1:36" s="106" customFormat="1" ht="11.25">
      <c r="A39" s="137"/>
      <c r="B39" s="137"/>
      <c r="L39" s="377"/>
      <c r="M39" s="137"/>
      <c r="AF39" s="137"/>
      <c r="AG39" s="137"/>
      <c r="AH39" s="137"/>
      <c r="AI39" s="137"/>
    </row>
    <row r="40" spans="1:36" s="106" customFormat="1" ht="11.25">
      <c r="A40" s="137"/>
      <c r="B40" s="137"/>
      <c r="L40" s="137"/>
      <c r="M40" s="137"/>
      <c r="AF40" s="137"/>
      <c r="AG40" s="137"/>
      <c r="AH40" s="137"/>
      <c r="AI40" s="137"/>
    </row>
    <row r="41" spans="1:36" s="106" customFormat="1" ht="11.25">
      <c r="A41" s="137"/>
      <c r="B41" s="137"/>
      <c r="L41" s="137"/>
      <c r="M41" s="137"/>
      <c r="AF41" s="137"/>
      <c r="AG41" s="137"/>
      <c r="AH41" s="137"/>
      <c r="AI41" s="137"/>
    </row>
    <row r="42" spans="1:36" s="106" customFormat="1" ht="11.25">
      <c r="A42" s="137"/>
      <c r="B42" s="137"/>
      <c r="L42" s="137"/>
      <c r="M42" s="137"/>
      <c r="AF42" s="137"/>
      <c r="AG42" s="137"/>
      <c r="AH42" s="137"/>
      <c r="AI42" s="137"/>
    </row>
    <row r="43" spans="1:36" s="106" customFormat="1" ht="11.25">
      <c r="A43" s="137"/>
      <c r="B43" s="137"/>
      <c r="L43" s="137"/>
      <c r="M43" s="137"/>
      <c r="AF43" s="137"/>
      <c r="AG43" s="137"/>
      <c r="AH43" s="137"/>
      <c r="AI43" s="137"/>
    </row>
    <row r="44" spans="1:36" s="106" customFormat="1" ht="11.25">
      <c r="A44" s="137"/>
      <c r="B44" s="137"/>
      <c r="L44" s="137"/>
      <c r="M44" s="137"/>
      <c r="AF44" s="137"/>
      <c r="AG44" s="137"/>
      <c r="AH44" s="137"/>
      <c r="AI44" s="137"/>
    </row>
    <row r="45" spans="1:36" s="106" customFormat="1" ht="11.25">
      <c r="A45" s="137"/>
      <c r="B45" s="137"/>
      <c r="L45" s="137"/>
      <c r="M45" s="137"/>
      <c r="AF45" s="137"/>
      <c r="AG45" s="137"/>
      <c r="AH45" s="137"/>
      <c r="AI45" s="137"/>
    </row>
    <row r="46" spans="1:36" s="106" customFormat="1" ht="11.25">
      <c r="A46" s="137"/>
      <c r="B46" s="137"/>
      <c r="L46" s="137"/>
      <c r="M46" s="137"/>
      <c r="AF46" s="137"/>
      <c r="AG46" s="137"/>
      <c r="AH46" s="137"/>
      <c r="AI46" s="137"/>
    </row>
    <row r="47" spans="1:36" s="106" customFormat="1" ht="11.25">
      <c r="A47" s="137"/>
      <c r="B47" s="137"/>
      <c r="L47" s="137"/>
      <c r="M47" s="137"/>
      <c r="AF47" s="137"/>
      <c r="AG47" s="137"/>
      <c r="AH47" s="137"/>
      <c r="AI47" s="137"/>
    </row>
    <row r="48" spans="1:36" s="106" customFormat="1" ht="11.25">
      <c r="A48" s="137"/>
      <c r="B48" s="137"/>
      <c r="L48" s="137"/>
      <c r="M48" s="137"/>
      <c r="AF48" s="137"/>
      <c r="AG48" s="137"/>
      <c r="AH48" s="137"/>
      <c r="AI48" s="137"/>
    </row>
    <row r="49" spans="1:35" s="106" customFormat="1" ht="11.25">
      <c r="A49" s="137"/>
      <c r="B49" s="137"/>
      <c r="L49" s="137"/>
      <c r="M49" s="137"/>
      <c r="AF49" s="137"/>
      <c r="AG49" s="137"/>
      <c r="AH49" s="137"/>
      <c r="AI49" s="137"/>
    </row>
    <row r="50" spans="1:35" s="106" customFormat="1" ht="11.25">
      <c r="A50" s="137"/>
      <c r="B50" s="137"/>
      <c r="L50" s="137"/>
      <c r="M50" s="137"/>
      <c r="AF50" s="137"/>
      <c r="AG50" s="137"/>
      <c r="AH50" s="137"/>
      <c r="AI50" s="137"/>
    </row>
  </sheetData>
  <sheetProtection selectLockedCells="1"/>
  <dataConsolidate/>
  <mergeCells count="90">
    <mergeCell ref="J16:J17"/>
    <mergeCell ref="Z16:Z17"/>
    <mergeCell ref="AB16:AB17"/>
    <mergeCell ref="A14:A15"/>
    <mergeCell ref="Z14:Z15"/>
    <mergeCell ref="AB14:AB15"/>
    <mergeCell ref="J14:J15"/>
    <mergeCell ref="Z12:Z13"/>
    <mergeCell ref="J10:J11"/>
    <mergeCell ref="Z10:Z11"/>
    <mergeCell ref="AB10:AB11"/>
    <mergeCell ref="A12:A13"/>
    <mergeCell ref="V7:V9"/>
    <mergeCell ref="A25:A26"/>
    <mergeCell ref="A18:A19"/>
    <mergeCell ref="AB23:AB24"/>
    <mergeCell ref="J18:J19"/>
    <mergeCell ref="J21:J22"/>
    <mergeCell ref="A23:A24"/>
    <mergeCell ref="A21:A22"/>
    <mergeCell ref="J25:J26"/>
    <mergeCell ref="Z25:Z26"/>
    <mergeCell ref="J23:J24"/>
    <mergeCell ref="Z23:Z24"/>
    <mergeCell ref="Z18:Z19"/>
    <mergeCell ref="AB12:AB13"/>
    <mergeCell ref="J12:J13"/>
    <mergeCell ref="A10:A11"/>
    <mergeCell ref="O7:O9"/>
    <mergeCell ref="E7:E9"/>
    <mergeCell ref="J3:R3"/>
    <mergeCell ref="C6:I6"/>
    <mergeCell ref="F7:F9"/>
    <mergeCell ref="I7:I9"/>
    <mergeCell ref="N7:N9"/>
    <mergeCell ref="M7:M9"/>
    <mergeCell ref="G7:G9"/>
    <mergeCell ref="A31:A32"/>
    <mergeCell ref="A27:A28"/>
    <mergeCell ref="A29:A30"/>
    <mergeCell ref="A33:A34"/>
    <mergeCell ref="A3:I3"/>
    <mergeCell ref="A4:I4"/>
    <mergeCell ref="A6:B9"/>
    <mergeCell ref="H7:H9"/>
    <mergeCell ref="C7:C9"/>
    <mergeCell ref="D7:D9"/>
    <mergeCell ref="A16:A17"/>
    <mergeCell ref="J33:J34"/>
    <mergeCell ref="Z33:Z34"/>
    <mergeCell ref="W7:W9"/>
    <mergeCell ref="J6:K9"/>
    <mergeCell ref="Z27:Z28"/>
    <mergeCell ref="Z29:Z30"/>
    <mergeCell ref="Z31:Z32"/>
    <mergeCell ref="P7:P9"/>
    <mergeCell ref="Q7:Q9"/>
    <mergeCell ref="J31:J32"/>
    <mergeCell ref="J27:J28"/>
    <mergeCell ref="J29:J30"/>
    <mergeCell ref="R7:R9"/>
    <mergeCell ref="Z21:Z22"/>
    <mergeCell ref="L7:L9"/>
    <mergeCell ref="L6:R6"/>
    <mergeCell ref="AH7:AH9"/>
    <mergeCell ref="AJ7:AJ9"/>
    <mergeCell ref="AD7:AD9"/>
    <mergeCell ref="AB33:AB34"/>
    <mergeCell ref="AB31:AB32"/>
    <mergeCell ref="AB18:AB19"/>
    <mergeCell ref="AB21:AB22"/>
    <mergeCell ref="AB29:AB30"/>
    <mergeCell ref="AB27:AB28"/>
    <mergeCell ref="AB25:AB26"/>
    <mergeCell ref="AB3:AJ3"/>
    <mergeCell ref="Z6:AA9"/>
    <mergeCell ref="AD6:AJ6"/>
    <mergeCell ref="AI7:AI9"/>
    <mergeCell ref="AF7:AF9"/>
    <mergeCell ref="S3:AA3"/>
    <mergeCell ref="AE7:AE9"/>
    <mergeCell ref="S6:Y6"/>
    <mergeCell ref="T7:T9"/>
    <mergeCell ref="AB4:AJ4"/>
    <mergeCell ref="AB6:AC9"/>
    <mergeCell ref="S7:S9"/>
    <mergeCell ref="X7:X9"/>
    <mergeCell ref="Y7:Y9"/>
    <mergeCell ref="U7:U9"/>
    <mergeCell ref="AG7:AG9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35" man="1"/>
    <brk id="18" max="35" man="1"/>
    <brk id="27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8"/>
  <sheetViews>
    <sheetView view="pageBreakPreview" zoomScale="110" zoomScaleNormal="85" zoomScaleSheetLayoutView="110" workbookViewId="0">
      <selection activeCell="J2" sqref="J2"/>
    </sheetView>
  </sheetViews>
  <sheetFormatPr defaultColWidth="10" defaultRowHeight="14.25"/>
  <cols>
    <col min="1" max="1" width="5.875" style="363" customWidth="1"/>
    <col min="2" max="2" width="6.875" style="363" customWidth="1"/>
    <col min="3" max="3" width="7.375" style="364" customWidth="1"/>
    <col min="4" max="4" width="10.125" style="364" customWidth="1"/>
    <col min="5" max="5" width="7.625" style="363" customWidth="1"/>
    <col min="6" max="6" width="9.875" style="363" customWidth="1"/>
    <col min="7" max="7" width="7.125" style="363" customWidth="1"/>
    <col min="8" max="8" width="9.875" style="363" customWidth="1"/>
    <col min="9" max="9" width="7.625" style="363" customWidth="1"/>
    <col min="10" max="10" width="10.125" style="363" customWidth="1"/>
    <col min="11" max="11" width="5.875" style="365" customWidth="1"/>
    <col min="12" max="12" width="8.625" style="365" customWidth="1"/>
    <col min="13" max="13" width="7.5" style="363" customWidth="1"/>
    <col min="14" max="14" width="10.25" style="363" customWidth="1"/>
    <col min="15" max="15" width="7.375" style="363" customWidth="1"/>
    <col min="16" max="16" width="8.875" style="363" customWidth="1"/>
    <col min="17" max="17" width="7.625" style="363" customWidth="1"/>
    <col min="18" max="18" width="9.25" style="363" customWidth="1"/>
    <col min="19" max="19" width="7.375" style="364" customWidth="1"/>
    <col min="20" max="20" width="9.625" style="364" customWidth="1"/>
    <col min="21" max="16384" width="10" style="363"/>
  </cols>
  <sheetData>
    <row r="1" spans="1:32" s="346" customFormat="1" ht="14.1" customHeight="1">
      <c r="A1" s="144"/>
      <c r="B1" s="144"/>
      <c r="C1" s="345"/>
      <c r="D1" s="345"/>
      <c r="J1" s="102" t="s">
        <v>808</v>
      </c>
      <c r="K1" s="144" t="s">
        <v>809</v>
      </c>
      <c r="L1" s="144"/>
      <c r="N1" s="345"/>
      <c r="O1" s="345"/>
    </row>
    <row r="2" spans="1:32" s="346" customFormat="1" ht="14.1" customHeight="1">
      <c r="A2" s="144"/>
      <c r="B2" s="144"/>
      <c r="C2" s="345"/>
      <c r="D2" s="345"/>
      <c r="J2" s="102"/>
      <c r="K2" s="144"/>
      <c r="L2" s="144"/>
      <c r="N2" s="345"/>
      <c r="O2" s="345"/>
    </row>
    <row r="3" spans="1:32" s="347" customFormat="1" ht="20.100000000000001" customHeight="1">
      <c r="A3" s="880" t="s">
        <v>786</v>
      </c>
      <c r="B3" s="880"/>
      <c r="C3" s="880"/>
      <c r="D3" s="880"/>
      <c r="E3" s="880"/>
      <c r="F3" s="880"/>
      <c r="G3" s="880"/>
      <c r="H3" s="880"/>
      <c r="I3" s="880"/>
      <c r="J3" s="880"/>
      <c r="K3" s="880" t="s">
        <v>787</v>
      </c>
      <c r="L3" s="880"/>
      <c r="M3" s="880"/>
      <c r="N3" s="880"/>
      <c r="O3" s="880"/>
      <c r="P3" s="880"/>
      <c r="Q3" s="880"/>
      <c r="R3" s="880"/>
      <c r="S3" s="880"/>
      <c r="T3" s="880"/>
    </row>
    <row r="4" spans="1:32" s="348" customFormat="1" ht="24" customHeight="1">
      <c r="A4" s="881" t="s">
        <v>287</v>
      </c>
      <c r="B4" s="881"/>
      <c r="C4" s="881"/>
      <c r="D4" s="881"/>
      <c r="E4" s="881"/>
      <c r="F4" s="881"/>
      <c r="G4" s="881"/>
      <c r="H4" s="881"/>
      <c r="I4" s="881"/>
      <c r="J4" s="881"/>
      <c r="K4" s="881" t="s">
        <v>288</v>
      </c>
      <c r="L4" s="881"/>
      <c r="M4" s="881"/>
      <c r="N4" s="881"/>
      <c r="O4" s="881"/>
      <c r="P4" s="881"/>
      <c r="Q4" s="881"/>
      <c r="R4" s="881"/>
      <c r="S4" s="881"/>
      <c r="T4" s="881"/>
    </row>
    <row r="5" spans="1:32" s="349" customFormat="1" ht="18" customHeight="1" thickBot="1">
      <c r="A5" s="349" t="s">
        <v>120</v>
      </c>
      <c r="H5" s="350"/>
      <c r="I5" s="350"/>
      <c r="J5" s="350" t="s">
        <v>278</v>
      </c>
      <c r="K5" s="349" t="s">
        <v>120</v>
      </c>
      <c r="S5" s="350"/>
      <c r="T5" s="350" t="s">
        <v>278</v>
      </c>
    </row>
    <row r="6" spans="1:32" s="346" customFormat="1" ht="17.100000000000001" customHeight="1">
      <c r="A6" s="863" t="s">
        <v>281</v>
      </c>
      <c r="B6" s="864"/>
      <c r="C6" s="869" t="s">
        <v>289</v>
      </c>
      <c r="D6" s="870"/>
      <c r="E6" s="870" t="s">
        <v>279</v>
      </c>
      <c r="F6" s="870"/>
      <c r="G6" s="870" t="s">
        <v>280</v>
      </c>
      <c r="H6" s="886"/>
      <c r="I6" s="882" t="s">
        <v>454</v>
      </c>
      <c r="J6" s="883"/>
      <c r="K6" s="863" t="s">
        <v>281</v>
      </c>
      <c r="L6" s="864"/>
      <c r="M6" s="887" t="s">
        <v>282</v>
      </c>
      <c r="N6" s="870"/>
      <c r="O6" s="882" t="s">
        <v>283</v>
      </c>
      <c r="P6" s="888"/>
      <c r="Q6" s="870" t="s">
        <v>284</v>
      </c>
      <c r="R6" s="870"/>
      <c r="S6" s="870" t="s">
        <v>455</v>
      </c>
      <c r="T6" s="886"/>
      <c r="AD6" s="351"/>
      <c r="AE6" s="351"/>
      <c r="AF6" s="351"/>
    </row>
    <row r="7" spans="1:32" s="346" customFormat="1" ht="21.75" customHeight="1">
      <c r="A7" s="865"/>
      <c r="B7" s="866"/>
      <c r="C7" s="871"/>
      <c r="D7" s="872"/>
      <c r="E7" s="872"/>
      <c r="F7" s="872"/>
      <c r="G7" s="872"/>
      <c r="H7" s="874"/>
      <c r="I7" s="884"/>
      <c r="J7" s="885"/>
      <c r="K7" s="865"/>
      <c r="L7" s="866"/>
      <c r="M7" s="878"/>
      <c r="N7" s="872"/>
      <c r="O7" s="884"/>
      <c r="P7" s="889"/>
      <c r="Q7" s="872"/>
      <c r="R7" s="872"/>
      <c r="S7" s="872"/>
      <c r="T7" s="874"/>
    </row>
    <row r="8" spans="1:32" s="346" customFormat="1" ht="17.100000000000001" customHeight="1">
      <c r="A8" s="865"/>
      <c r="B8" s="866"/>
      <c r="C8" s="871" t="s">
        <v>285</v>
      </c>
      <c r="D8" s="872" t="s">
        <v>286</v>
      </c>
      <c r="E8" s="872" t="s">
        <v>285</v>
      </c>
      <c r="F8" s="872" t="s">
        <v>286</v>
      </c>
      <c r="G8" s="872" t="s">
        <v>285</v>
      </c>
      <c r="H8" s="874" t="s">
        <v>290</v>
      </c>
      <c r="I8" s="872" t="s">
        <v>285</v>
      </c>
      <c r="J8" s="874" t="s">
        <v>286</v>
      </c>
      <c r="K8" s="865"/>
      <c r="L8" s="866"/>
      <c r="M8" s="878" t="s">
        <v>285</v>
      </c>
      <c r="N8" s="872" t="s">
        <v>286</v>
      </c>
      <c r="O8" s="878" t="s">
        <v>285</v>
      </c>
      <c r="P8" s="872" t="s">
        <v>286</v>
      </c>
      <c r="Q8" s="872" t="s">
        <v>285</v>
      </c>
      <c r="R8" s="872" t="s">
        <v>286</v>
      </c>
      <c r="S8" s="872" t="s">
        <v>285</v>
      </c>
      <c r="T8" s="874" t="s">
        <v>286</v>
      </c>
    </row>
    <row r="9" spans="1:32" s="346" customFormat="1" ht="21.75" customHeight="1">
      <c r="A9" s="867"/>
      <c r="B9" s="868"/>
      <c r="C9" s="876"/>
      <c r="D9" s="877"/>
      <c r="E9" s="873"/>
      <c r="F9" s="877"/>
      <c r="G9" s="873"/>
      <c r="H9" s="875"/>
      <c r="I9" s="873"/>
      <c r="J9" s="875"/>
      <c r="K9" s="867"/>
      <c r="L9" s="868"/>
      <c r="M9" s="879"/>
      <c r="N9" s="877"/>
      <c r="O9" s="879"/>
      <c r="P9" s="877"/>
      <c r="Q9" s="873"/>
      <c r="R9" s="877"/>
      <c r="S9" s="873"/>
      <c r="T9" s="875"/>
    </row>
    <row r="10" spans="1:32" s="352" customFormat="1" ht="18" customHeight="1">
      <c r="A10" s="861" t="s">
        <v>7</v>
      </c>
      <c r="B10" s="862"/>
      <c r="C10" s="687">
        <v>26052</v>
      </c>
      <c r="D10" s="687">
        <v>7873662</v>
      </c>
      <c r="E10" s="687">
        <v>7871</v>
      </c>
      <c r="F10" s="687">
        <v>1749089</v>
      </c>
      <c r="G10" s="687">
        <v>4977</v>
      </c>
      <c r="H10" s="687">
        <v>1188258</v>
      </c>
      <c r="I10" s="687">
        <v>6000</v>
      </c>
      <c r="J10" s="687">
        <v>1691248</v>
      </c>
      <c r="K10" s="861" t="s">
        <v>7</v>
      </c>
      <c r="L10" s="862"/>
      <c r="M10" s="69">
        <v>2505</v>
      </c>
      <c r="N10" s="69">
        <v>1573440</v>
      </c>
      <c r="O10" s="69">
        <v>199</v>
      </c>
      <c r="P10" s="69">
        <v>277704</v>
      </c>
      <c r="Q10" s="69">
        <v>1251</v>
      </c>
      <c r="R10" s="69">
        <v>763919</v>
      </c>
      <c r="S10" s="69">
        <v>3249</v>
      </c>
      <c r="T10" s="687">
        <v>630004</v>
      </c>
    </row>
    <row r="11" spans="1:32" s="352" customFormat="1" ht="18" customHeight="1">
      <c r="A11" s="861" t="s">
        <v>291</v>
      </c>
      <c r="B11" s="862"/>
      <c r="C11" s="687">
        <v>25159</v>
      </c>
      <c r="D11" s="687">
        <v>8704856</v>
      </c>
      <c r="E11" s="687">
        <v>9245</v>
      </c>
      <c r="F11" s="687">
        <v>2474050</v>
      </c>
      <c r="G11" s="687">
        <v>5467</v>
      </c>
      <c r="H11" s="687">
        <v>1618608</v>
      </c>
      <c r="I11" s="687">
        <v>3143</v>
      </c>
      <c r="J11" s="687">
        <v>900078</v>
      </c>
      <c r="K11" s="861" t="s">
        <v>291</v>
      </c>
      <c r="L11" s="862"/>
      <c r="M11" s="69">
        <v>2555</v>
      </c>
      <c r="N11" s="69">
        <v>1876270</v>
      </c>
      <c r="O11" s="69">
        <v>354</v>
      </c>
      <c r="P11" s="69">
        <v>623816</v>
      </c>
      <c r="Q11" s="69">
        <v>1130</v>
      </c>
      <c r="R11" s="69">
        <v>528754</v>
      </c>
      <c r="S11" s="69">
        <v>3265</v>
      </c>
      <c r="T11" s="687">
        <v>683280</v>
      </c>
    </row>
    <row r="12" spans="1:32" s="352" customFormat="1" ht="18" customHeight="1">
      <c r="A12" s="861" t="s">
        <v>565</v>
      </c>
      <c r="B12" s="862"/>
      <c r="C12" s="687">
        <v>23905</v>
      </c>
      <c r="D12" s="687">
        <v>7623449</v>
      </c>
      <c r="E12" s="687">
        <v>10274</v>
      </c>
      <c r="F12" s="687">
        <v>2897386</v>
      </c>
      <c r="G12" s="687">
        <v>5282</v>
      </c>
      <c r="H12" s="687">
        <v>1313872</v>
      </c>
      <c r="I12" s="687">
        <v>1759</v>
      </c>
      <c r="J12" s="687">
        <v>470815</v>
      </c>
      <c r="K12" s="861" t="s">
        <v>565</v>
      </c>
      <c r="L12" s="862"/>
      <c r="M12" s="69">
        <v>2396</v>
      </c>
      <c r="N12" s="69">
        <v>1585081</v>
      </c>
      <c r="O12" s="69">
        <v>157</v>
      </c>
      <c r="P12" s="69">
        <v>63047</v>
      </c>
      <c r="Q12" s="69">
        <v>926</v>
      </c>
      <c r="R12" s="69">
        <v>594744</v>
      </c>
      <c r="S12" s="69">
        <v>3111</v>
      </c>
      <c r="T12" s="687">
        <v>698504</v>
      </c>
    </row>
    <row r="13" spans="1:32" s="352" customFormat="1" ht="18" customHeight="1">
      <c r="A13" s="861" t="s">
        <v>758</v>
      </c>
      <c r="B13" s="862"/>
      <c r="C13" s="687">
        <v>24695</v>
      </c>
      <c r="D13" s="687">
        <v>8203511</v>
      </c>
      <c r="E13" s="687">
        <v>10483</v>
      </c>
      <c r="F13" s="687">
        <v>3084573</v>
      </c>
      <c r="G13" s="687">
        <v>5707</v>
      </c>
      <c r="H13" s="687">
        <v>1400152</v>
      </c>
      <c r="I13" s="687">
        <v>1299</v>
      </c>
      <c r="J13" s="687">
        <v>351227</v>
      </c>
      <c r="K13" s="861" t="s">
        <v>758</v>
      </c>
      <c r="L13" s="862"/>
      <c r="M13" s="69">
        <v>2802</v>
      </c>
      <c r="N13" s="69">
        <v>1822028</v>
      </c>
      <c r="O13" s="69">
        <v>133</v>
      </c>
      <c r="P13" s="69">
        <v>206582</v>
      </c>
      <c r="Q13" s="69">
        <v>1092</v>
      </c>
      <c r="R13" s="69">
        <v>607556</v>
      </c>
      <c r="S13" s="69">
        <v>3179</v>
      </c>
      <c r="T13" s="687">
        <v>731393</v>
      </c>
    </row>
    <row r="14" spans="1:32" s="353" customFormat="1" ht="18" customHeight="1">
      <c r="A14" s="859" t="s">
        <v>759</v>
      </c>
      <c r="B14" s="860"/>
      <c r="C14" s="688">
        <f>SUM(C16:C38)</f>
        <v>27322</v>
      </c>
      <c r="D14" s="688">
        <f t="shared" ref="D14:J14" si="0">SUM(D16:D38)</f>
        <v>10616500</v>
      </c>
      <c r="E14" s="688">
        <f t="shared" si="0"/>
        <v>11777</v>
      </c>
      <c r="F14" s="688">
        <f t="shared" si="0"/>
        <v>4959841</v>
      </c>
      <c r="G14" s="688">
        <f t="shared" si="0"/>
        <v>6319</v>
      </c>
      <c r="H14" s="688">
        <f t="shared" si="0"/>
        <v>2003835</v>
      </c>
      <c r="I14" s="688">
        <f t="shared" si="0"/>
        <v>2355</v>
      </c>
      <c r="J14" s="688">
        <f t="shared" si="0"/>
        <v>559497</v>
      </c>
      <c r="K14" s="859" t="s">
        <v>759</v>
      </c>
      <c r="L14" s="860"/>
      <c r="M14" s="66">
        <f t="shared" ref="M14:T14" si="1">SUM(M16:M38)</f>
        <v>2302</v>
      </c>
      <c r="N14" s="66">
        <f t="shared" si="1"/>
        <v>1557095</v>
      </c>
      <c r="O14" s="66">
        <f t="shared" si="1"/>
        <v>140</v>
      </c>
      <c r="P14" s="66">
        <f t="shared" si="1"/>
        <v>76917</v>
      </c>
      <c r="Q14" s="66">
        <f t="shared" si="1"/>
        <v>980</v>
      </c>
      <c r="R14" s="66">
        <f t="shared" si="1"/>
        <v>454413</v>
      </c>
      <c r="S14" s="66">
        <f t="shared" si="1"/>
        <v>3449</v>
      </c>
      <c r="T14" s="688">
        <f t="shared" si="1"/>
        <v>1004902</v>
      </c>
    </row>
    <row r="15" spans="1:32" s="352" customFormat="1" ht="16.7" customHeight="1">
      <c r="A15" s="67"/>
      <c r="B15" s="68"/>
      <c r="C15" s="687"/>
      <c r="D15" s="687"/>
      <c r="E15" s="687"/>
      <c r="F15" s="687"/>
      <c r="G15" s="687"/>
      <c r="H15" s="687"/>
      <c r="I15" s="687"/>
      <c r="J15" s="687"/>
      <c r="K15" s="67"/>
      <c r="L15" s="68"/>
      <c r="M15" s="69"/>
      <c r="N15" s="69"/>
      <c r="O15" s="69"/>
      <c r="P15" s="69"/>
      <c r="Q15" s="69"/>
      <c r="R15" s="69"/>
      <c r="S15" s="69"/>
      <c r="T15" s="687"/>
    </row>
    <row r="16" spans="1:32" s="352" customFormat="1" ht="17.45" customHeight="1">
      <c r="A16" s="70" t="s">
        <v>8</v>
      </c>
      <c r="B16" s="71" t="s">
        <v>9</v>
      </c>
      <c r="C16" s="689">
        <f>SUM(E16,G16,I16,M16,O16,Q16,S16)</f>
        <v>2234</v>
      </c>
      <c r="D16" s="689">
        <f>SUM(F16,H16,J16,N16,P16,R16,T16)</f>
        <v>1046800</v>
      </c>
      <c r="E16" s="690">
        <v>856</v>
      </c>
      <c r="F16" s="690">
        <v>469393</v>
      </c>
      <c r="G16" s="690">
        <v>857</v>
      </c>
      <c r="H16" s="690">
        <v>345983</v>
      </c>
      <c r="I16" s="690">
        <v>64</v>
      </c>
      <c r="J16" s="690">
        <v>14126</v>
      </c>
      <c r="K16" s="70" t="s">
        <v>8</v>
      </c>
      <c r="L16" s="71" t="s">
        <v>9</v>
      </c>
      <c r="M16" s="94">
        <v>144</v>
      </c>
      <c r="N16" s="94">
        <v>62262</v>
      </c>
      <c r="O16" s="94">
        <v>2</v>
      </c>
      <c r="P16" s="94">
        <v>1043</v>
      </c>
      <c r="Q16" s="94">
        <v>71</v>
      </c>
      <c r="R16" s="94">
        <v>58924</v>
      </c>
      <c r="S16" s="94">
        <v>240</v>
      </c>
      <c r="T16" s="690">
        <v>95069</v>
      </c>
    </row>
    <row r="17" spans="1:29" s="352" customFormat="1" ht="17.45" customHeight="1">
      <c r="A17" s="70" t="s">
        <v>10</v>
      </c>
      <c r="B17" s="71" t="s">
        <v>11</v>
      </c>
      <c r="C17" s="689">
        <f t="shared" ref="C17:D38" si="2">SUM(E17,G17,I17,M17,O17,Q17,S17)</f>
        <v>2847</v>
      </c>
      <c r="D17" s="689">
        <f t="shared" si="2"/>
        <v>1119240</v>
      </c>
      <c r="E17" s="690">
        <v>1408</v>
      </c>
      <c r="F17" s="690">
        <v>430007</v>
      </c>
      <c r="G17" s="690">
        <v>601</v>
      </c>
      <c r="H17" s="690">
        <v>172721</v>
      </c>
      <c r="I17" s="690">
        <v>148</v>
      </c>
      <c r="J17" s="690">
        <v>30621</v>
      </c>
      <c r="K17" s="70" t="s">
        <v>10</v>
      </c>
      <c r="L17" s="71" t="s">
        <v>11</v>
      </c>
      <c r="M17" s="94">
        <v>426</v>
      </c>
      <c r="N17" s="94">
        <v>313207</v>
      </c>
      <c r="O17" s="94">
        <v>6</v>
      </c>
      <c r="P17" s="94">
        <v>1487</v>
      </c>
      <c r="Q17" s="94">
        <v>98</v>
      </c>
      <c r="R17" s="94">
        <v>68249</v>
      </c>
      <c r="S17" s="94">
        <v>160</v>
      </c>
      <c r="T17" s="690">
        <v>102948</v>
      </c>
    </row>
    <row r="18" spans="1:29" s="352" customFormat="1" ht="17.45" customHeight="1">
      <c r="A18" s="70" t="s">
        <v>12</v>
      </c>
      <c r="B18" s="71" t="s">
        <v>13</v>
      </c>
      <c r="C18" s="689">
        <f t="shared" si="2"/>
        <v>1384</v>
      </c>
      <c r="D18" s="689">
        <f t="shared" si="2"/>
        <v>831081</v>
      </c>
      <c r="E18" s="690">
        <v>620</v>
      </c>
      <c r="F18" s="690">
        <v>418166</v>
      </c>
      <c r="G18" s="690">
        <v>299</v>
      </c>
      <c r="H18" s="690">
        <v>226372</v>
      </c>
      <c r="I18" s="690">
        <v>120</v>
      </c>
      <c r="J18" s="690">
        <v>29902</v>
      </c>
      <c r="K18" s="70" t="s">
        <v>12</v>
      </c>
      <c r="L18" s="71" t="s">
        <v>13</v>
      </c>
      <c r="M18" s="94">
        <v>90</v>
      </c>
      <c r="N18" s="94">
        <v>90374</v>
      </c>
      <c r="O18" s="94">
        <v>19</v>
      </c>
      <c r="P18" s="94">
        <v>14961</v>
      </c>
      <c r="Q18" s="94">
        <v>38</v>
      </c>
      <c r="R18" s="94">
        <v>15924</v>
      </c>
      <c r="S18" s="94">
        <v>198</v>
      </c>
      <c r="T18" s="690">
        <v>35382</v>
      </c>
    </row>
    <row r="19" spans="1:29" s="352" customFormat="1" ht="17.45" customHeight="1">
      <c r="A19" s="70" t="s">
        <v>14</v>
      </c>
      <c r="B19" s="71" t="s">
        <v>15</v>
      </c>
      <c r="C19" s="689">
        <f t="shared" si="2"/>
        <v>1566</v>
      </c>
      <c r="D19" s="689">
        <f t="shared" si="2"/>
        <v>417505</v>
      </c>
      <c r="E19" s="690">
        <v>592</v>
      </c>
      <c r="F19" s="690">
        <v>127239</v>
      </c>
      <c r="G19" s="690">
        <v>399</v>
      </c>
      <c r="H19" s="690">
        <v>125789</v>
      </c>
      <c r="I19" s="690">
        <v>203</v>
      </c>
      <c r="J19" s="690">
        <v>40191</v>
      </c>
      <c r="K19" s="70" t="s">
        <v>14</v>
      </c>
      <c r="L19" s="71" t="s">
        <v>15</v>
      </c>
      <c r="M19" s="94">
        <v>34</v>
      </c>
      <c r="N19" s="94">
        <v>21354</v>
      </c>
      <c r="O19" s="94">
        <v>14</v>
      </c>
      <c r="P19" s="94">
        <v>31050</v>
      </c>
      <c r="Q19" s="94">
        <v>75</v>
      </c>
      <c r="R19" s="94">
        <v>37759</v>
      </c>
      <c r="S19" s="94">
        <v>249</v>
      </c>
      <c r="T19" s="690">
        <v>34123</v>
      </c>
    </row>
    <row r="20" spans="1:29" s="352" customFormat="1" ht="17.45" customHeight="1">
      <c r="A20" s="70" t="s">
        <v>16</v>
      </c>
      <c r="B20" s="71" t="s">
        <v>17</v>
      </c>
      <c r="C20" s="689">
        <f t="shared" si="2"/>
        <v>2165</v>
      </c>
      <c r="D20" s="689">
        <f t="shared" si="2"/>
        <v>1892557</v>
      </c>
      <c r="E20" s="690">
        <v>1016</v>
      </c>
      <c r="F20" s="690">
        <v>1174083</v>
      </c>
      <c r="G20" s="690">
        <v>566</v>
      </c>
      <c r="H20" s="690">
        <v>201691</v>
      </c>
      <c r="I20" s="690">
        <v>100</v>
      </c>
      <c r="J20" s="690">
        <v>24410</v>
      </c>
      <c r="K20" s="70" t="s">
        <v>16</v>
      </c>
      <c r="L20" s="71" t="s">
        <v>17</v>
      </c>
      <c r="M20" s="94">
        <v>239</v>
      </c>
      <c r="N20" s="94">
        <v>306719</v>
      </c>
      <c r="O20" s="94">
        <v>5</v>
      </c>
      <c r="P20" s="94">
        <v>1103</v>
      </c>
      <c r="Q20" s="94">
        <v>95</v>
      </c>
      <c r="R20" s="94">
        <v>45698</v>
      </c>
      <c r="S20" s="94">
        <v>144</v>
      </c>
      <c r="T20" s="690">
        <v>138853</v>
      </c>
    </row>
    <row r="21" spans="1:29" s="352" customFormat="1" ht="17.45" customHeight="1">
      <c r="A21" s="70" t="s">
        <v>18</v>
      </c>
      <c r="B21" s="72" t="s">
        <v>19</v>
      </c>
      <c r="C21" s="689">
        <f t="shared" si="2"/>
        <v>1272</v>
      </c>
      <c r="D21" s="689">
        <f t="shared" si="2"/>
        <v>593986</v>
      </c>
      <c r="E21" s="690">
        <v>468</v>
      </c>
      <c r="F21" s="690">
        <v>258270</v>
      </c>
      <c r="G21" s="690">
        <v>272</v>
      </c>
      <c r="H21" s="690">
        <v>62481</v>
      </c>
      <c r="I21" s="690">
        <v>254</v>
      </c>
      <c r="J21" s="690">
        <v>55831</v>
      </c>
      <c r="K21" s="70" t="s">
        <v>18</v>
      </c>
      <c r="L21" s="71" t="s">
        <v>19</v>
      </c>
      <c r="M21" s="94">
        <v>47</v>
      </c>
      <c r="N21" s="94">
        <v>80292</v>
      </c>
      <c r="O21" s="94">
        <v>4</v>
      </c>
      <c r="P21" s="94">
        <v>2437</v>
      </c>
      <c r="Q21" s="94">
        <v>40</v>
      </c>
      <c r="R21" s="94">
        <v>38684</v>
      </c>
      <c r="S21" s="94">
        <v>187</v>
      </c>
      <c r="T21" s="690">
        <v>95991</v>
      </c>
      <c r="Z21" s="354"/>
      <c r="AB21" s="355"/>
      <c r="AC21" s="355"/>
    </row>
    <row r="22" spans="1:29" s="352" customFormat="1" ht="17.45" customHeight="1">
      <c r="A22" s="70" t="s">
        <v>20</v>
      </c>
      <c r="B22" s="72" t="s">
        <v>21</v>
      </c>
      <c r="C22" s="689">
        <f t="shared" si="2"/>
        <v>1742</v>
      </c>
      <c r="D22" s="689">
        <f t="shared" si="2"/>
        <v>696654</v>
      </c>
      <c r="E22" s="690">
        <v>666</v>
      </c>
      <c r="F22" s="690">
        <v>293739</v>
      </c>
      <c r="G22" s="690">
        <v>326</v>
      </c>
      <c r="H22" s="690">
        <v>71935</v>
      </c>
      <c r="I22" s="690">
        <v>212</v>
      </c>
      <c r="J22" s="690">
        <v>47658</v>
      </c>
      <c r="K22" s="70" t="s">
        <v>20</v>
      </c>
      <c r="L22" s="71" t="s">
        <v>21</v>
      </c>
      <c r="M22" s="94">
        <v>238</v>
      </c>
      <c r="N22" s="94">
        <v>159589</v>
      </c>
      <c r="O22" s="94">
        <v>10</v>
      </c>
      <c r="P22" s="94">
        <v>3519</v>
      </c>
      <c r="Q22" s="94">
        <v>47</v>
      </c>
      <c r="R22" s="94">
        <v>22233</v>
      </c>
      <c r="S22" s="94">
        <v>243</v>
      </c>
      <c r="T22" s="690">
        <v>97981</v>
      </c>
      <c r="Z22" s="354"/>
      <c r="AB22" s="355"/>
      <c r="AC22" s="355"/>
    </row>
    <row r="23" spans="1:29" s="352" customFormat="1" ht="17.45" customHeight="1">
      <c r="A23" s="70" t="s">
        <v>22</v>
      </c>
      <c r="B23" s="72" t="s">
        <v>23</v>
      </c>
      <c r="C23" s="689">
        <f t="shared" si="2"/>
        <v>1520</v>
      </c>
      <c r="D23" s="689">
        <f t="shared" si="2"/>
        <v>275203</v>
      </c>
      <c r="E23" s="690">
        <v>456</v>
      </c>
      <c r="F23" s="690">
        <v>59399</v>
      </c>
      <c r="G23" s="690">
        <v>232</v>
      </c>
      <c r="H23" s="690">
        <v>41331</v>
      </c>
      <c r="I23" s="690">
        <v>418</v>
      </c>
      <c r="J23" s="690">
        <v>86726</v>
      </c>
      <c r="K23" s="70" t="s">
        <v>22</v>
      </c>
      <c r="L23" s="71" t="s">
        <v>23</v>
      </c>
      <c r="M23" s="94">
        <v>37</v>
      </c>
      <c r="N23" s="94">
        <v>33765</v>
      </c>
      <c r="O23" s="94">
        <v>6</v>
      </c>
      <c r="P23" s="94">
        <v>593</v>
      </c>
      <c r="Q23" s="94">
        <v>34</v>
      </c>
      <c r="R23" s="94">
        <v>15311</v>
      </c>
      <c r="S23" s="94">
        <v>337</v>
      </c>
      <c r="T23" s="690">
        <v>38078</v>
      </c>
      <c r="Z23" s="354"/>
      <c r="AB23" s="355"/>
      <c r="AC23" s="355"/>
    </row>
    <row r="24" spans="1:29" s="352" customFormat="1" ht="17.45" customHeight="1">
      <c r="A24" s="70" t="s">
        <v>24</v>
      </c>
      <c r="B24" s="72" t="s">
        <v>25</v>
      </c>
      <c r="C24" s="689">
        <f t="shared" si="2"/>
        <v>919</v>
      </c>
      <c r="D24" s="689">
        <f t="shared" si="2"/>
        <v>157241</v>
      </c>
      <c r="E24" s="690">
        <v>534</v>
      </c>
      <c r="F24" s="690">
        <v>74178</v>
      </c>
      <c r="G24" s="690">
        <v>145</v>
      </c>
      <c r="H24" s="690">
        <v>28306</v>
      </c>
      <c r="I24" s="690">
        <v>61</v>
      </c>
      <c r="J24" s="690">
        <v>14266</v>
      </c>
      <c r="K24" s="70" t="s">
        <v>24</v>
      </c>
      <c r="L24" s="71" t="s">
        <v>25</v>
      </c>
      <c r="M24" s="94">
        <v>22</v>
      </c>
      <c r="N24" s="94">
        <v>12860</v>
      </c>
      <c r="O24" s="94">
        <v>8</v>
      </c>
      <c r="P24" s="94">
        <v>1974</v>
      </c>
      <c r="Q24" s="94">
        <v>27</v>
      </c>
      <c r="R24" s="94">
        <v>8420</v>
      </c>
      <c r="S24" s="94">
        <v>122</v>
      </c>
      <c r="T24" s="690">
        <v>17237</v>
      </c>
      <c r="Z24" s="354"/>
      <c r="AB24" s="355"/>
      <c r="AC24" s="355"/>
    </row>
    <row r="25" spans="1:29" s="352" customFormat="1" ht="17.45" customHeight="1">
      <c r="A25" s="70" t="s">
        <v>26</v>
      </c>
      <c r="B25" s="72" t="s">
        <v>27</v>
      </c>
      <c r="C25" s="689">
        <f t="shared" si="2"/>
        <v>1865</v>
      </c>
      <c r="D25" s="689">
        <f t="shared" si="2"/>
        <v>1068474</v>
      </c>
      <c r="E25" s="690">
        <v>742</v>
      </c>
      <c r="F25" s="690">
        <v>699590</v>
      </c>
      <c r="G25" s="690">
        <v>508</v>
      </c>
      <c r="H25" s="690">
        <v>140418</v>
      </c>
      <c r="I25" s="690">
        <v>45</v>
      </c>
      <c r="J25" s="690">
        <v>12865</v>
      </c>
      <c r="K25" s="70" t="s">
        <v>26</v>
      </c>
      <c r="L25" s="71" t="s">
        <v>27</v>
      </c>
      <c r="M25" s="94">
        <v>260</v>
      </c>
      <c r="N25" s="94">
        <v>113252</v>
      </c>
      <c r="O25" s="94">
        <v>8</v>
      </c>
      <c r="P25" s="94">
        <v>7624</v>
      </c>
      <c r="Q25" s="94">
        <v>66</v>
      </c>
      <c r="R25" s="94">
        <v>31768</v>
      </c>
      <c r="S25" s="94">
        <v>236</v>
      </c>
      <c r="T25" s="690">
        <v>62957</v>
      </c>
      <c r="Z25" s="354"/>
      <c r="AB25" s="355"/>
      <c r="AC25" s="355"/>
    </row>
    <row r="26" spans="1:29" s="352" customFormat="1" ht="17.45" customHeight="1">
      <c r="A26" s="70" t="s">
        <v>28</v>
      </c>
      <c r="B26" s="72" t="s">
        <v>29</v>
      </c>
      <c r="C26" s="689">
        <f t="shared" si="2"/>
        <v>512</v>
      </c>
      <c r="D26" s="689">
        <f t="shared" si="2"/>
        <v>59888</v>
      </c>
      <c r="E26" s="690">
        <v>248</v>
      </c>
      <c r="F26" s="690">
        <v>20759</v>
      </c>
      <c r="G26" s="690">
        <v>104</v>
      </c>
      <c r="H26" s="690">
        <v>11879</v>
      </c>
      <c r="I26" s="690">
        <v>40</v>
      </c>
      <c r="J26" s="690">
        <v>11878</v>
      </c>
      <c r="K26" s="70" t="s">
        <v>28</v>
      </c>
      <c r="L26" s="71" t="s">
        <v>29</v>
      </c>
      <c r="M26" s="94">
        <v>10</v>
      </c>
      <c r="N26" s="94">
        <v>2017</v>
      </c>
      <c r="O26" s="94">
        <v>1</v>
      </c>
      <c r="P26" s="94">
        <v>108</v>
      </c>
      <c r="Q26" s="94">
        <v>11</v>
      </c>
      <c r="R26" s="94">
        <v>3353</v>
      </c>
      <c r="S26" s="94">
        <v>98</v>
      </c>
      <c r="T26" s="690">
        <v>9894</v>
      </c>
      <c r="Z26" s="354"/>
      <c r="AB26" s="355"/>
      <c r="AC26" s="355"/>
    </row>
    <row r="27" spans="1:29" s="352" customFormat="1" ht="17.45" customHeight="1">
      <c r="A27" s="70" t="s">
        <v>30</v>
      </c>
      <c r="B27" s="72" t="s">
        <v>31</v>
      </c>
      <c r="C27" s="689">
        <f t="shared" si="2"/>
        <v>607</v>
      </c>
      <c r="D27" s="689">
        <f t="shared" si="2"/>
        <v>105098</v>
      </c>
      <c r="E27" s="690">
        <v>275</v>
      </c>
      <c r="F27" s="690">
        <v>28141</v>
      </c>
      <c r="G27" s="690">
        <v>90</v>
      </c>
      <c r="H27" s="690">
        <v>15926</v>
      </c>
      <c r="I27" s="690">
        <v>108</v>
      </c>
      <c r="J27" s="690">
        <v>39304</v>
      </c>
      <c r="K27" s="70" t="s">
        <v>30</v>
      </c>
      <c r="L27" s="71" t="s">
        <v>31</v>
      </c>
      <c r="M27" s="94">
        <v>0</v>
      </c>
      <c r="N27" s="94">
        <v>0</v>
      </c>
      <c r="O27" s="94">
        <v>7</v>
      </c>
      <c r="P27" s="94">
        <v>607</v>
      </c>
      <c r="Q27" s="94">
        <v>25</v>
      </c>
      <c r="R27" s="94">
        <v>8450</v>
      </c>
      <c r="S27" s="94">
        <v>102</v>
      </c>
      <c r="T27" s="690">
        <v>12670</v>
      </c>
      <c r="Z27" s="354"/>
      <c r="AB27" s="355"/>
      <c r="AC27" s="355"/>
    </row>
    <row r="28" spans="1:29" s="352" customFormat="1" ht="17.45" customHeight="1">
      <c r="A28" s="70" t="s">
        <v>32</v>
      </c>
      <c r="B28" s="72" t="s">
        <v>33</v>
      </c>
      <c r="C28" s="689">
        <f t="shared" si="2"/>
        <v>637</v>
      </c>
      <c r="D28" s="689">
        <f t="shared" si="2"/>
        <v>87879</v>
      </c>
      <c r="E28" s="690">
        <v>252</v>
      </c>
      <c r="F28" s="690">
        <v>26700</v>
      </c>
      <c r="G28" s="690">
        <v>86</v>
      </c>
      <c r="H28" s="690">
        <v>9047</v>
      </c>
      <c r="I28" s="690">
        <v>58</v>
      </c>
      <c r="J28" s="690">
        <v>22171</v>
      </c>
      <c r="K28" s="70" t="s">
        <v>32</v>
      </c>
      <c r="L28" s="71" t="s">
        <v>33</v>
      </c>
      <c r="M28" s="94">
        <v>0</v>
      </c>
      <c r="N28" s="94">
        <v>0</v>
      </c>
      <c r="O28" s="94">
        <v>12</v>
      </c>
      <c r="P28" s="94">
        <v>2023</v>
      </c>
      <c r="Q28" s="94">
        <v>45</v>
      </c>
      <c r="R28" s="94">
        <v>4020</v>
      </c>
      <c r="S28" s="94">
        <v>184</v>
      </c>
      <c r="T28" s="690">
        <v>23918</v>
      </c>
      <c r="Z28" s="354"/>
      <c r="AB28" s="355"/>
      <c r="AC28" s="355"/>
    </row>
    <row r="29" spans="1:29" s="352" customFormat="1" ht="17.45" customHeight="1">
      <c r="A29" s="70" t="s">
        <v>34</v>
      </c>
      <c r="B29" s="72" t="s">
        <v>35</v>
      </c>
      <c r="C29" s="689">
        <f t="shared" si="2"/>
        <v>413</v>
      </c>
      <c r="D29" s="689">
        <f t="shared" si="2"/>
        <v>56641</v>
      </c>
      <c r="E29" s="690">
        <v>173</v>
      </c>
      <c r="F29" s="690">
        <v>15941</v>
      </c>
      <c r="G29" s="690">
        <v>57</v>
      </c>
      <c r="H29" s="690">
        <v>8560</v>
      </c>
      <c r="I29" s="690">
        <v>45</v>
      </c>
      <c r="J29" s="690">
        <v>3092</v>
      </c>
      <c r="K29" s="70" t="s">
        <v>34</v>
      </c>
      <c r="L29" s="71" t="s">
        <v>35</v>
      </c>
      <c r="M29" s="94">
        <v>3</v>
      </c>
      <c r="N29" s="94">
        <v>2735</v>
      </c>
      <c r="O29" s="94">
        <v>15</v>
      </c>
      <c r="P29" s="94">
        <v>952</v>
      </c>
      <c r="Q29" s="94">
        <v>52</v>
      </c>
      <c r="R29" s="94">
        <v>19116</v>
      </c>
      <c r="S29" s="94">
        <v>68</v>
      </c>
      <c r="T29" s="690">
        <v>6245</v>
      </c>
      <c r="Z29" s="354"/>
      <c r="AB29" s="355"/>
      <c r="AC29" s="355"/>
    </row>
    <row r="30" spans="1:29" s="352" customFormat="1" ht="17.45" customHeight="1">
      <c r="A30" s="70" t="s">
        <v>36</v>
      </c>
      <c r="B30" s="72" t="s">
        <v>37</v>
      </c>
      <c r="C30" s="689">
        <f t="shared" si="2"/>
        <v>644</v>
      </c>
      <c r="D30" s="689">
        <f t="shared" si="2"/>
        <v>93244</v>
      </c>
      <c r="E30" s="690">
        <v>384</v>
      </c>
      <c r="F30" s="690">
        <v>50113</v>
      </c>
      <c r="G30" s="690">
        <v>98</v>
      </c>
      <c r="H30" s="690">
        <v>21967</v>
      </c>
      <c r="I30" s="690">
        <v>43</v>
      </c>
      <c r="J30" s="690">
        <v>8522</v>
      </c>
      <c r="K30" s="70" t="s">
        <v>36</v>
      </c>
      <c r="L30" s="71" t="s">
        <v>37</v>
      </c>
      <c r="M30" s="94">
        <v>3</v>
      </c>
      <c r="N30" s="94">
        <v>1545</v>
      </c>
      <c r="O30" s="94">
        <v>0</v>
      </c>
      <c r="P30" s="94">
        <v>0</v>
      </c>
      <c r="Q30" s="94">
        <v>9</v>
      </c>
      <c r="R30" s="94">
        <v>1664</v>
      </c>
      <c r="S30" s="94">
        <v>107</v>
      </c>
      <c r="T30" s="690">
        <v>9433</v>
      </c>
      <c r="Z30" s="354"/>
      <c r="AB30" s="355"/>
      <c r="AC30" s="355"/>
    </row>
    <row r="31" spans="1:29" s="352" customFormat="1" ht="17.45" customHeight="1">
      <c r="A31" s="70" t="s">
        <v>38</v>
      </c>
      <c r="B31" s="72" t="s">
        <v>39</v>
      </c>
      <c r="C31" s="689">
        <f t="shared" si="2"/>
        <v>1138</v>
      </c>
      <c r="D31" s="689">
        <f t="shared" si="2"/>
        <v>146763</v>
      </c>
      <c r="E31" s="690">
        <v>741</v>
      </c>
      <c r="F31" s="690">
        <v>73854</v>
      </c>
      <c r="G31" s="690">
        <v>187</v>
      </c>
      <c r="H31" s="690">
        <v>26802</v>
      </c>
      <c r="I31" s="690">
        <v>49</v>
      </c>
      <c r="J31" s="690">
        <v>12143</v>
      </c>
      <c r="K31" s="70" t="s">
        <v>38</v>
      </c>
      <c r="L31" s="71" t="s">
        <v>39</v>
      </c>
      <c r="M31" s="94">
        <v>7</v>
      </c>
      <c r="N31" s="94">
        <v>4818</v>
      </c>
      <c r="O31" s="94">
        <v>1</v>
      </c>
      <c r="P31" s="94">
        <v>886</v>
      </c>
      <c r="Q31" s="94">
        <v>33</v>
      </c>
      <c r="R31" s="94">
        <v>16488</v>
      </c>
      <c r="S31" s="94">
        <v>120</v>
      </c>
      <c r="T31" s="690">
        <v>11772</v>
      </c>
      <c r="Z31" s="354"/>
      <c r="AB31" s="355"/>
      <c r="AC31" s="355"/>
    </row>
    <row r="32" spans="1:29" s="352" customFormat="1" ht="17.45" customHeight="1">
      <c r="A32" s="70" t="s">
        <v>40</v>
      </c>
      <c r="B32" s="72" t="s">
        <v>41</v>
      </c>
      <c r="C32" s="689">
        <f t="shared" si="2"/>
        <v>741</v>
      </c>
      <c r="D32" s="689">
        <f t="shared" si="2"/>
        <v>341184</v>
      </c>
      <c r="E32" s="690">
        <v>202</v>
      </c>
      <c r="F32" s="690">
        <v>31681</v>
      </c>
      <c r="G32" s="690">
        <v>182</v>
      </c>
      <c r="H32" s="690">
        <v>206592</v>
      </c>
      <c r="I32" s="690">
        <v>31</v>
      </c>
      <c r="J32" s="690">
        <v>9671</v>
      </c>
      <c r="K32" s="70" t="s">
        <v>40</v>
      </c>
      <c r="L32" s="71" t="s">
        <v>41</v>
      </c>
      <c r="M32" s="94">
        <v>186</v>
      </c>
      <c r="N32" s="94">
        <v>72366</v>
      </c>
      <c r="O32" s="94">
        <v>1</v>
      </c>
      <c r="P32" s="94">
        <v>84</v>
      </c>
      <c r="Q32" s="94">
        <v>85</v>
      </c>
      <c r="R32" s="94">
        <v>13379</v>
      </c>
      <c r="S32" s="94">
        <v>54</v>
      </c>
      <c r="T32" s="690">
        <v>7411</v>
      </c>
      <c r="Z32" s="354"/>
      <c r="AB32" s="355"/>
      <c r="AC32" s="355"/>
    </row>
    <row r="33" spans="1:29" s="352" customFormat="1" ht="17.45" customHeight="1">
      <c r="A33" s="70" t="s">
        <v>42</v>
      </c>
      <c r="B33" s="72" t="s">
        <v>43</v>
      </c>
      <c r="C33" s="689">
        <f t="shared" si="2"/>
        <v>1246</v>
      </c>
      <c r="D33" s="689">
        <f t="shared" si="2"/>
        <v>317574</v>
      </c>
      <c r="E33" s="690">
        <v>514</v>
      </c>
      <c r="F33" s="690">
        <v>51004</v>
      </c>
      <c r="G33" s="690">
        <v>182</v>
      </c>
      <c r="H33" s="690">
        <v>36595</v>
      </c>
      <c r="I33" s="690">
        <v>89</v>
      </c>
      <c r="J33" s="690">
        <v>19448</v>
      </c>
      <c r="K33" s="70" t="s">
        <v>42</v>
      </c>
      <c r="L33" s="71" t="s">
        <v>43</v>
      </c>
      <c r="M33" s="94">
        <v>325</v>
      </c>
      <c r="N33" s="94">
        <v>176155</v>
      </c>
      <c r="O33" s="94">
        <v>5</v>
      </c>
      <c r="P33" s="94">
        <v>398</v>
      </c>
      <c r="Q33" s="94">
        <v>19</v>
      </c>
      <c r="R33" s="94">
        <v>6869</v>
      </c>
      <c r="S33" s="94">
        <v>112</v>
      </c>
      <c r="T33" s="690">
        <v>27105</v>
      </c>
      <c r="Z33" s="354"/>
      <c r="AB33" s="355"/>
      <c r="AC33" s="355"/>
    </row>
    <row r="34" spans="1:29" s="352" customFormat="1" ht="17.45" customHeight="1">
      <c r="A34" s="70" t="s">
        <v>771</v>
      </c>
      <c r="B34" s="72" t="s">
        <v>45</v>
      </c>
      <c r="C34" s="689">
        <v>1831</v>
      </c>
      <c r="D34" s="689">
        <v>648943</v>
      </c>
      <c r="E34" s="690">
        <v>652</v>
      </c>
      <c r="F34" s="690">
        <v>289874</v>
      </c>
      <c r="G34" s="690">
        <v>726</v>
      </c>
      <c r="H34" s="690">
        <v>184947</v>
      </c>
      <c r="I34" s="690">
        <v>29</v>
      </c>
      <c r="J34" s="690">
        <v>8695</v>
      </c>
      <c r="K34" s="70" t="s">
        <v>771</v>
      </c>
      <c r="L34" s="71" t="s">
        <v>45</v>
      </c>
      <c r="M34" s="94">
        <v>197</v>
      </c>
      <c r="N34" s="94">
        <v>93881</v>
      </c>
      <c r="O34" s="94">
        <v>7</v>
      </c>
      <c r="P34" s="94">
        <v>3671</v>
      </c>
      <c r="Q34" s="94">
        <v>40</v>
      </c>
      <c r="R34" s="94">
        <v>11706</v>
      </c>
      <c r="S34" s="94">
        <v>180</v>
      </c>
      <c r="T34" s="690">
        <v>56169</v>
      </c>
      <c r="Z34" s="354"/>
      <c r="AB34" s="355"/>
      <c r="AC34" s="355"/>
    </row>
    <row r="35" spans="1:29" s="352" customFormat="1" ht="17.45" customHeight="1">
      <c r="A35" s="70" t="s">
        <v>46</v>
      </c>
      <c r="B35" s="71" t="s">
        <v>47</v>
      </c>
      <c r="C35" s="689">
        <f t="shared" si="2"/>
        <v>665</v>
      </c>
      <c r="D35" s="689">
        <f t="shared" si="2"/>
        <v>371633</v>
      </c>
      <c r="E35" s="690">
        <v>279</v>
      </c>
      <c r="F35" s="690">
        <v>225343</v>
      </c>
      <c r="G35" s="690">
        <v>138</v>
      </c>
      <c r="H35" s="690">
        <v>17254</v>
      </c>
      <c r="I35" s="690">
        <v>90</v>
      </c>
      <c r="J35" s="690">
        <v>18247</v>
      </c>
      <c r="K35" s="70" t="s">
        <v>46</v>
      </c>
      <c r="L35" s="71" t="s">
        <v>47</v>
      </c>
      <c r="M35" s="94">
        <v>10</v>
      </c>
      <c r="N35" s="94">
        <v>2388</v>
      </c>
      <c r="O35" s="94">
        <v>1</v>
      </c>
      <c r="P35" s="94">
        <v>174</v>
      </c>
      <c r="Q35" s="94">
        <v>20</v>
      </c>
      <c r="R35" s="94">
        <v>13525</v>
      </c>
      <c r="S35" s="94">
        <v>127</v>
      </c>
      <c r="T35" s="690">
        <v>94702</v>
      </c>
    </row>
    <row r="36" spans="1:29" s="352" customFormat="1" ht="17.45" customHeight="1">
      <c r="A36" s="70" t="s">
        <v>48</v>
      </c>
      <c r="B36" s="71" t="s">
        <v>49</v>
      </c>
      <c r="C36" s="689">
        <f t="shared" si="2"/>
        <v>569</v>
      </c>
      <c r="D36" s="689">
        <f t="shared" si="2"/>
        <v>112824</v>
      </c>
      <c r="E36" s="690">
        <v>254</v>
      </c>
      <c r="F36" s="690">
        <v>28819</v>
      </c>
      <c r="G36" s="690">
        <v>74</v>
      </c>
      <c r="H36" s="690">
        <v>10054</v>
      </c>
      <c r="I36" s="690">
        <v>135</v>
      </c>
      <c r="J36" s="690">
        <v>48210</v>
      </c>
      <c r="K36" s="70" t="s">
        <v>48</v>
      </c>
      <c r="L36" s="71" t="s">
        <v>49</v>
      </c>
      <c r="M36" s="94">
        <v>16</v>
      </c>
      <c r="N36" s="94">
        <v>5731</v>
      </c>
      <c r="O36" s="94">
        <v>1</v>
      </c>
      <c r="P36" s="94">
        <v>18</v>
      </c>
      <c r="Q36" s="94">
        <v>17</v>
      </c>
      <c r="R36" s="94">
        <v>3108</v>
      </c>
      <c r="S36" s="94">
        <v>72</v>
      </c>
      <c r="T36" s="690">
        <v>16884</v>
      </c>
    </row>
    <row r="37" spans="1:29" s="352" customFormat="1" ht="17.45" customHeight="1">
      <c r="A37" s="70" t="s">
        <v>50</v>
      </c>
      <c r="B37" s="71" t="s">
        <v>51</v>
      </c>
      <c r="C37" s="689">
        <f t="shared" si="2"/>
        <v>652</v>
      </c>
      <c r="D37" s="689">
        <f t="shared" si="2"/>
        <v>152183</v>
      </c>
      <c r="E37" s="690">
        <v>401</v>
      </c>
      <c r="F37" s="690">
        <v>110277</v>
      </c>
      <c r="G37" s="690">
        <v>122</v>
      </c>
      <c r="H37" s="690">
        <v>22705</v>
      </c>
      <c r="I37" s="690">
        <v>10</v>
      </c>
      <c r="J37" s="690">
        <v>1205</v>
      </c>
      <c r="K37" s="70" t="s">
        <v>50</v>
      </c>
      <c r="L37" s="71" t="s">
        <v>51</v>
      </c>
      <c r="M37" s="94">
        <v>7</v>
      </c>
      <c r="N37" s="94">
        <v>1584</v>
      </c>
      <c r="O37" s="94">
        <v>7</v>
      </c>
      <c r="P37" s="94">
        <v>2205</v>
      </c>
      <c r="Q37" s="94">
        <v>29</v>
      </c>
      <c r="R37" s="94">
        <v>7508</v>
      </c>
      <c r="S37" s="94">
        <v>76</v>
      </c>
      <c r="T37" s="690">
        <v>6699</v>
      </c>
    </row>
    <row r="38" spans="1:29" s="356" customFormat="1" ht="17.45" customHeight="1" thickBot="1">
      <c r="A38" s="73" t="s">
        <v>52</v>
      </c>
      <c r="B38" s="74" t="s">
        <v>53</v>
      </c>
      <c r="C38" s="689">
        <f t="shared" si="2"/>
        <v>153</v>
      </c>
      <c r="D38" s="689">
        <f t="shared" si="2"/>
        <v>23905</v>
      </c>
      <c r="E38" s="690">
        <v>44</v>
      </c>
      <c r="F38" s="690">
        <v>3271</v>
      </c>
      <c r="G38" s="690">
        <v>68</v>
      </c>
      <c r="H38" s="690">
        <v>14480</v>
      </c>
      <c r="I38" s="690">
        <v>3</v>
      </c>
      <c r="J38" s="690">
        <v>315</v>
      </c>
      <c r="K38" s="73" t="s">
        <v>52</v>
      </c>
      <c r="L38" s="74" t="s">
        <v>53</v>
      </c>
      <c r="M38" s="94">
        <v>1</v>
      </c>
      <c r="N38" s="94">
        <v>201</v>
      </c>
      <c r="O38" s="94">
        <v>0</v>
      </c>
      <c r="P38" s="94">
        <v>0</v>
      </c>
      <c r="Q38" s="94">
        <v>4</v>
      </c>
      <c r="R38" s="94">
        <v>2257</v>
      </c>
      <c r="S38" s="94">
        <v>33</v>
      </c>
      <c r="T38" s="690">
        <v>3381</v>
      </c>
      <c r="U38" s="352"/>
    </row>
    <row r="39" spans="1:29" s="357" customFormat="1" ht="11.1" customHeight="1">
      <c r="A39" s="76" t="s">
        <v>674</v>
      </c>
      <c r="B39" s="76"/>
      <c r="C39" s="76"/>
      <c r="D39" s="77"/>
      <c r="E39" s="77"/>
      <c r="F39" s="77"/>
      <c r="G39" s="77"/>
      <c r="H39" s="78"/>
      <c r="I39" s="78"/>
      <c r="J39" s="78" t="s">
        <v>675</v>
      </c>
      <c r="K39" s="76" t="s">
        <v>674</v>
      </c>
      <c r="L39" s="76"/>
      <c r="M39" s="77"/>
      <c r="N39" s="77"/>
      <c r="O39" s="77"/>
      <c r="P39" s="77"/>
      <c r="Q39" s="77"/>
      <c r="R39" s="77"/>
      <c r="S39" s="79"/>
      <c r="T39" s="78" t="s">
        <v>675</v>
      </c>
    </row>
    <row r="40" spans="1:29" s="346" customFormat="1" ht="11.25">
      <c r="C40" s="358"/>
      <c r="D40" s="358"/>
      <c r="E40" s="359"/>
      <c r="F40" s="359"/>
      <c r="G40" s="359"/>
      <c r="H40" s="359"/>
      <c r="I40" s="359"/>
      <c r="J40" s="359"/>
      <c r="K40" s="345"/>
      <c r="L40" s="345"/>
      <c r="M40" s="359"/>
      <c r="N40" s="359"/>
      <c r="O40" s="359"/>
      <c r="P40" s="359"/>
      <c r="S40" s="360"/>
      <c r="T40" s="360"/>
    </row>
    <row r="41" spans="1:29" s="346" customFormat="1" ht="11.25">
      <c r="C41" s="345"/>
      <c r="D41" s="345"/>
      <c r="K41" s="345"/>
      <c r="L41" s="345"/>
      <c r="S41" s="360"/>
      <c r="T41" s="360"/>
    </row>
    <row r="42" spans="1:29" s="346" customFormat="1" ht="11.25">
      <c r="B42" s="346" t="s">
        <v>704</v>
      </c>
      <c r="C42" s="361">
        <f>C14/365</f>
        <v>74.854794520547941</v>
      </c>
      <c r="D42" s="362"/>
      <c r="K42" s="345"/>
      <c r="L42" s="345"/>
      <c r="S42" s="345"/>
      <c r="T42" s="345"/>
    </row>
    <row r="43" spans="1:29" s="346" customFormat="1" ht="11.25"/>
    <row r="44" spans="1:29" s="346" customFormat="1" ht="11.25"/>
    <row r="45" spans="1:29" s="346" customFormat="1" ht="11.25"/>
    <row r="46" spans="1:29" s="346" customFormat="1" ht="11.25"/>
    <row r="47" spans="1:29" s="346" customFormat="1" ht="11.25"/>
    <row r="48" spans="1:29" s="346" customFormat="1" ht="11.25"/>
    <row r="49" s="346" customFormat="1" ht="11.25"/>
    <row r="50" s="346" customFormat="1" ht="11.25"/>
    <row r="51" s="346" customFormat="1" ht="11.25"/>
    <row r="52" s="346" customFormat="1" ht="11.25"/>
    <row r="53" s="346" customFormat="1" ht="11.25"/>
    <row r="54" s="346" customFormat="1" ht="11.25"/>
    <row r="55" s="346" customFormat="1" ht="11.25"/>
    <row r="56" s="346" customFormat="1" ht="11.25"/>
    <row r="57" s="346" customFormat="1" ht="11.25"/>
    <row r="58" s="346" customFormat="1" ht="11.25"/>
    <row r="59" s="346" customFormat="1" ht="11.25"/>
    <row r="60" s="346" customFormat="1" ht="11.25"/>
    <row r="61" s="346" customFormat="1" ht="11.25"/>
    <row r="62" s="346" customFormat="1" ht="11.25"/>
    <row r="63" s="346" customFormat="1" ht="11.25"/>
    <row r="64" s="346" customFormat="1" ht="11.25"/>
    <row r="65" s="346" customFormat="1" ht="11.25"/>
    <row r="66" s="346" customFormat="1" ht="11.25"/>
    <row r="67" s="346" customFormat="1" ht="11.25"/>
    <row r="68" s="346" customFormat="1" ht="11.25"/>
    <row r="69" s="346" customFormat="1" ht="11.25"/>
    <row r="70" s="346" customFormat="1" ht="11.25"/>
    <row r="71" s="346" customFormat="1" ht="11.25"/>
    <row r="72" s="346" customFormat="1" ht="11.25"/>
    <row r="73" s="346" customFormat="1" ht="11.25"/>
    <row r="74" s="346" customFormat="1" ht="11.25"/>
    <row r="75" s="346" customFormat="1" ht="11.25"/>
    <row r="76" s="346" customFormat="1" ht="11.25"/>
    <row r="77" s="346" customFormat="1" ht="11.25"/>
    <row r="78" s="346" customFormat="1" ht="11.25"/>
    <row r="79" s="346" customFormat="1" ht="11.25"/>
    <row r="80" s="346" customFormat="1" ht="11.25"/>
    <row r="81" s="346" customFormat="1" ht="11.25"/>
    <row r="82" s="346" customFormat="1" ht="11.25"/>
    <row r="83" s="346" customFormat="1" ht="11.25"/>
    <row r="84" s="346" customFormat="1" ht="11.25"/>
    <row r="85" s="346" customFormat="1" ht="11.25"/>
    <row r="86" s="346" customFormat="1" ht="11.25"/>
    <row r="87" s="346" customFormat="1" ht="11.25"/>
    <row r="88" s="346" customFormat="1" ht="11.25"/>
    <row r="89" s="346" customFormat="1" ht="11.25"/>
    <row r="90" s="346" customFormat="1" ht="11.25"/>
    <row r="91" s="346" customFormat="1" ht="11.25"/>
    <row r="92" s="346" customFormat="1" ht="11.25"/>
    <row r="93" s="346" customFormat="1" ht="11.25"/>
    <row r="94" s="346" customFormat="1" ht="11.25"/>
    <row r="95" s="346" customFormat="1" ht="11.25"/>
    <row r="96" s="346" customFormat="1" ht="11.25"/>
    <row r="97" spans="3:20" s="346" customFormat="1" ht="11.25"/>
    <row r="98" spans="3:20" s="346" customFormat="1" ht="11.25"/>
    <row r="99" spans="3:20" s="346" customFormat="1" ht="11.25"/>
    <row r="100" spans="3:20" s="346" customFormat="1" ht="11.25"/>
    <row r="101" spans="3:20" s="346" customFormat="1" ht="11.25"/>
    <row r="102" spans="3:20" s="346" customFormat="1" ht="11.25"/>
    <row r="103" spans="3:20" ht="13.5">
      <c r="C103" s="363"/>
      <c r="D103" s="363"/>
      <c r="K103" s="363"/>
      <c r="L103" s="363"/>
      <c r="S103" s="363"/>
      <c r="T103" s="363"/>
    </row>
    <row r="104" spans="3:20" ht="13.5">
      <c r="C104" s="363"/>
      <c r="D104" s="363"/>
      <c r="K104" s="363"/>
      <c r="L104" s="363"/>
      <c r="S104" s="363"/>
      <c r="T104" s="363"/>
    </row>
    <row r="105" spans="3:20" ht="13.5">
      <c r="C105" s="363"/>
      <c r="D105" s="363"/>
      <c r="K105" s="363"/>
      <c r="L105" s="363"/>
      <c r="S105" s="363"/>
      <c r="T105" s="363"/>
    </row>
    <row r="106" spans="3:20" ht="13.5">
      <c r="C106" s="363"/>
      <c r="D106" s="363"/>
      <c r="K106" s="363"/>
      <c r="L106" s="363"/>
      <c r="S106" s="363"/>
      <c r="T106" s="363"/>
    </row>
    <row r="107" spans="3:20" ht="13.5">
      <c r="C107" s="363"/>
      <c r="D107" s="363"/>
      <c r="K107" s="363"/>
      <c r="L107" s="363"/>
      <c r="S107" s="363"/>
      <c r="T107" s="363"/>
    </row>
    <row r="108" spans="3:20" ht="13.5">
      <c r="C108" s="363"/>
      <c r="D108" s="363"/>
      <c r="K108" s="363"/>
      <c r="L108" s="363"/>
      <c r="S108" s="363"/>
      <c r="T108" s="363"/>
    </row>
    <row r="109" spans="3:20" ht="13.5">
      <c r="C109" s="363"/>
      <c r="D109" s="363"/>
      <c r="K109" s="363"/>
      <c r="L109" s="363"/>
      <c r="S109" s="363"/>
      <c r="T109" s="363"/>
    </row>
    <row r="110" spans="3:20" ht="13.5">
      <c r="C110" s="363"/>
      <c r="D110" s="363"/>
      <c r="K110" s="363"/>
      <c r="L110" s="363"/>
      <c r="S110" s="363"/>
      <c r="T110" s="363"/>
    </row>
    <row r="111" spans="3:20" ht="13.5">
      <c r="C111" s="363"/>
      <c r="D111" s="363"/>
      <c r="K111" s="363"/>
      <c r="L111" s="363"/>
      <c r="S111" s="363"/>
      <c r="T111" s="363"/>
    </row>
    <row r="112" spans="3:20" ht="13.5">
      <c r="C112" s="363"/>
      <c r="D112" s="363"/>
      <c r="K112" s="363"/>
      <c r="L112" s="363"/>
      <c r="S112" s="363"/>
      <c r="T112" s="363"/>
    </row>
    <row r="113" spans="3:20" ht="13.5">
      <c r="C113" s="363"/>
      <c r="D113" s="363"/>
      <c r="K113" s="363"/>
      <c r="L113" s="363"/>
      <c r="S113" s="363"/>
      <c r="T113" s="363"/>
    </row>
    <row r="114" spans="3:20" ht="13.5">
      <c r="C114" s="363"/>
      <c r="D114" s="363"/>
      <c r="K114" s="363"/>
      <c r="L114" s="363"/>
      <c r="S114" s="363"/>
      <c r="T114" s="363"/>
    </row>
    <row r="115" spans="3:20" ht="13.5">
      <c r="C115" s="363"/>
      <c r="D115" s="363"/>
      <c r="K115" s="363"/>
      <c r="L115" s="363"/>
      <c r="S115" s="363"/>
      <c r="T115" s="363"/>
    </row>
    <row r="116" spans="3:20" ht="13.5">
      <c r="C116" s="363"/>
      <c r="D116" s="363"/>
      <c r="K116" s="363"/>
      <c r="L116" s="363"/>
      <c r="S116" s="363"/>
      <c r="T116" s="363"/>
    </row>
    <row r="117" spans="3:20" ht="13.5">
      <c r="C117" s="363"/>
      <c r="D117" s="363"/>
      <c r="K117" s="363"/>
      <c r="L117" s="363"/>
      <c r="S117" s="363"/>
      <c r="T117" s="363"/>
    </row>
    <row r="118" spans="3:20" ht="13.5">
      <c r="C118" s="363"/>
      <c r="D118" s="363"/>
      <c r="K118" s="363"/>
      <c r="L118" s="363"/>
      <c r="S118" s="363"/>
      <c r="T118" s="363"/>
    </row>
    <row r="119" spans="3:20" ht="13.5">
      <c r="C119" s="363"/>
      <c r="D119" s="363"/>
      <c r="K119" s="363"/>
      <c r="L119" s="363"/>
      <c r="S119" s="363"/>
      <c r="T119" s="363"/>
    </row>
    <row r="120" spans="3:20" ht="13.5">
      <c r="C120" s="363"/>
      <c r="D120" s="363"/>
      <c r="K120" s="363"/>
      <c r="L120" s="363"/>
      <c r="S120" s="363"/>
      <c r="T120" s="363"/>
    </row>
    <row r="121" spans="3:20" ht="13.5">
      <c r="C121" s="363"/>
      <c r="D121" s="363"/>
      <c r="K121" s="363"/>
      <c r="L121" s="363"/>
      <c r="S121" s="363"/>
      <c r="T121" s="363"/>
    </row>
    <row r="122" spans="3:20" ht="13.5">
      <c r="C122" s="363"/>
      <c r="D122" s="363"/>
      <c r="K122" s="363"/>
      <c r="L122" s="363"/>
      <c r="S122" s="363"/>
      <c r="T122" s="363"/>
    </row>
    <row r="123" spans="3:20" ht="13.5">
      <c r="C123" s="363"/>
      <c r="D123" s="363"/>
      <c r="K123" s="363"/>
      <c r="L123" s="363"/>
      <c r="S123" s="363"/>
      <c r="T123" s="363"/>
    </row>
    <row r="124" spans="3:20" ht="13.5">
      <c r="C124" s="363"/>
      <c r="D124" s="363"/>
      <c r="K124" s="363"/>
      <c r="L124" s="363"/>
      <c r="S124" s="363"/>
      <c r="T124" s="363"/>
    </row>
    <row r="125" spans="3:20" ht="13.5">
      <c r="C125" s="363"/>
      <c r="D125" s="363"/>
      <c r="K125" s="363"/>
      <c r="L125" s="363"/>
      <c r="S125" s="363"/>
      <c r="T125" s="363"/>
    </row>
    <row r="126" spans="3:20" ht="13.5">
      <c r="C126" s="363"/>
      <c r="D126" s="363"/>
      <c r="K126" s="363"/>
      <c r="L126" s="363"/>
      <c r="S126" s="363"/>
      <c r="T126" s="363"/>
    </row>
    <row r="127" spans="3:20" ht="13.5">
      <c r="C127" s="363"/>
      <c r="D127" s="363"/>
      <c r="K127" s="363"/>
      <c r="L127" s="363"/>
      <c r="S127" s="363"/>
      <c r="T127" s="363"/>
    </row>
    <row r="128" spans="3:20" ht="13.5">
      <c r="C128" s="363"/>
      <c r="D128" s="363"/>
      <c r="K128" s="363"/>
      <c r="L128" s="363"/>
      <c r="S128" s="363"/>
      <c r="T128" s="363"/>
    </row>
    <row r="129" spans="3:20" ht="13.5">
      <c r="C129" s="363"/>
      <c r="D129" s="363"/>
      <c r="K129" s="363"/>
      <c r="L129" s="363"/>
      <c r="S129" s="363"/>
      <c r="T129" s="363"/>
    </row>
    <row r="130" spans="3:20" ht="13.5">
      <c r="C130" s="363"/>
      <c r="D130" s="363"/>
      <c r="K130" s="363"/>
      <c r="L130" s="363"/>
      <c r="S130" s="363"/>
      <c r="T130" s="363"/>
    </row>
    <row r="131" spans="3:20" ht="13.5">
      <c r="C131" s="363"/>
      <c r="D131" s="363"/>
      <c r="K131" s="363"/>
      <c r="L131" s="363"/>
      <c r="S131" s="363"/>
      <c r="T131" s="363"/>
    </row>
    <row r="132" spans="3:20" ht="13.5">
      <c r="C132" s="363"/>
      <c r="D132" s="363"/>
      <c r="K132" s="363"/>
      <c r="L132" s="363"/>
      <c r="S132" s="363"/>
      <c r="T132" s="363"/>
    </row>
    <row r="133" spans="3:20" ht="13.5">
      <c r="C133" s="363"/>
      <c r="D133" s="363"/>
      <c r="K133" s="363"/>
      <c r="L133" s="363"/>
      <c r="S133" s="363"/>
      <c r="T133" s="363"/>
    </row>
    <row r="134" spans="3:20" ht="13.5">
      <c r="C134" s="363"/>
      <c r="D134" s="363"/>
      <c r="K134" s="363"/>
      <c r="L134" s="363"/>
      <c r="S134" s="363"/>
      <c r="T134" s="363"/>
    </row>
    <row r="135" spans="3:20" ht="13.5">
      <c r="C135" s="363"/>
      <c r="D135" s="363"/>
      <c r="K135" s="363"/>
      <c r="L135" s="363"/>
      <c r="S135" s="363"/>
      <c r="T135" s="363"/>
    </row>
    <row r="136" spans="3:20" ht="13.5">
      <c r="C136" s="363"/>
      <c r="D136" s="363"/>
      <c r="K136" s="363"/>
      <c r="L136" s="363"/>
      <c r="S136" s="363"/>
      <c r="T136" s="363"/>
    </row>
    <row r="137" spans="3:20" ht="13.5">
      <c r="C137" s="363"/>
      <c r="D137" s="363"/>
      <c r="K137" s="363"/>
      <c r="L137" s="363"/>
      <c r="S137" s="363"/>
      <c r="T137" s="363"/>
    </row>
    <row r="138" spans="3:20" ht="13.5">
      <c r="C138" s="363"/>
      <c r="D138" s="363"/>
      <c r="K138" s="363"/>
      <c r="L138" s="363"/>
      <c r="S138" s="363"/>
      <c r="T138" s="363"/>
    </row>
    <row r="139" spans="3:20" ht="13.5">
      <c r="C139" s="363"/>
      <c r="D139" s="363"/>
      <c r="K139" s="363"/>
      <c r="L139" s="363"/>
      <c r="S139" s="363"/>
      <c r="T139" s="363"/>
    </row>
    <row r="140" spans="3:20" ht="13.5">
      <c r="C140" s="363"/>
      <c r="D140" s="363"/>
      <c r="K140" s="363"/>
      <c r="L140" s="363"/>
      <c r="S140" s="363"/>
      <c r="T140" s="363"/>
    </row>
    <row r="141" spans="3:20" ht="13.5">
      <c r="C141" s="363"/>
      <c r="D141" s="363"/>
      <c r="K141" s="363"/>
      <c r="L141" s="363"/>
      <c r="S141" s="363"/>
      <c r="T141" s="363"/>
    </row>
    <row r="142" spans="3:20" ht="13.5">
      <c r="C142" s="363"/>
      <c r="D142" s="363"/>
      <c r="K142" s="363"/>
      <c r="L142" s="363"/>
      <c r="S142" s="363"/>
      <c r="T142" s="363"/>
    </row>
    <row r="143" spans="3:20" ht="13.5">
      <c r="C143" s="363"/>
      <c r="D143" s="363"/>
      <c r="K143" s="363"/>
      <c r="L143" s="363"/>
      <c r="S143" s="363"/>
      <c r="T143" s="363"/>
    </row>
    <row r="144" spans="3:20" ht="13.5">
      <c r="C144" s="363"/>
      <c r="D144" s="363"/>
      <c r="K144" s="363"/>
      <c r="L144" s="363"/>
      <c r="S144" s="363"/>
      <c r="T144" s="363"/>
    </row>
    <row r="145" spans="3:20" ht="13.5">
      <c r="C145" s="363"/>
      <c r="D145" s="363"/>
      <c r="K145" s="363"/>
      <c r="L145" s="363"/>
      <c r="S145" s="363"/>
      <c r="T145" s="363"/>
    </row>
    <row r="146" spans="3:20" ht="13.5">
      <c r="C146" s="363"/>
      <c r="D146" s="363"/>
      <c r="K146" s="363"/>
      <c r="L146" s="363"/>
      <c r="S146" s="363"/>
      <c r="T146" s="363"/>
    </row>
    <row r="147" spans="3:20" ht="13.5">
      <c r="C147" s="363"/>
      <c r="D147" s="363"/>
      <c r="K147" s="363"/>
      <c r="L147" s="363"/>
      <c r="S147" s="363"/>
      <c r="T147" s="363"/>
    </row>
    <row r="148" spans="3:20" ht="13.5">
      <c r="C148" s="363"/>
      <c r="D148" s="363"/>
      <c r="K148" s="363"/>
      <c r="L148" s="363"/>
      <c r="S148" s="363"/>
      <c r="T148" s="363"/>
    </row>
    <row r="149" spans="3:20" ht="13.5">
      <c r="C149" s="363"/>
      <c r="D149" s="363"/>
      <c r="K149" s="363"/>
      <c r="L149" s="363"/>
      <c r="S149" s="363"/>
      <c r="T149" s="363"/>
    </row>
    <row r="150" spans="3:20" ht="13.5">
      <c r="C150" s="363"/>
      <c r="D150" s="363"/>
      <c r="K150" s="363"/>
      <c r="L150" s="363"/>
      <c r="S150" s="363"/>
      <c r="T150" s="363"/>
    </row>
    <row r="151" spans="3:20" ht="13.5">
      <c r="C151" s="363"/>
      <c r="D151" s="363"/>
      <c r="K151" s="363"/>
      <c r="L151" s="363"/>
      <c r="S151" s="363"/>
      <c r="T151" s="363"/>
    </row>
    <row r="152" spans="3:20" ht="13.5">
      <c r="C152" s="363"/>
      <c r="D152" s="363"/>
      <c r="K152" s="363"/>
      <c r="L152" s="363"/>
      <c r="S152" s="363"/>
      <c r="T152" s="363"/>
    </row>
    <row r="153" spans="3:20" ht="13.5">
      <c r="C153" s="363"/>
      <c r="D153" s="363"/>
      <c r="K153" s="363"/>
      <c r="L153" s="363"/>
      <c r="S153" s="363"/>
      <c r="T153" s="363"/>
    </row>
    <row r="154" spans="3:20" ht="13.5">
      <c r="C154" s="363"/>
      <c r="D154" s="363"/>
      <c r="K154" s="363"/>
      <c r="L154" s="363"/>
      <c r="S154" s="363"/>
      <c r="T154" s="363"/>
    </row>
    <row r="155" spans="3:20" ht="13.5">
      <c r="C155" s="363"/>
      <c r="D155" s="363"/>
      <c r="K155" s="363"/>
      <c r="L155" s="363"/>
      <c r="S155" s="363"/>
      <c r="T155" s="363"/>
    </row>
    <row r="156" spans="3:20" ht="13.5">
      <c r="C156" s="363"/>
      <c r="D156" s="363"/>
      <c r="K156" s="363"/>
      <c r="L156" s="363"/>
      <c r="S156" s="363"/>
      <c r="T156" s="363"/>
    </row>
    <row r="157" spans="3:20" ht="13.5">
      <c r="C157" s="363"/>
      <c r="D157" s="363"/>
      <c r="K157" s="363"/>
      <c r="L157" s="363"/>
      <c r="S157" s="363"/>
      <c r="T157" s="363"/>
    </row>
    <row r="158" spans="3:20" ht="13.5">
      <c r="C158" s="363"/>
      <c r="D158" s="363"/>
      <c r="K158" s="363"/>
      <c r="L158" s="363"/>
      <c r="S158" s="363"/>
      <c r="T158" s="363"/>
    </row>
    <row r="159" spans="3:20" ht="13.5">
      <c r="C159" s="363"/>
      <c r="D159" s="363"/>
      <c r="K159" s="363"/>
      <c r="L159" s="363"/>
      <c r="S159" s="363"/>
      <c r="T159" s="363"/>
    </row>
    <row r="160" spans="3:20" ht="13.5">
      <c r="C160" s="363"/>
      <c r="D160" s="363"/>
      <c r="K160" s="363"/>
      <c r="L160" s="363"/>
      <c r="S160" s="363"/>
      <c r="T160" s="363"/>
    </row>
    <row r="161" spans="3:20" ht="13.5">
      <c r="C161" s="363"/>
      <c r="D161" s="363"/>
      <c r="K161" s="363"/>
      <c r="L161" s="363"/>
      <c r="S161" s="363"/>
      <c r="T161" s="363"/>
    </row>
    <row r="162" spans="3:20" ht="13.5">
      <c r="C162" s="363"/>
      <c r="D162" s="363"/>
      <c r="K162" s="363"/>
      <c r="L162" s="363"/>
      <c r="S162" s="363"/>
      <c r="T162" s="363"/>
    </row>
    <row r="163" spans="3:20" ht="13.5">
      <c r="C163" s="363"/>
      <c r="D163" s="363"/>
      <c r="K163" s="363"/>
      <c r="L163" s="363"/>
      <c r="S163" s="363"/>
      <c r="T163" s="363"/>
    </row>
    <row r="164" spans="3:20" ht="13.5">
      <c r="C164" s="363"/>
      <c r="D164" s="363"/>
      <c r="K164" s="363"/>
      <c r="L164" s="363"/>
      <c r="S164" s="363"/>
      <c r="T164" s="363"/>
    </row>
    <row r="165" spans="3:20" ht="13.5">
      <c r="C165" s="363"/>
      <c r="D165" s="363"/>
      <c r="K165" s="363"/>
      <c r="L165" s="363"/>
      <c r="S165" s="363"/>
      <c r="T165" s="363"/>
    </row>
    <row r="166" spans="3:20" ht="13.5">
      <c r="C166" s="363"/>
      <c r="D166" s="363"/>
      <c r="K166" s="363"/>
      <c r="L166" s="363"/>
      <c r="S166" s="363"/>
      <c r="T166" s="363"/>
    </row>
    <row r="167" spans="3:20" ht="13.5">
      <c r="C167" s="363"/>
      <c r="D167" s="363"/>
      <c r="K167" s="363"/>
      <c r="L167" s="363"/>
      <c r="S167" s="363"/>
      <c r="T167" s="363"/>
    </row>
    <row r="168" spans="3:20" ht="13.5">
      <c r="C168" s="363"/>
      <c r="D168" s="363"/>
      <c r="K168" s="363"/>
      <c r="L168" s="363"/>
      <c r="S168" s="363"/>
      <c r="T168" s="363"/>
    </row>
    <row r="169" spans="3:20" ht="13.5">
      <c r="C169" s="363"/>
      <c r="D169" s="363"/>
      <c r="K169" s="363"/>
      <c r="L169" s="363"/>
      <c r="S169" s="363"/>
      <c r="T169" s="363"/>
    </row>
    <row r="170" spans="3:20" ht="13.5">
      <c r="C170" s="363"/>
      <c r="D170" s="363"/>
      <c r="K170" s="363"/>
      <c r="L170" s="363"/>
      <c r="S170" s="363"/>
      <c r="T170" s="363"/>
    </row>
    <row r="171" spans="3:20" ht="13.5">
      <c r="C171" s="363"/>
      <c r="D171" s="363"/>
      <c r="K171" s="363"/>
      <c r="L171" s="363"/>
      <c r="S171" s="363"/>
      <c r="T171" s="363"/>
    </row>
    <row r="172" spans="3:20" ht="13.5">
      <c r="C172" s="363"/>
      <c r="D172" s="363"/>
      <c r="K172" s="363"/>
      <c r="L172" s="363"/>
      <c r="S172" s="363"/>
      <c r="T172" s="363"/>
    </row>
    <row r="173" spans="3:20" ht="13.5">
      <c r="C173" s="363"/>
      <c r="D173" s="363"/>
      <c r="K173" s="363"/>
      <c r="L173" s="363"/>
      <c r="S173" s="363"/>
      <c r="T173" s="363"/>
    </row>
    <row r="174" spans="3:20" ht="13.5">
      <c r="C174" s="363"/>
      <c r="D174" s="363"/>
      <c r="K174" s="363"/>
      <c r="L174" s="363"/>
      <c r="S174" s="363"/>
      <c r="T174" s="363"/>
    </row>
    <row r="175" spans="3:20" ht="13.5">
      <c r="C175" s="363"/>
      <c r="D175" s="363"/>
      <c r="K175" s="363"/>
      <c r="L175" s="363"/>
      <c r="S175" s="363"/>
      <c r="T175" s="363"/>
    </row>
    <row r="176" spans="3:20" ht="13.5">
      <c r="C176" s="363"/>
      <c r="D176" s="363"/>
      <c r="K176" s="363"/>
      <c r="L176" s="363"/>
      <c r="S176" s="363"/>
      <c r="T176" s="363"/>
    </row>
    <row r="177" spans="3:20" ht="13.5">
      <c r="C177" s="363"/>
      <c r="D177" s="363"/>
      <c r="K177" s="363"/>
      <c r="L177" s="363"/>
      <c r="S177" s="363"/>
      <c r="T177" s="363"/>
    </row>
    <row r="178" spans="3:20" ht="13.5">
      <c r="C178" s="363"/>
      <c r="D178" s="363"/>
      <c r="K178" s="363"/>
      <c r="L178" s="363"/>
      <c r="S178" s="363"/>
      <c r="T178" s="363"/>
    </row>
    <row r="179" spans="3:20" ht="13.5">
      <c r="C179" s="363"/>
      <c r="D179" s="363"/>
      <c r="K179" s="363"/>
      <c r="L179" s="363"/>
      <c r="S179" s="363"/>
      <c r="T179" s="363"/>
    </row>
    <row r="180" spans="3:20" ht="13.5">
      <c r="C180" s="363"/>
      <c r="D180" s="363"/>
      <c r="K180" s="363"/>
      <c r="L180" s="363"/>
      <c r="S180" s="363"/>
      <c r="T180" s="363"/>
    </row>
    <row r="181" spans="3:20" ht="13.5">
      <c r="C181" s="363"/>
      <c r="D181" s="363"/>
      <c r="K181" s="363"/>
      <c r="L181" s="363"/>
      <c r="S181" s="363"/>
      <c r="T181" s="363"/>
    </row>
    <row r="182" spans="3:20" ht="13.5">
      <c r="C182" s="363"/>
      <c r="D182" s="363"/>
      <c r="K182" s="363"/>
      <c r="L182" s="363"/>
      <c r="S182" s="363"/>
      <c r="T182" s="363"/>
    </row>
    <row r="183" spans="3:20" ht="13.5">
      <c r="C183" s="363"/>
      <c r="D183" s="363"/>
      <c r="K183" s="363"/>
      <c r="L183" s="363"/>
      <c r="S183" s="363"/>
      <c r="T183" s="363"/>
    </row>
    <row r="184" spans="3:20" ht="13.5">
      <c r="C184" s="363"/>
      <c r="D184" s="363"/>
      <c r="K184" s="363"/>
      <c r="L184" s="363"/>
      <c r="S184" s="363"/>
      <c r="T184" s="363"/>
    </row>
    <row r="185" spans="3:20" ht="13.5">
      <c r="C185" s="363"/>
      <c r="D185" s="363"/>
      <c r="K185" s="363"/>
      <c r="L185" s="363"/>
      <c r="S185" s="363"/>
      <c r="T185" s="363"/>
    </row>
    <row r="186" spans="3:20" ht="13.5">
      <c r="C186" s="363"/>
      <c r="D186" s="363"/>
      <c r="K186" s="363"/>
      <c r="L186" s="363"/>
      <c r="S186" s="363"/>
      <c r="T186" s="363"/>
    </row>
    <row r="187" spans="3:20" ht="13.5">
      <c r="C187" s="363"/>
      <c r="D187" s="363"/>
      <c r="K187" s="363"/>
      <c r="L187" s="363"/>
      <c r="S187" s="363"/>
      <c r="T187" s="363"/>
    </row>
    <row r="188" spans="3:20" ht="13.5">
      <c r="C188" s="363"/>
      <c r="D188" s="363"/>
      <c r="K188" s="363"/>
      <c r="L188" s="363"/>
      <c r="S188" s="363"/>
      <c r="T188" s="363"/>
    </row>
    <row r="189" spans="3:20" ht="13.5">
      <c r="C189" s="363"/>
      <c r="D189" s="363"/>
      <c r="K189" s="363"/>
      <c r="L189" s="363"/>
      <c r="S189" s="363"/>
      <c r="T189" s="363"/>
    </row>
    <row r="190" spans="3:20" ht="13.5">
      <c r="C190" s="363"/>
      <c r="D190" s="363"/>
      <c r="K190" s="363"/>
      <c r="L190" s="363"/>
      <c r="S190" s="363"/>
      <c r="T190" s="363"/>
    </row>
    <row r="191" spans="3:20" ht="13.5">
      <c r="C191" s="363"/>
      <c r="D191" s="363"/>
      <c r="K191" s="363"/>
      <c r="L191" s="363"/>
      <c r="S191" s="363"/>
      <c r="T191" s="363"/>
    </row>
    <row r="192" spans="3:20" ht="13.5">
      <c r="C192" s="363"/>
      <c r="D192" s="363"/>
      <c r="K192" s="363"/>
      <c r="L192" s="363"/>
      <c r="S192" s="363"/>
      <c r="T192" s="363"/>
    </row>
    <row r="193" spans="3:20" ht="13.5">
      <c r="C193" s="363"/>
      <c r="D193" s="363"/>
      <c r="K193" s="363"/>
      <c r="L193" s="363"/>
      <c r="S193" s="363"/>
      <c r="T193" s="363"/>
    </row>
    <row r="194" spans="3:20" ht="13.5">
      <c r="C194" s="363"/>
      <c r="D194" s="363"/>
      <c r="K194" s="363"/>
      <c r="L194" s="363"/>
      <c r="S194" s="363"/>
      <c r="T194" s="363"/>
    </row>
    <row r="195" spans="3:20" ht="13.5">
      <c r="C195" s="363"/>
      <c r="D195" s="363"/>
      <c r="K195" s="363"/>
      <c r="L195" s="363"/>
      <c r="S195" s="363"/>
      <c r="T195" s="363"/>
    </row>
    <row r="196" spans="3:20" ht="13.5">
      <c r="C196" s="363"/>
      <c r="D196" s="363"/>
      <c r="K196" s="363"/>
      <c r="L196" s="363"/>
      <c r="S196" s="363"/>
      <c r="T196" s="363"/>
    </row>
    <row r="197" spans="3:20" ht="13.5">
      <c r="C197" s="363"/>
      <c r="D197" s="363"/>
      <c r="K197" s="363"/>
      <c r="L197" s="363"/>
      <c r="S197" s="363"/>
      <c r="T197" s="363"/>
    </row>
    <row r="198" spans="3:20" ht="13.5">
      <c r="C198" s="363"/>
      <c r="D198" s="363"/>
      <c r="K198" s="363"/>
      <c r="L198" s="363"/>
      <c r="S198" s="363"/>
      <c r="T198" s="363"/>
    </row>
    <row r="199" spans="3:20" ht="13.5">
      <c r="C199" s="363"/>
      <c r="D199" s="363"/>
      <c r="K199" s="363"/>
      <c r="L199" s="363"/>
      <c r="S199" s="363"/>
      <c r="T199" s="363"/>
    </row>
    <row r="200" spans="3:20" ht="13.5">
      <c r="C200" s="363"/>
      <c r="D200" s="363"/>
      <c r="K200" s="363"/>
      <c r="L200" s="363"/>
      <c r="S200" s="363"/>
      <c r="T200" s="363"/>
    </row>
    <row r="201" spans="3:20" ht="13.5">
      <c r="C201" s="363"/>
      <c r="D201" s="363"/>
      <c r="K201" s="363"/>
      <c r="L201" s="363"/>
      <c r="S201" s="363"/>
      <c r="T201" s="363"/>
    </row>
    <row r="202" spans="3:20" ht="13.5">
      <c r="C202" s="363"/>
      <c r="D202" s="363"/>
      <c r="K202" s="363"/>
      <c r="L202" s="363"/>
      <c r="S202" s="363"/>
      <c r="T202" s="363"/>
    </row>
    <row r="203" spans="3:20" ht="13.5">
      <c r="C203" s="363"/>
      <c r="D203" s="363"/>
      <c r="K203" s="363"/>
      <c r="L203" s="363"/>
      <c r="S203" s="363"/>
      <c r="T203" s="363"/>
    </row>
    <row r="204" spans="3:20" ht="13.5">
      <c r="C204" s="363"/>
      <c r="D204" s="363"/>
      <c r="K204" s="363"/>
      <c r="L204" s="363"/>
      <c r="S204" s="363"/>
      <c r="T204" s="363"/>
    </row>
    <row r="205" spans="3:20" ht="13.5">
      <c r="C205" s="363"/>
      <c r="D205" s="363"/>
      <c r="K205" s="363"/>
      <c r="L205" s="363"/>
      <c r="S205" s="363"/>
      <c r="T205" s="363"/>
    </row>
    <row r="206" spans="3:20" ht="13.5">
      <c r="C206" s="363"/>
      <c r="D206" s="363"/>
      <c r="K206" s="363"/>
      <c r="L206" s="363"/>
      <c r="S206" s="363"/>
      <c r="T206" s="363"/>
    </row>
    <row r="207" spans="3:20" ht="13.5">
      <c r="C207" s="363"/>
      <c r="D207" s="363"/>
      <c r="K207" s="363"/>
      <c r="L207" s="363"/>
      <c r="S207" s="363"/>
      <c r="T207" s="363"/>
    </row>
    <row r="208" spans="3:20" ht="13.5">
      <c r="C208" s="363"/>
      <c r="D208" s="363"/>
      <c r="K208" s="363"/>
      <c r="L208" s="363"/>
      <c r="S208" s="363"/>
      <c r="T208" s="363"/>
    </row>
    <row r="209" spans="3:20" ht="13.5">
      <c r="C209" s="363"/>
      <c r="D209" s="363"/>
      <c r="K209" s="363"/>
      <c r="L209" s="363"/>
      <c r="S209" s="363"/>
      <c r="T209" s="363"/>
    </row>
    <row r="210" spans="3:20" ht="13.5">
      <c r="C210" s="363"/>
      <c r="D210" s="363"/>
      <c r="K210" s="363"/>
      <c r="L210" s="363"/>
      <c r="S210" s="363"/>
      <c r="T210" s="363"/>
    </row>
    <row r="211" spans="3:20" ht="13.5">
      <c r="C211" s="363"/>
      <c r="D211" s="363"/>
      <c r="K211" s="363"/>
      <c r="L211" s="363"/>
      <c r="S211" s="363"/>
      <c r="T211" s="363"/>
    </row>
    <row r="212" spans="3:20" ht="13.5">
      <c r="C212" s="363"/>
      <c r="D212" s="363"/>
      <c r="K212" s="363"/>
      <c r="L212" s="363"/>
      <c r="S212" s="363"/>
      <c r="T212" s="363"/>
    </row>
    <row r="213" spans="3:20" ht="13.5">
      <c r="C213" s="363"/>
      <c r="D213" s="363"/>
      <c r="K213" s="363"/>
      <c r="L213" s="363"/>
      <c r="S213" s="363"/>
      <c r="T213" s="363"/>
    </row>
    <row r="214" spans="3:20" ht="13.5">
      <c r="C214" s="363"/>
      <c r="D214" s="363"/>
      <c r="K214" s="363"/>
      <c r="L214" s="363"/>
      <c r="S214" s="363"/>
      <c r="T214" s="363"/>
    </row>
    <row r="215" spans="3:20" ht="13.5">
      <c r="C215" s="363"/>
      <c r="D215" s="363"/>
      <c r="K215" s="363"/>
      <c r="L215" s="363"/>
      <c r="S215" s="363"/>
      <c r="T215" s="363"/>
    </row>
    <row r="216" spans="3:20" ht="13.5">
      <c r="C216" s="363"/>
      <c r="D216" s="363"/>
      <c r="K216" s="363"/>
      <c r="L216" s="363"/>
      <c r="S216" s="363"/>
      <c r="T216" s="363"/>
    </row>
    <row r="217" spans="3:20" ht="13.5">
      <c r="C217" s="363"/>
      <c r="D217" s="363"/>
      <c r="K217" s="363"/>
      <c r="L217" s="363"/>
      <c r="S217" s="363"/>
      <c r="T217" s="363"/>
    </row>
    <row r="218" spans="3:20" ht="13.5">
      <c r="C218" s="363"/>
      <c r="D218" s="363"/>
      <c r="K218" s="363"/>
      <c r="L218" s="363"/>
      <c r="S218" s="363"/>
      <c r="T218" s="363"/>
    </row>
    <row r="219" spans="3:20" ht="13.5">
      <c r="C219" s="363"/>
      <c r="D219" s="363"/>
      <c r="K219" s="363"/>
      <c r="L219" s="363"/>
      <c r="S219" s="363"/>
      <c r="T219" s="363"/>
    </row>
    <row r="220" spans="3:20" ht="13.5">
      <c r="C220" s="363"/>
      <c r="D220" s="363"/>
      <c r="K220" s="363"/>
      <c r="L220" s="363"/>
      <c r="S220" s="363"/>
      <c r="T220" s="363"/>
    </row>
    <row r="221" spans="3:20" ht="13.5">
      <c r="C221" s="363"/>
      <c r="D221" s="363"/>
      <c r="K221" s="363"/>
      <c r="L221" s="363"/>
      <c r="S221" s="363"/>
      <c r="T221" s="363"/>
    </row>
    <row r="222" spans="3:20" ht="13.5">
      <c r="C222" s="363"/>
      <c r="D222" s="363"/>
      <c r="K222" s="363"/>
      <c r="L222" s="363"/>
      <c r="S222" s="363"/>
      <c r="T222" s="363"/>
    </row>
    <row r="223" spans="3:20" ht="13.5">
      <c r="C223" s="363"/>
      <c r="D223" s="363"/>
      <c r="K223" s="363"/>
      <c r="L223" s="363"/>
      <c r="S223" s="363"/>
      <c r="T223" s="363"/>
    </row>
    <row r="224" spans="3:20" ht="13.5">
      <c r="C224" s="363"/>
      <c r="D224" s="363"/>
      <c r="K224" s="363"/>
      <c r="L224" s="363"/>
      <c r="S224" s="363"/>
      <c r="T224" s="363"/>
    </row>
    <row r="225" spans="3:20" ht="13.5">
      <c r="C225" s="363"/>
      <c r="D225" s="363"/>
      <c r="K225" s="363"/>
      <c r="L225" s="363"/>
      <c r="S225" s="363"/>
      <c r="T225" s="363"/>
    </row>
    <row r="226" spans="3:20" ht="13.5">
      <c r="C226" s="363"/>
      <c r="D226" s="363"/>
      <c r="K226" s="363"/>
      <c r="L226" s="363"/>
      <c r="S226" s="363"/>
      <c r="T226" s="363"/>
    </row>
    <row r="227" spans="3:20" ht="13.5">
      <c r="C227" s="363"/>
      <c r="D227" s="363"/>
      <c r="K227" s="363"/>
      <c r="L227" s="363"/>
      <c r="S227" s="363"/>
      <c r="T227" s="363"/>
    </row>
    <row r="228" spans="3:20" ht="13.5">
      <c r="C228" s="363"/>
      <c r="D228" s="363"/>
      <c r="K228" s="363"/>
      <c r="L228" s="363"/>
      <c r="S228" s="363"/>
      <c r="T228" s="363"/>
    </row>
    <row r="229" spans="3:20" ht="13.5">
      <c r="C229" s="363"/>
      <c r="D229" s="363"/>
      <c r="K229" s="363"/>
      <c r="L229" s="363"/>
      <c r="S229" s="363"/>
      <c r="T229" s="363"/>
    </row>
    <row r="230" spans="3:20" ht="13.5">
      <c r="C230" s="363"/>
      <c r="D230" s="363"/>
      <c r="K230" s="363"/>
      <c r="L230" s="363"/>
      <c r="S230" s="363"/>
      <c r="T230" s="363"/>
    </row>
    <row r="231" spans="3:20" ht="13.5">
      <c r="C231" s="363"/>
      <c r="D231" s="363"/>
      <c r="K231" s="363"/>
      <c r="L231" s="363"/>
      <c r="S231" s="363"/>
      <c r="T231" s="363"/>
    </row>
    <row r="232" spans="3:20" ht="13.5">
      <c r="C232" s="363"/>
      <c r="D232" s="363"/>
      <c r="K232" s="363"/>
      <c r="L232" s="363"/>
      <c r="S232" s="363"/>
      <c r="T232" s="363"/>
    </row>
    <row r="233" spans="3:20" ht="13.5">
      <c r="C233" s="363"/>
      <c r="D233" s="363"/>
      <c r="K233" s="363"/>
      <c r="L233" s="363"/>
      <c r="S233" s="363"/>
      <c r="T233" s="363"/>
    </row>
    <row r="234" spans="3:20" ht="13.5">
      <c r="C234" s="363"/>
      <c r="D234" s="363"/>
      <c r="K234" s="363"/>
      <c r="L234" s="363"/>
      <c r="S234" s="363"/>
      <c r="T234" s="363"/>
    </row>
    <row r="235" spans="3:20" ht="13.5">
      <c r="C235" s="363"/>
      <c r="D235" s="363"/>
      <c r="K235" s="363"/>
      <c r="L235" s="363"/>
      <c r="S235" s="363"/>
      <c r="T235" s="363"/>
    </row>
    <row r="236" spans="3:20" ht="13.5">
      <c r="C236" s="363"/>
      <c r="D236" s="363"/>
      <c r="K236" s="363"/>
      <c r="L236" s="363"/>
      <c r="S236" s="363"/>
      <c r="T236" s="363"/>
    </row>
    <row r="237" spans="3:20" ht="13.5">
      <c r="C237" s="363"/>
      <c r="D237" s="363"/>
      <c r="K237" s="363"/>
      <c r="L237" s="363"/>
      <c r="S237" s="363"/>
      <c r="T237" s="363"/>
    </row>
    <row r="238" spans="3:20" ht="13.5">
      <c r="C238" s="363"/>
      <c r="D238" s="363"/>
      <c r="K238" s="363"/>
      <c r="L238" s="363"/>
      <c r="S238" s="363"/>
      <c r="T238" s="363"/>
    </row>
    <row r="239" spans="3:20" ht="13.5">
      <c r="C239" s="363"/>
      <c r="D239" s="363"/>
      <c r="K239" s="363"/>
      <c r="L239" s="363"/>
      <c r="S239" s="363"/>
      <c r="T239" s="363"/>
    </row>
    <row r="240" spans="3:20" ht="13.5">
      <c r="C240" s="363"/>
      <c r="D240" s="363"/>
      <c r="K240" s="363"/>
      <c r="L240" s="363"/>
      <c r="S240" s="363"/>
      <c r="T240" s="363"/>
    </row>
    <row r="241" spans="3:20" ht="13.5">
      <c r="C241" s="363"/>
      <c r="D241" s="363"/>
      <c r="K241" s="363"/>
      <c r="L241" s="363"/>
      <c r="S241" s="363"/>
      <c r="T241" s="363"/>
    </row>
    <row r="242" spans="3:20" ht="13.5">
      <c r="C242" s="363"/>
      <c r="D242" s="363"/>
      <c r="K242" s="363"/>
      <c r="L242" s="363"/>
      <c r="S242" s="363"/>
      <c r="T242" s="363"/>
    </row>
    <row r="243" spans="3:20" ht="13.5">
      <c r="C243" s="363"/>
      <c r="D243" s="363"/>
      <c r="K243" s="363"/>
      <c r="L243" s="363"/>
      <c r="S243" s="363"/>
      <c r="T243" s="363"/>
    </row>
    <row r="244" spans="3:20" ht="13.5">
      <c r="C244" s="363"/>
      <c r="D244" s="363"/>
      <c r="K244" s="363"/>
      <c r="L244" s="363"/>
      <c r="S244" s="363"/>
      <c r="T244" s="363"/>
    </row>
    <row r="245" spans="3:20" ht="13.5">
      <c r="C245" s="363"/>
      <c r="D245" s="363"/>
      <c r="K245" s="363"/>
      <c r="L245" s="363"/>
      <c r="S245" s="363"/>
      <c r="T245" s="363"/>
    </row>
    <row r="246" spans="3:20" ht="13.5">
      <c r="C246" s="363"/>
      <c r="D246" s="363"/>
      <c r="K246" s="363"/>
      <c r="L246" s="363"/>
      <c r="S246" s="363"/>
      <c r="T246" s="363"/>
    </row>
    <row r="247" spans="3:20" ht="13.5">
      <c r="C247" s="363"/>
      <c r="D247" s="363"/>
      <c r="K247" s="363"/>
      <c r="L247" s="363"/>
      <c r="S247" s="363"/>
      <c r="T247" s="363"/>
    </row>
    <row r="248" spans="3:20" ht="13.5">
      <c r="C248" s="363"/>
      <c r="D248" s="363"/>
      <c r="K248" s="363"/>
      <c r="L248" s="363"/>
      <c r="S248" s="363"/>
      <c r="T248" s="363"/>
    </row>
    <row r="249" spans="3:20" ht="13.5">
      <c r="C249" s="363"/>
      <c r="D249" s="363"/>
      <c r="K249" s="363"/>
      <c r="L249" s="363"/>
      <c r="S249" s="363"/>
      <c r="T249" s="363"/>
    </row>
    <row r="250" spans="3:20" ht="13.5">
      <c r="C250" s="363"/>
      <c r="D250" s="363"/>
      <c r="K250" s="363"/>
      <c r="L250" s="363"/>
      <c r="S250" s="363"/>
      <c r="T250" s="363"/>
    </row>
    <row r="251" spans="3:20" ht="13.5">
      <c r="C251" s="363"/>
      <c r="D251" s="363"/>
      <c r="K251" s="363"/>
      <c r="L251" s="363"/>
      <c r="S251" s="363"/>
      <c r="T251" s="363"/>
    </row>
    <row r="252" spans="3:20" ht="13.5">
      <c r="C252" s="363"/>
      <c r="D252" s="363"/>
      <c r="K252" s="363"/>
      <c r="L252" s="363"/>
      <c r="S252" s="363"/>
      <c r="T252" s="363"/>
    </row>
    <row r="253" spans="3:20" ht="13.5">
      <c r="C253" s="363"/>
      <c r="D253" s="363"/>
      <c r="K253" s="363"/>
      <c r="L253" s="363"/>
      <c r="S253" s="363"/>
      <c r="T253" s="363"/>
    </row>
    <row r="254" spans="3:20" ht="13.5">
      <c r="C254" s="363"/>
      <c r="D254" s="363"/>
      <c r="K254" s="363"/>
      <c r="L254" s="363"/>
      <c r="S254" s="363"/>
      <c r="T254" s="363"/>
    </row>
    <row r="255" spans="3:20" ht="13.5">
      <c r="C255" s="363"/>
      <c r="D255" s="363"/>
      <c r="K255" s="363"/>
      <c r="L255" s="363"/>
      <c r="S255" s="363"/>
      <c r="T255" s="363"/>
    </row>
    <row r="256" spans="3:20" ht="13.5">
      <c r="C256" s="363"/>
      <c r="D256" s="363"/>
      <c r="K256" s="363"/>
      <c r="L256" s="363"/>
      <c r="S256" s="363"/>
      <c r="T256" s="363"/>
    </row>
    <row r="257" spans="3:20" ht="13.5">
      <c r="C257" s="363"/>
      <c r="D257" s="363"/>
      <c r="K257" s="363"/>
      <c r="L257" s="363"/>
      <c r="S257" s="363"/>
      <c r="T257" s="363"/>
    </row>
    <row r="258" spans="3:20" ht="13.5">
      <c r="C258" s="363"/>
      <c r="D258" s="363"/>
      <c r="K258" s="363"/>
      <c r="L258" s="363"/>
      <c r="S258" s="363"/>
      <c r="T258" s="363"/>
    </row>
    <row r="259" spans="3:20" ht="13.5">
      <c r="C259" s="363"/>
      <c r="D259" s="363"/>
      <c r="K259" s="363"/>
      <c r="L259" s="363"/>
      <c r="S259" s="363"/>
      <c r="T259" s="363"/>
    </row>
    <row r="260" spans="3:20" ht="13.5">
      <c r="C260" s="363"/>
      <c r="D260" s="363"/>
      <c r="K260" s="363"/>
      <c r="L260" s="363"/>
      <c r="S260" s="363"/>
      <c r="T260" s="363"/>
    </row>
    <row r="261" spans="3:20" ht="13.5">
      <c r="C261" s="363"/>
      <c r="D261" s="363"/>
      <c r="K261" s="363"/>
      <c r="L261" s="363"/>
      <c r="S261" s="363"/>
      <c r="T261" s="363"/>
    </row>
    <row r="262" spans="3:20" ht="13.5">
      <c r="C262" s="363"/>
      <c r="D262" s="363"/>
      <c r="K262" s="363"/>
      <c r="L262" s="363"/>
      <c r="S262" s="363"/>
      <c r="T262" s="363"/>
    </row>
    <row r="263" spans="3:20" ht="13.5">
      <c r="C263" s="363"/>
      <c r="D263" s="363"/>
      <c r="K263" s="363"/>
      <c r="L263" s="363"/>
      <c r="S263" s="363"/>
      <c r="T263" s="363"/>
    </row>
    <row r="264" spans="3:20" ht="13.5">
      <c r="C264" s="363"/>
      <c r="D264" s="363"/>
      <c r="K264" s="363"/>
      <c r="L264" s="363"/>
      <c r="S264" s="363"/>
      <c r="T264" s="363"/>
    </row>
    <row r="265" spans="3:20" ht="13.5">
      <c r="C265" s="363"/>
      <c r="D265" s="363"/>
      <c r="K265" s="363"/>
      <c r="L265" s="363"/>
      <c r="S265" s="363"/>
      <c r="T265" s="363"/>
    </row>
    <row r="266" spans="3:20" ht="13.5">
      <c r="C266" s="363"/>
      <c r="D266" s="363"/>
      <c r="K266" s="363"/>
      <c r="L266" s="363"/>
      <c r="S266" s="363"/>
      <c r="T266" s="363"/>
    </row>
    <row r="267" spans="3:20" ht="13.5">
      <c r="C267" s="363"/>
      <c r="D267" s="363"/>
      <c r="K267" s="363"/>
      <c r="L267" s="363"/>
      <c r="S267" s="363"/>
      <c r="T267" s="363"/>
    </row>
    <row r="268" spans="3:20" ht="13.5">
      <c r="C268" s="363"/>
      <c r="D268" s="363"/>
      <c r="K268" s="363"/>
      <c r="L268" s="363"/>
      <c r="S268" s="363"/>
      <c r="T268" s="363"/>
    </row>
    <row r="269" spans="3:20" ht="13.5">
      <c r="C269" s="363"/>
      <c r="D269" s="363"/>
      <c r="K269" s="363"/>
      <c r="L269" s="363"/>
      <c r="S269" s="363"/>
      <c r="T269" s="363"/>
    </row>
    <row r="270" spans="3:20" ht="13.5">
      <c r="C270" s="363"/>
      <c r="D270" s="363"/>
      <c r="K270" s="363"/>
      <c r="L270" s="363"/>
      <c r="S270" s="363"/>
      <c r="T270" s="363"/>
    </row>
    <row r="271" spans="3:20" ht="13.5">
      <c r="C271" s="363"/>
      <c r="D271" s="363"/>
      <c r="K271" s="363"/>
      <c r="L271" s="363"/>
      <c r="S271" s="363"/>
      <c r="T271" s="363"/>
    </row>
    <row r="272" spans="3:20" ht="13.5">
      <c r="C272" s="363"/>
      <c r="D272" s="363"/>
      <c r="K272" s="363"/>
      <c r="L272" s="363"/>
      <c r="S272" s="363"/>
      <c r="T272" s="363"/>
    </row>
    <row r="273" spans="3:20" ht="13.5">
      <c r="C273" s="363"/>
      <c r="D273" s="363"/>
      <c r="K273" s="363"/>
      <c r="L273" s="363"/>
      <c r="S273" s="363"/>
      <c r="T273" s="363"/>
    </row>
    <row r="274" spans="3:20" ht="13.5">
      <c r="C274" s="363"/>
      <c r="D274" s="363"/>
      <c r="K274" s="363"/>
      <c r="L274" s="363"/>
      <c r="S274" s="363"/>
      <c r="T274" s="363"/>
    </row>
    <row r="275" spans="3:20" ht="13.5">
      <c r="C275" s="363"/>
      <c r="D275" s="363"/>
      <c r="K275" s="363"/>
      <c r="L275" s="363"/>
      <c r="S275" s="363"/>
      <c r="T275" s="363"/>
    </row>
    <row r="276" spans="3:20" ht="13.5">
      <c r="C276" s="363"/>
      <c r="D276" s="363"/>
      <c r="K276" s="363"/>
      <c r="L276" s="363"/>
      <c r="S276" s="363"/>
      <c r="T276" s="363"/>
    </row>
    <row r="277" spans="3:20" ht="13.5">
      <c r="C277" s="363"/>
      <c r="D277" s="363"/>
      <c r="K277" s="363"/>
      <c r="L277" s="363"/>
      <c r="S277" s="363"/>
      <c r="T277" s="363"/>
    </row>
    <row r="278" spans="3:20" ht="13.5">
      <c r="C278" s="363"/>
      <c r="D278" s="363"/>
      <c r="K278" s="363"/>
      <c r="L278" s="363"/>
      <c r="S278" s="363"/>
      <c r="T278" s="363"/>
    </row>
    <row r="279" spans="3:20" ht="13.5">
      <c r="C279" s="363"/>
      <c r="D279" s="363"/>
      <c r="K279" s="363"/>
      <c r="L279" s="363"/>
      <c r="S279" s="363"/>
      <c r="T279" s="363"/>
    </row>
    <row r="280" spans="3:20" ht="13.5">
      <c r="C280" s="363"/>
      <c r="D280" s="363"/>
      <c r="K280" s="363"/>
      <c r="L280" s="363"/>
      <c r="S280" s="363"/>
      <c r="T280" s="363"/>
    </row>
    <row r="281" spans="3:20" ht="13.5">
      <c r="C281" s="363"/>
      <c r="D281" s="363"/>
      <c r="K281" s="363"/>
      <c r="L281" s="363"/>
      <c r="S281" s="363"/>
      <c r="T281" s="363"/>
    </row>
    <row r="282" spans="3:20" ht="13.5">
      <c r="C282" s="363"/>
      <c r="D282" s="363"/>
      <c r="K282" s="363"/>
      <c r="L282" s="363"/>
      <c r="S282" s="363"/>
      <c r="T282" s="363"/>
    </row>
    <row r="283" spans="3:20" ht="13.5">
      <c r="C283" s="363"/>
      <c r="D283" s="363"/>
      <c r="K283" s="363"/>
      <c r="L283" s="363"/>
      <c r="S283" s="363"/>
      <c r="T283" s="363"/>
    </row>
    <row r="284" spans="3:20" ht="13.5">
      <c r="C284" s="363"/>
      <c r="D284" s="363"/>
      <c r="K284" s="363"/>
      <c r="L284" s="363"/>
      <c r="S284" s="363"/>
      <c r="T284" s="363"/>
    </row>
    <row r="285" spans="3:20" ht="13.5">
      <c r="C285" s="363"/>
      <c r="D285" s="363"/>
      <c r="K285" s="363"/>
      <c r="L285" s="363"/>
      <c r="S285" s="363"/>
      <c r="T285" s="363"/>
    </row>
    <row r="286" spans="3:20" ht="13.5">
      <c r="C286" s="363"/>
      <c r="D286" s="363"/>
      <c r="K286" s="363"/>
      <c r="L286" s="363"/>
      <c r="S286" s="363"/>
      <c r="T286" s="363"/>
    </row>
    <row r="287" spans="3:20" ht="13.5">
      <c r="C287" s="363"/>
      <c r="D287" s="363"/>
      <c r="K287" s="363"/>
      <c r="L287" s="363"/>
      <c r="S287" s="363"/>
      <c r="T287" s="363"/>
    </row>
    <row r="288" spans="3:20" ht="13.5">
      <c r="C288" s="363"/>
      <c r="D288" s="363"/>
      <c r="K288" s="363"/>
      <c r="L288" s="363"/>
      <c r="S288" s="363"/>
      <c r="T288" s="363"/>
    </row>
    <row r="289" spans="3:20" ht="13.5">
      <c r="C289" s="363"/>
      <c r="D289" s="363"/>
      <c r="K289" s="363"/>
      <c r="L289" s="363"/>
      <c r="S289" s="363"/>
      <c r="T289" s="363"/>
    </row>
    <row r="290" spans="3:20" ht="13.5">
      <c r="C290" s="363"/>
      <c r="D290" s="363"/>
      <c r="K290" s="363"/>
      <c r="L290" s="363"/>
      <c r="S290" s="363"/>
      <c r="T290" s="363"/>
    </row>
    <row r="291" spans="3:20" ht="13.5">
      <c r="C291" s="363"/>
      <c r="D291" s="363"/>
      <c r="K291" s="363"/>
      <c r="L291" s="363"/>
      <c r="S291" s="363"/>
      <c r="T291" s="363"/>
    </row>
    <row r="292" spans="3:20" ht="13.5">
      <c r="C292" s="363"/>
      <c r="D292" s="363"/>
      <c r="K292" s="363"/>
      <c r="L292" s="363"/>
      <c r="S292" s="363"/>
      <c r="T292" s="363"/>
    </row>
    <row r="293" spans="3:20" ht="13.5">
      <c r="C293" s="363"/>
      <c r="D293" s="363"/>
      <c r="K293" s="363"/>
      <c r="L293" s="363"/>
      <c r="S293" s="363"/>
      <c r="T293" s="363"/>
    </row>
    <row r="294" spans="3:20" ht="13.5">
      <c r="C294" s="363"/>
      <c r="D294" s="363"/>
      <c r="K294" s="363"/>
      <c r="L294" s="363"/>
      <c r="S294" s="363"/>
      <c r="T294" s="363"/>
    </row>
    <row r="295" spans="3:20" ht="13.5">
      <c r="C295" s="363"/>
      <c r="D295" s="363"/>
      <c r="K295" s="363"/>
      <c r="L295" s="363"/>
      <c r="S295" s="363"/>
      <c r="T295" s="363"/>
    </row>
    <row r="296" spans="3:20" ht="13.5">
      <c r="C296" s="363"/>
      <c r="D296" s="363"/>
      <c r="K296" s="363"/>
      <c r="L296" s="363"/>
      <c r="S296" s="363"/>
      <c r="T296" s="363"/>
    </row>
    <row r="297" spans="3:20" ht="13.5">
      <c r="C297" s="363"/>
      <c r="D297" s="363"/>
      <c r="K297" s="363"/>
      <c r="L297" s="363"/>
      <c r="S297" s="363"/>
      <c r="T297" s="363"/>
    </row>
    <row r="298" spans="3:20" ht="13.5">
      <c r="C298" s="363"/>
      <c r="D298" s="363"/>
      <c r="K298" s="363"/>
      <c r="L298" s="363"/>
      <c r="S298" s="363"/>
      <c r="T298" s="363"/>
    </row>
    <row r="299" spans="3:20" ht="13.5">
      <c r="C299" s="363"/>
      <c r="D299" s="363"/>
      <c r="K299" s="363"/>
      <c r="L299" s="363"/>
      <c r="S299" s="363"/>
      <c r="T299" s="363"/>
    </row>
    <row r="300" spans="3:20" ht="13.5">
      <c r="C300" s="363"/>
      <c r="D300" s="363"/>
      <c r="K300" s="363"/>
      <c r="L300" s="363"/>
      <c r="S300" s="363"/>
      <c r="T300" s="363"/>
    </row>
    <row r="301" spans="3:20" ht="13.5">
      <c r="C301" s="363"/>
      <c r="D301" s="363"/>
      <c r="K301" s="363"/>
      <c r="L301" s="363"/>
      <c r="S301" s="363"/>
      <c r="T301" s="363"/>
    </row>
    <row r="302" spans="3:20" ht="13.5">
      <c r="C302" s="363"/>
      <c r="D302" s="363"/>
      <c r="K302" s="363"/>
      <c r="L302" s="363"/>
      <c r="S302" s="363"/>
      <c r="T302" s="363"/>
    </row>
    <row r="303" spans="3:20" ht="13.5">
      <c r="C303" s="363"/>
      <c r="D303" s="363"/>
      <c r="K303" s="363"/>
      <c r="L303" s="363"/>
      <c r="S303" s="363"/>
      <c r="T303" s="363"/>
    </row>
    <row r="304" spans="3:20" ht="13.5">
      <c r="C304" s="363"/>
      <c r="D304" s="363"/>
      <c r="K304" s="363"/>
      <c r="L304" s="363"/>
      <c r="S304" s="363"/>
      <c r="T304" s="363"/>
    </row>
    <row r="305" spans="3:20" ht="13.5">
      <c r="C305" s="363"/>
      <c r="D305" s="363"/>
      <c r="K305" s="363"/>
      <c r="L305" s="363"/>
      <c r="S305" s="363"/>
      <c r="T305" s="363"/>
    </row>
    <row r="306" spans="3:20" ht="13.5">
      <c r="C306" s="363"/>
      <c r="D306" s="363"/>
      <c r="K306" s="363"/>
      <c r="L306" s="363"/>
      <c r="S306" s="363"/>
      <c r="T306" s="363"/>
    </row>
    <row r="307" spans="3:20" ht="13.5">
      <c r="C307" s="363"/>
      <c r="D307" s="363"/>
      <c r="K307" s="363"/>
      <c r="L307" s="363"/>
      <c r="S307" s="363"/>
      <c r="T307" s="363"/>
    </row>
    <row r="308" spans="3:20" ht="13.5">
      <c r="C308" s="363"/>
      <c r="D308" s="363"/>
      <c r="K308" s="363"/>
      <c r="L308" s="363"/>
      <c r="S308" s="363"/>
      <c r="T308" s="363"/>
    </row>
    <row r="309" spans="3:20" ht="13.5">
      <c r="C309" s="363"/>
      <c r="D309" s="363"/>
      <c r="K309" s="363"/>
      <c r="L309" s="363"/>
      <c r="S309" s="363"/>
      <c r="T309" s="363"/>
    </row>
    <row r="310" spans="3:20" ht="13.5">
      <c r="C310" s="363"/>
      <c r="D310" s="363"/>
      <c r="K310" s="363"/>
      <c r="L310" s="363"/>
      <c r="S310" s="363"/>
      <c r="T310" s="363"/>
    </row>
    <row r="311" spans="3:20" ht="13.5">
      <c r="C311" s="363"/>
      <c r="D311" s="363"/>
      <c r="K311" s="363"/>
      <c r="L311" s="363"/>
      <c r="S311" s="363"/>
      <c r="T311" s="363"/>
    </row>
    <row r="312" spans="3:20" ht="13.5">
      <c r="C312" s="363"/>
      <c r="D312" s="363"/>
      <c r="K312" s="363"/>
      <c r="L312" s="363"/>
      <c r="S312" s="363"/>
      <c r="T312" s="363"/>
    </row>
    <row r="313" spans="3:20" ht="13.5">
      <c r="C313" s="363"/>
      <c r="D313" s="363"/>
      <c r="K313" s="363"/>
      <c r="L313" s="363"/>
      <c r="S313" s="363"/>
      <c r="T313" s="363"/>
    </row>
    <row r="314" spans="3:20" ht="13.5">
      <c r="C314" s="363"/>
      <c r="D314" s="363"/>
      <c r="K314" s="363"/>
      <c r="L314" s="363"/>
      <c r="S314" s="363"/>
      <c r="T314" s="363"/>
    </row>
    <row r="315" spans="3:20" ht="13.5">
      <c r="C315" s="363"/>
      <c r="D315" s="363"/>
      <c r="K315" s="363"/>
      <c r="L315" s="363"/>
      <c r="S315" s="363"/>
      <c r="T315" s="363"/>
    </row>
    <row r="316" spans="3:20" ht="13.5">
      <c r="C316" s="363"/>
      <c r="D316" s="363"/>
      <c r="K316" s="363"/>
      <c r="L316" s="363"/>
      <c r="S316" s="363"/>
      <c r="T316" s="363"/>
    </row>
    <row r="317" spans="3:20" ht="13.5">
      <c r="C317" s="363"/>
      <c r="D317" s="363"/>
      <c r="K317" s="363"/>
      <c r="L317" s="363"/>
      <c r="S317" s="363"/>
      <c r="T317" s="363"/>
    </row>
    <row r="318" spans="3:20" ht="13.5">
      <c r="C318" s="363"/>
      <c r="D318" s="363"/>
      <c r="K318" s="363"/>
      <c r="L318" s="363"/>
      <c r="S318" s="363"/>
      <c r="T318" s="363"/>
    </row>
    <row r="319" spans="3:20" ht="13.5">
      <c r="C319" s="363"/>
      <c r="D319" s="363"/>
      <c r="K319" s="363"/>
      <c r="L319" s="363"/>
      <c r="S319" s="363"/>
      <c r="T319" s="363"/>
    </row>
    <row r="320" spans="3:20" ht="13.5">
      <c r="C320" s="363"/>
      <c r="D320" s="363"/>
      <c r="K320" s="363"/>
      <c r="L320" s="363"/>
      <c r="S320" s="363"/>
      <c r="T320" s="363"/>
    </row>
    <row r="321" spans="3:20" ht="13.5">
      <c r="C321" s="363"/>
      <c r="D321" s="363"/>
      <c r="K321" s="363"/>
      <c r="L321" s="363"/>
      <c r="S321" s="363"/>
      <c r="T321" s="363"/>
    </row>
    <row r="322" spans="3:20" ht="13.5">
      <c r="C322" s="363"/>
      <c r="D322" s="363"/>
      <c r="K322" s="363"/>
      <c r="L322" s="363"/>
      <c r="S322" s="363"/>
      <c r="T322" s="363"/>
    </row>
    <row r="323" spans="3:20" ht="13.5">
      <c r="C323" s="363"/>
      <c r="D323" s="363"/>
      <c r="K323" s="363"/>
      <c r="L323" s="363"/>
      <c r="S323" s="363"/>
      <c r="T323" s="363"/>
    </row>
    <row r="324" spans="3:20" ht="13.5">
      <c r="C324" s="363"/>
      <c r="D324" s="363"/>
      <c r="K324" s="363"/>
      <c r="L324" s="363"/>
      <c r="S324" s="363"/>
      <c r="T324" s="363"/>
    </row>
    <row r="325" spans="3:20" ht="13.5">
      <c r="C325" s="363"/>
      <c r="D325" s="363"/>
      <c r="K325" s="363"/>
      <c r="L325" s="363"/>
      <c r="S325" s="363"/>
      <c r="T325" s="363"/>
    </row>
    <row r="326" spans="3:20" ht="13.5">
      <c r="C326" s="363"/>
      <c r="D326" s="363"/>
      <c r="K326" s="363"/>
      <c r="L326" s="363"/>
      <c r="S326" s="363"/>
      <c r="T326" s="363"/>
    </row>
    <row r="327" spans="3:20" ht="13.5">
      <c r="C327" s="363"/>
      <c r="D327" s="363"/>
      <c r="K327" s="363"/>
      <c r="L327" s="363"/>
      <c r="S327" s="363"/>
      <c r="T327" s="363"/>
    </row>
    <row r="328" spans="3:20" ht="13.5">
      <c r="C328" s="363"/>
      <c r="D328" s="363"/>
      <c r="K328" s="363"/>
      <c r="L328" s="363"/>
      <c r="S328" s="363"/>
      <c r="T328" s="363"/>
    </row>
  </sheetData>
  <sheetProtection selectLockedCells="1"/>
  <mergeCells count="40">
    <mergeCell ref="A3:J3"/>
    <mergeCell ref="K3:T3"/>
    <mergeCell ref="Q6:R7"/>
    <mergeCell ref="A4:J4"/>
    <mergeCell ref="K4:T4"/>
    <mergeCell ref="I6:J7"/>
    <mergeCell ref="G6:H7"/>
    <mergeCell ref="S6:T7"/>
    <mergeCell ref="M6:N7"/>
    <mergeCell ref="O6:P7"/>
    <mergeCell ref="K6:L9"/>
    <mergeCell ref="P8:P9"/>
    <mergeCell ref="N8:N9"/>
    <mergeCell ref="S8:S9"/>
    <mergeCell ref="T8:T9"/>
    <mergeCell ref="R8:R9"/>
    <mergeCell ref="E6:F7"/>
    <mergeCell ref="E8:E9"/>
    <mergeCell ref="O8:O9"/>
    <mergeCell ref="F8:F9"/>
    <mergeCell ref="Q8:Q9"/>
    <mergeCell ref="M8:M9"/>
    <mergeCell ref="G8:G9"/>
    <mergeCell ref="H8:H9"/>
    <mergeCell ref="A14:B14"/>
    <mergeCell ref="K14:L14"/>
    <mergeCell ref="A11:B11"/>
    <mergeCell ref="K11:L11"/>
    <mergeCell ref="A6:B9"/>
    <mergeCell ref="C6:D7"/>
    <mergeCell ref="A12:B12"/>
    <mergeCell ref="K12:L12"/>
    <mergeCell ref="A10:B10"/>
    <mergeCell ref="K10:L10"/>
    <mergeCell ref="I8:I9"/>
    <mergeCell ref="J8:J9"/>
    <mergeCell ref="C8:C9"/>
    <mergeCell ref="D8:D9"/>
    <mergeCell ref="A13:B13"/>
    <mergeCell ref="K13:L13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view="pageBreakPreview" zoomScaleNormal="100" zoomScaleSheetLayoutView="100" workbookViewId="0">
      <selection activeCell="J2" sqref="J2"/>
    </sheetView>
  </sheetViews>
  <sheetFormatPr defaultColWidth="8.75" defaultRowHeight="13.5"/>
  <cols>
    <col min="1" max="1" width="8" style="344" customWidth="1"/>
    <col min="2" max="2" width="10.875" style="344" customWidth="1"/>
    <col min="3" max="3" width="10" style="344" customWidth="1"/>
    <col min="4" max="4" width="9.25" style="344" customWidth="1"/>
    <col min="5" max="8" width="8.75" style="344"/>
    <col min="9" max="9" width="9.25" style="344" customWidth="1"/>
    <col min="10" max="10" width="6.875" style="344" customWidth="1"/>
    <col min="11" max="11" width="10" style="344" customWidth="1"/>
    <col min="12" max="12" width="7.625" style="344" customWidth="1"/>
    <col min="13" max="13" width="8.75" style="344"/>
    <col min="14" max="14" width="7" style="344" customWidth="1"/>
    <col min="15" max="15" width="8.75" style="344"/>
    <col min="16" max="16" width="8" style="344" customWidth="1"/>
    <col min="17" max="17" width="8.75" style="344"/>
    <col min="18" max="18" width="7.875" style="344" customWidth="1"/>
    <col min="19" max="16384" width="8.75" style="344"/>
  </cols>
  <sheetData>
    <row r="1" spans="1:32" s="309" customFormat="1" ht="14.1" customHeight="1">
      <c r="A1" s="308"/>
      <c r="B1" s="308"/>
      <c r="C1" s="308"/>
      <c r="D1" s="308"/>
      <c r="I1" s="310" t="s">
        <v>810</v>
      </c>
      <c r="J1" s="311" t="s">
        <v>811</v>
      </c>
      <c r="K1" s="311"/>
      <c r="M1" s="308"/>
      <c r="N1" s="308"/>
    </row>
    <row r="2" spans="1:32" s="309" customFormat="1" ht="14.1" customHeight="1">
      <c r="A2" s="308"/>
      <c r="B2" s="308"/>
      <c r="C2" s="308"/>
      <c r="D2" s="308"/>
      <c r="I2" s="310"/>
      <c r="J2" s="311"/>
      <c r="K2" s="311"/>
      <c r="M2" s="308"/>
      <c r="N2" s="308"/>
    </row>
    <row r="3" spans="1:32" s="312" customFormat="1" ht="23.1" customHeight="1">
      <c r="A3" s="905" t="s">
        <v>782</v>
      </c>
      <c r="B3" s="905"/>
      <c r="C3" s="905"/>
      <c r="D3" s="905"/>
      <c r="E3" s="905"/>
      <c r="F3" s="905"/>
      <c r="G3" s="905"/>
      <c r="H3" s="905"/>
      <c r="I3" s="905"/>
      <c r="J3" s="906" t="s">
        <v>783</v>
      </c>
      <c r="K3" s="906"/>
      <c r="L3" s="906"/>
      <c r="M3" s="906"/>
      <c r="N3" s="906"/>
      <c r="O3" s="906"/>
      <c r="P3" s="906"/>
      <c r="Q3" s="906"/>
      <c r="R3" s="906"/>
      <c r="S3" s="906"/>
    </row>
    <row r="4" spans="1:32" s="313" customFormat="1" ht="21" customHeight="1">
      <c r="A4" s="907" t="s">
        <v>784</v>
      </c>
      <c r="B4" s="907"/>
      <c r="C4" s="907"/>
      <c r="D4" s="907"/>
      <c r="E4" s="907"/>
      <c r="F4" s="907"/>
      <c r="G4" s="907"/>
      <c r="H4" s="907"/>
      <c r="I4" s="907"/>
      <c r="J4" s="908" t="s">
        <v>785</v>
      </c>
      <c r="K4" s="908"/>
      <c r="L4" s="908"/>
      <c r="M4" s="908"/>
      <c r="N4" s="908"/>
      <c r="O4" s="908"/>
      <c r="P4" s="908"/>
      <c r="Q4" s="908"/>
      <c r="R4" s="908"/>
      <c r="S4" s="908"/>
    </row>
    <row r="5" spans="1:32" s="314" customFormat="1" ht="18" customHeight="1" thickBot="1">
      <c r="A5" s="314" t="s">
        <v>61</v>
      </c>
      <c r="I5" s="310" t="s">
        <v>62</v>
      </c>
      <c r="J5" s="314" t="s">
        <v>61</v>
      </c>
      <c r="S5" s="310" t="s">
        <v>62</v>
      </c>
    </row>
    <row r="6" spans="1:32" s="309" customFormat="1" ht="18" customHeight="1">
      <c r="A6" s="863" t="s">
        <v>63</v>
      </c>
      <c r="B6" s="900"/>
      <c r="C6" s="915" t="s">
        <v>64</v>
      </c>
      <c r="D6" s="897" t="s">
        <v>65</v>
      </c>
      <c r="E6" s="890" t="s">
        <v>66</v>
      </c>
      <c r="F6" s="890"/>
      <c r="G6" s="890"/>
      <c r="H6" s="890"/>
      <c r="I6" s="891"/>
      <c r="J6" s="863" t="s">
        <v>63</v>
      </c>
      <c r="K6" s="900"/>
      <c r="L6" s="899" t="s">
        <v>67</v>
      </c>
      <c r="M6" s="890"/>
      <c r="N6" s="890"/>
      <c r="O6" s="890"/>
      <c r="P6" s="890"/>
      <c r="Q6" s="890"/>
      <c r="R6" s="890"/>
      <c r="S6" s="891"/>
      <c r="AD6" s="315"/>
      <c r="AE6" s="315"/>
      <c r="AF6" s="315"/>
    </row>
    <row r="7" spans="1:32" s="309" customFormat="1" ht="18" customHeight="1">
      <c r="A7" s="901"/>
      <c r="B7" s="902"/>
      <c r="C7" s="916"/>
      <c r="D7" s="896"/>
      <c r="E7" s="909" t="s">
        <v>68</v>
      </c>
      <c r="F7" s="909" t="s">
        <v>69</v>
      </c>
      <c r="G7" s="909" t="s">
        <v>70</v>
      </c>
      <c r="H7" s="909" t="s">
        <v>71</v>
      </c>
      <c r="I7" s="894" t="s">
        <v>72</v>
      </c>
      <c r="J7" s="901"/>
      <c r="K7" s="902"/>
      <c r="L7" s="913" t="s">
        <v>73</v>
      </c>
      <c r="M7" s="914"/>
      <c r="N7" s="896" t="s">
        <v>74</v>
      </c>
      <c r="O7" s="896"/>
      <c r="P7" s="896" t="s">
        <v>75</v>
      </c>
      <c r="Q7" s="896"/>
      <c r="R7" s="892" t="s">
        <v>76</v>
      </c>
      <c r="S7" s="893"/>
    </row>
    <row r="8" spans="1:32" s="309" customFormat="1" ht="18" customHeight="1">
      <c r="A8" s="901"/>
      <c r="B8" s="902"/>
      <c r="C8" s="916"/>
      <c r="D8" s="896"/>
      <c r="E8" s="909"/>
      <c r="F8" s="896"/>
      <c r="G8" s="896"/>
      <c r="H8" s="896"/>
      <c r="I8" s="920"/>
      <c r="J8" s="901"/>
      <c r="K8" s="902"/>
      <c r="L8" s="911" t="s">
        <v>77</v>
      </c>
      <c r="M8" s="909" t="s">
        <v>60</v>
      </c>
      <c r="N8" s="909" t="s">
        <v>77</v>
      </c>
      <c r="O8" s="909" t="s">
        <v>60</v>
      </c>
      <c r="P8" s="909" t="s">
        <v>77</v>
      </c>
      <c r="Q8" s="909" t="s">
        <v>60</v>
      </c>
      <c r="R8" s="909" t="s">
        <v>77</v>
      </c>
      <c r="S8" s="894" t="s">
        <v>60</v>
      </c>
    </row>
    <row r="9" spans="1:32" s="309" customFormat="1" ht="18" customHeight="1">
      <c r="A9" s="903"/>
      <c r="B9" s="904"/>
      <c r="C9" s="917"/>
      <c r="D9" s="898"/>
      <c r="E9" s="910"/>
      <c r="F9" s="898"/>
      <c r="G9" s="898"/>
      <c r="H9" s="898"/>
      <c r="I9" s="921"/>
      <c r="J9" s="903"/>
      <c r="K9" s="904"/>
      <c r="L9" s="912"/>
      <c r="M9" s="910"/>
      <c r="N9" s="910"/>
      <c r="O9" s="910"/>
      <c r="P9" s="910"/>
      <c r="Q9" s="910"/>
      <c r="R9" s="910"/>
      <c r="S9" s="895"/>
    </row>
    <row r="10" spans="1:32" s="309" customFormat="1" ht="18" customHeight="1">
      <c r="A10" s="918" t="s">
        <v>7</v>
      </c>
      <c r="B10" s="919"/>
      <c r="C10" s="316">
        <v>70</v>
      </c>
      <c r="D10" s="316">
        <v>4971</v>
      </c>
      <c r="E10" s="316">
        <v>1196</v>
      </c>
      <c r="F10" s="316">
        <v>955</v>
      </c>
      <c r="G10" s="316">
        <v>1899</v>
      </c>
      <c r="H10" s="316">
        <v>702</v>
      </c>
      <c r="I10" s="316">
        <v>219</v>
      </c>
      <c r="J10" s="918" t="s">
        <v>7</v>
      </c>
      <c r="K10" s="919"/>
      <c r="L10" s="317">
        <v>16</v>
      </c>
      <c r="M10" s="318">
        <v>268</v>
      </c>
      <c r="N10" s="318">
        <v>5</v>
      </c>
      <c r="O10" s="318">
        <v>213</v>
      </c>
      <c r="P10" s="318">
        <v>45</v>
      </c>
      <c r="Q10" s="318">
        <v>4086</v>
      </c>
      <c r="R10" s="318">
        <v>4</v>
      </c>
      <c r="S10" s="318">
        <v>404</v>
      </c>
    </row>
    <row r="11" spans="1:32" s="309" customFormat="1" ht="18" customHeight="1">
      <c r="A11" s="918" t="s">
        <v>291</v>
      </c>
      <c r="B11" s="919"/>
      <c r="C11" s="316">
        <v>79</v>
      </c>
      <c r="D11" s="316">
        <v>5159</v>
      </c>
      <c r="E11" s="316">
        <v>0</v>
      </c>
      <c r="F11" s="316">
        <v>1</v>
      </c>
      <c r="G11" s="316">
        <v>1328</v>
      </c>
      <c r="H11" s="316">
        <v>3762</v>
      </c>
      <c r="I11" s="316">
        <v>68</v>
      </c>
      <c r="J11" s="918" t="s">
        <v>291</v>
      </c>
      <c r="K11" s="919"/>
      <c r="L11" s="317">
        <v>20</v>
      </c>
      <c r="M11" s="318">
        <v>305</v>
      </c>
      <c r="N11" s="318">
        <v>0</v>
      </c>
      <c r="O11" s="318">
        <v>0</v>
      </c>
      <c r="P11" s="318">
        <v>57</v>
      </c>
      <c r="Q11" s="318">
        <v>4070</v>
      </c>
      <c r="R11" s="318">
        <v>5</v>
      </c>
      <c r="S11" s="318">
        <v>784</v>
      </c>
    </row>
    <row r="12" spans="1:32" s="309" customFormat="1" ht="18" customHeight="1">
      <c r="A12" s="918" t="s">
        <v>565</v>
      </c>
      <c r="B12" s="919"/>
      <c r="C12" s="316">
        <v>159</v>
      </c>
      <c r="D12" s="316">
        <v>10457</v>
      </c>
      <c r="E12" s="316">
        <v>0</v>
      </c>
      <c r="F12" s="316">
        <v>2102</v>
      </c>
      <c r="G12" s="316">
        <v>8299</v>
      </c>
      <c r="H12" s="316">
        <v>56</v>
      </c>
      <c r="I12" s="316">
        <v>0</v>
      </c>
      <c r="J12" s="918" t="s">
        <v>565</v>
      </c>
      <c r="K12" s="919"/>
      <c r="L12" s="317">
        <v>35</v>
      </c>
      <c r="M12" s="318">
        <v>708</v>
      </c>
      <c r="N12" s="318">
        <v>2</v>
      </c>
      <c r="O12" s="318">
        <v>46</v>
      </c>
      <c r="P12" s="318">
        <v>79</v>
      </c>
      <c r="Q12" s="318">
        <v>5566</v>
      </c>
      <c r="R12" s="318">
        <v>0</v>
      </c>
      <c r="S12" s="318">
        <v>0</v>
      </c>
    </row>
    <row r="13" spans="1:32" s="309" customFormat="1" ht="18" customHeight="1">
      <c r="A13" s="918" t="s">
        <v>760</v>
      </c>
      <c r="B13" s="919"/>
      <c r="C13" s="316">
        <v>164</v>
      </c>
      <c r="D13" s="316">
        <v>10091</v>
      </c>
      <c r="E13" s="316">
        <v>537</v>
      </c>
      <c r="F13" s="316">
        <v>1749</v>
      </c>
      <c r="G13" s="316">
        <v>7668</v>
      </c>
      <c r="H13" s="316">
        <v>137</v>
      </c>
      <c r="I13" s="316">
        <v>0</v>
      </c>
      <c r="J13" s="918" t="s">
        <v>760</v>
      </c>
      <c r="K13" s="919"/>
      <c r="L13" s="317">
        <v>15</v>
      </c>
      <c r="M13" s="318">
        <v>292</v>
      </c>
      <c r="N13" s="318">
        <v>19</v>
      </c>
      <c r="O13" s="318">
        <v>720</v>
      </c>
      <c r="P13" s="318">
        <v>100</v>
      </c>
      <c r="Q13" s="318">
        <v>6461</v>
      </c>
      <c r="R13" s="318">
        <v>30</v>
      </c>
      <c r="S13" s="318">
        <v>2618</v>
      </c>
    </row>
    <row r="14" spans="1:32" s="322" customFormat="1" ht="18" customHeight="1">
      <c r="A14" s="922" t="s">
        <v>761</v>
      </c>
      <c r="B14" s="923"/>
      <c r="C14" s="319">
        <f t="shared" ref="C14:I14" si="0">SUM(C16:C38)</f>
        <v>347</v>
      </c>
      <c r="D14" s="319">
        <f t="shared" si="0"/>
        <v>25379</v>
      </c>
      <c r="E14" s="319">
        <f t="shared" si="0"/>
        <v>72</v>
      </c>
      <c r="F14" s="319">
        <f t="shared" si="0"/>
        <v>3308</v>
      </c>
      <c r="G14" s="319">
        <f t="shared" si="0"/>
        <v>20067</v>
      </c>
      <c r="H14" s="319">
        <f t="shared" si="0"/>
        <v>1926</v>
      </c>
      <c r="I14" s="319">
        <f t="shared" si="0"/>
        <v>6</v>
      </c>
      <c r="J14" s="922" t="s">
        <v>761</v>
      </c>
      <c r="K14" s="923"/>
      <c r="L14" s="320">
        <f t="shared" ref="L14:S14" si="1">SUM(L16:L38)</f>
        <v>21</v>
      </c>
      <c r="M14" s="321">
        <f t="shared" si="1"/>
        <v>594</v>
      </c>
      <c r="N14" s="321">
        <f t="shared" si="1"/>
        <v>38</v>
      </c>
      <c r="O14" s="321">
        <f t="shared" si="1"/>
        <v>843</v>
      </c>
      <c r="P14" s="321">
        <f t="shared" si="1"/>
        <v>144</v>
      </c>
      <c r="Q14" s="321">
        <f t="shared" si="1"/>
        <v>9734</v>
      </c>
      <c r="R14" s="321">
        <f t="shared" si="1"/>
        <v>144</v>
      </c>
      <c r="S14" s="321">
        <f t="shared" si="1"/>
        <v>14208</v>
      </c>
    </row>
    <row r="15" spans="1:32" s="309" customFormat="1" ht="9.1999999999999993" customHeight="1">
      <c r="A15" s="323"/>
      <c r="B15" s="324"/>
      <c r="C15" s="316"/>
      <c r="D15" s="316"/>
      <c r="E15" s="316"/>
      <c r="F15" s="316"/>
      <c r="G15" s="316"/>
      <c r="H15" s="316"/>
      <c r="I15" s="316"/>
      <c r="J15" s="323"/>
      <c r="K15" s="324"/>
      <c r="L15" s="317"/>
      <c r="M15" s="318"/>
      <c r="N15" s="318"/>
      <c r="O15" s="318"/>
      <c r="P15" s="318"/>
      <c r="Q15" s="318"/>
      <c r="R15" s="318"/>
      <c r="S15" s="318"/>
    </row>
    <row r="16" spans="1:32" s="309" customFormat="1" ht="17.45" customHeight="1">
      <c r="A16" s="323" t="s">
        <v>8</v>
      </c>
      <c r="B16" s="325" t="s">
        <v>330</v>
      </c>
      <c r="C16" s="326">
        <f>SUM(L16,N16,P16,R16)</f>
        <v>27</v>
      </c>
      <c r="D16" s="326">
        <f>IF(SUM(E16:I16)=SUM(M16,O16,Q16,S16),SUM(E16:I16),"ERR")</f>
        <v>2029</v>
      </c>
      <c r="E16" s="327">
        <v>0</v>
      </c>
      <c r="F16" s="327">
        <v>413</v>
      </c>
      <c r="G16" s="327">
        <v>1600</v>
      </c>
      <c r="H16" s="327">
        <v>16</v>
      </c>
      <c r="I16" s="327">
        <v>0</v>
      </c>
      <c r="J16" s="323" t="s">
        <v>8</v>
      </c>
      <c r="K16" s="328" t="s">
        <v>330</v>
      </c>
      <c r="L16" s="327">
        <v>0</v>
      </c>
      <c r="M16" s="327">
        <v>0</v>
      </c>
      <c r="N16" s="327">
        <v>1</v>
      </c>
      <c r="O16" s="327">
        <v>34</v>
      </c>
      <c r="P16" s="327">
        <v>16</v>
      </c>
      <c r="Q16" s="327">
        <v>1154</v>
      </c>
      <c r="R16" s="327">
        <v>10</v>
      </c>
      <c r="S16" s="327">
        <v>841</v>
      </c>
    </row>
    <row r="17" spans="1:29" s="309" customFormat="1" ht="17.45" customHeight="1">
      <c r="A17" s="323" t="s">
        <v>10</v>
      </c>
      <c r="B17" s="325" t="s">
        <v>331</v>
      </c>
      <c r="C17" s="326">
        <f t="shared" ref="C17:C38" si="2">SUM(L17,N17,P17,R17)</f>
        <v>18</v>
      </c>
      <c r="D17" s="326">
        <f t="shared" ref="D17:D38" si="3">IF(SUM(E17:I17)=SUM(M17,O17,Q17,S17),SUM(E17:I17),"ERR")</f>
        <v>1778</v>
      </c>
      <c r="E17" s="327">
        <v>1</v>
      </c>
      <c r="F17" s="327">
        <v>310</v>
      </c>
      <c r="G17" s="327">
        <v>1325</v>
      </c>
      <c r="H17" s="327">
        <v>142</v>
      </c>
      <c r="I17" s="327">
        <v>0</v>
      </c>
      <c r="J17" s="323" t="s">
        <v>10</v>
      </c>
      <c r="K17" s="328" t="s">
        <v>331</v>
      </c>
      <c r="L17" s="327">
        <v>0</v>
      </c>
      <c r="M17" s="327">
        <v>0</v>
      </c>
      <c r="N17" s="327">
        <v>0</v>
      </c>
      <c r="O17" s="327">
        <v>0</v>
      </c>
      <c r="P17" s="327">
        <v>4</v>
      </c>
      <c r="Q17" s="327">
        <v>222</v>
      </c>
      <c r="R17" s="327">
        <v>14</v>
      </c>
      <c r="S17" s="327">
        <v>1556</v>
      </c>
    </row>
    <row r="18" spans="1:29" s="309" customFormat="1" ht="17.45" customHeight="1">
      <c r="A18" s="323" t="s">
        <v>12</v>
      </c>
      <c r="B18" s="325" t="s">
        <v>332</v>
      </c>
      <c r="C18" s="326">
        <f t="shared" si="2"/>
        <v>44</v>
      </c>
      <c r="D18" s="326">
        <f t="shared" si="3"/>
        <v>3544</v>
      </c>
      <c r="E18" s="327">
        <v>0</v>
      </c>
      <c r="F18" s="327">
        <v>0</v>
      </c>
      <c r="G18" s="327">
        <v>2744</v>
      </c>
      <c r="H18" s="327">
        <v>800</v>
      </c>
      <c r="I18" s="327">
        <v>0</v>
      </c>
      <c r="J18" s="323" t="s">
        <v>12</v>
      </c>
      <c r="K18" s="328" t="s">
        <v>332</v>
      </c>
      <c r="L18" s="327">
        <v>0</v>
      </c>
      <c r="M18" s="327">
        <v>0</v>
      </c>
      <c r="N18" s="327">
        <v>1</v>
      </c>
      <c r="O18" s="327">
        <v>20</v>
      </c>
      <c r="P18" s="327">
        <v>11</v>
      </c>
      <c r="Q18" s="327">
        <v>756</v>
      </c>
      <c r="R18" s="327">
        <v>32</v>
      </c>
      <c r="S18" s="327">
        <v>2768</v>
      </c>
    </row>
    <row r="19" spans="1:29" s="309" customFormat="1" ht="17.45" customHeight="1">
      <c r="A19" s="323" t="s">
        <v>14</v>
      </c>
      <c r="B19" s="325" t="s">
        <v>333</v>
      </c>
      <c r="C19" s="326">
        <f t="shared" si="2"/>
        <v>17</v>
      </c>
      <c r="D19" s="326">
        <f t="shared" si="3"/>
        <v>998</v>
      </c>
      <c r="E19" s="327">
        <v>0</v>
      </c>
      <c r="F19" s="327">
        <v>0</v>
      </c>
      <c r="G19" s="327">
        <v>998</v>
      </c>
      <c r="H19" s="327">
        <v>0</v>
      </c>
      <c r="I19" s="327">
        <v>0</v>
      </c>
      <c r="J19" s="323" t="s">
        <v>14</v>
      </c>
      <c r="K19" s="328" t="s">
        <v>333</v>
      </c>
      <c r="L19" s="327">
        <v>0</v>
      </c>
      <c r="M19" s="327">
        <v>0</v>
      </c>
      <c r="N19" s="327">
        <v>0</v>
      </c>
      <c r="O19" s="327">
        <v>0</v>
      </c>
      <c r="P19" s="327">
        <v>17</v>
      </c>
      <c r="Q19" s="327">
        <v>998</v>
      </c>
      <c r="R19" s="327">
        <v>0</v>
      </c>
      <c r="S19" s="327">
        <v>0</v>
      </c>
    </row>
    <row r="20" spans="1:29" s="309" customFormat="1" ht="17.45" customHeight="1">
      <c r="A20" s="323" t="s">
        <v>16</v>
      </c>
      <c r="B20" s="325" t="s">
        <v>334</v>
      </c>
      <c r="C20" s="326">
        <f t="shared" si="2"/>
        <v>109</v>
      </c>
      <c r="D20" s="326">
        <f t="shared" si="3"/>
        <v>6554</v>
      </c>
      <c r="E20" s="327">
        <v>60</v>
      </c>
      <c r="F20" s="327">
        <v>760</v>
      </c>
      <c r="G20" s="327">
        <v>5114</v>
      </c>
      <c r="H20" s="327">
        <v>614</v>
      </c>
      <c r="I20" s="327">
        <v>6</v>
      </c>
      <c r="J20" s="323" t="s">
        <v>16</v>
      </c>
      <c r="K20" s="328" t="s">
        <v>334</v>
      </c>
      <c r="L20" s="327">
        <v>12</v>
      </c>
      <c r="M20" s="327">
        <v>292</v>
      </c>
      <c r="N20" s="327">
        <v>23</v>
      </c>
      <c r="O20" s="327">
        <v>530</v>
      </c>
      <c r="P20" s="327">
        <v>25</v>
      </c>
      <c r="Q20" s="327">
        <v>1422</v>
      </c>
      <c r="R20" s="327">
        <v>49</v>
      </c>
      <c r="S20" s="327">
        <v>4310</v>
      </c>
    </row>
    <row r="21" spans="1:29" s="309" customFormat="1" ht="17.45" customHeight="1">
      <c r="A21" s="329" t="s">
        <v>18</v>
      </c>
      <c r="B21" s="330" t="s">
        <v>335</v>
      </c>
      <c r="C21" s="326">
        <f t="shared" si="2"/>
        <v>15</v>
      </c>
      <c r="D21" s="326">
        <f t="shared" si="3"/>
        <v>1564</v>
      </c>
      <c r="E21" s="327">
        <v>0</v>
      </c>
      <c r="F21" s="327">
        <v>450</v>
      </c>
      <c r="G21" s="327">
        <v>1114</v>
      </c>
      <c r="H21" s="327">
        <v>0</v>
      </c>
      <c r="I21" s="327">
        <v>0</v>
      </c>
      <c r="J21" s="323" t="s">
        <v>18</v>
      </c>
      <c r="K21" s="328" t="s">
        <v>335</v>
      </c>
      <c r="L21" s="327">
        <v>0</v>
      </c>
      <c r="M21" s="327">
        <v>0</v>
      </c>
      <c r="N21" s="327">
        <v>0</v>
      </c>
      <c r="O21" s="327">
        <v>0</v>
      </c>
      <c r="P21" s="327">
        <v>0</v>
      </c>
      <c r="Q21" s="327">
        <v>0</v>
      </c>
      <c r="R21" s="327">
        <v>15</v>
      </c>
      <c r="S21" s="327">
        <v>1564</v>
      </c>
      <c r="Z21" s="331"/>
      <c r="AB21" s="332"/>
      <c r="AC21" s="332"/>
    </row>
    <row r="22" spans="1:29" s="309" customFormat="1" ht="17.45" customHeight="1">
      <c r="A22" s="329" t="s">
        <v>20</v>
      </c>
      <c r="B22" s="330" t="s">
        <v>336</v>
      </c>
      <c r="C22" s="326">
        <f t="shared" si="2"/>
        <v>24</v>
      </c>
      <c r="D22" s="326">
        <f t="shared" si="3"/>
        <v>1557</v>
      </c>
      <c r="E22" s="327">
        <v>0</v>
      </c>
      <c r="F22" s="327">
        <v>775</v>
      </c>
      <c r="G22" s="327">
        <v>664</v>
      </c>
      <c r="H22" s="327">
        <v>118</v>
      </c>
      <c r="I22" s="327">
        <v>0</v>
      </c>
      <c r="J22" s="323" t="s">
        <v>20</v>
      </c>
      <c r="K22" s="328" t="s">
        <v>336</v>
      </c>
      <c r="L22" s="327">
        <v>0</v>
      </c>
      <c r="M22" s="327">
        <v>0</v>
      </c>
      <c r="N22" s="327">
        <v>6</v>
      </c>
      <c r="O22" s="327">
        <v>118</v>
      </c>
      <c r="P22" s="327">
        <v>16</v>
      </c>
      <c r="Q22" s="327">
        <v>1268</v>
      </c>
      <c r="R22" s="327">
        <v>2</v>
      </c>
      <c r="S22" s="327">
        <v>171</v>
      </c>
      <c r="Z22" s="331"/>
      <c r="AB22" s="332"/>
      <c r="AC22" s="332"/>
    </row>
    <row r="23" spans="1:29" s="309" customFormat="1" ht="17.45" customHeight="1">
      <c r="A23" s="329" t="s">
        <v>22</v>
      </c>
      <c r="B23" s="330" t="s">
        <v>337</v>
      </c>
      <c r="C23" s="326">
        <f t="shared" si="2"/>
        <v>1</v>
      </c>
      <c r="D23" s="326">
        <f t="shared" si="3"/>
        <v>49</v>
      </c>
      <c r="E23" s="327">
        <v>0</v>
      </c>
      <c r="F23" s="327">
        <v>0</v>
      </c>
      <c r="G23" s="327">
        <v>49</v>
      </c>
      <c r="H23" s="327">
        <v>0</v>
      </c>
      <c r="I23" s="327">
        <v>0</v>
      </c>
      <c r="J23" s="323" t="s">
        <v>22</v>
      </c>
      <c r="K23" s="328" t="s">
        <v>337</v>
      </c>
      <c r="L23" s="327">
        <v>0</v>
      </c>
      <c r="M23" s="327">
        <v>0</v>
      </c>
      <c r="N23" s="327">
        <v>0</v>
      </c>
      <c r="O23" s="327">
        <v>0</v>
      </c>
      <c r="P23" s="327">
        <v>1</v>
      </c>
      <c r="Q23" s="327">
        <v>49</v>
      </c>
      <c r="R23" s="327">
        <v>0</v>
      </c>
      <c r="S23" s="327">
        <v>0</v>
      </c>
      <c r="Z23" s="331"/>
      <c r="AB23" s="332"/>
      <c r="AC23" s="332"/>
    </row>
    <row r="24" spans="1:29" s="309" customFormat="1" ht="17.45" customHeight="1">
      <c r="A24" s="329" t="s">
        <v>24</v>
      </c>
      <c r="B24" s="330" t="s">
        <v>338</v>
      </c>
      <c r="C24" s="326">
        <f t="shared" si="2"/>
        <v>0</v>
      </c>
      <c r="D24" s="326">
        <f t="shared" si="3"/>
        <v>0</v>
      </c>
      <c r="E24" s="327">
        <v>0</v>
      </c>
      <c r="F24" s="327">
        <v>0</v>
      </c>
      <c r="G24" s="327">
        <v>0</v>
      </c>
      <c r="H24" s="327">
        <v>0</v>
      </c>
      <c r="I24" s="327">
        <v>0</v>
      </c>
      <c r="J24" s="323" t="s">
        <v>24</v>
      </c>
      <c r="K24" s="328" t="s">
        <v>338</v>
      </c>
      <c r="L24" s="327">
        <v>0</v>
      </c>
      <c r="M24" s="327">
        <v>0</v>
      </c>
      <c r="N24" s="327">
        <v>0</v>
      </c>
      <c r="O24" s="327">
        <v>0</v>
      </c>
      <c r="P24" s="327">
        <v>0</v>
      </c>
      <c r="Q24" s="327">
        <v>0</v>
      </c>
      <c r="R24" s="327">
        <v>0</v>
      </c>
      <c r="S24" s="327">
        <v>0</v>
      </c>
      <c r="Z24" s="331"/>
      <c r="AB24" s="332"/>
      <c r="AC24" s="332"/>
    </row>
    <row r="25" spans="1:29" s="309" customFormat="1" ht="17.45" customHeight="1">
      <c r="A25" s="329" t="s">
        <v>26</v>
      </c>
      <c r="B25" s="330" t="s">
        <v>339</v>
      </c>
      <c r="C25" s="326">
        <f t="shared" si="2"/>
        <v>44</v>
      </c>
      <c r="D25" s="326">
        <f t="shared" si="3"/>
        <v>4020</v>
      </c>
      <c r="E25" s="327">
        <v>0</v>
      </c>
      <c r="F25" s="327">
        <v>371</v>
      </c>
      <c r="G25" s="327">
        <v>3513</v>
      </c>
      <c r="H25" s="327">
        <v>136</v>
      </c>
      <c r="I25" s="327">
        <v>0</v>
      </c>
      <c r="J25" s="323" t="s">
        <v>26</v>
      </c>
      <c r="K25" s="328" t="s">
        <v>339</v>
      </c>
      <c r="L25" s="327">
        <v>6</v>
      </c>
      <c r="M25" s="327">
        <v>230</v>
      </c>
      <c r="N25" s="327">
        <v>0</v>
      </c>
      <c r="O25" s="327">
        <v>0</v>
      </c>
      <c r="P25" s="327">
        <v>27</v>
      </c>
      <c r="Q25" s="327">
        <v>1821</v>
      </c>
      <c r="R25" s="327">
        <v>11</v>
      </c>
      <c r="S25" s="327">
        <v>1969</v>
      </c>
      <c r="Z25" s="331"/>
      <c r="AB25" s="332"/>
      <c r="AC25" s="332"/>
    </row>
    <row r="26" spans="1:29" s="309" customFormat="1" ht="17.45" customHeight="1">
      <c r="A26" s="329" t="s">
        <v>28</v>
      </c>
      <c r="B26" s="330" t="s">
        <v>340</v>
      </c>
      <c r="C26" s="326">
        <f t="shared" si="2"/>
        <v>0</v>
      </c>
      <c r="D26" s="326">
        <f t="shared" si="3"/>
        <v>0</v>
      </c>
      <c r="E26" s="327">
        <v>0</v>
      </c>
      <c r="F26" s="327">
        <v>0</v>
      </c>
      <c r="G26" s="327">
        <v>0</v>
      </c>
      <c r="H26" s="327">
        <v>0</v>
      </c>
      <c r="I26" s="327">
        <v>0</v>
      </c>
      <c r="J26" s="323" t="s">
        <v>28</v>
      </c>
      <c r="K26" s="328" t="s">
        <v>340</v>
      </c>
      <c r="L26" s="327">
        <v>0</v>
      </c>
      <c r="M26" s="327">
        <v>0</v>
      </c>
      <c r="N26" s="327">
        <v>0</v>
      </c>
      <c r="O26" s="327">
        <v>0</v>
      </c>
      <c r="P26" s="327">
        <v>0</v>
      </c>
      <c r="Q26" s="327">
        <v>0</v>
      </c>
      <c r="R26" s="327">
        <v>0</v>
      </c>
      <c r="S26" s="327">
        <v>0</v>
      </c>
      <c r="Z26" s="331"/>
      <c r="AB26" s="332"/>
      <c r="AC26" s="332"/>
    </row>
    <row r="27" spans="1:29" s="309" customFormat="1" ht="17.45" customHeight="1">
      <c r="A27" s="329" t="s">
        <v>30</v>
      </c>
      <c r="B27" s="330" t="s">
        <v>341</v>
      </c>
      <c r="C27" s="326">
        <f t="shared" si="2"/>
        <v>0</v>
      </c>
      <c r="D27" s="326">
        <f t="shared" si="3"/>
        <v>0</v>
      </c>
      <c r="E27" s="327">
        <v>0</v>
      </c>
      <c r="F27" s="327">
        <v>0</v>
      </c>
      <c r="G27" s="327">
        <v>0</v>
      </c>
      <c r="H27" s="327">
        <v>0</v>
      </c>
      <c r="I27" s="327">
        <v>0</v>
      </c>
      <c r="J27" s="323" t="s">
        <v>30</v>
      </c>
      <c r="K27" s="328" t="s">
        <v>341</v>
      </c>
      <c r="L27" s="327">
        <v>0</v>
      </c>
      <c r="M27" s="327">
        <v>0</v>
      </c>
      <c r="N27" s="327">
        <v>0</v>
      </c>
      <c r="O27" s="327">
        <v>0</v>
      </c>
      <c r="P27" s="327">
        <v>0</v>
      </c>
      <c r="Q27" s="327">
        <v>0</v>
      </c>
      <c r="R27" s="327">
        <v>0</v>
      </c>
      <c r="S27" s="327">
        <v>0</v>
      </c>
      <c r="Z27" s="331"/>
      <c r="AB27" s="332"/>
      <c r="AC27" s="332"/>
    </row>
    <row r="28" spans="1:29" s="309" customFormat="1" ht="17.45" customHeight="1">
      <c r="A28" s="329" t="s">
        <v>32</v>
      </c>
      <c r="B28" s="330" t="s">
        <v>342</v>
      </c>
      <c r="C28" s="326">
        <f t="shared" si="2"/>
        <v>0</v>
      </c>
      <c r="D28" s="326">
        <f t="shared" si="3"/>
        <v>0</v>
      </c>
      <c r="E28" s="327">
        <v>0</v>
      </c>
      <c r="F28" s="327">
        <v>0</v>
      </c>
      <c r="G28" s="327">
        <v>0</v>
      </c>
      <c r="H28" s="327">
        <v>0</v>
      </c>
      <c r="I28" s="327">
        <v>0</v>
      </c>
      <c r="J28" s="323" t="s">
        <v>32</v>
      </c>
      <c r="K28" s="328" t="s">
        <v>342</v>
      </c>
      <c r="L28" s="327">
        <v>0</v>
      </c>
      <c r="M28" s="327">
        <v>0</v>
      </c>
      <c r="N28" s="327">
        <v>0</v>
      </c>
      <c r="O28" s="327">
        <v>0</v>
      </c>
      <c r="P28" s="327">
        <v>0</v>
      </c>
      <c r="Q28" s="327">
        <v>0</v>
      </c>
      <c r="R28" s="327">
        <v>0</v>
      </c>
      <c r="S28" s="327">
        <v>0</v>
      </c>
      <c r="Z28" s="331"/>
      <c r="AB28" s="332"/>
      <c r="AC28" s="332"/>
    </row>
    <row r="29" spans="1:29" s="309" customFormat="1" ht="17.45" customHeight="1">
      <c r="A29" s="329" t="s">
        <v>34</v>
      </c>
      <c r="B29" s="330" t="s">
        <v>343</v>
      </c>
      <c r="C29" s="326">
        <f t="shared" si="2"/>
        <v>0</v>
      </c>
      <c r="D29" s="326">
        <f t="shared" si="3"/>
        <v>0</v>
      </c>
      <c r="E29" s="327">
        <v>0</v>
      </c>
      <c r="F29" s="327">
        <v>0</v>
      </c>
      <c r="G29" s="327">
        <v>0</v>
      </c>
      <c r="H29" s="327">
        <v>0</v>
      </c>
      <c r="I29" s="327">
        <v>0</v>
      </c>
      <c r="J29" s="323" t="s">
        <v>34</v>
      </c>
      <c r="K29" s="328" t="s">
        <v>343</v>
      </c>
      <c r="L29" s="327">
        <v>0</v>
      </c>
      <c r="M29" s="327">
        <v>0</v>
      </c>
      <c r="N29" s="327">
        <v>0</v>
      </c>
      <c r="O29" s="327">
        <v>0</v>
      </c>
      <c r="P29" s="327">
        <v>0</v>
      </c>
      <c r="Q29" s="327">
        <v>0</v>
      </c>
      <c r="R29" s="327">
        <v>0</v>
      </c>
      <c r="S29" s="327">
        <v>0</v>
      </c>
      <c r="Z29" s="331"/>
      <c r="AB29" s="332"/>
      <c r="AC29" s="332"/>
    </row>
    <row r="30" spans="1:29" s="309" customFormat="1" ht="17.45" customHeight="1">
      <c r="A30" s="329" t="s">
        <v>36</v>
      </c>
      <c r="B30" s="330" t="s">
        <v>344</v>
      </c>
      <c r="C30" s="326">
        <f t="shared" si="2"/>
        <v>5</v>
      </c>
      <c r="D30" s="326">
        <f t="shared" si="3"/>
        <v>94</v>
      </c>
      <c r="E30" s="327">
        <v>0</v>
      </c>
      <c r="F30" s="327">
        <v>13</v>
      </c>
      <c r="G30" s="327">
        <v>80</v>
      </c>
      <c r="H30" s="327">
        <v>1</v>
      </c>
      <c r="I30" s="327">
        <v>0</v>
      </c>
      <c r="J30" s="323" t="s">
        <v>36</v>
      </c>
      <c r="K30" s="328" t="s">
        <v>344</v>
      </c>
      <c r="L30" s="327">
        <v>0</v>
      </c>
      <c r="M30" s="327">
        <v>0</v>
      </c>
      <c r="N30" s="327">
        <v>4</v>
      </c>
      <c r="O30" s="327">
        <v>75</v>
      </c>
      <c r="P30" s="327">
        <v>1</v>
      </c>
      <c r="Q30" s="327">
        <v>19</v>
      </c>
      <c r="R30" s="327">
        <v>0</v>
      </c>
      <c r="S30" s="327">
        <v>0</v>
      </c>
      <c r="Z30" s="331"/>
      <c r="AB30" s="332"/>
      <c r="AC30" s="332"/>
    </row>
    <row r="31" spans="1:29" s="309" customFormat="1" ht="17.45" customHeight="1">
      <c r="A31" s="329" t="s">
        <v>38</v>
      </c>
      <c r="B31" s="330" t="s">
        <v>345</v>
      </c>
      <c r="C31" s="326">
        <f t="shared" si="2"/>
        <v>3</v>
      </c>
      <c r="D31" s="326">
        <f t="shared" si="3"/>
        <v>72</v>
      </c>
      <c r="E31" s="327">
        <v>0</v>
      </c>
      <c r="F31" s="327">
        <v>0</v>
      </c>
      <c r="G31" s="327">
        <v>0</v>
      </c>
      <c r="H31" s="327">
        <v>72</v>
      </c>
      <c r="I31" s="327">
        <v>0</v>
      </c>
      <c r="J31" s="323" t="s">
        <v>38</v>
      </c>
      <c r="K31" s="328" t="s">
        <v>345</v>
      </c>
      <c r="L31" s="327">
        <v>3</v>
      </c>
      <c r="M31" s="327">
        <v>72</v>
      </c>
      <c r="N31" s="327">
        <v>0</v>
      </c>
      <c r="O31" s="327">
        <v>0</v>
      </c>
      <c r="P31" s="327">
        <v>0</v>
      </c>
      <c r="Q31" s="327">
        <v>0</v>
      </c>
      <c r="R31" s="327">
        <v>0</v>
      </c>
      <c r="S31" s="327">
        <v>0</v>
      </c>
      <c r="Z31" s="331"/>
      <c r="AB31" s="332"/>
      <c r="AC31" s="332"/>
    </row>
    <row r="32" spans="1:29" s="309" customFormat="1" ht="17.649999999999999" customHeight="1">
      <c r="A32" s="329" t="s">
        <v>40</v>
      </c>
      <c r="B32" s="330" t="s">
        <v>346</v>
      </c>
      <c r="C32" s="326">
        <f t="shared" si="2"/>
        <v>0</v>
      </c>
      <c r="D32" s="326">
        <f t="shared" si="3"/>
        <v>0</v>
      </c>
      <c r="E32" s="327">
        <v>0</v>
      </c>
      <c r="F32" s="327">
        <v>0</v>
      </c>
      <c r="G32" s="327">
        <v>0</v>
      </c>
      <c r="H32" s="327">
        <v>0</v>
      </c>
      <c r="I32" s="327">
        <v>0</v>
      </c>
      <c r="J32" s="323" t="s">
        <v>40</v>
      </c>
      <c r="K32" s="328" t="s">
        <v>346</v>
      </c>
      <c r="L32" s="327">
        <v>0</v>
      </c>
      <c r="M32" s="327">
        <v>0</v>
      </c>
      <c r="N32" s="327">
        <v>0</v>
      </c>
      <c r="O32" s="327">
        <v>0</v>
      </c>
      <c r="P32" s="327">
        <v>0</v>
      </c>
      <c r="Q32" s="327">
        <v>0</v>
      </c>
      <c r="R32" s="327">
        <v>0</v>
      </c>
      <c r="S32" s="327">
        <v>0</v>
      </c>
      <c r="Z32" s="331"/>
      <c r="AB32" s="332"/>
      <c r="AC32" s="332"/>
    </row>
    <row r="33" spans="1:29" s="309" customFormat="1" ht="17.649999999999999" customHeight="1">
      <c r="A33" s="329" t="s">
        <v>42</v>
      </c>
      <c r="B33" s="330" t="s">
        <v>347</v>
      </c>
      <c r="C33" s="326">
        <f t="shared" si="2"/>
        <v>0</v>
      </c>
      <c r="D33" s="326">
        <f t="shared" si="3"/>
        <v>0</v>
      </c>
      <c r="E33" s="327">
        <v>0</v>
      </c>
      <c r="F33" s="327">
        <v>0</v>
      </c>
      <c r="G33" s="327">
        <v>0</v>
      </c>
      <c r="H33" s="327">
        <v>0</v>
      </c>
      <c r="I33" s="327">
        <v>0</v>
      </c>
      <c r="J33" s="323" t="s">
        <v>42</v>
      </c>
      <c r="K33" s="328" t="s">
        <v>347</v>
      </c>
      <c r="L33" s="327">
        <v>0</v>
      </c>
      <c r="M33" s="327">
        <v>0</v>
      </c>
      <c r="N33" s="327">
        <v>0</v>
      </c>
      <c r="O33" s="327">
        <v>0</v>
      </c>
      <c r="P33" s="327">
        <v>0</v>
      </c>
      <c r="Q33" s="327">
        <v>0</v>
      </c>
      <c r="R33" s="327">
        <v>0</v>
      </c>
      <c r="S33" s="327">
        <v>0</v>
      </c>
      <c r="Z33" s="331"/>
      <c r="AB33" s="332"/>
      <c r="AC33" s="332"/>
    </row>
    <row r="34" spans="1:29" s="309" customFormat="1" ht="17.649999999999999" customHeight="1">
      <c r="A34" s="329" t="s">
        <v>44</v>
      </c>
      <c r="B34" s="330" t="s">
        <v>348</v>
      </c>
      <c r="C34" s="326">
        <f t="shared" si="2"/>
        <v>13</v>
      </c>
      <c r="D34" s="326">
        <f t="shared" si="3"/>
        <v>1134</v>
      </c>
      <c r="E34" s="327">
        <v>0</v>
      </c>
      <c r="F34" s="327">
        <v>216</v>
      </c>
      <c r="G34" s="327">
        <v>918</v>
      </c>
      <c r="H34" s="327">
        <v>0</v>
      </c>
      <c r="I34" s="327">
        <v>0</v>
      </c>
      <c r="J34" s="323" t="s">
        <v>44</v>
      </c>
      <c r="K34" s="328" t="s">
        <v>348</v>
      </c>
      <c r="L34" s="327">
        <v>0</v>
      </c>
      <c r="M34" s="327">
        <v>0</v>
      </c>
      <c r="N34" s="327">
        <v>0</v>
      </c>
      <c r="O34" s="327">
        <v>0</v>
      </c>
      <c r="P34" s="327">
        <v>13</v>
      </c>
      <c r="Q34" s="327">
        <v>1134</v>
      </c>
      <c r="R34" s="327">
        <v>0</v>
      </c>
      <c r="S34" s="327">
        <v>0</v>
      </c>
      <c r="Z34" s="331"/>
      <c r="AB34" s="332"/>
      <c r="AC34" s="332"/>
    </row>
    <row r="35" spans="1:29" s="309" customFormat="1" ht="17.649999999999999" customHeight="1">
      <c r="A35" s="323" t="s">
        <v>46</v>
      </c>
      <c r="B35" s="325" t="s">
        <v>349</v>
      </c>
      <c r="C35" s="326">
        <f t="shared" si="2"/>
        <v>22</v>
      </c>
      <c r="D35" s="326">
        <f t="shared" si="3"/>
        <v>1763</v>
      </c>
      <c r="E35" s="327">
        <v>0</v>
      </c>
      <c r="F35" s="327">
        <v>0</v>
      </c>
      <c r="G35" s="327">
        <v>1763</v>
      </c>
      <c r="H35" s="327">
        <v>0</v>
      </c>
      <c r="I35" s="327">
        <v>0</v>
      </c>
      <c r="J35" s="323" t="s">
        <v>46</v>
      </c>
      <c r="K35" s="328" t="s">
        <v>349</v>
      </c>
      <c r="L35" s="327">
        <v>0</v>
      </c>
      <c r="M35" s="327">
        <v>0</v>
      </c>
      <c r="N35" s="327">
        <v>0</v>
      </c>
      <c r="O35" s="327">
        <v>0</v>
      </c>
      <c r="P35" s="327">
        <v>11</v>
      </c>
      <c r="Q35" s="327">
        <v>734</v>
      </c>
      <c r="R35" s="327">
        <v>11</v>
      </c>
      <c r="S35" s="327">
        <v>1029</v>
      </c>
    </row>
    <row r="36" spans="1:29" s="309" customFormat="1" ht="17.649999999999999" customHeight="1">
      <c r="A36" s="323" t="s">
        <v>48</v>
      </c>
      <c r="B36" s="325" t="s">
        <v>350</v>
      </c>
      <c r="C36" s="326">
        <f t="shared" si="2"/>
        <v>0</v>
      </c>
      <c r="D36" s="326">
        <f t="shared" si="3"/>
        <v>0</v>
      </c>
      <c r="E36" s="327">
        <v>0</v>
      </c>
      <c r="F36" s="327">
        <v>0</v>
      </c>
      <c r="G36" s="327">
        <v>0</v>
      </c>
      <c r="H36" s="327">
        <v>0</v>
      </c>
      <c r="I36" s="327">
        <v>0</v>
      </c>
      <c r="J36" s="323" t="s">
        <v>48</v>
      </c>
      <c r="K36" s="328" t="s">
        <v>350</v>
      </c>
      <c r="L36" s="327">
        <v>0</v>
      </c>
      <c r="M36" s="327">
        <v>0</v>
      </c>
      <c r="N36" s="327">
        <v>0</v>
      </c>
      <c r="O36" s="327">
        <v>0</v>
      </c>
      <c r="P36" s="327">
        <v>0</v>
      </c>
      <c r="Q36" s="327">
        <v>0</v>
      </c>
      <c r="R36" s="327">
        <v>0</v>
      </c>
      <c r="S36" s="327">
        <v>0</v>
      </c>
    </row>
    <row r="37" spans="1:29" s="309" customFormat="1" ht="17.649999999999999" customHeight="1">
      <c r="A37" s="323" t="s">
        <v>50</v>
      </c>
      <c r="B37" s="325" t="s">
        <v>351</v>
      </c>
      <c r="C37" s="326">
        <f t="shared" si="2"/>
        <v>5</v>
      </c>
      <c r="D37" s="326">
        <f t="shared" si="3"/>
        <v>223</v>
      </c>
      <c r="E37" s="327">
        <v>11</v>
      </c>
      <c r="F37" s="327">
        <v>0</v>
      </c>
      <c r="G37" s="327">
        <v>185</v>
      </c>
      <c r="H37" s="327">
        <v>27</v>
      </c>
      <c r="I37" s="327">
        <v>0</v>
      </c>
      <c r="J37" s="323" t="s">
        <v>50</v>
      </c>
      <c r="K37" s="328" t="s">
        <v>351</v>
      </c>
      <c r="L37" s="327">
        <v>0</v>
      </c>
      <c r="M37" s="327">
        <v>0</v>
      </c>
      <c r="N37" s="327">
        <v>3</v>
      </c>
      <c r="O37" s="327">
        <v>66</v>
      </c>
      <c r="P37" s="327">
        <v>2</v>
      </c>
      <c r="Q37" s="327">
        <v>157</v>
      </c>
      <c r="R37" s="327">
        <v>0</v>
      </c>
      <c r="S37" s="327">
        <v>0</v>
      </c>
    </row>
    <row r="38" spans="1:29" s="309" customFormat="1" ht="17.649999999999999" customHeight="1" thickBot="1">
      <c r="A38" s="333" t="s">
        <v>52</v>
      </c>
      <c r="B38" s="334" t="s">
        <v>352</v>
      </c>
      <c r="C38" s="307">
        <f t="shared" si="2"/>
        <v>0</v>
      </c>
      <c r="D38" s="307">
        <f t="shared" si="3"/>
        <v>0</v>
      </c>
      <c r="E38" s="306">
        <v>0</v>
      </c>
      <c r="F38" s="306">
        <v>0</v>
      </c>
      <c r="G38" s="306">
        <v>0</v>
      </c>
      <c r="H38" s="306">
        <v>0</v>
      </c>
      <c r="I38" s="306">
        <v>0</v>
      </c>
      <c r="J38" s="333" t="s">
        <v>52</v>
      </c>
      <c r="K38" s="335" t="s">
        <v>352</v>
      </c>
      <c r="L38" s="306">
        <v>0</v>
      </c>
      <c r="M38" s="306">
        <v>0</v>
      </c>
      <c r="N38" s="306">
        <v>0</v>
      </c>
      <c r="O38" s="306">
        <v>0</v>
      </c>
      <c r="P38" s="306">
        <v>0</v>
      </c>
      <c r="Q38" s="306">
        <v>0</v>
      </c>
      <c r="R38" s="306">
        <v>0</v>
      </c>
      <c r="S38" s="306">
        <v>0</v>
      </c>
    </row>
    <row r="39" spans="1:29" s="336" customFormat="1" ht="11.1" customHeight="1">
      <c r="A39" s="336" t="s">
        <v>671</v>
      </c>
      <c r="D39" s="337"/>
      <c r="E39" s="337"/>
      <c r="F39" s="337"/>
      <c r="G39" s="337"/>
      <c r="H39" s="337"/>
      <c r="I39" s="338" t="s">
        <v>670</v>
      </c>
      <c r="J39" s="336" t="s">
        <v>671</v>
      </c>
      <c r="L39" s="337"/>
      <c r="M39" s="339"/>
      <c r="N39" s="339"/>
      <c r="O39" s="339"/>
      <c r="P39" s="337"/>
      <c r="Q39" s="339"/>
      <c r="S39" s="338" t="s">
        <v>670</v>
      </c>
    </row>
    <row r="40" spans="1:29" s="336" customFormat="1" ht="11.1" customHeight="1">
      <c r="A40" s="340" t="s">
        <v>80</v>
      </c>
      <c r="B40" s="341"/>
      <c r="C40" s="341"/>
      <c r="D40" s="341"/>
      <c r="E40" s="341"/>
      <c r="F40" s="341"/>
      <c r="G40" s="341"/>
      <c r="H40" s="341"/>
      <c r="I40" s="342" t="s">
        <v>456</v>
      </c>
      <c r="J40" s="340" t="s">
        <v>81</v>
      </c>
      <c r="K40" s="343"/>
      <c r="L40" s="343"/>
      <c r="M40" s="343"/>
      <c r="N40" s="343"/>
      <c r="O40" s="339"/>
      <c r="P40" s="337"/>
      <c r="Q40" s="339"/>
      <c r="S40" s="342" t="s">
        <v>456</v>
      </c>
    </row>
  </sheetData>
  <sheetProtection selectLockedCells="1"/>
  <mergeCells count="37">
    <mergeCell ref="A14:B14"/>
    <mergeCell ref="J14:K14"/>
    <mergeCell ref="A11:B11"/>
    <mergeCell ref="J11:K11"/>
    <mergeCell ref="A12:B12"/>
    <mergeCell ref="J12:K12"/>
    <mergeCell ref="A10:B10"/>
    <mergeCell ref="J10:K10"/>
    <mergeCell ref="A13:B13"/>
    <mergeCell ref="J13:K13"/>
    <mergeCell ref="E7:E9"/>
    <mergeCell ref="F7:F9"/>
    <mergeCell ref="I7:I9"/>
    <mergeCell ref="G7:G9"/>
    <mergeCell ref="A3:I3"/>
    <mergeCell ref="J3:S3"/>
    <mergeCell ref="A4:I4"/>
    <mergeCell ref="J4:S4"/>
    <mergeCell ref="A6:B9"/>
    <mergeCell ref="P8:P9"/>
    <mergeCell ref="Q8:Q9"/>
    <mergeCell ref="R8:R9"/>
    <mergeCell ref="L8:L9"/>
    <mergeCell ref="L7:M7"/>
    <mergeCell ref="C6:C9"/>
    <mergeCell ref="H7:H9"/>
    <mergeCell ref="M8:M9"/>
    <mergeCell ref="N8:N9"/>
    <mergeCell ref="O8:O9"/>
    <mergeCell ref="N7:O7"/>
    <mergeCell ref="E6:I6"/>
    <mergeCell ref="R7:S7"/>
    <mergeCell ref="S8:S9"/>
    <mergeCell ref="P7:Q7"/>
    <mergeCell ref="D6:D9"/>
    <mergeCell ref="L6:S6"/>
    <mergeCell ref="J6:K9"/>
  </mergeCells>
  <phoneticPr fontId="6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topLeftCell="D4" zoomScaleNormal="100" zoomScaleSheetLayoutView="100" workbookViewId="0">
      <selection activeCell="P16" sqref="P16"/>
    </sheetView>
  </sheetViews>
  <sheetFormatPr defaultRowHeight="14.25"/>
  <cols>
    <col min="1" max="1" width="8.75" style="101" customWidth="1"/>
    <col min="2" max="2" width="10.625" style="140" customWidth="1"/>
    <col min="3" max="3" width="16.75" style="100" customWidth="1"/>
    <col min="4" max="4" width="8" style="100" customWidth="1"/>
    <col min="5" max="5" width="9" style="101" customWidth="1"/>
    <col min="6" max="6" width="10.625" style="101" customWidth="1"/>
    <col min="7" max="7" width="8.625" style="101" customWidth="1"/>
    <col min="8" max="8" width="10.125" style="101" customWidth="1"/>
    <col min="9" max="9" width="8.75" style="101" customWidth="1"/>
    <col min="10" max="10" width="10.625" style="140" customWidth="1"/>
    <col min="11" max="11" width="10.625" style="101" customWidth="1"/>
    <col min="12" max="12" width="9.5" style="101" customWidth="1"/>
    <col min="13" max="13" width="10.375" style="101" customWidth="1"/>
    <col min="14" max="14" width="11.25" style="101" customWidth="1"/>
    <col min="15" max="15" width="9.5" style="101" customWidth="1"/>
    <col min="16" max="16" width="11.75" style="101" customWidth="1"/>
    <col min="17" max="16384" width="9" style="101"/>
  </cols>
  <sheetData>
    <row r="1" spans="1:17" s="106" customFormat="1" ht="14.1" customHeight="1">
      <c r="B1" s="137"/>
      <c r="C1" s="137"/>
      <c r="D1" s="137"/>
      <c r="F1" s="102"/>
      <c r="G1" s="98"/>
      <c r="H1" s="102" t="s">
        <v>812</v>
      </c>
      <c r="I1" s="98" t="s">
        <v>813</v>
      </c>
      <c r="J1" s="137"/>
      <c r="P1" s="102"/>
    </row>
    <row r="2" spans="1:17" s="106" customFormat="1" ht="14.1" customHeight="1">
      <c r="B2" s="137"/>
      <c r="C2" s="137"/>
      <c r="D2" s="137"/>
      <c r="J2" s="137"/>
      <c r="P2" s="102"/>
    </row>
    <row r="3" spans="1:17" s="103" customFormat="1" ht="20.100000000000001" customHeight="1">
      <c r="A3" s="754" t="s">
        <v>102</v>
      </c>
      <c r="B3" s="754"/>
      <c r="C3" s="754"/>
      <c r="D3" s="754"/>
      <c r="E3" s="754"/>
      <c r="F3" s="754"/>
      <c r="G3" s="754"/>
      <c r="H3" s="754"/>
      <c r="I3" s="754" t="s">
        <v>477</v>
      </c>
      <c r="J3" s="754"/>
      <c r="K3" s="754"/>
      <c r="L3" s="754"/>
      <c r="M3" s="754"/>
      <c r="N3" s="754"/>
      <c r="O3" s="754"/>
      <c r="P3" s="754"/>
    </row>
    <row r="4" spans="1:17" s="104" customFormat="1" ht="24" customHeight="1">
      <c r="A4" s="755" t="s">
        <v>475</v>
      </c>
      <c r="B4" s="755"/>
      <c r="C4" s="755"/>
      <c r="D4" s="755"/>
      <c r="E4" s="755"/>
      <c r="F4" s="755"/>
      <c r="G4" s="755"/>
      <c r="H4" s="755"/>
      <c r="I4" s="755" t="s">
        <v>476</v>
      </c>
      <c r="J4" s="755"/>
      <c r="K4" s="755"/>
      <c r="L4" s="755"/>
      <c r="M4" s="755"/>
      <c r="N4" s="755"/>
      <c r="O4" s="755"/>
      <c r="P4" s="755"/>
    </row>
    <row r="5" spans="1:17" s="98" customFormat="1" ht="18" customHeight="1" thickBot="1">
      <c r="A5" s="98" t="s">
        <v>103</v>
      </c>
      <c r="H5" s="98" t="s">
        <v>474</v>
      </c>
      <c r="I5" s="98" t="s">
        <v>103</v>
      </c>
      <c r="P5" s="102" t="s">
        <v>104</v>
      </c>
    </row>
    <row r="6" spans="1:17" s="106" customFormat="1" ht="18" customHeight="1">
      <c r="A6" s="863" t="s">
        <v>58</v>
      </c>
      <c r="B6" s="900"/>
      <c r="C6" s="938" t="s">
        <v>471</v>
      </c>
      <c r="D6" s="929" t="s">
        <v>105</v>
      </c>
      <c r="E6" s="941"/>
      <c r="F6" s="817"/>
      <c r="G6" s="929" t="s">
        <v>472</v>
      </c>
      <c r="H6" s="930"/>
      <c r="I6" s="863" t="s">
        <v>58</v>
      </c>
      <c r="J6" s="900"/>
      <c r="K6" s="927" t="s">
        <v>469</v>
      </c>
      <c r="L6" s="927"/>
      <c r="M6" s="927"/>
      <c r="N6" s="927"/>
      <c r="O6" s="928"/>
      <c r="P6" s="929" t="s">
        <v>473</v>
      </c>
    </row>
    <row r="7" spans="1:17" s="106" customFormat="1" ht="18" customHeight="1">
      <c r="A7" s="901"/>
      <c r="B7" s="902"/>
      <c r="C7" s="939"/>
      <c r="D7" s="942"/>
      <c r="E7" s="943"/>
      <c r="F7" s="944"/>
      <c r="G7" s="931" t="s">
        <v>470</v>
      </c>
      <c r="H7" s="679" t="s">
        <v>560</v>
      </c>
      <c r="I7" s="901"/>
      <c r="J7" s="902"/>
      <c r="K7" s="680" t="s">
        <v>560</v>
      </c>
      <c r="L7" s="836" t="s">
        <v>106</v>
      </c>
      <c r="M7" s="947"/>
      <c r="N7" s="947"/>
      <c r="O7" s="832"/>
      <c r="P7" s="935"/>
    </row>
    <row r="8" spans="1:17" s="106" customFormat="1" ht="18" customHeight="1">
      <c r="A8" s="901"/>
      <c r="B8" s="902"/>
      <c r="C8" s="939"/>
      <c r="D8" s="936"/>
      <c r="E8" s="924" t="s">
        <v>457</v>
      </c>
      <c r="F8" s="924" t="s">
        <v>458</v>
      </c>
      <c r="G8" s="931"/>
      <c r="H8" s="933" t="s">
        <v>459</v>
      </c>
      <c r="I8" s="901"/>
      <c r="J8" s="902"/>
      <c r="K8" s="924" t="s">
        <v>458</v>
      </c>
      <c r="L8" s="926" t="s">
        <v>460</v>
      </c>
      <c r="M8" s="926" t="s">
        <v>461</v>
      </c>
      <c r="N8" s="926" t="s">
        <v>462</v>
      </c>
      <c r="O8" s="926" t="s">
        <v>135</v>
      </c>
      <c r="P8" s="935"/>
    </row>
    <row r="9" spans="1:17" s="106" customFormat="1" ht="18" customHeight="1">
      <c r="A9" s="903"/>
      <c r="B9" s="904"/>
      <c r="C9" s="940"/>
      <c r="D9" s="937"/>
      <c r="E9" s="925"/>
      <c r="F9" s="925"/>
      <c r="G9" s="932"/>
      <c r="H9" s="934"/>
      <c r="I9" s="903"/>
      <c r="J9" s="904"/>
      <c r="K9" s="925"/>
      <c r="L9" s="925"/>
      <c r="M9" s="925"/>
      <c r="N9" s="925"/>
      <c r="O9" s="925"/>
      <c r="P9" s="934"/>
    </row>
    <row r="10" spans="1:17" s="112" customFormat="1" ht="18.75" customHeight="1">
      <c r="A10" s="948" t="s">
        <v>7</v>
      </c>
      <c r="B10" s="949"/>
      <c r="C10" s="693">
        <v>601</v>
      </c>
      <c r="D10" s="693">
        <v>592</v>
      </c>
      <c r="E10" s="693">
        <v>124</v>
      </c>
      <c r="F10" s="693">
        <v>468</v>
      </c>
      <c r="G10" s="693">
        <v>382</v>
      </c>
      <c r="H10" s="693">
        <v>70</v>
      </c>
      <c r="I10" s="948" t="s">
        <v>7</v>
      </c>
      <c r="J10" s="949"/>
      <c r="K10" s="693">
        <v>312</v>
      </c>
      <c r="L10" s="693">
        <v>0</v>
      </c>
      <c r="M10" s="693">
        <v>0</v>
      </c>
      <c r="N10" s="693">
        <v>0</v>
      </c>
      <c r="O10" s="693">
        <v>0</v>
      </c>
      <c r="P10" s="693">
        <v>811</v>
      </c>
      <c r="Q10" s="748"/>
    </row>
    <row r="11" spans="1:17" s="112" customFormat="1" ht="18.75" customHeight="1">
      <c r="A11" s="948" t="s">
        <v>291</v>
      </c>
      <c r="B11" s="949"/>
      <c r="C11" s="693">
        <v>811</v>
      </c>
      <c r="D11" s="693">
        <v>807</v>
      </c>
      <c r="E11" s="693">
        <v>193</v>
      </c>
      <c r="F11" s="693">
        <v>614</v>
      </c>
      <c r="G11" s="693">
        <v>552</v>
      </c>
      <c r="H11" s="693">
        <v>128</v>
      </c>
      <c r="I11" s="948" t="s">
        <v>291</v>
      </c>
      <c r="J11" s="949"/>
      <c r="K11" s="693">
        <v>424</v>
      </c>
      <c r="L11" s="693">
        <v>0</v>
      </c>
      <c r="M11" s="693">
        <v>0</v>
      </c>
      <c r="N11" s="693">
        <v>0</v>
      </c>
      <c r="O11" s="693">
        <v>0</v>
      </c>
      <c r="P11" s="693">
        <v>1066</v>
      </c>
      <c r="Q11" s="748"/>
    </row>
    <row r="12" spans="1:17" s="112" customFormat="1" ht="18.75" customHeight="1">
      <c r="A12" s="948" t="s">
        <v>565</v>
      </c>
      <c r="B12" s="949"/>
      <c r="C12" s="693">
        <v>1066</v>
      </c>
      <c r="D12" s="693">
        <v>869</v>
      </c>
      <c r="E12" s="693">
        <v>270</v>
      </c>
      <c r="F12" s="693">
        <v>599</v>
      </c>
      <c r="G12" s="693">
        <v>783</v>
      </c>
      <c r="H12" s="693">
        <v>253</v>
      </c>
      <c r="I12" s="948" t="s">
        <v>565</v>
      </c>
      <c r="J12" s="949"/>
      <c r="K12" s="693">
        <v>530</v>
      </c>
      <c r="L12" s="693">
        <v>3</v>
      </c>
      <c r="M12" s="693">
        <v>0</v>
      </c>
      <c r="N12" s="693">
        <v>0</v>
      </c>
      <c r="O12" s="693">
        <v>2</v>
      </c>
      <c r="P12" s="693">
        <v>1152</v>
      </c>
      <c r="Q12" s="748"/>
    </row>
    <row r="13" spans="1:17" s="112" customFormat="1" ht="18.75" customHeight="1">
      <c r="A13" s="948" t="s">
        <v>762</v>
      </c>
      <c r="B13" s="949"/>
      <c r="C13" s="693">
        <v>1154</v>
      </c>
      <c r="D13" s="693">
        <v>814</v>
      </c>
      <c r="E13" s="693">
        <v>221</v>
      </c>
      <c r="F13" s="693">
        <v>593</v>
      </c>
      <c r="G13" s="693">
        <v>622</v>
      </c>
      <c r="H13" s="693">
        <v>175</v>
      </c>
      <c r="I13" s="948" t="s">
        <v>762</v>
      </c>
      <c r="J13" s="949"/>
      <c r="K13" s="693">
        <v>447</v>
      </c>
      <c r="L13" s="693">
        <v>620</v>
      </c>
      <c r="M13" s="693">
        <v>0</v>
      </c>
      <c r="N13" s="693">
        <v>0</v>
      </c>
      <c r="O13" s="693">
        <v>2</v>
      </c>
      <c r="P13" s="693">
        <v>1346</v>
      </c>
      <c r="Q13" s="748"/>
    </row>
    <row r="14" spans="1:17" s="112" customFormat="1" ht="18.75" customHeight="1">
      <c r="A14" s="945" t="s">
        <v>757</v>
      </c>
      <c r="B14" s="946"/>
      <c r="C14" s="694">
        <f t="shared" ref="C14:P14" si="0">SUM(C16:C38)</f>
        <v>1339</v>
      </c>
      <c r="D14" s="694">
        <f t="shared" si="0"/>
        <v>751</v>
      </c>
      <c r="E14" s="694">
        <f t="shared" si="0"/>
        <v>172</v>
      </c>
      <c r="F14" s="694">
        <f t="shared" si="0"/>
        <v>579</v>
      </c>
      <c r="G14" s="694">
        <f t="shared" si="0"/>
        <v>631</v>
      </c>
      <c r="H14" s="694">
        <f t="shared" si="0"/>
        <v>144</v>
      </c>
      <c r="I14" s="945" t="s">
        <v>757</v>
      </c>
      <c r="J14" s="946"/>
      <c r="K14" s="694">
        <f t="shared" si="0"/>
        <v>487</v>
      </c>
      <c r="L14" s="694">
        <f t="shared" si="0"/>
        <v>613</v>
      </c>
      <c r="M14" s="694">
        <f t="shared" si="0"/>
        <v>0</v>
      </c>
      <c r="N14" s="694">
        <f t="shared" si="0"/>
        <v>0</v>
      </c>
      <c r="O14" s="694">
        <f t="shared" si="0"/>
        <v>18</v>
      </c>
      <c r="P14" s="694">
        <f t="shared" si="0"/>
        <v>1459</v>
      </c>
      <c r="Q14" s="748"/>
    </row>
    <row r="15" spans="1:17" s="106" customFormat="1" ht="13.7" customHeight="1">
      <c r="B15" s="295"/>
      <c r="C15" s="693"/>
      <c r="D15" s="693"/>
      <c r="E15" s="693"/>
      <c r="F15" s="693"/>
      <c r="G15" s="693"/>
      <c r="H15" s="693"/>
      <c r="J15" s="295"/>
      <c r="K15" s="693"/>
      <c r="L15" s="693"/>
      <c r="M15" s="693"/>
      <c r="N15" s="693"/>
      <c r="O15" s="693"/>
      <c r="P15" s="693"/>
      <c r="Q15" s="748"/>
    </row>
    <row r="16" spans="1:17" s="106" customFormat="1" ht="17.25" customHeight="1">
      <c r="A16" s="301" t="s">
        <v>8</v>
      </c>
      <c r="B16" s="302" t="s">
        <v>330</v>
      </c>
      <c r="C16" s="695">
        <v>252</v>
      </c>
      <c r="D16" s="696">
        <v>89</v>
      </c>
      <c r="E16" s="695">
        <v>17</v>
      </c>
      <c r="F16" s="695">
        <v>72</v>
      </c>
      <c r="G16" s="696">
        <f>SUM(H16,K16)</f>
        <v>162</v>
      </c>
      <c r="H16" s="695">
        <v>38</v>
      </c>
      <c r="I16" s="301" t="s">
        <v>8</v>
      </c>
      <c r="J16" s="302" t="s">
        <v>330</v>
      </c>
      <c r="K16" s="695">
        <v>124</v>
      </c>
      <c r="L16" s="699">
        <v>162</v>
      </c>
      <c r="M16" s="699">
        <v>0</v>
      </c>
      <c r="N16" s="699" t="s">
        <v>770</v>
      </c>
      <c r="O16" s="699">
        <v>0</v>
      </c>
      <c r="P16" s="696">
        <f>C16+D16-G16</f>
        <v>179</v>
      </c>
      <c r="Q16" s="748"/>
    </row>
    <row r="17" spans="1:18" s="106" customFormat="1" ht="17.25" customHeight="1">
      <c r="A17" s="301" t="s">
        <v>10</v>
      </c>
      <c r="B17" s="302" t="s">
        <v>331</v>
      </c>
      <c r="C17" s="695">
        <v>250</v>
      </c>
      <c r="D17" s="696">
        <v>105</v>
      </c>
      <c r="E17" s="695">
        <v>33</v>
      </c>
      <c r="F17" s="695">
        <v>72</v>
      </c>
      <c r="G17" s="696">
        <v>43</v>
      </c>
      <c r="H17" s="695">
        <v>14</v>
      </c>
      <c r="I17" s="301" t="s">
        <v>10</v>
      </c>
      <c r="J17" s="302" t="s">
        <v>331</v>
      </c>
      <c r="K17" s="695">
        <v>29</v>
      </c>
      <c r="L17" s="699">
        <v>43</v>
      </c>
      <c r="M17" s="699">
        <v>0</v>
      </c>
      <c r="N17" s="699" t="s">
        <v>770</v>
      </c>
      <c r="O17" s="699">
        <v>0</v>
      </c>
      <c r="P17" s="696">
        <f t="shared" ref="P17:P39" si="1">C17+D17-G17</f>
        <v>312</v>
      </c>
      <c r="Q17" s="748"/>
      <c r="R17" s="747"/>
    </row>
    <row r="18" spans="1:18" s="106" customFormat="1" ht="17.25" customHeight="1">
      <c r="A18" s="301" t="s">
        <v>12</v>
      </c>
      <c r="B18" s="302" t="s">
        <v>332</v>
      </c>
      <c r="C18" s="695">
        <v>130</v>
      </c>
      <c r="D18" s="696">
        <v>56</v>
      </c>
      <c r="E18" s="695">
        <v>13</v>
      </c>
      <c r="F18" s="695">
        <v>43</v>
      </c>
      <c r="G18" s="696">
        <v>35</v>
      </c>
      <c r="H18" s="695">
        <v>6</v>
      </c>
      <c r="I18" s="301" t="s">
        <v>12</v>
      </c>
      <c r="J18" s="302" t="s">
        <v>332</v>
      </c>
      <c r="K18" s="695">
        <v>29</v>
      </c>
      <c r="L18" s="695">
        <v>35</v>
      </c>
      <c r="M18" s="699">
        <v>0</v>
      </c>
      <c r="N18" s="695" t="s">
        <v>770</v>
      </c>
      <c r="O18" s="699">
        <v>0</v>
      </c>
      <c r="P18" s="696">
        <f t="shared" si="1"/>
        <v>151</v>
      </c>
      <c r="Q18" s="748"/>
      <c r="R18" s="747"/>
    </row>
    <row r="19" spans="1:18" s="106" customFormat="1" ht="17.25" customHeight="1">
      <c r="A19" s="301" t="s">
        <v>14</v>
      </c>
      <c r="B19" s="302" t="s">
        <v>333</v>
      </c>
      <c r="C19" s="695">
        <v>20</v>
      </c>
      <c r="D19" s="696">
        <v>44</v>
      </c>
      <c r="E19" s="695">
        <v>4</v>
      </c>
      <c r="F19" s="695">
        <v>40</v>
      </c>
      <c r="G19" s="696">
        <v>35</v>
      </c>
      <c r="H19" s="695">
        <v>4</v>
      </c>
      <c r="I19" s="301" t="s">
        <v>14</v>
      </c>
      <c r="J19" s="302" t="s">
        <v>333</v>
      </c>
      <c r="K19" s="695">
        <v>31</v>
      </c>
      <c r="L19" s="695">
        <v>27</v>
      </c>
      <c r="M19" s="699">
        <v>0</v>
      </c>
      <c r="N19" s="695" t="s">
        <v>770</v>
      </c>
      <c r="O19" s="695">
        <v>8</v>
      </c>
      <c r="P19" s="696">
        <f t="shared" si="1"/>
        <v>29</v>
      </c>
      <c r="Q19" s="748"/>
      <c r="R19" s="747"/>
    </row>
    <row r="20" spans="1:18" s="106" customFormat="1" ht="17.25" customHeight="1">
      <c r="A20" s="301" t="s">
        <v>16</v>
      </c>
      <c r="B20" s="302" t="s">
        <v>334</v>
      </c>
      <c r="C20" s="695">
        <v>100</v>
      </c>
      <c r="D20" s="696">
        <v>45</v>
      </c>
      <c r="E20" s="695">
        <v>9</v>
      </c>
      <c r="F20" s="695">
        <v>36</v>
      </c>
      <c r="G20" s="696">
        <v>32</v>
      </c>
      <c r="H20" s="695">
        <v>3</v>
      </c>
      <c r="I20" s="301" t="s">
        <v>16</v>
      </c>
      <c r="J20" s="302" t="s">
        <v>334</v>
      </c>
      <c r="K20" s="695">
        <v>29</v>
      </c>
      <c r="L20" s="695">
        <v>32</v>
      </c>
      <c r="M20" s="699">
        <v>0</v>
      </c>
      <c r="N20" s="695" t="s">
        <v>770</v>
      </c>
      <c r="O20" s="695">
        <v>0</v>
      </c>
      <c r="P20" s="696">
        <f t="shared" si="1"/>
        <v>113</v>
      </c>
      <c r="Q20" s="748"/>
      <c r="R20" s="747"/>
    </row>
    <row r="21" spans="1:18" s="106" customFormat="1" ht="17.25" customHeight="1">
      <c r="A21" s="119" t="s">
        <v>18</v>
      </c>
      <c r="B21" s="303" t="s">
        <v>335</v>
      </c>
      <c r="C21" s="695">
        <v>78</v>
      </c>
      <c r="D21" s="696">
        <v>48</v>
      </c>
      <c r="E21" s="695">
        <v>25</v>
      </c>
      <c r="F21" s="695">
        <v>23</v>
      </c>
      <c r="G21" s="696">
        <v>43</v>
      </c>
      <c r="H21" s="695">
        <v>22</v>
      </c>
      <c r="I21" s="301" t="s">
        <v>18</v>
      </c>
      <c r="J21" s="302" t="s">
        <v>335</v>
      </c>
      <c r="K21" s="695">
        <v>21</v>
      </c>
      <c r="L21" s="695">
        <v>43</v>
      </c>
      <c r="M21" s="699">
        <v>0</v>
      </c>
      <c r="N21" s="695" t="s">
        <v>770</v>
      </c>
      <c r="O21" s="695">
        <v>0</v>
      </c>
      <c r="P21" s="696">
        <f t="shared" si="1"/>
        <v>83</v>
      </c>
      <c r="Q21" s="748"/>
      <c r="R21" s="747"/>
    </row>
    <row r="22" spans="1:18" s="106" customFormat="1" ht="17.25" customHeight="1">
      <c r="A22" s="119" t="s">
        <v>20</v>
      </c>
      <c r="B22" s="303" t="s">
        <v>336</v>
      </c>
      <c r="C22" s="695">
        <v>48</v>
      </c>
      <c r="D22" s="696">
        <v>15</v>
      </c>
      <c r="E22" s="695">
        <v>3</v>
      </c>
      <c r="F22" s="695">
        <v>12</v>
      </c>
      <c r="G22" s="696">
        <v>4</v>
      </c>
      <c r="H22" s="695">
        <v>1</v>
      </c>
      <c r="I22" s="301" t="s">
        <v>20</v>
      </c>
      <c r="J22" s="302" t="s">
        <v>336</v>
      </c>
      <c r="K22" s="695">
        <v>3</v>
      </c>
      <c r="L22" s="695">
        <v>4</v>
      </c>
      <c r="M22" s="699">
        <v>0</v>
      </c>
      <c r="N22" s="695" t="s">
        <v>770</v>
      </c>
      <c r="O22" s="695">
        <v>0</v>
      </c>
      <c r="P22" s="696">
        <f t="shared" si="1"/>
        <v>59</v>
      </c>
      <c r="Q22" s="748"/>
      <c r="R22" s="747"/>
    </row>
    <row r="23" spans="1:18" s="106" customFormat="1" ht="17.25" customHeight="1">
      <c r="A23" s="119" t="s">
        <v>22</v>
      </c>
      <c r="B23" s="303" t="s">
        <v>337</v>
      </c>
      <c r="C23" s="695">
        <v>16</v>
      </c>
      <c r="D23" s="696">
        <v>6</v>
      </c>
      <c r="E23" s="695">
        <v>2</v>
      </c>
      <c r="F23" s="695">
        <v>4</v>
      </c>
      <c r="G23" s="696">
        <v>1</v>
      </c>
      <c r="H23" s="695">
        <v>0</v>
      </c>
      <c r="I23" s="301" t="s">
        <v>22</v>
      </c>
      <c r="J23" s="302" t="s">
        <v>337</v>
      </c>
      <c r="K23" s="695">
        <v>1</v>
      </c>
      <c r="L23" s="695">
        <v>1</v>
      </c>
      <c r="M23" s="699">
        <v>0</v>
      </c>
      <c r="N23" s="695" t="s">
        <v>770</v>
      </c>
      <c r="O23" s="695">
        <v>0</v>
      </c>
      <c r="P23" s="696">
        <f t="shared" si="1"/>
        <v>21</v>
      </c>
      <c r="Q23" s="748"/>
      <c r="R23" s="747"/>
    </row>
    <row r="24" spans="1:18" s="106" customFormat="1" ht="13.5" customHeight="1">
      <c r="A24" s="119" t="s">
        <v>24</v>
      </c>
      <c r="B24" s="303" t="s">
        <v>693</v>
      </c>
      <c r="C24" s="695">
        <v>17</v>
      </c>
      <c r="D24" s="696">
        <v>4</v>
      </c>
      <c r="E24" s="695">
        <v>0</v>
      </c>
      <c r="F24" s="695">
        <v>4</v>
      </c>
      <c r="G24" s="696">
        <v>7</v>
      </c>
      <c r="H24" s="695">
        <v>3</v>
      </c>
      <c r="I24" s="301" t="s">
        <v>24</v>
      </c>
      <c r="J24" s="302" t="s">
        <v>693</v>
      </c>
      <c r="K24" s="695">
        <v>4</v>
      </c>
      <c r="L24" s="695">
        <v>7</v>
      </c>
      <c r="M24" s="699">
        <v>0</v>
      </c>
      <c r="N24" s="695" t="s">
        <v>770</v>
      </c>
      <c r="O24" s="695">
        <v>0</v>
      </c>
      <c r="P24" s="696">
        <f t="shared" si="1"/>
        <v>14</v>
      </c>
      <c r="Q24" s="748"/>
      <c r="R24" s="747"/>
    </row>
    <row r="25" spans="1:18" s="106" customFormat="1" ht="17.25" customHeight="1">
      <c r="A25" s="119" t="s">
        <v>26</v>
      </c>
      <c r="B25" s="303" t="s">
        <v>339</v>
      </c>
      <c r="C25" s="695">
        <v>229</v>
      </c>
      <c r="D25" s="696">
        <v>167</v>
      </c>
      <c r="E25" s="695">
        <v>24</v>
      </c>
      <c r="F25" s="695">
        <v>143</v>
      </c>
      <c r="G25" s="696">
        <v>141</v>
      </c>
      <c r="H25" s="695">
        <v>24</v>
      </c>
      <c r="I25" s="301" t="s">
        <v>26</v>
      </c>
      <c r="J25" s="302" t="s">
        <v>339</v>
      </c>
      <c r="K25" s="695">
        <v>117</v>
      </c>
      <c r="L25" s="695">
        <v>141</v>
      </c>
      <c r="M25" s="699">
        <v>0</v>
      </c>
      <c r="N25" s="695" t="s">
        <v>770</v>
      </c>
      <c r="O25" s="695">
        <v>0</v>
      </c>
      <c r="P25" s="696">
        <f t="shared" si="1"/>
        <v>255</v>
      </c>
      <c r="Q25" s="748"/>
      <c r="R25" s="747"/>
    </row>
    <row r="26" spans="1:18" s="106" customFormat="1" ht="17.25" customHeight="1">
      <c r="A26" s="119" t="s">
        <v>28</v>
      </c>
      <c r="B26" s="303" t="s">
        <v>340</v>
      </c>
      <c r="C26" s="695">
        <v>15</v>
      </c>
      <c r="D26" s="696">
        <v>8</v>
      </c>
      <c r="E26" s="695">
        <v>0</v>
      </c>
      <c r="F26" s="695">
        <v>8</v>
      </c>
      <c r="G26" s="696">
        <v>5</v>
      </c>
      <c r="H26" s="695">
        <v>0</v>
      </c>
      <c r="I26" s="301" t="s">
        <v>28</v>
      </c>
      <c r="J26" s="302" t="s">
        <v>340</v>
      </c>
      <c r="K26" s="695">
        <v>5</v>
      </c>
      <c r="L26" s="695">
        <v>5</v>
      </c>
      <c r="M26" s="699">
        <v>0</v>
      </c>
      <c r="N26" s="695" t="s">
        <v>770</v>
      </c>
      <c r="O26" s="695">
        <v>0</v>
      </c>
      <c r="P26" s="696">
        <f t="shared" si="1"/>
        <v>18</v>
      </c>
      <c r="Q26" s="748"/>
      <c r="R26" s="747"/>
    </row>
    <row r="27" spans="1:18" s="106" customFormat="1" ht="17.25" customHeight="1">
      <c r="A27" s="119" t="s">
        <v>30</v>
      </c>
      <c r="B27" s="303" t="s">
        <v>341</v>
      </c>
      <c r="C27" s="695">
        <v>0</v>
      </c>
      <c r="D27" s="696">
        <v>32</v>
      </c>
      <c r="E27" s="695">
        <v>14</v>
      </c>
      <c r="F27" s="695">
        <v>18</v>
      </c>
      <c r="G27" s="696">
        <v>21</v>
      </c>
      <c r="H27" s="695">
        <v>7</v>
      </c>
      <c r="I27" s="301" t="s">
        <v>30</v>
      </c>
      <c r="J27" s="302" t="s">
        <v>341</v>
      </c>
      <c r="K27" s="695">
        <v>14</v>
      </c>
      <c r="L27" s="695">
        <v>11</v>
      </c>
      <c r="M27" s="699">
        <v>0</v>
      </c>
      <c r="N27" s="695" t="s">
        <v>770</v>
      </c>
      <c r="O27" s="695">
        <v>10</v>
      </c>
      <c r="P27" s="696">
        <f t="shared" si="1"/>
        <v>11</v>
      </c>
      <c r="Q27" s="748"/>
      <c r="R27" s="747"/>
    </row>
    <row r="28" spans="1:18" s="106" customFormat="1" ht="17.25" customHeight="1">
      <c r="A28" s="119" t="s">
        <v>32</v>
      </c>
      <c r="B28" s="303" t="s">
        <v>342</v>
      </c>
      <c r="C28" s="695">
        <v>1</v>
      </c>
      <c r="D28" s="696">
        <v>3</v>
      </c>
      <c r="E28" s="695">
        <v>0</v>
      </c>
      <c r="F28" s="695">
        <v>3</v>
      </c>
      <c r="G28" s="696">
        <v>3</v>
      </c>
      <c r="H28" s="695">
        <v>0</v>
      </c>
      <c r="I28" s="301" t="s">
        <v>32</v>
      </c>
      <c r="J28" s="302" t="s">
        <v>342</v>
      </c>
      <c r="K28" s="695">
        <v>3</v>
      </c>
      <c r="L28" s="695">
        <v>3</v>
      </c>
      <c r="M28" s="699">
        <v>0</v>
      </c>
      <c r="N28" s="695" t="s">
        <v>770</v>
      </c>
      <c r="O28" s="695">
        <v>0</v>
      </c>
      <c r="P28" s="696">
        <f t="shared" si="1"/>
        <v>1</v>
      </c>
      <c r="Q28" s="748"/>
      <c r="R28" s="747"/>
    </row>
    <row r="29" spans="1:18" s="106" customFormat="1" ht="17.25" customHeight="1">
      <c r="A29" s="119" t="s">
        <v>34</v>
      </c>
      <c r="B29" s="303" t="s">
        <v>343</v>
      </c>
      <c r="C29" s="695">
        <v>7</v>
      </c>
      <c r="D29" s="696">
        <v>0</v>
      </c>
      <c r="E29" s="695">
        <v>0</v>
      </c>
      <c r="F29" s="695">
        <v>0</v>
      </c>
      <c r="G29" s="696">
        <v>0</v>
      </c>
      <c r="H29" s="695">
        <v>0</v>
      </c>
      <c r="I29" s="301" t="s">
        <v>34</v>
      </c>
      <c r="J29" s="302" t="s">
        <v>343</v>
      </c>
      <c r="K29" s="695">
        <v>0</v>
      </c>
      <c r="L29" s="695">
        <v>0</v>
      </c>
      <c r="M29" s="699">
        <v>0</v>
      </c>
      <c r="N29" s="695" t="s">
        <v>770</v>
      </c>
      <c r="O29" s="695">
        <v>0</v>
      </c>
      <c r="P29" s="696">
        <f t="shared" si="1"/>
        <v>7</v>
      </c>
      <c r="Q29" s="748"/>
      <c r="R29" s="747"/>
    </row>
    <row r="30" spans="1:18" s="106" customFormat="1" ht="17.25" customHeight="1">
      <c r="A30" s="119" t="s">
        <v>36</v>
      </c>
      <c r="B30" s="303" t="s">
        <v>344</v>
      </c>
      <c r="C30" s="695">
        <v>18</v>
      </c>
      <c r="D30" s="696">
        <v>10</v>
      </c>
      <c r="E30" s="695">
        <v>5</v>
      </c>
      <c r="F30" s="695">
        <v>5</v>
      </c>
      <c r="G30" s="696">
        <v>4</v>
      </c>
      <c r="H30" s="695">
        <v>2</v>
      </c>
      <c r="I30" s="301" t="s">
        <v>36</v>
      </c>
      <c r="J30" s="302" t="s">
        <v>344</v>
      </c>
      <c r="K30" s="695">
        <v>2</v>
      </c>
      <c r="L30" s="695">
        <v>4</v>
      </c>
      <c r="M30" s="699">
        <v>0</v>
      </c>
      <c r="N30" s="695" t="s">
        <v>770</v>
      </c>
      <c r="O30" s="695">
        <v>0</v>
      </c>
      <c r="P30" s="696">
        <f t="shared" si="1"/>
        <v>24</v>
      </c>
      <c r="Q30" s="748"/>
      <c r="R30" s="747"/>
    </row>
    <row r="31" spans="1:18" s="106" customFormat="1" ht="17.25" customHeight="1">
      <c r="A31" s="119" t="s">
        <v>38</v>
      </c>
      <c r="B31" s="303" t="s">
        <v>345</v>
      </c>
      <c r="C31" s="695">
        <v>10</v>
      </c>
      <c r="D31" s="696">
        <v>4</v>
      </c>
      <c r="E31" s="695">
        <v>3</v>
      </c>
      <c r="F31" s="695">
        <v>1</v>
      </c>
      <c r="G31" s="696">
        <v>2</v>
      </c>
      <c r="H31" s="695">
        <v>2</v>
      </c>
      <c r="I31" s="301" t="s">
        <v>38</v>
      </c>
      <c r="J31" s="302" t="s">
        <v>345</v>
      </c>
      <c r="K31" s="695">
        <v>0</v>
      </c>
      <c r="L31" s="695">
        <v>2</v>
      </c>
      <c r="M31" s="699">
        <v>0</v>
      </c>
      <c r="N31" s="695" t="s">
        <v>770</v>
      </c>
      <c r="O31" s="695">
        <v>0</v>
      </c>
      <c r="P31" s="696">
        <f t="shared" si="1"/>
        <v>12</v>
      </c>
      <c r="Q31" s="748"/>
      <c r="R31" s="747"/>
    </row>
    <row r="32" spans="1:18" s="106" customFormat="1" ht="17.25" customHeight="1">
      <c r="A32" s="119" t="s">
        <v>40</v>
      </c>
      <c r="B32" s="303" t="s">
        <v>346</v>
      </c>
      <c r="C32" s="695">
        <v>39</v>
      </c>
      <c r="D32" s="696">
        <v>48</v>
      </c>
      <c r="E32" s="695">
        <v>4</v>
      </c>
      <c r="F32" s="695">
        <v>44</v>
      </c>
      <c r="G32" s="696">
        <v>48</v>
      </c>
      <c r="H32" s="695">
        <v>4</v>
      </c>
      <c r="I32" s="301" t="s">
        <v>40</v>
      </c>
      <c r="J32" s="302" t="s">
        <v>346</v>
      </c>
      <c r="K32" s="695">
        <v>44</v>
      </c>
      <c r="L32" s="695">
        <v>48</v>
      </c>
      <c r="M32" s="699">
        <v>0</v>
      </c>
      <c r="N32" s="695" t="s">
        <v>770</v>
      </c>
      <c r="O32" s="695">
        <v>0</v>
      </c>
      <c r="P32" s="696">
        <f t="shared" si="1"/>
        <v>39</v>
      </c>
      <c r="Q32" s="748"/>
      <c r="R32" s="747"/>
    </row>
    <row r="33" spans="1:18" s="106" customFormat="1" ht="17.25" customHeight="1">
      <c r="A33" s="119" t="s">
        <v>42</v>
      </c>
      <c r="B33" s="303" t="s">
        <v>347</v>
      </c>
      <c r="C33" s="695">
        <v>28</v>
      </c>
      <c r="D33" s="696">
        <v>29</v>
      </c>
      <c r="E33" s="695">
        <v>4</v>
      </c>
      <c r="F33" s="695">
        <v>25</v>
      </c>
      <c r="G33" s="696">
        <v>19</v>
      </c>
      <c r="H33" s="695">
        <v>5</v>
      </c>
      <c r="I33" s="301" t="s">
        <v>42</v>
      </c>
      <c r="J33" s="302" t="s">
        <v>347</v>
      </c>
      <c r="K33" s="695">
        <v>14</v>
      </c>
      <c r="L33" s="695">
        <v>19</v>
      </c>
      <c r="M33" s="699">
        <v>0</v>
      </c>
      <c r="N33" s="695" t="s">
        <v>770</v>
      </c>
      <c r="O33" s="695">
        <v>0</v>
      </c>
      <c r="P33" s="696">
        <f t="shared" si="1"/>
        <v>38</v>
      </c>
      <c r="Q33" s="748"/>
      <c r="R33" s="747"/>
    </row>
    <row r="34" spans="1:18" s="106" customFormat="1" ht="17.25" customHeight="1">
      <c r="A34" s="119" t="s">
        <v>44</v>
      </c>
      <c r="B34" s="303" t="s">
        <v>348</v>
      </c>
      <c r="C34" s="695">
        <v>30</v>
      </c>
      <c r="D34" s="696">
        <v>15</v>
      </c>
      <c r="E34" s="695">
        <v>2</v>
      </c>
      <c r="F34" s="695">
        <v>13</v>
      </c>
      <c r="G34" s="696">
        <v>8</v>
      </c>
      <c r="H34" s="695">
        <v>2</v>
      </c>
      <c r="I34" s="301" t="s">
        <v>44</v>
      </c>
      <c r="J34" s="302" t="s">
        <v>348</v>
      </c>
      <c r="K34" s="695">
        <v>6</v>
      </c>
      <c r="L34" s="695">
        <v>8</v>
      </c>
      <c r="M34" s="699">
        <v>0</v>
      </c>
      <c r="N34" s="695" t="s">
        <v>770</v>
      </c>
      <c r="O34" s="695">
        <v>0</v>
      </c>
      <c r="P34" s="696">
        <f t="shared" si="1"/>
        <v>37</v>
      </c>
      <c r="Q34" s="748"/>
      <c r="R34" s="747"/>
    </row>
    <row r="35" spans="1:18" s="106" customFormat="1" ht="17.25" customHeight="1">
      <c r="A35" s="301" t="s">
        <v>46</v>
      </c>
      <c r="B35" s="302" t="s">
        <v>349</v>
      </c>
      <c r="C35" s="695">
        <v>19</v>
      </c>
      <c r="D35" s="696">
        <v>12</v>
      </c>
      <c r="E35" s="695">
        <v>4</v>
      </c>
      <c r="F35" s="695">
        <v>8</v>
      </c>
      <c r="G35" s="696">
        <v>8</v>
      </c>
      <c r="H35" s="695">
        <v>2</v>
      </c>
      <c r="I35" s="301" t="s">
        <v>46</v>
      </c>
      <c r="J35" s="302" t="s">
        <v>349</v>
      </c>
      <c r="K35" s="695">
        <v>6</v>
      </c>
      <c r="L35" s="695">
        <v>8</v>
      </c>
      <c r="M35" s="699">
        <v>0</v>
      </c>
      <c r="N35" s="695" t="s">
        <v>770</v>
      </c>
      <c r="O35" s="695">
        <v>0</v>
      </c>
      <c r="P35" s="696">
        <f t="shared" si="1"/>
        <v>23</v>
      </c>
      <c r="Q35" s="748"/>
      <c r="R35" s="747"/>
    </row>
    <row r="36" spans="1:18" s="106" customFormat="1" ht="17.25" customHeight="1">
      <c r="A36" s="301" t="s">
        <v>48</v>
      </c>
      <c r="B36" s="302" t="s">
        <v>350</v>
      </c>
      <c r="C36" s="695">
        <v>22</v>
      </c>
      <c r="D36" s="696">
        <v>6</v>
      </c>
      <c r="E36" s="695">
        <v>6</v>
      </c>
      <c r="F36" s="695">
        <v>0</v>
      </c>
      <c r="G36" s="696">
        <v>5</v>
      </c>
      <c r="H36" s="695">
        <v>5</v>
      </c>
      <c r="I36" s="301" t="s">
        <v>48</v>
      </c>
      <c r="J36" s="302" t="s">
        <v>350</v>
      </c>
      <c r="K36" s="695">
        <v>0</v>
      </c>
      <c r="L36" s="695">
        <v>5</v>
      </c>
      <c r="M36" s="699">
        <v>0</v>
      </c>
      <c r="N36" s="695" t="s">
        <v>770</v>
      </c>
      <c r="O36" s="695">
        <v>0</v>
      </c>
      <c r="P36" s="696">
        <f t="shared" si="1"/>
        <v>23</v>
      </c>
      <c r="Q36" s="748"/>
      <c r="R36" s="747"/>
    </row>
    <row r="37" spans="1:18" s="106" customFormat="1" ht="17.25" customHeight="1">
      <c r="A37" s="301" t="s">
        <v>50</v>
      </c>
      <c r="B37" s="302" t="s">
        <v>351</v>
      </c>
      <c r="C37" s="695">
        <v>8</v>
      </c>
      <c r="D37" s="696">
        <v>5</v>
      </c>
      <c r="E37" s="695">
        <v>0</v>
      </c>
      <c r="F37" s="695">
        <v>5</v>
      </c>
      <c r="G37" s="696">
        <v>5</v>
      </c>
      <c r="H37" s="695">
        <v>0</v>
      </c>
      <c r="I37" s="301" t="s">
        <v>50</v>
      </c>
      <c r="J37" s="302" t="s">
        <v>351</v>
      </c>
      <c r="K37" s="695">
        <v>5</v>
      </c>
      <c r="L37" s="695">
        <v>5</v>
      </c>
      <c r="M37" s="699">
        <v>0</v>
      </c>
      <c r="N37" s="695" t="s">
        <v>770</v>
      </c>
      <c r="O37" s="695">
        <v>0</v>
      </c>
      <c r="P37" s="696">
        <f t="shared" si="1"/>
        <v>8</v>
      </c>
      <c r="Q37" s="748"/>
      <c r="R37" s="747"/>
    </row>
    <row r="38" spans="1:18" s="106" customFormat="1" ht="17.25" customHeight="1" thickBot="1">
      <c r="A38" s="304" t="s">
        <v>52</v>
      </c>
      <c r="B38" s="305" t="s">
        <v>352</v>
      </c>
      <c r="C38" s="697">
        <v>2</v>
      </c>
      <c r="D38" s="698">
        <v>0</v>
      </c>
      <c r="E38" s="697">
        <v>0</v>
      </c>
      <c r="F38" s="697">
        <v>0</v>
      </c>
      <c r="G38" s="698">
        <v>0</v>
      </c>
      <c r="H38" s="697">
        <v>0</v>
      </c>
      <c r="I38" s="304" t="s">
        <v>52</v>
      </c>
      <c r="J38" s="305" t="s">
        <v>352</v>
      </c>
      <c r="K38" s="697">
        <v>0</v>
      </c>
      <c r="L38" s="697">
        <v>0</v>
      </c>
      <c r="M38" s="697">
        <v>0</v>
      </c>
      <c r="N38" s="697" t="s">
        <v>770</v>
      </c>
      <c r="O38" s="697">
        <v>0</v>
      </c>
      <c r="P38" s="696">
        <f t="shared" si="1"/>
        <v>2</v>
      </c>
      <c r="Q38" s="748"/>
      <c r="R38" s="747"/>
    </row>
    <row r="39" spans="1:18" s="127" customFormat="1" ht="11.1" customHeight="1">
      <c r="A39" s="127" t="s">
        <v>676</v>
      </c>
      <c r="D39" s="128"/>
      <c r="E39" s="128"/>
      <c r="F39" s="128"/>
      <c r="G39" s="128"/>
      <c r="H39" s="681" t="s">
        <v>670</v>
      </c>
      <c r="I39" s="127" t="s">
        <v>676</v>
      </c>
      <c r="K39" s="128"/>
      <c r="L39" s="128"/>
      <c r="M39" s="128"/>
      <c r="N39" s="128"/>
      <c r="O39" s="128"/>
      <c r="P39" s="696">
        <f t="shared" si="1"/>
        <v>0</v>
      </c>
      <c r="Q39" s="748"/>
      <c r="R39" s="747"/>
    </row>
    <row r="40" spans="1:18" s="127" customFormat="1" ht="11.1" customHeight="1">
      <c r="A40" s="127" t="s">
        <v>277</v>
      </c>
      <c r="D40" s="128"/>
      <c r="E40" s="128"/>
      <c r="F40" s="128"/>
      <c r="G40" s="128"/>
      <c r="H40" s="128"/>
      <c r="I40" s="127" t="s">
        <v>277</v>
      </c>
      <c r="K40" s="128"/>
      <c r="L40" s="128"/>
      <c r="M40" s="128"/>
      <c r="N40" s="128"/>
      <c r="O40" s="128"/>
      <c r="P40" s="129"/>
      <c r="Q40" s="748"/>
      <c r="R40" s="747"/>
    </row>
    <row r="41" spans="1:18" s="106" customFormat="1" ht="11.25">
      <c r="B41" s="137"/>
      <c r="C41" s="137"/>
      <c r="D41" s="137"/>
      <c r="J41" s="137"/>
    </row>
    <row r="42" spans="1:18" s="106" customFormat="1" ht="11.25">
      <c r="B42" s="137"/>
      <c r="C42" s="137"/>
      <c r="D42" s="137"/>
      <c r="J42" s="137"/>
    </row>
    <row r="43" spans="1:18" s="106" customFormat="1" ht="11.25">
      <c r="B43" s="137"/>
      <c r="C43" s="137"/>
      <c r="D43" s="137"/>
      <c r="J43" s="137"/>
    </row>
    <row r="44" spans="1:18" s="106" customFormat="1" ht="11.25">
      <c r="B44" s="137"/>
      <c r="C44" s="137"/>
      <c r="D44" s="137"/>
      <c r="J44" s="137"/>
    </row>
    <row r="45" spans="1:18" s="106" customFormat="1" ht="11.25">
      <c r="B45" s="137"/>
      <c r="C45" s="137"/>
      <c r="D45" s="137"/>
      <c r="J45" s="137"/>
    </row>
    <row r="46" spans="1:18" s="106" customFormat="1" ht="11.25">
      <c r="B46" s="137"/>
      <c r="C46" s="137"/>
      <c r="D46" s="137"/>
      <c r="J46" s="137"/>
    </row>
    <row r="47" spans="1:18" s="106" customFormat="1" ht="11.25">
      <c r="B47" s="137"/>
      <c r="C47" s="137"/>
      <c r="D47" s="137"/>
      <c r="J47" s="137"/>
    </row>
    <row r="48" spans="1:18" s="106" customFormat="1" ht="11.25">
      <c r="B48" s="137"/>
      <c r="C48" s="137"/>
      <c r="D48" s="137"/>
      <c r="J48" s="137"/>
    </row>
    <row r="49" spans="2:10" s="106" customFormat="1" ht="11.25">
      <c r="B49" s="137"/>
      <c r="C49" s="137"/>
      <c r="D49" s="137"/>
      <c r="J49" s="137"/>
    </row>
    <row r="50" spans="2:10" s="106" customFormat="1" ht="11.25">
      <c r="B50" s="137"/>
      <c r="C50" s="137"/>
      <c r="D50" s="137"/>
      <c r="J50" s="137"/>
    </row>
    <row r="51" spans="2:10" s="106" customFormat="1" ht="11.25">
      <c r="B51" s="137"/>
      <c r="C51" s="137"/>
      <c r="D51" s="137"/>
      <c r="J51" s="137"/>
    </row>
    <row r="52" spans="2:10" s="106" customFormat="1" ht="11.25">
      <c r="B52" s="137"/>
      <c r="C52" s="137"/>
      <c r="D52" s="137"/>
      <c r="J52" s="137"/>
    </row>
    <row r="53" spans="2:10" s="106" customFormat="1" ht="11.25">
      <c r="B53" s="137"/>
      <c r="C53" s="137"/>
      <c r="D53" s="137"/>
      <c r="J53" s="137"/>
    </row>
    <row r="54" spans="2:10" s="106" customFormat="1" ht="11.25">
      <c r="B54" s="137"/>
      <c r="C54" s="137"/>
      <c r="D54" s="137"/>
      <c r="J54" s="137"/>
    </row>
    <row r="55" spans="2:10" s="106" customFormat="1" ht="11.25">
      <c r="B55" s="137"/>
      <c r="C55" s="137"/>
      <c r="D55" s="137"/>
      <c r="J55" s="137"/>
    </row>
    <row r="56" spans="2:10" s="106" customFormat="1" ht="11.25">
      <c r="B56" s="137"/>
      <c r="C56" s="137"/>
      <c r="D56" s="137"/>
      <c r="J56" s="137"/>
    </row>
    <row r="57" spans="2:10" s="106" customFormat="1" ht="11.25">
      <c r="B57" s="137"/>
      <c r="C57" s="137"/>
      <c r="D57" s="137"/>
      <c r="J57" s="137"/>
    </row>
    <row r="58" spans="2:10" s="106" customFormat="1" ht="11.25">
      <c r="B58" s="137"/>
      <c r="C58" s="137"/>
      <c r="D58" s="137"/>
      <c r="J58" s="137"/>
    </row>
    <row r="59" spans="2:10" s="106" customFormat="1" ht="11.25">
      <c r="B59" s="137"/>
      <c r="C59" s="137"/>
      <c r="D59" s="137"/>
      <c r="J59" s="137"/>
    </row>
    <row r="60" spans="2:10" s="106" customFormat="1" ht="11.25">
      <c r="B60" s="137"/>
      <c r="C60" s="137"/>
      <c r="D60" s="137"/>
      <c r="J60" s="137"/>
    </row>
    <row r="61" spans="2:10" s="106" customFormat="1" ht="11.25">
      <c r="B61" s="137"/>
      <c r="C61" s="137"/>
      <c r="D61" s="137"/>
      <c r="J61" s="137"/>
    </row>
    <row r="62" spans="2:10" s="106" customFormat="1" ht="11.25">
      <c r="B62" s="137"/>
      <c r="C62" s="137"/>
      <c r="D62" s="137"/>
      <c r="J62" s="137"/>
    </row>
    <row r="63" spans="2:10" s="106" customFormat="1" ht="11.25">
      <c r="B63" s="137"/>
      <c r="C63" s="137"/>
      <c r="D63" s="137"/>
      <c r="J63" s="137"/>
    </row>
    <row r="64" spans="2:10" s="106" customFormat="1" ht="11.25">
      <c r="B64" s="137"/>
      <c r="C64" s="137"/>
      <c r="D64" s="137"/>
      <c r="J64" s="137"/>
    </row>
    <row r="65" spans="2:10" s="106" customFormat="1" ht="11.25">
      <c r="B65" s="137"/>
      <c r="C65" s="137"/>
      <c r="D65" s="137"/>
      <c r="J65" s="137"/>
    </row>
    <row r="66" spans="2:10" s="106" customFormat="1" ht="11.25">
      <c r="B66" s="137"/>
      <c r="C66" s="137"/>
      <c r="D66" s="137"/>
      <c r="J66" s="137"/>
    </row>
    <row r="67" spans="2:10" s="106" customFormat="1" ht="11.25">
      <c r="B67" s="137"/>
      <c r="C67" s="137"/>
      <c r="D67" s="137"/>
      <c r="J67" s="137"/>
    </row>
    <row r="68" spans="2:10" s="106" customFormat="1" ht="11.25">
      <c r="B68" s="137"/>
      <c r="C68" s="137"/>
      <c r="D68" s="137"/>
      <c r="J68" s="137"/>
    </row>
    <row r="69" spans="2:10" s="106" customFormat="1" ht="11.25">
      <c r="B69" s="137"/>
      <c r="C69" s="137"/>
      <c r="D69" s="137"/>
      <c r="J69" s="137"/>
    </row>
    <row r="70" spans="2:10" s="106" customFormat="1" ht="11.25">
      <c r="B70" s="137"/>
      <c r="C70" s="137"/>
      <c r="D70" s="137"/>
      <c r="J70" s="137"/>
    </row>
    <row r="71" spans="2:10" s="106" customFormat="1" ht="11.25">
      <c r="B71" s="137"/>
      <c r="C71" s="137"/>
      <c r="D71" s="137"/>
      <c r="J71" s="137"/>
    </row>
    <row r="72" spans="2:10" s="106" customFormat="1" ht="11.25">
      <c r="B72" s="137"/>
      <c r="C72" s="137"/>
      <c r="D72" s="137"/>
      <c r="J72" s="137"/>
    </row>
    <row r="73" spans="2:10" s="106" customFormat="1" ht="11.25">
      <c r="B73" s="137"/>
      <c r="C73" s="137"/>
      <c r="D73" s="137"/>
      <c r="J73" s="137"/>
    </row>
    <row r="74" spans="2:10" s="106" customFormat="1" ht="11.25">
      <c r="B74" s="137"/>
      <c r="C74" s="137"/>
      <c r="D74" s="137"/>
      <c r="J74" s="137"/>
    </row>
    <row r="75" spans="2:10" s="106" customFormat="1" ht="11.25">
      <c r="B75" s="137"/>
      <c r="C75" s="137"/>
      <c r="D75" s="137"/>
      <c r="J75" s="137"/>
    </row>
  </sheetData>
  <sheetProtection selectLockedCells="1"/>
  <mergeCells count="32">
    <mergeCell ref="A14:B14"/>
    <mergeCell ref="A6:B9"/>
    <mergeCell ref="A10:B10"/>
    <mergeCell ref="A11:B11"/>
    <mergeCell ref="A12:B12"/>
    <mergeCell ref="A13:B13"/>
    <mergeCell ref="I4:P4"/>
    <mergeCell ref="I14:J14"/>
    <mergeCell ref="N8:N9"/>
    <mergeCell ref="I6:J9"/>
    <mergeCell ref="K8:K9"/>
    <mergeCell ref="L7:O7"/>
    <mergeCell ref="I10:J10"/>
    <mergeCell ref="I11:J11"/>
    <mergeCell ref="I12:J12"/>
    <mergeCell ref="I13:J13"/>
    <mergeCell ref="E8:E9"/>
    <mergeCell ref="A3:H3"/>
    <mergeCell ref="I3:P3"/>
    <mergeCell ref="O8:O9"/>
    <mergeCell ref="K6:O6"/>
    <mergeCell ref="G6:H6"/>
    <mergeCell ref="G7:G9"/>
    <mergeCell ref="F8:F9"/>
    <mergeCell ref="H8:H9"/>
    <mergeCell ref="P6:P9"/>
    <mergeCell ref="D8:D9"/>
    <mergeCell ref="C6:C9"/>
    <mergeCell ref="D6:F7"/>
    <mergeCell ref="L8:L9"/>
    <mergeCell ref="M8:M9"/>
    <mergeCell ref="A4:H4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6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11.125" style="140" customWidth="1"/>
    <col min="2" max="2" width="7.125" style="100" customWidth="1"/>
    <col min="3" max="3" width="7.125" style="101" customWidth="1"/>
    <col min="4" max="4" width="7.125" style="100" customWidth="1"/>
    <col min="5" max="10" width="7.125" style="101" customWidth="1"/>
    <col min="11" max="11" width="7.25" style="161" customWidth="1"/>
    <col min="12" max="16384" width="9" style="101"/>
  </cols>
  <sheetData>
    <row r="1" spans="1:32" ht="14.1" customHeight="1">
      <c r="A1" s="144"/>
      <c r="K1" s="102" t="s">
        <v>534</v>
      </c>
    </row>
    <row r="2" spans="1:32" ht="14.1" customHeight="1">
      <c r="A2" s="144"/>
      <c r="K2" s="102"/>
    </row>
    <row r="3" spans="1:32" s="103" customFormat="1" ht="20.100000000000001" customHeight="1">
      <c r="A3" s="754" t="s">
        <v>360</v>
      </c>
      <c r="B3" s="754"/>
      <c r="C3" s="754"/>
      <c r="D3" s="754"/>
      <c r="E3" s="754"/>
      <c r="F3" s="754"/>
      <c r="G3" s="754"/>
      <c r="H3" s="754"/>
      <c r="I3" s="754"/>
      <c r="J3" s="754"/>
      <c r="K3" s="754"/>
    </row>
    <row r="4" spans="1:32" s="104" customFormat="1" ht="24" customHeight="1">
      <c r="A4" s="755" t="s">
        <v>361</v>
      </c>
      <c r="B4" s="755"/>
      <c r="C4" s="755"/>
      <c r="D4" s="755"/>
      <c r="E4" s="755"/>
      <c r="F4" s="755"/>
      <c r="G4" s="755"/>
      <c r="H4" s="755"/>
      <c r="I4" s="755"/>
      <c r="J4" s="755"/>
      <c r="K4" s="755"/>
    </row>
    <row r="5" spans="1:32" s="98" customFormat="1" ht="18" customHeight="1" thickBot="1">
      <c r="A5" s="98" t="s">
        <v>145</v>
      </c>
      <c r="K5" s="102" t="s">
        <v>146</v>
      </c>
    </row>
    <row r="6" spans="1:32" s="106" customFormat="1" ht="27.6" customHeight="1">
      <c r="A6" s="846" t="s">
        <v>147</v>
      </c>
      <c r="B6" s="951" t="s">
        <v>148</v>
      </c>
      <c r="C6" s="817"/>
      <c r="D6" s="929" t="s">
        <v>149</v>
      </c>
      <c r="E6" s="817"/>
      <c r="F6" s="819" t="s">
        <v>143</v>
      </c>
      <c r="G6" s="955"/>
      <c r="H6" s="955"/>
      <c r="I6" s="955"/>
      <c r="J6" s="955"/>
      <c r="K6" s="955"/>
      <c r="AD6" s="107"/>
      <c r="AE6" s="107"/>
      <c r="AF6" s="107"/>
    </row>
    <row r="7" spans="1:32" s="106" customFormat="1" ht="27.6" customHeight="1">
      <c r="A7" s="953"/>
      <c r="B7" s="952"/>
      <c r="C7" s="944"/>
      <c r="D7" s="950"/>
      <c r="E7" s="944"/>
      <c r="F7" s="836" t="s">
        <v>478</v>
      </c>
      <c r="G7" s="832"/>
      <c r="H7" s="836" t="s">
        <v>150</v>
      </c>
      <c r="I7" s="832"/>
      <c r="J7" s="836" t="s">
        <v>151</v>
      </c>
      <c r="K7" s="947"/>
    </row>
    <row r="8" spans="1:32" s="106" customFormat="1" ht="27.6" customHeight="1">
      <c r="A8" s="954"/>
      <c r="B8" s="674" t="s">
        <v>144</v>
      </c>
      <c r="C8" s="675" t="s">
        <v>479</v>
      </c>
      <c r="D8" s="675" t="s">
        <v>144</v>
      </c>
      <c r="E8" s="675" t="s">
        <v>479</v>
      </c>
      <c r="F8" s="675" t="s">
        <v>144</v>
      </c>
      <c r="G8" s="675" t="s">
        <v>479</v>
      </c>
      <c r="H8" s="675" t="s">
        <v>144</v>
      </c>
      <c r="I8" s="675" t="s">
        <v>479</v>
      </c>
      <c r="J8" s="675" t="s">
        <v>144</v>
      </c>
      <c r="K8" s="676" t="s">
        <v>479</v>
      </c>
    </row>
    <row r="9" spans="1:32" s="112" customFormat="1" ht="99.95" customHeight="1">
      <c r="A9" s="145" t="s">
        <v>7</v>
      </c>
      <c r="B9" s="462">
        <v>686</v>
      </c>
      <c r="C9" s="462">
        <v>1597</v>
      </c>
      <c r="D9" s="462">
        <v>666</v>
      </c>
      <c r="E9" s="462">
        <v>1551</v>
      </c>
      <c r="F9" s="462">
        <v>20</v>
      </c>
      <c r="G9" s="462">
        <v>46</v>
      </c>
      <c r="H9" s="462">
        <v>1</v>
      </c>
      <c r="I9" s="462">
        <v>2</v>
      </c>
      <c r="J9" s="462">
        <v>19</v>
      </c>
      <c r="K9" s="462">
        <v>44</v>
      </c>
    </row>
    <row r="10" spans="1:32" s="112" customFormat="1" ht="99.95" customHeight="1">
      <c r="A10" s="145" t="s">
        <v>291</v>
      </c>
      <c r="B10" s="462">
        <v>727</v>
      </c>
      <c r="C10" s="462">
        <v>1157</v>
      </c>
      <c r="D10" s="462">
        <v>710</v>
      </c>
      <c r="E10" s="462">
        <v>1140</v>
      </c>
      <c r="F10" s="462">
        <v>17</v>
      </c>
      <c r="G10" s="462">
        <v>17</v>
      </c>
      <c r="H10" s="462">
        <v>15</v>
      </c>
      <c r="I10" s="462">
        <v>15</v>
      </c>
      <c r="J10" s="462">
        <v>2</v>
      </c>
      <c r="K10" s="462">
        <v>2</v>
      </c>
    </row>
    <row r="11" spans="1:32" s="112" customFormat="1" ht="99.95" customHeight="1">
      <c r="A11" s="145" t="s">
        <v>565</v>
      </c>
      <c r="B11" s="462">
        <v>662</v>
      </c>
      <c r="C11" s="462">
        <v>1433</v>
      </c>
      <c r="D11" s="462">
        <v>661</v>
      </c>
      <c r="E11" s="462">
        <v>1432</v>
      </c>
      <c r="F11" s="462">
        <v>1</v>
      </c>
      <c r="G11" s="462">
        <v>1</v>
      </c>
      <c r="H11" s="462">
        <v>1</v>
      </c>
      <c r="I11" s="462">
        <v>1</v>
      </c>
      <c r="J11" s="462">
        <v>0</v>
      </c>
      <c r="K11" s="462">
        <v>0</v>
      </c>
    </row>
    <row r="12" spans="1:32" s="112" customFormat="1" ht="99.95" customHeight="1">
      <c r="A12" s="145" t="s">
        <v>705</v>
      </c>
      <c r="B12" s="462">
        <v>483</v>
      </c>
      <c r="C12" s="462">
        <v>1063</v>
      </c>
      <c r="D12" s="462">
        <v>479</v>
      </c>
      <c r="E12" s="462">
        <v>1055</v>
      </c>
      <c r="F12" s="462">
        <v>4</v>
      </c>
      <c r="G12" s="462">
        <v>8</v>
      </c>
      <c r="H12" s="462">
        <v>1</v>
      </c>
      <c r="I12" s="462">
        <v>1</v>
      </c>
      <c r="J12" s="462">
        <v>3</v>
      </c>
      <c r="K12" s="462">
        <v>7</v>
      </c>
    </row>
    <row r="13" spans="1:32" s="112" customFormat="1" ht="99.95" customHeight="1" thickBot="1">
      <c r="A13" s="410" t="s">
        <v>757</v>
      </c>
      <c r="B13" s="677">
        <f>SUM(D13,F13)</f>
        <v>706</v>
      </c>
      <c r="C13" s="677">
        <f>SUM(E13,G13)</f>
        <v>1266.5</v>
      </c>
      <c r="D13" s="678">
        <v>705</v>
      </c>
      <c r="E13" s="678">
        <v>1266</v>
      </c>
      <c r="F13" s="677">
        <f>SUM(H13,J13)</f>
        <v>1</v>
      </c>
      <c r="G13" s="677">
        <f>SUM(I13,K13)</f>
        <v>0.5</v>
      </c>
      <c r="H13" s="678">
        <v>1</v>
      </c>
      <c r="I13" s="678">
        <v>0.5</v>
      </c>
      <c r="J13" s="678">
        <v>0</v>
      </c>
      <c r="K13" s="678">
        <v>0</v>
      </c>
    </row>
    <row r="14" spans="1:32" s="154" customFormat="1" ht="11.1" customHeight="1">
      <c r="A14" s="127" t="s">
        <v>308</v>
      </c>
      <c r="F14" s="155"/>
      <c r="G14" s="155"/>
      <c r="H14" s="155"/>
      <c r="I14" s="155"/>
      <c r="J14" s="155"/>
      <c r="K14" s="129" t="s">
        <v>688</v>
      </c>
    </row>
    <row r="15" spans="1:32" s="106" customFormat="1" ht="11.25">
      <c r="A15" s="137"/>
      <c r="B15" s="137"/>
      <c r="F15" s="159"/>
      <c r="G15" s="159"/>
      <c r="H15" s="159"/>
      <c r="I15" s="159"/>
      <c r="J15" s="159"/>
      <c r="K15" s="160"/>
    </row>
    <row r="16" spans="1:32" s="106" customFormat="1" ht="11.25">
      <c r="A16" s="137"/>
      <c r="B16" s="137"/>
      <c r="F16" s="159"/>
      <c r="G16" s="159"/>
      <c r="H16" s="159"/>
      <c r="I16" s="159"/>
      <c r="J16" s="159"/>
      <c r="K16" s="160"/>
    </row>
    <row r="17" spans="1:29" s="106" customFormat="1" ht="11.25">
      <c r="A17" s="137"/>
      <c r="B17" s="137"/>
      <c r="F17" s="159"/>
      <c r="G17" s="159"/>
      <c r="H17" s="159"/>
      <c r="I17" s="159"/>
      <c r="J17" s="159"/>
      <c r="K17" s="160"/>
    </row>
    <row r="18" spans="1:29" s="106" customFormat="1" ht="11.25">
      <c r="A18" s="137"/>
      <c r="B18" s="137"/>
      <c r="F18" s="159"/>
      <c r="G18" s="159"/>
      <c r="H18" s="159"/>
      <c r="I18" s="159"/>
      <c r="J18" s="159"/>
      <c r="K18" s="160"/>
    </row>
    <row r="19" spans="1:29" s="106" customFormat="1" ht="11.25">
      <c r="A19" s="137"/>
      <c r="B19" s="137"/>
      <c r="D19" s="137"/>
      <c r="F19" s="159"/>
      <c r="G19" s="159"/>
      <c r="H19" s="159"/>
      <c r="I19" s="159"/>
      <c r="J19" s="159"/>
      <c r="K19" s="160"/>
    </row>
    <row r="20" spans="1:29" s="106" customFormat="1" ht="11.25">
      <c r="A20" s="137"/>
      <c r="B20" s="137"/>
      <c r="D20" s="137"/>
      <c r="F20" s="159"/>
      <c r="G20" s="159"/>
      <c r="H20" s="159"/>
      <c r="I20" s="159"/>
      <c r="J20" s="159"/>
      <c r="K20" s="160"/>
    </row>
    <row r="21" spans="1:29" s="106" customFormat="1" ht="11.25">
      <c r="A21" s="158"/>
      <c r="B21" s="158"/>
      <c r="D21" s="137"/>
      <c r="F21" s="159"/>
      <c r="G21" s="159"/>
      <c r="H21" s="159"/>
      <c r="I21" s="159"/>
      <c r="J21" s="159"/>
      <c r="K21" s="160"/>
      <c r="Z21" s="122"/>
      <c r="AB21" s="116"/>
      <c r="AC21" s="116"/>
    </row>
    <row r="22" spans="1:29" s="106" customFormat="1" ht="11.25">
      <c r="A22" s="158"/>
      <c r="B22" s="158"/>
      <c r="D22" s="137"/>
      <c r="F22" s="159"/>
      <c r="G22" s="159"/>
      <c r="H22" s="159"/>
      <c r="I22" s="159"/>
      <c r="J22" s="159"/>
      <c r="K22" s="160"/>
      <c r="Z22" s="122"/>
      <c r="AB22" s="116"/>
      <c r="AC22" s="116"/>
    </row>
    <row r="23" spans="1:29" s="106" customFormat="1" ht="11.25">
      <c r="A23" s="158"/>
      <c r="B23" s="158"/>
      <c r="D23" s="137"/>
      <c r="F23" s="159"/>
      <c r="G23" s="159"/>
      <c r="H23" s="159"/>
      <c r="I23" s="159"/>
      <c r="J23" s="159"/>
      <c r="K23" s="160"/>
      <c r="Z23" s="122"/>
      <c r="AB23" s="116"/>
      <c r="AC23" s="116"/>
    </row>
    <row r="24" spans="1:29" s="106" customFormat="1" ht="11.25">
      <c r="A24" s="158"/>
      <c r="B24" s="158"/>
      <c r="D24" s="137"/>
      <c r="F24" s="159"/>
      <c r="G24" s="159"/>
      <c r="H24" s="159"/>
      <c r="I24" s="159"/>
      <c r="J24" s="159"/>
      <c r="K24" s="160"/>
      <c r="Z24" s="122"/>
      <c r="AB24" s="116"/>
      <c r="AC24" s="116"/>
    </row>
    <row r="25" spans="1:29" s="106" customFormat="1" ht="11.25">
      <c r="A25" s="158"/>
      <c r="B25" s="158"/>
      <c r="D25" s="137"/>
      <c r="F25" s="159"/>
      <c r="G25" s="159"/>
      <c r="H25" s="159"/>
      <c r="I25" s="159"/>
      <c r="J25" s="159"/>
      <c r="K25" s="160"/>
      <c r="Z25" s="122"/>
      <c r="AB25" s="116"/>
      <c r="AC25" s="116"/>
    </row>
    <row r="26" spans="1:29" s="106" customFormat="1" ht="11.25">
      <c r="A26" s="158"/>
      <c r="B26" s="158"/>
      <c r="D26" s="137"/>
      <c r="F26" s="159"/>
      <c r="G26" s="159"/>
      <c r="H26" s="159"/>
      <c r="I26" s="159"/>
      <c r="J26" s="159"/>
      <c r="K26" s="160"/>
      <c r="Z26" s="122"/>
      <c r="AB26" s="116"/>
      <c r="AC26" s="116"/>
    </row>
    <row r="27" spans="1:29" s="106" customFormat="1" ht="11.25">
      <c r="A27" s="158"/>
      <c r="B27" s="158"/>
      <c r="D27" s="137"/>
      <c r="F27" s="159"/>
      <c r="G27" s="159"/>
      <c r="H27" s="159"/>
      <c r="I27" s="159"/>
      <c r="J27" s="159"/>
      <c r="K27" s="160"/>
      <c r="Z27" s="122"/>
      <c r="AB27" s="116"/>
      <c r="AC27" s="116"/>
    </row>
    <row r="28" spans="1:29" s="106" customFormat="1" ht="11.25">
      <c r="A28" s="158"/>
      <c r="B28" s="158"/>
      <c r="D28" s="137"/>
      <c r="F28" s="159"/>
      <c r="G28" s="159"/>
      <c r="H28" s="159"/>
      <c r="I28" s="159"/>
      <c r="J28" s="159"/>
      <c r="K28" s="160"/>
      <c r="Z28" s="122"/>
      <c r="AB28" s="116"/>
      <c r="AC28" s="116"/>
    </row>
    <row r="29" spans="1:29" s="106" customFormat="1" ht="11.25">
      <c r="A29" s="158"/>
      <c r="B29" s="158"/>
      <c r="D29" s="137"/>
      <c r="F29" s="159"/>
      <c r="G29" s="159"/>
      <c r="H29" s="159"/>
      <c r="I29" s="159"/>
      <c r="J29" s="159"/>
      <c r="K29" s="160"/>
      <c r="Z29" s="122"/>
      <c r="AB29" s="116"/>
      <c r="AC29" s="116"/>
    </row>
    <row r="30" spans="1:29" s="106" customFormat="1" ht="11.25">
      <c r="A30" s="158"/>
      <c r="B30" s="158"/>
      <c r="D30" s="137"/>
      <c r="F30" s="159"/>
      <c r="G30" s="159"/>
      <c r="H30" s="159"/>
      <c r="I30" s="159"/>
      <c r="J30" s="159"/>
      <c r="K30" s="160"/>
      <c r="Z30" s="122"/>
      <c r="AB30" s="116"/>
      <c r="AC30" s="116"/>
    </row>
    <row r="31" spans="1:29" s="106" customFormat="1" ht="11.25">
      <c r="A31" s="158"/>
      <c r="B31" s="158"/>
      <c r="D31" s="137"/>
      <c r="F31" s="159"/>
      <c r="G31" s="159"/>
      <c r="H31" s="159"/>
      <c r="I31" s="159"/>
      <c r="J31" s="159"/>
      <c r="K31" s="160"/>
      <c r="Z31" s="122"/>
      <c r="AB31" s="116"/>
      <c r="AC31" s="116"/>
    </row>
    <row r="32" spans="1:29" s="106" customFormat="1" ht="11.25">
      <c r="A32" s="158"/>
      <c r="B32" s="158"/>
      <c r="D32" s="137"/>
      <c r="F32" s="159"/>
      <c r="G32" s="159"/>
      <c r="H32" s="159"/>
      <c r="I32" s="159"/>
      <c r="J32" s="159"/>
      <c r="K32" s="160"/>
      <c r="Z32" s="122"/>
      <c r="AB32" s="116"/>
      <c r="AC32" s="116"/>
    </row>
    <row r="33" spans="1:29" s="106" customFormat="1" ht="11.25">
      <c r="A33" s="158"/>
      <c r="B33" s="158"/>
      <c r="D33" s="137"/>
      <c r="F33" s="159"/>
      <c r="G33" s="159"/>
      <c r="H33" s="159"/>
      <c r="I33" s="159"/>
      <c r="J33" s="159"/>
      <c r="K33" s="160"/>
      <c r="Z33" s="122"/>
      <c r="AB33" s="116"/>
      <c r="AC33" s="116"/>
    </row>
    <row r="34" spans="1:29" s="106" customFormat="1" ht="11.25">
      <c r="A34" s="158"/>
      <c r="B34" s="158"/>
      <c r="D34" s="137"/>
      <c r="F34" s="159"/>
      <c r="G34" s="159"/>
      <c r="H34" s="159"/>
      <c r="I34" s="159"/>
      <c r="J34" s="159"/>
      <c r="K34" s="160"/>
      <c r="Z34" s="122"/>
      <c r="AB34" s="116"/>
      <c r="AC34" s="116"/>
    </row>
    <row r="35" spans="1:29" s="106" customFormat="1" ht="11.25">
      <c r="A35" s="137"/>
      <c r="B35" s="137"/>
      <c r="D35" s="137"/>
      <c r="F35" s="159"/>
      <c r="G35" s="159"/>
      <c r="H35" s="159"/>
      <c r="I35" s="159"/>
      <c r="J35" s="159"/>
      <c r="K35" s="160"/>
    </row>
    <row r="36" spans="1:29" s="106" customFormat="1" ht="11.25">
      <c r="A36" s="137"/>
      <c r="B36" s="137"/>
      <c r="D36" s="137"/>
      <c r="F36" s="159"/>
      <c r="G36" s="159"/>
      <c r="H36" s="159"/>
      <c r="I36" s="159"/>
      <c r="J36" s="159"/>
      <c r="K36" s="160"/>
    </row>
    <row r="37" spans="1:29" s="106" customFormat="1" ht="11.25">
      <c r="A37" s="137"/>
      <c r="B37" s="137"/>
      <c r="D37" s="137"/>
      <c r="F37" s="159"/>
      <c r="G37" s="159"/>
      <c r="H37" s="159"/>
      <c r="I37" s="159"/>
      <c r="J37" s="159"/>
      <c r="K37" s="160"/>
    </row>
    <row r="38" spans="1:29" s="106" customFormat="1" ht="11.25">
      <c r="A38" s="137"/>
      <c r="B38" s="137"/>
      <c r="D38" s="137"/>
      <c r="F38" s="159"/>
      <c r="G38" s="159"/>
      <c r="H38" s="159"/>
      <c r="I38" s="159"/>
      <c r="J38" s="159"/>
      <c r="K38" s="160"/>
    </row>
    <row r="39" spans="1:29" s="106" customFormat="1" ht="11.25">
      <c r="A39" s="137"/>
      <c r="B39" s="137"/>
      <c r="D39" s="137"/>
      <c r="F39" s="159"/>
      <c r="G39" s="159"/>
      <c r="H39" s="159"/>
      <c r="I39" s="159"/>
      <c r="J39" s="159"/>
      <c r="K39" s="160"/>
    </row>
    <row r="40" spans="1:29" s="106" customFormat="1" ht="11.25">
      <c r="A40" s="137"/>
      <c r="B40" s="137"/>
      <c r="D40" s="137"/>
      <c r="K40" s="160"/>
    </row>
    <row r="41" spans="1:29" s="106" customFormat="1" ht="11.25">
      <c r="A41" s="137"/>
      <c r="B41" s="137"/>
      <c r="D41" s="137"/>
      <c r="K41" s="160"/>
    </row>
    <row r="42" spans="1:29" s="106" customFormat="1" ht="11.25">
      <c r="A42" s="137"/>
      <c r="B42" s="137"/>
      <c r="D42" s="137"/>
      <c r="K42" s="160"/>
    </row>
    <row r="43" spans="1:29" s="106" customFormat="1" ht="11.25">
      <c r="A43" s="137"/>
      <c r="B43" s="137"/>
      <c r="D43" s="137"/>
      <c r="K43" s="160"/>
    </row>
    <row r="44" spans="1:29" s="106" customFormat="1" ht="11.25">
      <c r="A44" s="137"/>
      <c r="B44" s="137"/>
      <c r="D44" s="137"/>
      <c r="K44" s="160"/>
    </row>
    <row r="45" spans="1:29" s="106" customFormat="1" ht="11.25">
      <c r="A45" s="137"/>
      <c r="B45" s="137"/>
      <c r="D45" s="137"/>
      <c r="K45" s="160"/>
    </row>
    <row r="46" spans="1:29" s="106" customFormat="1" ht="11.25">
      <c r="A46" s="137"/>
      <c r="B46" s="137"/>
      <c r="D46" s="137"/>
      <c r="K46" s="160"/>
    </row>
    <row r="47" spans="1:29" s="106" customFormat="1" ht="11.25">
      <c r="A47" s="137"/>
      <c r="B47" s="137"/>
      <c r="D47" s="137"/>
      <c r="K47" s="160"/>
    </row>
    <row r="48" spans="1:29" s="106" customFormat="1" ht="11.25">
      <c r="A48" s="137"/>
      <c r="B48" s="137"/>
      <c r="D48" s="137"/>
      <c r="K48" s="160"/>
    </row>
    <row r="49" spans="1:11" s="106" customFormat="1" ht="11.25">
      <c r="A49" s="137"/>
      <c r="B49" s="137"/>
      <c r="D49" s="137"/>
      <c r="K49" s="160"/>
    </row>
    <row r="50" spans="1:11" s="106" customFormat="1" ht="11.25">
      <c r="A50" s="137"/>
      <c r="B50" s="137"/>
      <c r="D50" s="137"/>
      <c r="K50" s="160"/>
    </row>
    <row r="51" spans="1:11" s="106" customFormat="1" ht="11.25">
      <c r="A51" s="137"/>
      <c r="B51" s="137"/>
      <c r="D51" s="137"/>
      <c r="K51" s="160"/>
    </row>
    <row r="52" spans="1:11" s="106" customFormat="1" ht="11.25">
      <c r="A52" s="137"/>
      <c r="B52" s="137"/>
      <c r="D52" s="137"/>
      <c r="K52" s="160"/>
    </row>
    <row r="53" spans="1:11" s="106" customFormat="1" ht="11.25">
      <c r="A53" s="137"/>
      <c r="B53" s="137"/>
      <c r="D53" s="137"/>
      <c r="K53" s="160"/>
    </row>
    <row r="54" spans="1:11" s="106" customFormat="1" ht="11.25">
      <c r="A54" s="137"/>
      <c r="B54" s="137"/>
      <c r="D54" s="137"/>
      <c r="K54" s="160"/>
    </row>
    <row r="55" spans="1:11" s="106" customFormat="1" ht="11.25">
      <c r="A55" s="137"/>
      <c r="B55" s="137"/>
      <c r="D55" s="137"/>
      <c r="K55" s="160"/>
    </row>
    <row r="56" spans="1:11" s="106" customFormat="1" ht="11.25">
      <c r="A56" s="137"/>
      <c r="B56" s="137"/>
      <c r="D56" s="137"/>
      <c r="K56" s="160"/>
    </row>
    <row r="57" spans="1:11" s="106" customFormat="1" ht="11.25">
      <c r="A57" s="137"/>
      <c r="B57" s="137"/>
      <c r="D57" s="137"/>
      <c r="K57" s="160"/>
    </row>
    <row r="58" spans="1:11" s="106" customFormat="1" ht="11.25">
      <c r="A58" s="137"/>
      <c r="B58" s="137"/>
      <c r="D58" s="137"/>
      <c r="K58" s="160"/>
    </row>
    <row r="59" spans="1:11" s="106" customFormat="1" ht="11.25">
      <c r="A59" s="137"/>
      <c r="B59" s="137"/>
      <c r="D59" s="137"/>
      <c r="K59" s="160"/>
    </row>
    <row r="60" spans="1:11" s="106" customFormat="1" ht="11.25">
      <c r="A60" s="137"/>
      <c r="B60" s="137"/>
      <c r="D60" s="137"/>
      <c r="K60" s="160"/>
    </row>
    <row r="61" spans="1:11" s="106" customFormat="1" ht="11.25">
      <c r="A61" s="137"/>
      <c r="B61" s="137"/>
      <c r="D61" s="137"/>
      <c r="K61" s="160"/>
    </row>
    <row r="62" spans="1:11" s="106" customFormat="1" ht="11.25">
      <c r="A62" s="137"/>
      <c r="B62" s="137"/>
      <c r="D62" s="137"/>
      <c r="K62" s="160"/>
    </row>
    <row r="63" spans="1:11" s="106" customFormat="1" ht="11.25">
      <c r="A63" s="137"/>
      <c r="B63" s="137"/>
      <c r="D63" s="137"/>
      <c r="K63" s="160"/>
    </row>
    <row r="64" spans="1:11" s="106" customFormat="1" ht="11.25">
      <c r="A64" s="137"/>
      <c r="B64" s="137"/>
      <c r="D64" s="137"/>
      <c r="K64" s="160"/>
    </row>
    <row r="65" spans="1:11" s="106" customFormat="1" ht="11.25">
      <c r="A65" s="137"/>
      <c r="B65" s="137"/>
      <c r="D65" s="137"/>
      <c r="K65" s="160"/>
    </row>
    <row r="66" spans="1:11" s="106" customFormat="1" ht="11.25">
      <c r="A66" s="137"/>
      <c r="B66" s="137"/>
      <c r="D66" s="137"/>
      <c r="K66" s="160"/>
    </row>
    <row r="67" spans="1:11" s="106" customFormat="1" ht="11.25">
      <c r="A67" s="137"/>
      <c r="B67" s="137"/>
      <c r="D67" s="137"/>
      <c r="K67" s="160"/>
    </row>
    <row r="68" spans="1:11" s="106" customFormat="1" ht="11.25">
      <c r="A68" s="137"/>
      <c r="B68" s="137"/>
      <c r="D68" s="137"/>
      <c r="K68" s="160"/>
    </row>
    <row r="69" spans="1:11" s="106" customFormat="1" ht="11.25">
      <c r="A69" s="137"/>
      <c r="B69" s="137"/>
      <c r="D69" s="137"/>
      <c r="K69" s="160"/>
    </row>
    <row r="70" spans="1:11" s="106" customFormat="1" ht="11.25">
      <c r="A70" s="137"/>
      <c r="B70" s="137"/>
      <c r="D70" s="137"/>
      <c r="K70" s="160"/>
    </row>
    <row r="71" spans="1:11" s="106" customFormat="1" ht="11.25">
      <c r="A71" s="137"/>
      <c r="B71" s="137"/>
      <c r="D71" s="137"/>
      <c r="K71" s="160"/>
    </row>
    <row r="72" spans="1:11" s="106" customFormat="1" ht="11.25">
      <c r="A72" s="137"/>
      <c r="B72" s="137"/>
      <c r="D72" s="137"/>
      <c r="K72" s="160"/>
    </row>
    <row r="73" spans="1:11" s="106" customFormat="1" ht="11.25">
      <c r="A73" s="137"/>
      <c r="B73" s="137"/>
      <c r="D73" s="137"/>
      <c r="K73" s="160"/>
    </row>
    <row r="74" spans="1:11" s="106" customFormat="1" ht="11.25">
      <c r="A74" s="137"/>
      <c r="B74" s="137"/>
      <c r="D74" s="137"/>
      <c r="K74" s="160"/>
    </row>
    <row r="75" spans="1:11" s="106" customFormat="1" ht="11.25">
      <c r="A75" s="137"/>
      <c r="B75" s="137"/>
      <c r="D75" s="137"/>
      <c r="K75" s="160"/>
    </row>
    <row r="76" spans="1:11" s="106" customFormat="1" ht="11.25">
      <c r="A76" s="137"/>
      <c r="B76" s="137"/>
      <c r="D76" s="137"/>
      <c r="K76" s="160"/>
    </row>
    <row r="77" spans="1:11" s="106" customFormat="1" ht="11.25">
      <c r="A77" s="137"/>
      <c r="B77" s="137"/>
      <c r="D77" s="137"/>
      <c r="K77" s="160"/>
    </row>
    <row r="78" spans="1:11" s="106" customFormat="1" ht="11.25">
      <c r="A78" s="137"/>
      <c r="B78" s="137"/>
      <c r="D78" s="137"/>
      <c r="K78" s="160"/>
    </row>
    <row r="79" spans="1:11" s="106" customFormat="1" ht="11.25">
      <c r="A79" s="137"/>
      <c r="B79" s="137"/>
      <c r="D79" s="137"/>
      <c r="K79" s="160"/>
    </row>
    <row r="80" spans="1:11" s="106" customFormat="1" ht="11.25">
      <c r="A80" s="137"/>
      <c r="B80" s="137"/>
      <c r="D80" s="137"/>
      <c r="K80" s="160"/>
    </row>
    <row r="81" spans="1:11" s="106" customFormat="1" ht="11.25">
      <c r="A81" s="137"/>
      <c r="B81" s="137"/>
      <c r="D81" s="137"/>
      <c r="K81" s="160"/>
    </row>
    <row r="82" spans="1:11" s="106" customFormat="1" ht="11.25">
      <c r="A82" s="137"/>
      <c r="B82" s="137"/>
      <c r="D82" s="137"/>
      <c r="K82" s="160"/>
    </row>
    <row r="83" spans="1:11" s="106" customFormat="1" ht="11.25">
      <c r="A83" s="137"/>
      <c r="B83" s="137"/>
      <c r="D83" s="137"/>
      <c r="K83" s="160"/>
    </row>
    <row r="84" spans="1:11" s="106" customFormat="1" ht="11.25">
      <c r="A84" s="137"/>
      <c r="B84" s="137"/>
      <c r="D84" s="137"/>
      <c r="K84" s="160"/>
    </row>
    <row r="85" spans="1:11" s="106" customFormat="1" ht="11.25">
      <c r="A85" s="137"/>
      <c r="B85" s="137"/>
      <c r="D85" s="137"/>
      <c r="K85" s="160"/>
    </row>
    <row r="86" spans="1:11" s="106" customFormat="1" ht="11.25">
      <c r="A86" s="137"/>
      <c r="B86" s="137"/>
      <c r="D86" s="137"/>
      <c r="K86" s="160"/>
    </row>
    <row r="87" spans="1:11" s="106" customFormat="1" ht="11.25">
      <c r="A87" s="137"/>
      <c r="B87" s="137"/>
      <c r="D87" s="137"/>
      <c r="K87" s="160"/>
    </row>
    <row r="88" spans="1:11" s="106" customFormat="1" ht="11.25">
      <c r="A88" s="137"/>
      <c r="B88" s="137"/>
      <c r="D88" s="137"/>
      <c r="K88" s="160"/>
    </row>
    <row r="89" spans="1:11" s="106" customFormat="1" ht="11.25">
      <c r="A89" s="137"/>
      <c r="B89" s="137"/>
      <c r="D89" s="137"/>
      <c r="K89" s="160"/>
    </row>
    <row r="90" spans="1:11" s="106" customFormat="1" ht="11.25">
      <c r="A90" s="137"/>
      <c r="B90" s="137"/>
      <c r="D90" s="137"/>
      <c r="K90" s="160"/>
    </row>
    <row r="91" spans="1:11" s="106" customFormat="1" ht="11.25">
      <c r="A91" s="137"/>
      <c r="B91" s="137"/>
      <c r="D91" s="137"/>
      <c r="K91" s="160"/>
    </row>
    <row r="92" spans="1:11" s="106" customFormat="1" ht="11.25">
      <c r="A92" s="137"/>
      <c r="B92" s="137"/>
      <c r="D92" s="137"/>
      <c r="K92" s="160"/>
    </row>
    <row r="93" spans="1:11" s="106" customFormat="1" ht="11.25">
      <c r="A93" s="137"/>
      <c r="B93" s="137"/>
      <c r="D93" s="137"/>
      <c r="K93" s="160"/>
    </row>
    <row r="94" spans="1:11" s="106" customFormat="1" ht="11.25">
      <c r="A94" s="137"/>
      <c r="B94" s="137"/>
      <c r="D94" s="137"/>
      <c r="K94" s="160"/>
    </row>
    <row r="95" spans="1:11" s="106" customFormat="1" ht="11.25">
      <c r="A95" s="137"/>
      <c r="B95" s="137"/>
      <c r="D95" s="137"/>
      <c r="K95" s="160"/>
    </row>
    <row r="96" spans="1:11" s="106" customFormat="1" ht="11.25">
      <c r="A96" s="137"/>
      <c r="B96" s="137"/>
      <c r="D96" s="137"/>
      <c r="K96" s="160"/>
    </row>
  </sheetData>
  <sheetProtection selectLockedCells="1"/>
  <mergeCells count="9">
    <mergeCell ref="D6:E7"/>
    <mergeCell ref="B6:C7"/>
    <mergeCell ref="A6:A8"/>
    <mergeCell ref="A3:K3"/>
    <mergeCell ref="A4:K4"/>
    <mergeCell ref="F6:K6"/>
    <mergeCell ref="F7:G7"/>
    <mergeCell ref="H7:I7"/>
    <mergeCell ref="J7:K7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3"/>
  <sheetViews>
    <sheetView view="pageBreakPreview" zoomScaleNormal="100" zoomScaleSheetLayoutView="100" workbookViewId="0">
      <selection activeCell="F27" sqref="F27"/>
    </sheetView>
  </sheetViews>
  <sheetFormatPr defaultRowHeight="14.25"/>
  <cols>
    <col min="1" max="1" width="12.625" style="101" customWidth="1"/>
    <col min="2" max="11" width="13.875" style="101" customWidth="1"/>
    <col min="12" max="12" width="12.625" style="101" customWidth="1"/>
    <col min="13" max="13" width="7.625" style="101" customWidth="1"/>
    <col min="14" max="14" width="11.625" style="101" customWidth="1"/>
    <col min="15" max="16" width="8.625" style="101" customWidth="1"/>
    <col min="17" max="17" width="9.125" style="101" customWidth="1"/>
    <col min="18" max="18" width="9.625" style="101" customWidth="1"/>
    <col min="19" max="20" width="9.125" style="101" customWidth="1"/>
    <col min="21" max="21" width="8.625" style="101" customWidth="1"/>
    <col min="22" max="16384" width="9" style="101"/>
  </cols>
  <sheetData>
    <row r="1" spans="1:21" s="106" customFormat="1" ht="14.1" customHeight="1">
      <c r="A1" s="98" t="s">
        <v>789</v>
      </c>
      <c r="L1" s="102" t="s">
        <v>814</v>
      </c>
      <c r="M1" s="98" t="s">
        <v>815</v>
      </c>
    </row>
    <row r="2" spans="1:21" s="106" customFormat="1" ht="14.1" customHeight="1"/>
    <row r="3" spans="1:21" s="103" customFormat="1" ht="20.100000000000001" customHeight="1">
      <c r="A3" s="754" t="s">
        <v>362</v>
      </c>
      <c r="B3" s="754"/>
      <c r="C3" s="754"/>
      <c r="D3" s="754"/>
      <c r="E3" s="754"/>
      <c r="F3" s="754"/>
      <c r="G3" s="755" t="s">
        <v>363</v>
      </c>
      <c r="H3" s="755"/>
      <c r="I3" s="755"/>
      <c r="J3" s="755"/>
      <c r="K3" s="755"/>
      <c r="L3" s="755"/>
      <c r="M3" s="754" t="s">
        <v>362</v>
      </c>
      <c r="N3" s="754"/>
      <c r="O3" s="754"/>
      <c r="P3" s="754"/>
      <c r="Q3" s="754"/>
      <c r="R3" s="754"/>
      <c r="S3" s="754"/>
      <c r="T3" s="754"/>
      <c r="U3" s="754"/>
    </row>
    <row r="4" spans="1:21" s="104" customFormat="1" ht="24" customHeight="1">
      <c r="B4" s="290"/>
      <c r="C4" s="290"/>
      <c r="D4" s="290"/>
      <c r="E4" s="290"/>
      <c r="F4" s="290"/>
      <c r="G4" s="290"/>
      <c r="M4" s="755" t="s">
        <v>363</v>
      </c>
      <c r="N4" s="755"/>
      <c r="O4" s="755"/>
      <c r="P4" s="755"/>
      <c r="Q4" s="755"/>
      <c r="R4" s="755"/>
      <c r="S4" s="755"/>
      <c r="T4" s="755"/>
      <c r="U4" s="755"/>
    </row>
    <row r="5" spans="1:21" s="98" customFormat="1" ht="18" customHeight="1" thickBot="1">
      <c r="A5" s="98" t="s">
        <v>301</v>
      </c>
      <c r="L5" s="102" t="s">
        <v>302</v>
      </c>
      <c r="M5" s="98" t="s">
        <v>301</v>
      </c>
      <c r="N5" s="102"/>
      <c r="U5" s="102" t="s">
        <v>302</v>
      </c>
    </row>
    <row r="6" spans="1:21" s="106" customFormat="1" ht="18" customHeight="1">
      <c r="A6" s="863" t="s">
        <v>263</v>
      </c>
      <c r="B6" s="973" t="s">
        <v>744</v>
      </c>
      <c r="C6" s="969" t="s">
        <v>718</v>
      </c>
      <c r="D6" s="963"/>
      <c r="E6" s="963"/>
      <c r="F6" s="963"/>
      <c r="G6" s="963" t="s">
        <v>743</v>
      </c>
      <c r="H6" s="963"/>
      <c r="I6" s="963"/>
      <c r="J6" s="963"/>
      <c r="K6" s="970"/>
      <c r="L6" s="976" t="s">
        <v>716</v>
      </c>
      <c r="M6" s="966" t="s">
        <v>742</v>
      </c>
      <c r="N6" s="966"/>
      <c r="O6" s="962" t="s">
        <v>711</v>
      </c>
      <c r="P6" s="963"/>
      <c r="Q6" s="963"/>
      <c r="R6" s="963"/>
      <c r="S6" s="963"/>
      <c r="T6" s="963"/>
      <c r="U6" s="963"/>
    </row>
    <row r="7" spans="1:21" s="106" customFormat="1" ht="24.95" customHeight="1">
      <c r="A7" s="901"/>
      <c r="B7" s="974"/>
      <c r="C7" s="971" t="s">
        <v>745</v>
      </c>
      <c r="D7" s="971" t="s">
        <v>746</v>
      </c>
      <c r="E7" s="971" t="s">
        <v>747</v>
      </c>
      <c r="F7" s="964" t="s">
        <v>748</v>
      </c>
      <c r="G7" s="981" t="s">
        <v>749</v>
      </c>
      <c r="H7" s="971" t="s">
        <v>712</v>
      </c>
      <c r="I7" s="971" t="s">
        <v>750</v>
      </c>
      <c r="J7" s="965" t="s">
        <v>751</v>
      </c>
      <c r="K7" s="971" t="s">
        <v>713</v>
      </c>
      <c r="L7" s="977"/>
      <c r="M7" s="967"/>
      <c r="N7" s="967"/>
      <c r="O7" s="960" t="s">
        <v>736</v>
      </c>
      <c r="P7" s="956" t="s">
        <v>737</v>
      </c>
      <c r="Q7" s="964" t="s">
        <v>738</v>
      </c>
      <c r="R7" s="965"/>
      <c r="S7" s="956" t="s">
        <v>739</v>
      </c>
      <c r="T7" s="956" t="s">
        <v>740</v>
      </c>
      <c r="U7" s="958" t="s">
        <v>741</v>
      </c>
    </row>
    <row r="8" spans="1:21" s="106" customFormat="1" ht="35.1" customHeight="1">
      <c r="A8" s="903"/>
      <c r="B8" s="975"/>
      <c r="C8" s="972"/>
      <c r="D8" s="972"/>
      <c r="E8" s="972"/>
      <c r="F8" s="980"/>
      <c r="G8" s="982"/>
      <c r="H8" s="972"/>
      <c r="I8" s="972"/>
      <c r="J8" s="979"/>
      <c r="K8" s="972"/>
      <c r="L8" s="978"/>
      <c r="M8" s="968"/>
      <c r="N8" s="968"/>
      <c r="O8" s="961"/>
      <c r="P8" s="957"/>
      <c r="Q8" s="653" t="s">
        <v>714</v>
      </c>
      <c r="R8" s="654" t="s">
        <v>715</v>
      </c>
      <c r="S8" s="957"/>
      <c r="T8" s="957"/>
      <c r="U8" s="959"/>
    </row>
    <row r="9" spans="1:21" s="112" customFormat="1" ht="17.100000000000001" customHeight="1">
      <c r="A9" s="655" t="s">
        <v>7</v>
      </c>
      <c r="B9" s="656" t="s">
        <v>719</v>
      </c>
      <c r="C9" s="656" t="s">
        <v>719</v>
      </c>
      <c r="D9" s="656" t="s">
        <v>719</v>
      </c>
      <c r="E9" s="656" t="s">
        <v>719</v>
      </c>
      <c r="F9" s="656" t="s">
        <v>719</v>
      </c>
      <c r="G9" s="656" t="s">
        <v>719</v>
      </c>
      <c r="H9" s="656" t="s">
        <v>719</v>
      </c>
      <c r="I9" s="656" t="s">
        <v>719</v>
      </c>
      <c r="J9" s="656" t="s">
        <v>719</v>
      </c>
      <c r="K9" s="656" t="s">
        <v>719</v>
      </c>
      <c r="L9" s="657" t="s">
        <v>7</v>
      </c>
      <c r="M9" s="948" t="s">
        <v>7</v>
      </c>
      <c r="N9" s="948"/>
      <c r="O9" s="658" t="s">
        <v>719</v>
      </c>
      <c r="P9" s="102" t="s">
        <v>719</v>
      </c>
      <c r="Q9" s="102" t="s">
        <v>719</v>
      </c>
      <c r="R9" s="102" t="s">
        <v>719</v>
      </c>
      <c r="S9" s="102" t="s">
        <v>719</v>
      </c>
      <c r="T9" s="102" t="s">
        <v>719</v>
      </c>
      <c r="U9" s="659" t="s">
        <v>719</v>
      </c>
    </row>
    <row r="10" spans="1:21" s="112" customFormat="1" ht="17.100000000000001" customHeight="1">
      <c r="A10" s="655" t="s">
        <v>291</v>
      </c>
      <c r="B10" s="656" t="s">
        <v>719</v>
      </c>
      <c r="C10" s="656" t="s">
        <v>719</v>
      </c>
      <c r="D10" s="656" t="s">
        <v>719</v>
      </c>
      <c r="E10" s="656" t="s">
        <v>719</v>
      </c>
      <c r="F10" s="656" t="s">
        <v>719</v>
      </c>
      <c r="G10" s="656" t="s">
        <v>719</v>
      </c>
      <c r="H10" s="656" t="s">
        <v>719</v>
      </c>
      <c r="I10" s="656" t="s">
        <v>719</v>
      </c>
      <c r="J10" s="656" t="s">
        <v>719</v>
      </c>
      <c r="K10" s="656" t="s">
        <v>719</v>
      </c>
      <c r="L10" s="657" t="s">
        <v>291</v>
      </c>
      <c r="M10" s="948" t="s">
        <v>291</v>
      </c>
      <c r="N10" s="948"/>
      <c r="O10" s="658" t="s">
        <v>719</v>
      </c>
      <c r="P10" s="102" t="s">
        <v>719</v>
      </c>
      <c r="Q10" s="102" t="s">
        <v>719</v>
      </c>
      <c r="R10" s="102" t="s">
        <v>719</v>
      </c>
      <c r="S10" s="102" t="s">
        <v>719</v>
      </c>
      <c r="T10" s="102" t="s">
        <v>719</v>
      </c>
      <c r="U10" s="659" t="s">
        <v>719</v>
      </c>
    </row>
    <row r="11" spans="1:21" s="112" customFormat="1" ht="17.100000000000001" customHeight="1">
      <c r="A11" s="655" t="s">
        <v>565</v>
      </c>
      <c r="B11" s="656" t="s">
        <v>719</v>
      </c>
      <c r="C11" s="656" t="s">
        <v>719</v>
      </c>
      <c r="D11" s="656" t="s">
        <v>719</v>
      </c>
      <c r="E11" s="656" t="s">
        <v>719</v>
      </c>
      <c r="F11" s="656" t="s">
        <v>719</v>
      </c>
      <c r="G11" s="656" t="s">
        <v>719</v>
      </c>
      <c r="H11" s="656" t="s">
        <v>719</v>
      </c>
      <c r="I11" s="656" t="s">
        <v>719</v>
      </c>
      <c r="J11" s="656" t="s">
        <v>719</v>
      </c>
      <c r="K11" s="656" t="s">
        <v>719</v>
      </c>
      <c r="L11" s="657" t="s">
        <v>565</v>
      </c>
      <c r="M11" s="948" t="s">
        <v>565</v>
      </c>
      <c r="N11" s="948"/>
      <c r="O11" s="658" t="s">
        <v>719</v>
      </c>
      <c r="P11" s="102" t="s">
        <v>719</v>
      </c>
      <c r="Q11" s="102" t="s">
        <v>719</v>
      </c>
      <c r="R11" s="102" t="s">
        <v>719</v>
      </c>
      <c r="S11" s="102" t="s">
        <v>719</v>
      </c>
      <c r="T11" s="102" t="s">
        <v>719</v>
      </c>
      <c r="U11" s="659" t="s">
        <v>719</v>
      </c>
    </row>
    <row r="12" spans="1:21" s="112" customFormat="1" ht="17.100000000000001" customHeight="1">
      <c r="A12" s="655" t="s">
        <v>705</v>
      </c>
      <c r="B12" s="700">
        <v>1.49</v>
      </c>
      <c r="C12" s="656">
        <v>1.764</v>
      </c>
      <c r="D12" s="656">
        <v>0.79500000000000004</v>
      </c>
      <c r="E12" s="739">
        <v>1.6839999999999999</v>
      </c>
      <c r="F12" s="656">
        <v>1.329</v>
      </c>
      <c r="G12" s="656">
        <v>1.0720000000000001</v>
      </c>
      <c r="H12" s="656">
        <v>1.2150000000000001</v>
      </c>
      <c r="I12" s="656">
        <v>1.865</v>
      </c>
      <c r="J12" s="656">
        <v>1.1950000000000001</v>
      </c>
      <c r="K12" s="656">
        <v>0.871</v>
      </c>
      <c r="L12" s="657" t="s">
        <v>705</v>
      </c>
      <c r="M12" s="948" t="s">
        <v>763</v>
      </c>
      <c r="N12" s="948"/>
      <c r="O12" s="658">
        <v>1.3420000000000001</v>
      </c>
      <c r="P12" s="102">
        <v>1.4750000000000001</v>
      </c>
      <c r="Q12" s="102">
        <v>1.67</v>
      </c>
      <c r="R12" s="102">
        <v>0.98899999999999999</v>
      </c>
      <c r="S12" s="102">
        <v>0.504</v>
      </c>
      <c r="T12" s="102">
        <v>2.1890000000000001</v>
      </c>
      <c r="U12" s="659">
        <v>0.34300000000000003</v>
      </c>
    </row>
    <row r="13" spans="1:21" s="112" customFormat="1" ht="17.100000000000001" customHeight="1">
      <c r="A13" s="660" t="s">
        <v>759</v>
      </c>
      <c r="B13" s="291">
        <v>2.4169999999999998</v>
      </c>
      <c r="C13" s="291">
        <v>3.2679999999999998</v>
      </c>
      <c r="D13" s="291">
        <v>1.6619999999999999</v>
      </c>
      <c r="E13" s="740">
        <v>2.3140000000000001</v>
      </c>
      <c r="F13" s="291">
        <v>1.587</v>
      </c>
      <c r="G13" s="291">
        <v>2.0249999999999999</v>
      </c>
      <c r="H13" s="291">
        <v>1.2050000000000001</v>
      </c>
      <c r="I13" s="703">
        <v>1.42</v>
      </c>
      <c r="J13" s="291">
        <v>1.925</v>
      </c>
      <c r="K13" s="291">
        <v>2.9089999999999998</v>
      </c>
      <c r="L13" s="661" t="s">
        <v>759</v>
      </c>
      <c r="M13" s="945" t="s">
        <v>759</v>
      </c>
      <c r="N13" s="945"/>
      <c r="O13" s="292">
        <v>1.9450000000000001</v>
      </c>
      <c r="P13" s="293">
        <v>2.081</v>
      </c>
      <c r="Q13" s="293">
        <v>2.8140000000000001</v>
      </c>
      <c r="R13" s="293">
        <v>1.8939999999999999</v>
      </c>
      <c r="S13" s="293">
        <v>1.1819999999999999</v>
      </c>
      <c r="T13" s="293">
        <v>3.0350000000000001</v>
      </c>
      <c r="U13" s="294" t="s">
        <v>767</v>
      </c>
    </row>
    <row r="14" spans="1:21" s="106" customFormat="1" ht="6.75" customHeight="1">
      <c r="A14" s="295"/>
      <c r="B14" s="656"/>
      <c r="C14" s="656"/>
      <c r="D14" s="656"/>
      <c r="E14" s="739"/>
      <c r="F14" s="656"/>
      <c r="G14" s="656"/>
      <c r="H14" s="656"/>
      <c r="I14" s="656"/>
      <c r="J14" s="656"/>
      <c r="K14" s="656"/>
      <c r="L14" s="662"/>
      <c r="O14" s="658"/>
      <c r="P14" s="102"/>
      <c r="Q14" s="102"/>
      <c r="R14" s="102"/>
      <c r="S14" s="102"/>
      <c r="T14" s="102"/>
      <c r="U14" s="659"/>
    </row>
    <row r="15" spans="1:21" s="106" customFormat="1" ht="15.95" customHeight="1">
      <c r="A15" s="466" t="s">
        <v>8</v>
      </c>
      <c r="B15" s="296">
        <v>2.1150000000000002</v>
      </c>
      <c r="C15" s="296">
        <v>2.6469999999999998</v>
      </c>
      <c r="D15" s="296">
        <v>1.391</v>
      </c>
      <c r="E15" s="741">
        <v>1.1870000000000001</v>
      </c>
      <c r="F15" s="296">
        <v>2.3730000000000002</v>
      </c>
      <c r="G15" s="296">
        <v>0.72299999999999998</v>
      </c>
      <c r="H15" s="296">
        <v>0.57299999999999995</v>
      </c>
      <c r="I15" s="296">
        <v>0.94099999999999995</v>
      </c>
      <c r="J15" s="296">
        <v>1.4530000000000001</v>
      </c>
      <c r="K15" s="296">
        <v>2.6339999999999999</v>
      </c>
      <c r="L15" s="637" t="s">
        <v>330</v>
      </c>
      <c r="M15" s="301" t="s">
        <v>8</v>
      </c>
      <c r="N15" s="98" t="s">
        <v>330</v>
      </c>
      <c r="O15" s="297">
        <v>1.726</v>
      </c>
      <c r="P15" s="298">
        <v>1.2749999999999999</v>
      </c>
      <c r="Q15" s="298">
        <v>2.3239999999999998</v>
      </c>
      <c r="R15" s="705">
        <v>1.5</v>
      </c>
      <c r="S15" s="298">
        <v>1.7789999999999999</v>
      </c>
      <c r="T15" s="298">
        <v>1.6379999999999999</v>
      </c>
      <c r="U15" s="299" t="s">
        <v>767</v>
      </c>
    </row>
    <row r="16" spans="1:21" s="106" customFormat="1" ht="15.95" customHeight="1">
      <c r="A16" s="466" t="s">
        <v>10</v>
      </c>
      <c r="B16" s="296">
        <v>2.371</v>
      </c>
      <c r="C16" s="296">
        <v>2.952</v>
      </c>
      <c r="D16" s="701">
        <v>1.52</v>
      </c>
      <c r="E16" s="741">
        <v>3.7970000000000002</v>
      </c>
      <c r="F16" s="296">
        <v>1.4870000000000001</v>
      </c>
      <c r="G16" s="296">
        <v>1.9830000000000001</v>
      </c>
      <c r="H16" s="296">
        <v>0.98299999999999998</v>
      </c>
      <c r="I16" s="296">
        <v>1.3380000000000001</v>
      </c>
      <c r="J16" s="701">
        <v>2.4300000000000002</v>
      </c>
      <c r="K16" s="701">
        <v>3.47</v>
      </c>
      <c r="L16" s="637" t="s">
        <v>331</v>
      </c>
      <c r="M16" s="301" t="s">
        <v>10</v>
      </c>
      <c r="N16" s="98" t="s">
        <v>331</v>
      </c>
      <c r="O16" s="297">
        <v>2.403</v>
      </c>
      <c r="P16" s="298">
        <v>2.2589999999999999</v>
      </c>
      <c r="Q16" s="298">
        <v>2.8540000000000001</v>
      </c>
      <c r="R16" s="298">
        <v>1.498</v>
      </c>
      <c r="S16" s="298">
        <v>0.54600000000000004</v>
      </c>
      <c r="T16" s="298">
        <v>4.3620000000000001</v>
      </c>
      <c r="U16" s="299" t="s">
        <v>767</v>
      </c>
    </row>
    <row r="17" spans="1:21" s="106" customFormat="1" ht="15.95" customHeight="1">
      <c r="A17" s="466" t="s">
        <v>12</v>
      </c>
      <c r="B17" s="296">
        <v>1.9319999999999999</v>
      </c>
      <c r="C17" s="296">
        <v>1.8959999999999999</v>
      </c>
      <c r="D17" s="296">
        <v>1.2989999999999999</v>
      </c>
      <c r="E17" s="741">
        <v>1.726</v>
      </c>
      <c r="F17" s="296">
        <v>1.4430000000000001</v>
      </c>
      <c r="G17" s="701">
        <v>1.83</v>
      </c>
      <c r="H17" s="296">
        <v>0.40699999999999997</v>
      </c>
      <c r="I17" s="296">
        <v>0.42199999999999999</v>
      </c>
      <c r="J17" s="701">
        <v>1.04</v>
      </c>
      <c r="K17" s="296">
        <v>2.802</v>
      </c>
      <c r="L17" s="637" t="s">
        <v>332</v>
      </c>
      <c r="M17" s="301" t="s">
        <v>12</v>
      </c>
      <c r="N17" s="98" t="s">
        <v>332</v>
      </c>
      <c r="O17" s="297">
        <v>1.8620000000000001</v>
      </c>
      <c r="P17" s="298">
        <v>1.7969999999999999</v>
      </c>
      <c r="Q17" s="298">
        <v>1.8080000000000001</v>
      </c>
      <c r="R17" s="298">
        <v>1.6890000000000001</v>
      </c>
      <c r="S17" s="298">
        <v>0.152</v>
      </c>
      <c r="T17" s="298">
        <v>1.774</v>
      </c>
      <c r="U17" s="299" t="s">
        <v>767</v>
      </c>
    </row>
    <row r="18" spans="1:21" s="106" customFormat="1" ht="15.95" customHeight="1">
      <c r="A18" s="466" t="s">
        <v>14</v>
      </c>
      <c r="B18" s="296">
        <v>3.4729999999999999</v>
      </c>
      <c r="C18" s="296">
        <v>3.7029999999999998</v>
      </c>
      <c r="D18" s="296">
        <v>2.766</v>
      </c>
      <c r="E18" s="741">
        <v>3.464</v>
      </c>
      <c r="F18" s="296">
        <v>4.1980000000000004</v>
      </c>
      <c r="G18" s="296">
        <v>2.6629999999999998</v>
      </c>
      <c r="H18" s="296">
        <v>2.7610000000000001</v>
      </c>
      <c r="I18" s="296">
        <v>2.4670000000000001</v>
      </c>
      <c r="J18" s="296">
        <v>3.0960000000000001</v>
      </c>
      <c r="K18" s="296">
        <v>3.9169999999999998</v>
      </c>
      <c r="L18" s="637" t="s">
        <v>333</v>
      </c>
      <c r="M18" s="301" t="s">
        <v>14</v>
      </c>
      <c r="N18" s="98" t="s">
        <v>333</v>
      </c>
      <c r="O18" s="704">
        <v>3.23</v>
      </c>
      <c r="P18" s="705">
        <v>4.4000000000000004</v>
      </c>
      <c r="Q18" s="298">
        <v>3.7450000000000001</v>
      </c>
      <c r="R18" s="298">
        <v>1.964</v>
      </c>
      <c r="S18" s="298">
        <v>1.9179999999999999</v>
      </c>
      <c r="T18" s="298">
        <v>4.2380000000000004</v>
      </c>
      <c r="U18" s="299" t="s">
        <v>767</v>
      </c>
    </row>
    <row r="19" spans="1:21" s="106" customFormat="1" ht="15.95" customHeight="1">
      <c r="A19" s="466" t="s">
        <v>16</v>
      </c>
      <c r="B19" s="296">
        <v>2.2570000000000001</v>
      </c>
      <c r="C19" s="296">
        <v>3.3079999999999998</v>
      </c>
      <c r="D19" s="296">
        <v>1.7689999999999999</v>
      </c>
      <c r="E19" s="741">
        <v>2.2480000000000002</v>
      </c>
      <c r="F19" s="296">
        <v>1.321</v>
      </c>
      <c r="G19" s="296">
        <v>1.2170000000000001</v>
      </c>
      <c r="H19" s="296">
        <v>0.13600000000000001</v>
      </c>
      <c r="I19" s="296">
        <v>0.70299999999999996</v>
      </c>
      <c r="J19" s="296">
        <v>0.34899999999999998</v>
      </c>
      <c r="K19" s="296">
        <v>1.472</v>
      </c>
      <c r="L19" s="637" t="s">
        <v>334</v>
      </c>
      <c r="M19" s="301" t="s">
        <v>16</v>
      </c>
      <c r="N19" s="98" t="s">
        <v>334</v>
      </c>
      <c r="O19" s="297">
        <v>0.96799999999999997</v>
      </c>
      <c r="P19" s="298">
        <v>1.306</v>
      </c>
      <c r="Q19" s="298">
        <v>2.5960000000000001</v>
      </c>
      <c r="R19" s="298">
        <v>2.3690000000000002</v>
      </c>
      <c r="S19" s="298">
        <v>0.40600000000000003</v>
      </c>
      <c r="T19" s="298">
        <v>3.5489999999999999</v>
      </c>
      <c r="U19" s="299" t="s">
        <v>767</v>
      </c>
    </row>
    <row r="20" spans="1:21" s="106" customFormat="1" ht="15.95" customHeight="1">
      <c r="A20" s="663" t="s">
        <v>18</v>
      </c>
      <c r="B20" s="296">
        <v>2.1469999999999998</v>
      </c>
      <c r="C20" s="296">
        <v>2.9039999999999999</v>
      </c>
      <c r="D20" s="296">
        <v>-0.14399999999999999</v>
      </c>
      <c r="E20" s="741">
        <v>2.2309999999999999</v>
      </c>
      <c r="F20" s="701">
        <v>3.56</v>
      </c>
      <c r="G20" s="701">
        <v>2.91</v>
      </c>
      <c r="H20" s="296">
        <v>-1.7000000000000001E-2</v>
      </c>
      <c r="I20" s="296">
        <v>1.863</v>
      </c>
      <c r="J20" s="296">
        <v>1.915</v>
      </c>
      <c r="K20" s="296">
        <v>1.722</v>
      </c>
      <c r="L20" s="637" t="s">
        <v>335</v>
      </c>
      <c r="M20" s="119" t="s">
        <v>18</v>
      </c>
      <c r="N20" s="98" t="s">
        <v>335</v>
      </c>
      <c r="O20" s="297">
        <v>2.1640000000000001</v>
      </c>
      <c r="P20" s="298">
        <v>2.883</v>
      </c>
      <c r="Q20" s="298">
        <v>2.3849999999999998</v>
      </c>
      <c r="R20" s="300">
        <v>-0.35699999999999998</v>
      </c>
      <c r="S20" s="298">
        <v>1.0609999999999999</v>
      </c>
      <c r="T20" s="298">
        <v>2.577</v>
      </c>
      <c r="U20" s="299" t="s">
        <v>767</v>
      </c>
    </row>
    <row r="21" spans="1:21" s="106" customFormat="1" ht="15.95" customHeight="1">
      <c r="A21" s="663" t="s">
        <v>20</v>
      </c>
      <c r="B21" s="296">
        <v>3.351</v>
      </c>
      <c r="C21" s="296">
        <v>3.4329999999999998</v>
      </c>
      <c r="D21" s="701">
        <v>1.46</v>
      </c>
      <c r="E21" s="741">
        <v>3.8759999999999999</v>
      </c>
      <c r="F21" s="296">
        <v>3.0870000000000002</v>
      </c>
      <c r="G21" s="296">
        <v>4.101</v>
      </c>
      <c r="H21" s="296">
        <v>0.85499999999999998</v>
      </c>
      <c r="I21" s="296">
        <v>1.5780000000000001</v>
      </c>
      <c r="J21" s="296">
        <v>2.9670000000000001</v>
      </c>
      <c r="K21" s="296">
        <v>3.5110000000000001</v>
      </c>
      <c r="L21" s="637" t="s">
        <v>336</v>
      </c>
      <c r="M21" s="119" t="s">
        <v>20</v>
      </c>
      <c r="N21" s="98" t="s">
        <v>336</v>
      </c>
      <c r="O21" s="297">
        <v>3.391</v>
      </c>
      <c r="P21" s="298">
        <v>3.6190000000000002</v>
      </c>
      <c r="Q21" s="298">
        <v>2.6059999999999999</v>
      </c>
      <c r="R21" s="300">
        <v>1.405</v>
      </c>
      <c r="S21" s="298">
        <v>1.488</v>
      </c>
      <c r="T21" s="298">
        <v>4.7619999999999996</v>
      </c>
      <c r="U21" s="299" t="s">
        <v>767</v>
      </c>
    </row>
    <row r="22" spans="1:21" s="106" customFormat="1" ht="15.95" customHeight="1">
      <c r="A22" s="663" t="s">
        <v>22</v>
      </c>
      <c r="B22" s="296">
        <v>2.1379999999999999</v>
      </c>
      <c r="C22" s="296">
        <v>2.5169999999999999</v>
      </c>
      <c r="D22" s="296">
        <v>1.081</v>
      </c>
      <c r="E22" s="741">
        <v>0.30199999999999999</v>
      </c>
      <c r="F22" s="296">
        <v>1.681</v>
      </c>
      <c r="G22" s="296">
        <v>2.5830000000000002</v>
      </c>
      <c r="H22" s="296">
        <v>0.41499999999999998</v>
      </c>
      <c r="I22" s="701">
        <v>0.97</v>
      </c>
      <c r="J22" s="296">
        <v>2.6619999999999999</v>
      </c>
      <c r="K22" s="296">
        <v>2.121</v>
      </c>
      <c r="L22" s="637" t="s">
        <v>337</v>
      </c>
      <c r="M22" s="119" t="s">
        <v>22</v>
      </c>
      <c r="N22" s="98" t="s">
        <v>337</v>
      </c>
      <c r="O22" s="297">
        <v>1.7010000000000001</v>
      </c>
      <c r="P22" s="298">
        <v>2.544</v>
      </c>
      <c r="Q22" s="298">
        <v>2.1179999999999999</v>
      </c>
      <c r="R22" s="300">
        <v>1.3320000000000001</v>
      </c>
      <c r="S22" s="298">
        <v>0.99</v>
      </c>
      <c r="T22" s="298">
        <v>0.875</v>
      </c>
      <c r="U22" s="299" t="s">
        <v>767</v>
      </c>
    </row>
    <row r="23" spans="1:21" s="106" customFormat="1" ht="15.95" customHeight="1">
      <c r="A23" s="663" t="s">
        <v>24</v>
      </c>
      <c r="B23" s="701">
        <v>2.61</v>
      </c>
      <c r="C23" s="296">
        <v>3.2480000000000002</v>
      </c>
      <c r="D23" s="296">
        <v>1.474</v>
      </c>
      <c r="E23" s="741">
        <v>0.76100000000000001</v>
      </c>
      <c r="F23" s="296">
        <v>1.5649999999999999</v>
      </c>
      <c r="G23" s="296">
        <v>3.0219999999999998</v>
      </c>
      <c r="H23" s="296">
        <v>1.7490000000000001</v>
      </c>
      <c r="I23" s="296">
        <v>1.625</v>
      </c>
      <c r="J23" s="296">
        <v>2.4649999999999999</v>
      </c>
      <c r="K23" s="296">
        <v>2.9279999999999999</v>
      </c>
      <c r="L23" s="637" t="s">
        <v>338</v>
      </c>
      <c r="M23" s="119" t="s">
        <v>24</v>
      </c>
      <c r="N23" s="98" t="s">
        <v>338</v>
      </c>
      <c r="O23" s="297">
        <v>3.0819999999999999</v>
      </c>
      <c r="P23" s="298">
        <v>2.726</v>
      </c>
      <c r="Q23" s="298">
        <v>2.7690000000000001</v>
      </c>
      <c r="R23" s="300">
        <v>1.5349999999999999</v>
      </c>
      <c r="S23" s="298">
        <v>1.343</v>
      </c>
      <c r="T23" s="298">
        <v>0.78900000000000003</v>
      </c>
      <c r="U23" s="299" t="s">
        <v>767</v>
      </c>
    </row>
    <row r="24" spans="1:21" s="106" customFormat="1" ht="15.95" customHeight="1">
      <c r="A24" s="663" t="s">
        <v>26</v>
      </c>
      <c r="B24" s="296">
        <v>2.7709999999999999</v>
      </c>
      <c r="C24" s="701">
        <v>6.37</v>
      </c>
      <c r="D24" s="296">
        <v>3.786</v>
      </c>
      <c r="E24" s="741">
        <v>2.2789999999999999</v>
      </c>
      <c r="F24" s="296">
        <v>-0.439</v>
      </c>
      <c r="G24" s="296">
        <v>-0.497</v>
      </c>
      <c r="H24" s="296">
        <v>1.131</v>
      </c>
      <c r="I24" s="296">
        <v>1.028</v>
      </c>
      <c r="J24" s="296">
        <v>0.72499999999999998</v>
      </c>
      <c r="K24" s="296">
        <v>1.2849999999999999</v>
      </c>
      <c r="L24" s="637" t="s">
        <v>339</v>
      </c>
      <c r="M24" s="119" t="s">
        <v>26</v>
      </c>
      <c r="N24" s="98" t="s">
        <v>339</v>
      </c>
      <c r="O24" s="297">
        <v>-5.1999999999999998E-2</v>
      </c>
      <c r="P24" s="298">
        <v>-1.0129999999999999</v>
      </c>
      <c r="Q24" s="298">
        <v>5.2990000000000004</v>
      </c>
      <c r="R24" s="300">
        <v>4.2489999999999997</v>
      </c>
      <c r="S24" s="298">
        <v>2.516</v>
      </c>
      <c r="T24" s="298">
        <v>2.3639999999999999</v>
      </c>
      <c r="U24" s="299" t="s">
        <v>767</v>
      </c>
    </row>
    <row r="25" spans="1:21" s="106" customFormat="1" ht="15.95" customHeight="1">
      <c r="A25" s="663" t="s">
        <v>28</v>
      </c>
      <c r="B25" s="296">
        <v>2.077</v>
      </c>
      <c r="C25" s="296">
        <v>2.625</v>
      </c>
      <c r="D25" s="296">
        <v>1.9450000000000001</v>
      </c>
      <c r="E25" s="741">
        <v>0</v>
      </c>
      <c r="F25" s="296">
        <v>1.637</v>
      </c>
      <c r="G25" s="296">
        <v>1.823</v>
      </c>
      <c r="H25" s="296">
        <v>0.58299999999999996</v>
      </c>
      <c r="I25" s="701">
        <v>2.46</v>
      </c>
      <c r="J25" s="296">
        <v>1.3029999999999999</v>
      </c>
      <c r="K25" s="296">
        <v>2.298</v>
      </c>
      <c r="L25" s="637" t="s">
        <v>340</v>
      </c>
      <c r="M25" s="119" t="s">
        <v>28</v>
      </c>
      <c r="N25" s="98" t="s">
        <v>340</v>
      </c>
      <c r="O25" s="297">
        <v>2.8039999999999998</v>
      </c>
      <c r="P25" s="298">
        <v>2.2069999999999999</v>
      </c>
      <c r="Q25" s="298">
        <v>1.986</v>
      </c>
      <c r="R25" s="300">
        <v>2.069</v>
      </c>
      <c r="S25" s="298">
        <v>0.215</v>
      </c>
      <c r="T25" s="298" t="s">
        <v>767</v>
      </c>
      <c r="U25" s="299" t="s">
        <v>767</v>
      </c>
    </row>
    <row r="26" spans="1:21" s="106" customFormat="1" ht="15.95" customHeight="1">
      <c r="A26" s="663" t="s">
        <v>30</v>
      </c>
      <c r="B26" s="296">
        <v>2.1779999999999999</v>
      </c>
      <c r="C26" s="296">
        <v>1.429</v>
      </c>
      <c r="D26" s="296">
        <v>9.6000000000000002E-2</v>
      </c>
      <c r="E26" s="741">
        <v>1.5820000000000001</v>
      </c>
      <c r="F26" s="296">
        <v>2.3490000000000002</v>
      </c>
      <c r="G26" s="296">
        <v>3.1669999999999998</v>
      </c>
      <c r="H26" s="296">
        <v>0.39100000000000001</v>
      </c>
      <c r="I26" s="296">
        <v>0.77800000000000002</v>
      </c>
      <c r="J26" s="296">
        <v>1.256</v>
      </c>
      <c r="K26" s="296">
        <v>1.5860000000000001</v>
      </c>
      <c r="L26" s="637" t="s">
        <v>341</v>
      </c>
      <c r="M26" s="119" t="s">
        <v>30</v>
      </c>
      <c r="N26" s="98" t="s">
        <v>341</v>
      </c>
      <c r="O26" s="297">
        <v>1.7809999999999999</v>
      </c>
      <c r="P26" s="298">
        <v>2.5569999999999999</v>
      </c>
      <c r="Q26" s="298">
        <v>1.3819999999999999</v>
      </c>
      <c r="R26" s="300">
        <v>3.1E-2</v>
      </c>
      <c r="S26" s="298">
        <v>0.71299999999999997</v>
      </c>
      <c r="T26" s="298">
        <v>1.413</v>
      </c>
      <c r="U26" s="299" t="s">
        <v>767</v>
      </c>
    </row>
    <row r="27" spans="1:21" s="106" customFormat="1" ht="15.95" customHeight="1">
      <c r="A27" s="663" t="s">
        <v>32</v>
      </c>
      <c r="B27" s="296">
        <v>2.1040000000000001</v>
      </c>
      <c r="C27" s="296">
        <v>2.4729999999999999</v>
      </c>
      <c r="D27" s="296">
        <v>2.4119999999999999</v>
      </c>
      <c r="E27" s="741">
        <v>0</v>
      </c>
      <c r="F27" s="296">
        <v>1.9139999999999999</v>
      </c>
      <c r="G27" s="296">
        <v>2.0259999999999998</v>
      </c>
      <c r="H27" s="296">
        <v>0.40699999999999997</v>
      </c>
      <c r="I27" s="296">
        <v>1.7549999999999999</v>
      </c>
      <c r="J27" s="296">
        <v>1.7270000000000001</v>
      </c>
      <c r="K27" s="296">
        <v>2.4140000000000001</v>
      </c>
      <c r="L27" s="637" t="s">
        <v>342</v>
      </c>
      <c r="M27" s="119" t="s">
        <v>32</v>
      </c>
      <c r="N27" s="98" t="s">
        <v>342</v>
      </c>
      <c r="O27" s="297">
        <v>1.8979999999999999</v>
      </c>
      <c r="P27" s="298">
        <v>1.8169999999999999</v>
      </c>
      <c r="Q27" s="298">
        <v>2.8319999999999999</v>
      </c>
      <c r="R27" s="300">
        <v>1.8620000000000001</v>
      </c>
      <c r="S27" s="298">
        <v>0.99299999999999999</v>
      </c>
      <c r="T27" s="298" t="s">
        <v>767</v>
      </c>
      <c r="U27" s="299" t="s">
        <v>767</v>
      </c>
    </row>
    <row r="28" spans="1:21" s="106" customFormat="1" ht="15.95" customHeight="1">
      <c r="A28" s="663" t="s">
        <v>34</v>
      </c>
      <c r="B28" s="296">
        <v>2.5659999999999998</v>
      </c>
      <c r="C28" s="296">
        <v>2.8239999999999998</v>
      </c>
      <c r="D28" s="296">
        <v>2.7080000000000002</v>
      </c>
      <c r="E28" s="741">
        <v>1.0189999999999999</v>
      </c>
      <c r="F28" s="701">
        <v>1.62</v>
      </c>
      <c r="G28" s="296">
        <v>2.4359999999999999</v>
      </c>
      <c r="H28" s="296" t="s">
        <v>767</v>
      </c>
      <c r="I28" s="296">
        <v>1.7869999999999999</v>
      </c>
      <c r="J28" s="296">
        <v>1.155</v>
      </c>
      <c r="K28" s="296">
        <v>3.7290000000000001</v>
      </c>
      <c r="L28" s="637" t="s">
        <v>343</v>
      </c>
      <c r="M28" s="119" t="s">
        <v>34</v>
      </c>
      <c r="N28" s="98" t="s">
        <v>343</v>
      </c>
      <c r="O28" s="297">
        <v>2.6349999999999998</v>
      </c>
      <c r="P28" s="298">
        <v>2.335</v>
      </c>
      <c r="Q28" s="298">
        <v>2.774</v>
      </c>
      <c r="R28" s="300">
        <v>3.4409999999999998</v>
      </c>
      <c r="S28" s="705">
        <v>0.97</v>
      </c>
      <c r="T28" s="298">
        <v>1.0189999999999999</v>
      </c>
      <c r="U28" s="299" t="s">
        <v>767</v>
      </c>
    </row>
    <row r="29" spans="1:21" s="106" customFormat="1" ht="15.95" customHeight="1">
      <c r="A29" s="663" t="s">
        <v>36</v>
      </c>
      <c r="B29" s="296">
        <v>2.1459999999999999</v>
      </c>
      <c r="C29" s="296">
        <v>3.198</v>
      </c>
      <c r="D29" s="296">
        <v>0.95399999999999996</v>
      </c>
      <c r="E29" s="741">
        <v>1.778</v>
      </c>
      <c r="F29" s="296">
        <v>1.9370000000000001</v>
      </c>
      <c r="G29" s="296">
        <v>1.629</v>
      </c>
      <c r="H29" s="296">
        <v>2.036</v>
      </c>
      <c r="I29" s="296">
        <v>0.749</v>
      </c>
      <c r="J29" s="296">
        <v>0.56499999999999995</v>
      </c>
      <c r="K29" s="296">
        <v>2.7490000000000001</v>
      </c>
      <c r="L29" s="637" t="s">
        <v>344</v>
      </c>
      <c r="M29" s="119" t="s">
        <v>36</v>
      </c>
      <c r="N29" s="98" t="s">
        <v>344</v>
      </c>
      <c r="O29" s="297">
        <v>1.6759999999999999</v>
      </c>
      <c r="P29" s="298">
        <v>1.8540000000000001</v>
      </c>
      <c r="Q29" s="298">
        <v>2.976</v>
      </c>
      <c r="R29" s="706">
        <v>1.37</v>
      </c>
      <c r="S29" s="298">
        <v>0.73699999999999999</v>
      </c>
      <c r="T29" s="298">
        <v>2.1339999999999999</v>
      </c>
      <c r="U29" s="299" t="s">
        <v>767</v>
      </c>
    </row>
    <row r="30" spans="1:21" s="106" customFormat="1" ht="15.95" customHeight="1">
      <c r="A30" s="663" t="s">
        <v>38</v>
      </c>
      <c r="B30" s="296">
        <v>2.1909999999999998</v>
      </c>
      <c r="C30" s="296">
        <v>2.0139999999999998</v>
      </c>
      <c r="D30" s="296">
        <v>1.3580000000000001</v>
      </c>
      <c r="E30" s="741">
        <v>2.5430000000000001</v>
      </c>
      <c r="F30" s="296">
        <v>1.835</v>
      </c>
      <c r="G30" s="296">
        <v>2.5249999999999999</v>
      </c>
      <c r="H30" s="296">
        <v>0.20899999999999999</v>
      </c>
      <c r="I30" s="296">
        <v>1.7549999999999999</v>
      </c>
      <c r="J30" s="296">
        <v>1.1870000000000001</v>
      </c>
      <c r="K30" s="296">
        <v>2.4329999999999998</v>
      </c>
      <c r="L30" s="637" t="s">
        <v>345</v>
      </c>
      <c r="M30" s="119" t="s">
        <v>38</v>
      </c>
      <c r="N30" s="98" t="s">
        <v>345</v>
      </c>
      <c r="O30" s="297">
        <v>1.764</v>
      </c>
      <c r="P30" s="298">
        <v>2.9990000000000001</v>
      </c>
      <c r="Q30" s="298">
        <v>2.0659999999999998</v>
      </c>
      <c r="R30" s="300">
        <v>1.008</v>
      </c>
      <c r="S30" s="298">
        <v>1.6E-2</v>
      </c>
      <c r="T30" s="298">
        <v>2.1469999999999998</v>
      </c>
      <c r="U30" s="299" t="s">
        <v>767</v>
      </c>
    </row>
    <row r="31" spans="1:21" s="106" customFormat="1" ht="15.95" customHeight="1">
      <c r="A31" s="663" t="s">
        <v>40</v>
      </c>
      <c r="B31" s="296">
        <v>2.5179999999999998</v>
      </c>
      <c r="C31" s="296">
        <v>1.6160000000000001</v>
      </c>
      <c r="D31" s="296">
        <v>0.126</v>
      </c>
      <c r="E31" s="741">
        <v>1.986</v>
      </c>
      <c r="F31" s="296">
        <v>2.391</v>
      </c>
      <c r="G31" s="296">
        <v>2.157</v>
      </c>
      <c r="H31" s="296" t="s">
        <v>767</v>
      </c>
      <c r="I31" s="296">
        <v>2.359</v>
      </c>
      <c r="J31" s="296">
        <v>2.089</v>
      </c>
      <c r="K31" s="296">
        <v>4.0739999999999998</v>
      </c>
      <c r="L31" s="637" t="s">
        <v>346</v>
      </c>
      <c r="M31" s="119" t="s">
        <v>40</v>
      </c>
      <c r="N31" s="98" t="s">
        <v>346</v>
      </c>
      <c r="O31" s="297">
        <v>2.2170000000000001</v>
      </c>
      <c r="P31" s="298">
        <v>2.948</v>
      </c>
      <c r="Q31" s="298">
        <v>1.823</v>
      </c>
      <c r="R31" s="300">
        <v>0.34200000000000003</v>
      </c>
      <c r="S31" s="298">
        <v>2.2349999999999999</v>
      </c>
      <c r="T31" s="298">
        <v>2.3319999999999999</v>
      </c>
      <c r="U31" s="299" t="s">
        <v>767</v>
      </c>
    </row>
    <row r="32" spans="1:21" s="106" customFormat="1" ht="15.95" customHeight="1">
      <c r="A32" s="663" t="s">
        <v>42</v>
      </c>
      <c r="B32" s="296">
        <v>2.746</v>
      </c>
      <c r="C32" s="296">
        <v>1.5649999999999999</v>
      </c>
      <c r="D32" s="296">
        <v>0.52600000000000002</v>
      </c>
      <c r="E32" s="741">
        <v>0</v>
      </c>
      <c r="F32" s="701">
        <v>2.58</v>
      </c>
      <c r="G32" s="701">
        <v>2.34</v>
      </c>
      <c r="H32" s="296">
        <v>0.24099999999999999</v>
      </c>
      <c r="I32" s="701">
        <v>2.33</v>
      </c>
      <c r="J32" s="296">
        <v>2.915</v>
      </c>
      <c r="K32" s="296">
        <v>3.6179999999999999</v>
      </c>
      <c r="L32" s="637" t="s">
        <v>347</v>
      </c>
      <c r="M32" s="119" t="s">
        <v>42</v>
      </c>
      <c r="N32" s="98" t="s">
        <v>347</v>
      </c>
      <c r="O32" s="297">
        <v>3.7629999999999999</v>
      </c>
      <c r="P32" s="298">
        <v>2.4820000000000002</v>
      </c>
      <c r="Q32" s="298">
        <v>2.0569999999999999</v>
      </c>
      <c r="R32" s="300">
        <v>4.9000000000000002E-2</v>
      </c>
      <c r="S32" s="298">
        <v>1.758</v>
      </c>
      <c r="T32" s="298">
        <v>7.5060000000000002</v>
      </c>
      <c r="U32" s="299" t="s">
        <v>767</v>
      </c>
    </row>
    <row r="33" spans="1:21" s="106" customFormat="1" ht="15.95" customHeight="1">
      <c r="A33" s="663" t="s">
        <v>44</v>
      </c>
      <c r="B33" s="296">
        <v>2.2480000000000002</v>
      </c>
      <c r="C33" s="296">
        <v>2.3969999999999998</v>
      </c>
      <c r="D33" s="296">
        <v>0.95199999999999996</v>
      </c>
      <c r="E33" s="741">
        <v>5.8979999999999997</v>
      </c>
      <c r="F33" s="701">
        <v>0.75</v>
      </c>
      <c r="G33" s="296">
        <v>-0.45900000000000002</v>
      </c>
      <c r="H33" s="701">
        <v>-0.43</v>
      </c>
      <c r="I33" s="296">
        <v>-0.161</v>
      </c>
      <c r="J33" s="296">
        <v>0.76700000000000002</v>
      </c>
      <c r="K33" s="296">
        <v>3.597</v>
      </c>
      <c r="L33" s="637" t="s">
        <v>348</v>
      </c>
      <c r="M33" s="119" t="s">
        <v>44</v>
      </c>
      <c r="N33" s="98" t="s">
        <v>348</v>
      </c>
      <c r="O33" s="297">
        <v>0.93899999999999995</v>
      </c>
      <c r="P33" s="298">
        <v>1.1100000000000001</v>
      </c>
      <c r="Q33" s="298">
        <v>1.923</v>
      </c>
      <c r="R33" s="300">
        <v>2.4129999999999998</v>
      </c>
      <c r="S33" s="298">
        <v>-0.182</v>
      </c>
      <c r="T33" s="298">
        <v>4.6040000000000001</v>
      </c>
      <c r="U33" s="299" t="s">
        <v>767</v>
      </c>
    </row>
    <row r="34" spans="1:21" s="106" customFormat="1" ht="15.95" customHeight="1">
      <c r="A34" s="466" t="s">
        <v>46</v>
      </c>
      <c r="B34" s="296">
        <v>4.173</v>
      </c>
      <c r="C34" s="296">
        <v>4.1150000000000002</v>
      </c>
      <c r="D34" s="296">
        <v>1.964</v>
      </c>
      <c r="E34" s="741">
        <v>14.465999999999999</v>
      </c>
      <c r="F34" s="701">
        <v>4.3600000000000003</v>
      </c>
      <c r="G34" s="296">
        <v>3.206</v>
      </c>
      <c r="H34" s="296" t="s">
        <v>767</v>
      </c>
      <c r="I34" s="296">
        <v>2.3159999999999998</v>
      </c>
      <c r="J34" s="296">
        <v>3.5070000000000001</v>
      </c>
      <c r="K34" s="296">
        <v>5.9969999999999999</v>
      </c>
      <c r="L34" s="637" t="s">
        <v>349</v>
      </c>
      <c r="M34" s="301" t="s">
        <v>46</v>
      </c>
      <c r="N34" s="98" t="s">
        <v>349</v>
      </c>
      <c r="O34" s="297">
        <v>6.3860000000000001</v>
      </c>
      <c r="P34" s="298">
        <v>4.0419999999999998</v>
      </c>
      <c r="Q34" s="298">
        <v>3.0710000000000002</v>
      </c>
      <c r="R34" s="298">
        <v>2.113</v>
      </c>
      <c r="S34" s="298">
        <v>2.9329999999999998</v>
      </c>
      <c r="T34" s="298" t="s">
        <v>767</v>
      </c>
      <c r="U34" s="299" t="s">
        <v>767</v>
      </c>
    </row>
    <row r="35" spans="1:21" s="106" customFormat="1" ht="15.95" customHeight="1">
      <c r="A35" s="466" t="s">
        <v>48</v>
      </c>
      <c r="B35" s="296">
        <v>1.8540000000000001</v>
      </c>
      <c r="C35" s="701">
        <v>1.52</v>
      </c>
      <c r="D35" s="296">
        <v>1.151</v>
      </c>
      <c r="E35" s="741">
        <v>0.66200000000000003</v>
      </c>
      <c r="F35" s="296">
        <v>1.675</v>
      </c>
      <c r="G35" s="296">
        <v>1.677</v>
      </c>
      <c r="H35" s="296">
        <v>1.1519999999999999</v>
      </c>
      <c r="I35" s="701">
        <v>1.6</v>
      </c>
      <c r="J35" s="296">
        <v>1.7549999999999999</v>
      </c>
      <c r="K35" s="296">
        <v>2.407</v>
      </c>
      <c r="L35" s="637" t="s">
        <v>350</v>
      </c>
      <c r="M35" s="301" t="s">
        <v>48</v>
      </c>
      <c r="N35" s="98" t="s">
        <v>350</v>
      </c>
      <c r="O35" s="297">
        <v>1.5509999999999999</v>
      </c>
      <c r="P35" s="298">
        <v>2.3079999999999998</v>
      </c>
      <c r="Q35" s="298">
        <v>2.0219999999999998</v>
      </c>
      <c r="R35" s="298">
        <v>1.2450000000000001</v>
      </c>
      <c r="S35" s="298">
        <v>1.256</v>
      </c>
      <c r="T35" s="298" t="s">
        <v>767</v>
      </c>
      <c r="U35" s="299" t="s">
        <v>767</v>
      </c>
    </row>
    <row r="36" spans="1:21" s="106" customFormat="1" ht="15.95" customHeight="1">
      <c r="A36" s="466" t="s">
        <v>50</v>
      </c>
      <c r="B36" s="296">
        <v>2.0630000000000002</v>
      </c>
      <c r="C36" s="296">
        <v>4.6040000000000001</v>
      </c>
      <c r="D36" s="296">
        <v>2.4420000000000002</v>
      </c>
      <c r="E36" s="741">
        <v>-7.4999999999999997E-2</v>
      </c>
      <c r="F36" s="296">
        <v>0.78900000000000003</v>
      </c>
      <c r="G36" s="296">
        <v>0.97099999999999997</v>
      </c>
      <c r="H36" s="296">
        <v>3.5750000000000002</v>
      </c>
      <c r="I36" s="296">
        <v>0.379</v>
      </c>
      <c r="J36" s="296">
        <v>0.622</v>
      </c>
      <c r="K36" s="296">
        <v>2.1080000000000001</v>
      </c>
      <c r="L36" s="637" t="s">
        <v>351</v>
      </c>
      <c r="M36" s="301" t="s">
        <v>50</v>
      </c>
      <c r="N36" s="98" t="s">
        <v>351</v>
      </c>
      <c r="O36" s="297">
        <v>1.325</v>
      </c>
      <c r="P36" s="298">
        <v>1.464</v>
      </c>
      <c r="Q36" s="705">
        <v>2.89</v>
      </c>
      <c r="R36" s="298">
        <v>2.556</v>
      </c>
      <c r="S36" s="298">
        <v>0.377</v>
      </c>
      <c r="T36" s="298">
        <v>-0.21199999999999999</v>
      </c>
      <c r="U36" s="299" t="s">
        <v>767</v>
      </c>
    </row>
    <row r="37" spans="1:21" s="106" customFormat="1" ht="15.95" customHeight="1" thickBot="1">
      <c r="A37" s="664" t="s">
        <v>52</v>
      </c>
      <c r="B37" s="665">
        <v>2.0910000000000002</v>
      </c>
      <c r="C37" s="666">
        <v>2.3690000000000002</v>
      </c>
      <c r="D37" s="666">
        <v>2.7040000000000002</v>
      </c>
      <c r="E37" s="742">
        <v>0.155</v>
      </c>
      <c r="F37" s="702">
        <v>1.79</v>
      </c>
      <c r="G37" s="666">
        <v>0.185</v>
      </c>
      <c r="H37" s="666">
        <v>0.34799999999999998</v>
      </c>
      <c r="I37" s="666">
        <v>1.6539999999999999</v>
      </c>
      <c r="J37" s="666" t="s">
        <v>767</v>
      </c>
      <c r="K37" s="666">
        <v>2.3090000000000002</v>
      </c>
      <c r="L37" s="646" t="s">
        <v>352</v>
      </c>
      <c r="M37" s="304" t="s">
        <v>52</v>
      </c>
      <c r="N37" s="667" t="s">
        <v>352</v>
      </c>
      <c r="O37" s="668">
        <v>1.325</v>
      </c>
      <c r="P37" s="669">
        <v>1.464</v>
      </c>
      <c r="Q37" s="707">
        <v>2.89</v>
      </c>
      <c r="R37" s="669">
        <v>2.556</v>
      </c>
      <c r="S37" s="669">
        <v>0.377</v>
      </c>
      <c r="T37" s="669">
        <v>-0.21199999999999999</v>
      </c>
      <c r="U37" s="670" t="s">
        <v>767</v>
      </c>
    </row>
    <row r="38" spans="1:21" s="106" customFormat="1" ht="11.25" customHeight="1">
      <c r="A38" s="501" t="s">
        <v>709</v>
      </c>
      <c r="L38" s="671" t="s">
        <v>717</v>
      </c>
      <c r="M38" s="671"/>
      <c r="N38" s="671"/>
      <c r="U38" s="671" t="s">
        <v>717</v>
      </c>
    </row>
    <row r="39" spans="1:21" s="106" customFormat="1" ht="11.25" customHeight="1">
      <c r="A39" s="501" t="s">
        <v>710</v>
      </c>
    </row>
    <row r="40" spans="1:21" s="127" customFormat="1" ht="11.25" customHeight="1">
      <c r="A40" s="501" t="s">
        <v>706</v>
      </c>
    </row>
    <row r="41" spans="1:21" s="127" customFormat="1" ht="11.25" customHeight="1">
      <c r="A41" s="501" t="s">
        <v>707</v>
      </c>
    </row>
    <row r="42" spans="1:21" s="127" customFormat="1" ht="11.25" customHeight="1">
      <c r="A42" s="501" t="s">
        <v>708</v>
      </c>
    </row>
    <row r="43" spans="1:21" s="106" customFormat="1" ht="11.25"/>
    <row r="44" spans="1:21" s="106" customFormat="1" ht="11.25"/>
    <row r="45" spans="1:21" s="106" customFormat="1" ht="11.25"/>
    <row r="46" spans="1:21" s="106" customFormat="1" ht="11.25"/>
    <row r="47" spans="1:21" s="106" customFormat="1" ht="11.25"/>
    <row r="48" spans="1:21" s="106" customFormat="1" ht="11.25">
      <c r="J48" s="672"/>
    </row>
    <row r="49" spans="10:10" s="106" customFormat="1" ht="11.25">
      <c r="J49" s="672"/>
    </row>
    <row r="50" spans="10:10" s="106" customFormat="1" ht="11.25">
      <c r="J50" s="672"/>
    </row>
    <row r="51" spans="10:10" s="106" customFormat="1" ht="11.25">
      <c r="J51" s="672"/>
    </row>
    <row r="52" spans="10:10" s="106" customFormat="1" ht="11.25">
      <c r="J52" s="672"/>
    </row>
    <row r="53" spans="10:10" s="106" customFormat="1" ht="11.25">
      <c r="J53" s="673"/>
    </row>
    <row r="54" spans="10:10" s="106" customFormat="1" ht="11.25">
      <c r="J54" s="673"/>
    </row>
    <row r="55" spans="10:10" s="106" customFormat="1" ht="11.25">
      <c r="J55" s="673"/>
    </row>
    <row r="56" spans="10:10" s="106" customFormat="1" ht="11.25">
      <c r="J56" s="673"/>
    </row>
    <row r="57" spans="10:10" s="106" customFormat="1" ht="11.25">
      <c r="J57" s="673"/>
    </row>
    <row r="58" spans="10:10" s="106" customFormat="1" ht="11.25">
      <c r="J58" s="673"/>
    </row>
    <row r="59" spans="10:10" s="106" customFormat="1" ht="11.25">
      <c r="J59" s="673"/>
    </row>
    <row r="60" spans="10:10" s="106" customFormat="1" ht="11.25">
      <c r="J60" s="673"/>
    </row>
    <row r="61" spans="10:10" s="106" customFormat="1" ht="11.25">
      <c r="J61" s="673"/>
    </row>
    <row r="62" spans="10:10" s="106" customFormat="1" ht="11.25">
      <c r="J62" s="673"/>
    </row>
    <row r="63" spans="10:10" s="106" customFormat="1" ht="11.25">
      <c r="J63" s="673"/>
    </row>
    <row r="64" spans="10:10" s="106" customFormat="1" ht="11.25">
      <c r="J64" s="673"/>
    </row>
    <row r="65" spans="10:10" s="106" customFormat="1" ht="11.25">
      <c r="J65" s="673"/>
    </row>
    <row r="66" spans="10:10" s="106" customFormat="1" ht="11.25">
      <c r="J66" s="673"/>
    </row>
    <row r="67" spans="10:10" s="106" customFormat="1" ht="11.25">
      <c r="J67" s="672"/>
    </row>
    <row r="68" spans="10:10" s="106" customFormat="1" ht="11.25">
      <c r="J68" s="672"/>
    </row>
    <row r="69" spans="10:10" s="106" customFormat="1" ht="11.25">
      <c r="J69" s="672"/>
    </row>
    <row r="70" spans="10:10" s="106" customFormat="1" ht="11.25">
      <c r="J70" s="672"/>
    </row>
    <row r="71" spans="10:10" s="106" customFormat="1" ht="11.25"/>
    <row r="72" spans="10:10" s="106" customFormat="1" ht="11.25"/>
    <row r="73" spans="10:10" s="106" customFormat="1" ht="11.25"/>
    <row r="74" spans="10:10" s="106" customFormat="1" ht="11.25"/>
    <row r="75" spans="10:10" s="106" customFormat="1" ht="11.25"/>
    <row r="76" spans="10:10" s="106" customFormat="1" ht="11.25"/>
    <row r="77" spans="10:10" s="106" customFormat="1" ht="11.25"/>
    <row r="78" spans="10:10" s="106" customFormat="1" ht="11.25"/>
    <row r="79" spans="10:10" s="106" customFormat="1" ht="11.25"/>
    <row r="80" spans="10:10" s="106" customFormat="1" ht="11.25"/>
    <row r="81" s="106" customFormat="1" ht="11.25"/>
    <row r="82" s="106" customFormat="1" ht="11.25"/>
    <row r="83" s="106" customFormat="1" ht="11.25"/>
    <row r="84" s="106" customFormat="1" ht="11.25"/>
    <row r="85" s="106" customFormat="1" ht="11.25"/>
    <row r="86" s="106" customFormat="1" ht="11.25"/>
    <row r="87" s="106" customFormat="1" ht="11.25"/>
    <row r="88" s="106" customFormat="1" ht="11.25"/>
    <row r="89" s="106" customFormat="1" ht="11.25"/>
    <row r="90" s="106" customFormat="1" ht="11.25"/>
    <row r="91" s="106" customFormat="1" ht="11.25"/>
    <row r="92" s="106" customFormat="1" ht="11.25"/>
    <row r="93" s="106" customFormat="1" ht="11.25"/>
    <row r="94" s="106" customFormat="1" ht="11.25"/>
    <row r="95" s="106" customFormat="1" ht="11.25"/>
    <row r="96" s="106" customFormat="1" ht="11.25"/>
    <row r="97" s="106" customFormat="1" ht="11.25"/>
    <row r="98" s="106" customFormat="1" ht="11.25"/>
    <row r="99" s="106" customFormat="1" ht="11.25"/>
    <row r="100" s="106" customFormat="1" ht="11.25"/>
    <row r="101" s="106" customFormat="1" ht="11.25"/>
    <row r="102" s="106" customFormat="1" ht="11.25"/>
    <row r="103" s="106" customFormat="1" ht="11.25"/>
  </sheetData>
  <sheetProtection selectLockedCells="1"/>
  <mergeCells count="31">
    <mergeCell ref="M12:N12"/>
    <mergeCell ref="M9:N9"/>
    <mergeCell ref="M10:N10"/>
    <mergeCell ref="M11:N11"/>
    <mergeCell ref="M13:N13"/>
    <mergeCell ref="C7:C8"/>
    <mergeCell ref="D7:D8"/>
    <mergeCell ref="L6:L8"/>
    <mergeCell ref="A6:A8"/>
    <mergeCell ref="I7:I8"/>
    <mergeCell ref="J7:J8"/>
    <mergeCell ref="F7:F8"/>
    <mergeCell ref="E7:E8"/>
    <mergeCell ref="G7:G8"/>
    <mergeCell ref="H7:H8"/>
    <mergeCell ref="A3:F3"/>
    <mergeCell ref="G3:L3"/>
    <mergeCell ref="M3:U3"/>
    <mergeCell ref="M4:U4"/>
    <mergeCell ref="S7:S8"/>
    <mergeCell ref="T7:T8"/>
    <mergeCell ref="U7:U8"/>
    <mergeCell ref="O7:O8"/>
    <mergeCell ref="P7:P8"/>
    <mergeCell ref="O6:U6"/>
    <mergeCell ref="Q7:R7"/>
    <mergeCell ref="M6:N8"/>
    <mergeCell ref="C6:F6"/>
    <mergeCell ref="G6:K6"/>
    <mergeCell ref="K7:K8"/>
    <mergeCell ref="B6:B8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7.625" style="140" customWidth="1"/>
    <col min="2" max="2" width="11.125" style="140" customWidth="1"/>
    <col min="3" max="3" width="10.75" style="100" customWidth="1"/>
    <col min="4" max="4" width="10.25" style="100" customWidth="1"/>
    <col min="5" max="5" width="10.875" style="101" customWidth="1"/>
    <col min="6" max="8" width="10.625" style="101" customWidth="1"/>
    <col min="9" max="9" width="11.375" style="101" customWidth="1"/>
    <col min="10" max="15" width="8.875" style="101" customWidth="1"/>
    <col min="16" max="17" width="8.875" style="100" customWidth="1"/>
    <col min="18" max="23" width="11.625" style="100" customWidth="1"/>
    <col min="24" max="25" width="12.625" style="100" customWidth="1"/>
    <col min="26" max="28" width="11.625" style="100" customWidth="1"/>
    <col min="29" max="29" width="11.75" style="100" customWidth="1"/>
    <col min="30" max="35" width="11.625" style="101" customWidth="1"/>
    <col min="36" max="37" width="11.625" style="100" customWidth="1"/>
    <col min="38" max="38" width="12.625" style="101" customWidth="1"/>
    <col min="39" max="16384" width="9" style="101"/>
  </cols>
  <sheetData>
    <row r="1" spans="1:39" s="106" customFormat="1" ht="14.1" customHeight="1">
      <c r="A1" s="144"/>
      <c r="B1" s="137"/>
      <c r="C1" s="137"/>
      <c r="D1" s="137"/>
      <c r="H1" s="102" t="s">
        <v>816</v>
      </c>
      <c r="I1" s="144" t="s">
        <v>817</v>
      </c>
      <c r="P1" s="137"/>
      <c r="X1" s="102" t="s">
        <v>818</v>
      </c>
      <c r="Y1" s="144" t="s">
        <v>819</v>
      </c>
      <c r="AJ1" s="137"/>
      <c r="AK1" s="137"/>
      <c r="AL1" s="102" t="s">
        <v>820</v>
      </c>
    </row>
    <row r="2" spans="1:39" s="106" customFormat="1" ht="14.1" customHeight="1">
      <c r="A2" s="137"/>
      <c r="B2" s="137"/>
      <c r="C2" s="137"/>
      <c r="D2" s="137"/>
      <c r="K2" s="102"/>
      <c r="P2" s="137"/>
      <c r="Q2" s="137"/>
      <c r="AE2" s="144"/>
      <c r="AJ2" s="137"/>
      <c r="AK2" s="137"/>
    </row>
    <row r="3" spans="1:39" s="103" customFormat="1" ht="20.100000000000001" customHeight="1">
      <c r="A3" s="754" t="s">
        <v>499</v>
      </c>
      <c r="B3" s="754"/>
      <c r="C3" s="754"/>
      <c r="D3" s="754"/>
      <c r="E3" s="754"/>
      <c r="F3" s="754"/>
      <c r="G3" s="754"/>
      <c r="H3" s="754"/>
      <c r="I3" s="754" t="s">
        <v>501</v>
      </c>
      <c r="J3" s="754"/>
      <c r="K3" s="754"/>
      <c r="L3" s="754"/>
      <c r="M3" s="754"/>
      <c r="N3" s="754"/>
      <c r="O3" s="754"/>
      <c r="P3" s="754"/>
      <c r="Q3" s="754"/>
      <c r="R3" s="822" t="s">
        <v>364</v>
      </c>
      <c r="S3" s="1020"/>
      <c r="T3" s="1020"/>
      <c r="U3" s="1020"/>
      <c r="V3" s="1020"/>
      <c r="W3" s="1020"/>
      <c r="X3" s="1020"/>
      <c r="Y3" s="754" t="s">
        <v>365</v>
      </c>
      <c r="Z3" s="754"/>
      <c r="AA3" s="754"/>
      <c r="AB3" s="822"/>
      <c r="AC3" s="754"/>
      <c r="AD3" s="754"/>
      <c r="AE3" s="754"/>
      <c r="AF3" s="754" t="s">
        <v>364</v>
      </c>
      <c r="AG3" s="992"/>
      <c r="AH3" s="992"/>
      <c r="AI3" s="992"/>
      <c r="AJ3" s="992"/>
      <c r="AK3" s="992"/>
      <c r="AL3" s="992"/>
    </row>
    <row r="4" spans="1:39" s="104" customFormat="1" ht="24" customHeight="1">
      <c r="A4" s="755" t="s">
        <v>500</v>
      </c>
      <c r="B4" s="755"/>
      <c r="C4" s="755"/>
      <c r="D4" s="755"/>
      <c r="E4" s="755"/>
      <c r="F4" s="755"/>
      <c r="G4" s="755"/>
      <c r="H4" s="755"/>
      <c r="I4" s="490"/>
      <c r="J4" s="490"/>
      <c r="K4" s="490"/>
      <c r="L4" s="290"/>
      <c r="M4" s="290"/>
      <c r="N4" s="290"/>
      <c r="O4" s="290"/>
      <c r="P4" s="290"/>
      <c r="Q4" s="290"/>
      <c r="R4" s="428"/>
      <c r="S4" s="428"/>
      <c r="T4" s="428"/>
      <c r="U4" s="428"/>
      <c r="V4" s="428"/>
      <c r="W4" s="428"/>
      <c r="X4" s="428"/>
      <c r="Y4" s="755"/>
      <c r="Z4" s="983"/>
      <c r="AA4" s="983"/>
      <c r="AB4" s="983"/>
      <c r="AC4" s="983"/>
      <c r="AD4" s="983"/>
      <c r="AE4" s="983"/>
      <c r="AF4" s="993"/>
      <c r="AG4" s="983"/>
      <c r="AH4" s="983"/>
      <c r="AI4" s="983"/>
      <c r="AJ4" s="983"/>
      <c r="AK4" s="983"/>
      <c r="AL4" s="983"/>
    </row>
    <row r="5" spans="1:39" s="491" customFormat="1" ht="18" customHeight="1" thickBot="1">
      <c r="A5" s="491" t="s">
        <v>152</v>
      </c>
      <c r="H5" s="102" t="s">
        <v>309</v>
      </c>
      <c r="I5" s="491" t="s">
        <v>152</v>
      </c>
      <c r="X5" s="102" t="s">
        <v>309</v>
      </c>
      <c r="Y5" s="491" t="s">
        <v>152</v>
      </c>
      <c r="AK5" s="102"/>
      <c r="AL5" s="102" t="s">
        <v>309</v>
      </c>
    </row>
    <row r="6" spans="1:39" s="106" customFormat="1" ht="19.350000000000001" customHeight="1">
      <c r="A6" s="863" t="s">
        <v>310</v>
      </c>
      <c r="B6" s="1005"/>
      <c r="C6" s="1026" t="s">
        <v>311</v>
      </c>
      <c r="D6" s="818"/>
      <c r="E6" s="819" t="s">
        <v>153</v>
      </c>
      <c r="F6" s="955"/>
      <c r="G6" s="955"/>
      <c r="H6" s="955"/>
      <c r="I6" s="846" t="s">
        <v>157</v>
      </c>
      <c r="J6" s="1023" t="s">
        <v>153</v>
      </c>
      <c r="K6" s="955"/>
      <c r="L6" s="955"/>
      <c r="M6" s="955"/>
      <c r="N6" s="955"/>
      <c r="O6" s="955"/>
      <c r="P6" s="955"/>
      <c r="Q6" s="955"/>
      <c r="R6" s="955" t="s">
        <v>153</v>
      </c>
      <c r="S6" s="955"/>
      <c r="T6" s="955"/>
      <c r="U6" s="955"/>
      <c r="V6" s="955"/>
      <c r="W6" s="1025"/>
      <c r="X6" s="994" t="s">
        <v>312</v>
      </c>
      <c r="Y6" s="846" t="s">
        <v>157</v>
      </c>
      <c r="Z6" s="984" t="s">
        <v>154</v>
      </c>
      <c r="AA6" s="941"/>
      <c r="AB6" s="941"/>
      <c r="AC6" s="941"/>
      <c r="AD6" s="941"/>
      <c r="AE6" s="941"/>
      <c r="AF6" s="955" t="s">
        <v>154</v>
      </c>
      <c r="AG6" s="955"/>
      <c r="AH6" s="955"/>
      <c r="AI6" s="955"/>
      <c r="AJ6" s="955"/>
      <c r="AK6" s="998"/>
      <c r="AL6" s="994" t="s">
        <v>312</v>
      </c>
    </row>
    <row r="7" spans="1:39" s="106" customFormat="1" ht="19.350000000000001" customHeight="1">
      <c r="A7" s="1006"/>
      <c r="B7" s="1002"/>
      <c r="C7" s="990"/>
      <c r="D7" s="989"/>
      <c r="E7" s="1017" t="s">
        <v>313</v>
      </c>
      <c r="F7" s="1018"/>
      <c r="G7" s="1018"/>
      <c r="H7" s="1018"/>
      <c r="I7" s="953"/>
      <c r="J7" s="1011" t="s">
        <v>313</v>
      </c>
      <c r="K7" s="1012"/>
      <c r="L7" s="1012"/>
      <c r="M7" s="1012"/>
      <c r="N7" s="1012"/>
      <c r="O7" s="1012"/>
      <c r="P7" s="1012"/>
      <c r="Q7" s="1012"/>
      <c r="R7" s="832" t="s">
        <v>720</v>
      </c>
      <c r="S7" s="820"/>
      <c r="T7" s="820" t="s">
        <v>314</v>
      </c>
      <c r="U7" s="820"/>
      <c r="V7" s="820" t="s">
        <v>315</v>
      </c>
      <c r="W7" s="820"/>
      <c r="X7" s="995"/>
      <c r="Y7" s="953"/>
      <c r="Z7" s="852" t="s">
        <v>316</v>
      </c>
      <c r="AA7" s="989"/>
      <c r="AB7" s="820" t="s">
        <v>317</v>
      </c>
      <c r="AC7" s="989"/>
      <c r="AD7" s="987" t="s">
        <v>318</v>
      </c>
      <c r="AE7" s="987"/>
      <c r="AF7" s="832" t="s">
        <v>319</v>
      </c>
      <c r="AG7" s="989"/>
      <c r="AH7" s="820" t="s">
        <v>320</v>
      </c>
      <c r="AI7" s="989"/>
      <c r="AJ7" s="820" t="s">
        <v>321</v>
      </c>
      <c r="AK7" s="999"/>
      <c r="AL7" s="995"/>
    </row>
    <row r="8" spans="1:39" s="106" customFormat="1" ht="27" customHeight="1">
      <c r="A8" s="1006"/>
      <c r="B8" s="1002"/>
      <c r="C8" s="990"/>
      <c r="D8" s="989"/>
      <c r="E8" s="820" t="s">
        <v>322</v>
      </c>
      <c r="F8" s="989"/>
      <c r="G8" s="1009" t="s">
        <v>323</v>
      </c>
      <c r="H8" s="1019"/>
      <c r="I8" s="953"/>
      <c r="J8" s="1021" t="s">
        <v>324</v>
      </c>
      <c r="K8" s="1022"/>
      <c r="L8" s="820" t="s">
        <v>325</v>
      </c>
      <c r="M8" s="989"/>
      <c r="N8" s="1009" t="s">
        <v>326</v>
      </c>
      <c r="O8" s="1022"/>
      <c r="P8" s="820" t="s">
        <v>327</v>
      </c>
      <c r="Q8" s="1017"/>
      <c r="R8" s="832"/>
      <c r="S8" s="820"/>
      <c r="T8" s="820"/>
      <c r="U8" s="820"/>
      <c r="V8" s="820"/>
      <c r="W8" s="820"/>
      <c r="X8" s="995"/>
      <c r="Y8" s="953"/>
      <c r="Z8" s="990"/>
      <c r="AA8" s="989"/>
      <c r="AB8" s="989"/>
      <c r="AC8" s="989"/>
      <c r="AD8" s="988"/>
      <c r="AE8" s="988"/>
      <c r="AF8" s="1000"/>
      <c r="AG8" s="989"/>
      <c r="AH8" s="989"/>
      <c r="AI8" s="989"/>
      <c r="AJ8" s="989"/>
      <c r="AK8" s="999"/>
      <c r="AL8" s="995"/>
    </row>
    <row r="9" spans="1:39" s="106" customFormat="1" ht="13.5" customHeight="1">
      <c r="A9" s="1006"/>
      <c r="B9" s="1002"/>
      <c r="C9" s="852" t="s">
        <v>328</v>
      </c>
      <c r="D9" s="820" t="s">
        <v>329</v>
      </c>
      <c r="E9" s="820" t="s">
        <v>328</v>
      </c>
      <c r="F9" s="820" t="s">
        <v>329</v>
      </c>
      <c r="G9" s="832" t="s">
        <v>328</v>
      </c>
      <c r="H9" s="1015" t="s">
        <v>329</v>
      </c>
      <c r="I9" s="953"/>
      <c r="J9" s="852" t="s">
        <v>328</v>
      </c>
      <c r="K9" s="1009" t="s">
        <v>329</v>
      </c>
      <c r="L9" s="820" t="s">
        <v>328</v>
      </c>
      <c r="M9" s="820" t="s">
        <v>329</v>
      </c>
      <c r="N9" s="820" t="s">
        <v>328</v>
      </c>
      <c r="O9" s="1009" t="s">
        <v>329</v>
      </c>
      <c r="P9" s="820" t="s">
        <v>328</v>
      </c>
      <c r="Q9" s="836" t="s">
        <v>329</v>
      </c>
      <c r="R9" s="832" t="s">
        <v>328</v>
      </c>
      <c r="S9" s="820" t="s">
        <v>329</v>
      </c>
      <c r="T9" s="820" t="s">
        <v>328</v>
      </c>
      <c r="U9" s="820" t="s">
        <v>329</v>
      </c>
      <c r="V9" s="820" t="s">
        <v>328</v>
      </c>
      <c r="W9" s="820" t="s">
        <v>329</v>
      </c>
      <c r="X9" s="995"/>
      <c r="Y9" s="953"/>
      <c r="Z9" s="832" t="s">
        <v>328</v>
      </c>
      <c r="AA9" s="820" t="s">
        <v>329</v>
      </c>
      <c r="AB9" s="820" t="s">
        <v>328</v>
      </c>
      <c r="AC9" s="820" t="s">
        <v>329</v>
      </c>
      <c r="AD9" s="832" t="s">
        <v>328</v>
      </c>
      <c r="AE9" s="947" t="s">
        <v>329</v>
      </c>
      <c r="AF9" s="832" t="s">
        <v>328</v>
      </c>
      <c r="AG9" s="820" t="s">
        <v>329</v>
      </c>
      <c r="AH9" s="832" t="s">
        <v>328</v>
      </c>
      <c r="AI9" s="820" t="s">
        <v>329</v>
      </c>
      <c r="AJ9" s="832" t="s">
        <v>328</v>
      </c>
      <c r="AK9" s="834" t="s">
        <v>329</v>
      </c>
      <c r="AL9" s="995"/>
    </row>
    <row r="10" spans="1:39" s="106" customFormat="1" ht="13.5" customHeight="1">
      <c r="A10" s="1007"/>
      <c r="B10" s="1008"/>
      <c r="C10" s="1013"/>
      <c r="D10" s="985"/>
      <c r="E10" s="985"/>
      <c r="F10" s="985"/>
      <c r="G10" s="986"/>
      <c r="H10" s="1016"/>
      <c r="I10" s="954"/>
      <c r="J10" s="1013"/>
      <c r="K10" s="1010"/>
      <c r="L10" s="985"/>
      <c r="M10" s="985"/>
      <c r="N10" s="985"/>
      <c r="O10" s="1010"/>
      <c r="P10" s="985"/>
      <c r="Q10" s="1014"/>
      <c r="R10" s="986"/>
      <c r="S10" s="985"/>
      <c r="T10" s="985"/>
      <c r="U10" s="985"/>
      <c r="V10" s="985"/>
      <c r="W10" s="985"/>
      <c r="X10" s="996"/>
      <c r="Y10" s="954"/>
      <c r="Z10" s="986"/>
      <c r="AA10" s="985"/>
      <c r="AB10" s="985"/>
      <c r="AC10" s="985"/>
      <c r="AD10" s="985"/>
      <c r="AE10" s="991"/>
      <c r="AF10" s="986"/>
      <c r="AG10" s="985"/>
      <c r="AH10" s="986"/>
      <c r="AI10" s="985"/>
      <c r="AJ10" s="986"/>
      <c r="AK10" s="997"/>
      <c r="AL10" s="996"/>
    </row>
    <row r="11" spans="1:39" s="434" customFormat="1" ht="17.100000000000001" customHeight="1">
      <c r="A11" s="861" t="s">
        <v>7</v>
      </c>
      <c r="B11" s="862"/>
      <c r="C11" s="519">
        <v>186963</v>
      </c>
      <c r="D11" s="69">
        <v>354867</v>
      </c>
      <c r="E11" s="69">
        <v>63767</v>
      </c>
      <c r="F11" s="69">
        <v>20461</v>
      </c>
      <c r="G11" s="69">
        <v>4133</v>
      </c>
      <c r="H11" s="69">
        <v>825</v>
      </c>
      <c r="I11" s="430" t="s">
        <v>7</v>
      </c>
      <c r="J11" s="519">
        <v>5868</v>
      </c>
      <c r="K11" s="69">
        <v>8534</v>
      </c>
      <c r="L11" s="69">
        <v>17771</v>
      </c>
      <c r="M11" s="69">
        <v>31375</v>
      </c>
      <c r="N11" s="69">
        <v>942</v>
      </c>
      <c r="O11" s="69">
        <v>1316</v>
      </c>
      <c r="P11" s="69">
        <v>4112</v>
      </c>
      <c r="Q11" s="69">
        <v>2615</v>
      </c>
      <c r="R11" s="286">
        <v>58690</v>
      </c>
      <c r="S11" s="286">
        <v>112128</v>
      </c>
      <c r="T11" s="286">
        <v>29916</v>
      </c>
      <c r="U11" s="286">
        <v>167885</v>
      </c>
      <c r="V11" s="286">
        <v>1764</v>
      </c>
      <c r="W11" s="286">
        <v>9728</v>
      </c>
      <c r="X11" s="433" t="s">
        <v>7</v>
      </c>
      <c r="Y11" s="430" t="s">
        <v>7</v>
      </c>
      <c r="Z11" s="462">
        <v>30379</v>
      </c>
      <c r="AA11" s="462">
        <v>37388</v>
      </c>
      <c r="AB11" s="462">
        <v>42609</v>
      </c>
      <c r="AC11" s="462">
        <v>55364</v>
      </c>
      <c r="AD11" s="69">
        <v>80149</v>
      </c>
      <c r="AE11" s="69">
        <v>20183</v>
      </c>
      <c r="AF11" s="462">
        <v>24110</v>
      </c>
      <c r="AG11" s="462">
        <v>226701</v>
      </c>
      <c r="AH11" s="462">
        <v>1001</v>
      </c>
      <c r="AI11" s="462">
        <v>4411</v>
      </c>
      <c r="AJ11" s="462">
        <v>8715</v>
      </c>
      <c r="AK11" s="633">
        <v>10814</v>
      </c>
      <c r="AL11" s="433" t="s">
        <v>7</v>
      </c>
    </row>
    <row r="12" spans="1:39" s="434" customFormat="1" ht="17.100000000000001" customHeight="1">
      <c r="A12" s="861" t="s">
        <v>689</v>
      </c>
      <c r="B12" s="1024"/>
      <c r="C12" s="519">
        <v>215128</v>
      </c>
      <c r="D12" s="69">
        <v>348875</v>
      </c>
      <c r="E12" s="69">
        <v>79206</v>
      </c>
      <c r="F12" s="69">
        <v>17890</v>
      </c>
      <c r="G12" s="69">
        <v>5725</v>
      </c>
      <c r="H12" s="69">
        <v>1277</v>
      </c>
      <c r="I12" s="430" t="s">
        <v>689</v>
      </c>
      <c r="J12" s="69">
        <v>7968</v>
      </c>
      <c r="K12" s="69">
        <v>11488</v>
      </c>
      <c r="L12" s="69">
        <v>21339</v>
      </c>
      <c r="M12" s="69">
        <v>29558</v>
      </c>
      <c r="N12" s="69">
        <v>621</v>
      </c>
      <c r="O12" s="69">
        <v>1858</v>
      </c>
      <c r="P12" s="69">
        <v>2995</v>
      </c>
      <c r="Q12" s="69">
        <v>1542</v>
      </c>
      <c r="R12" s="286">
        <v>65148</v>
      </c>
      <c r="S12" s="286">
        <v>118779</v>
      </c>
      <c r="T12" s="286">
        <v>30152</v>
      </c>
      <c r="U12" s="286">
        <v>158013</v>
      </c>
      <c r="V12" s="286">
        <v>1974</v>
      </c>
      <c r="W12" s="286">
        <v>8470</v>
      </c>
      <c r="X12" s="433" t="s">
        <v>690</v>
      </c>
      <c r="Y12" s="430" t="s">
        <v>689</v>
      </c>
      <c r="Z12" s="462">
        <v>33756</v>
      </c>
      <c r="AA12" s="462">
        <v>40125</v>
      </c>
      <c r="AB12" s="462">
        <v>45883</v>
      </c>
      <c r="AC12" s="462">
        <v>56517</v>
      </c>
      <c r="AD12" s="69">
        <v>94990</v>
      </c>
      <c r="AE12" s="69">
        <v>21978</v>
      </c>
      <c r="AF12" s="462">
        <v>30218</v>
      </c>
      <c r="AG12" s="462">
        <v>214043</v>
      </c>
      <c r="AH12" s="462">
        <v>1305</v>
      </c>
      <c r="AI12" s="462">
        <v>4453</v>
      </c>
      <c r="AJ12" s="462">
        <v>8977</v>
      </c>
      <c r="AK12" s="69">
        <v>11760</v>
      </c>
      <c r="AL12" s="433" t="s">
        <v>291</v>
      </c>
    </row>
    <row r="13" spans="1:39" s="434" customFormat="1" ht="17.100000000000001" customHeight="1">
      <c r="A13" s="861" t="s">
        <v>565</v>
      </c>
      <c r="B13" s="1024"/>
      <c r="C13" s="519">
        <v>190945</v>
      </c>
      <c r="D13" s="69">
        <v>520032.82999999996</v>
      </c>
      <c r="E13" s="69">
        <v>64519</v>
      </c>
      <c r="F13" s="69">
        <v>35036</v>
      </c>
      <c r="G13" s="69">
        <v>6563</v>
      </c>
      <c r="H13" s="69">
        <v>1227</v>
      </c>
      <c r="I13" s="430" t="s">
        <v>565</v>
      </c>
      <c r="J13" s="69">
        <v>5621</v>
      </c>
      <c r="K13" s="69">
        <v>7465</v>
      </c>
      <c r="L13" s="69">
        <v>19417</v>
      </c>
      <c r="M13" s="69">
        <v>25985</v>
      </c>
      <c r="N13" s="69">
        <v>511</v>
      </c>
      <c r="O13" s="69">
        <v>1035</v>
      </c>
      <c r="P13" s="69">
        <v>1102</v>
      </c>
      <c r="Q13" s="69">
        <v>679.83</v>
      </c>
      <c r="R13" s="286">
        <v>63583</v>
      </c>
      <c r="S13" s="286">
        <v>289272</v>
      </c>
      <c r="T13" s="286">
        <v>27998</v>
      </c>
      <c r="U13" s="286">
        <v>149683</v>
      </c>
      <c r="V13" s="286">
        <v>1631</v>
      </c>
      <c r="W13" s="286">
        <v>9650</v>
      </c>
      <c r="X13" s="433" t="s">
        <v>565</v>
      </c>
      <c r="Y13" s="430" t="s">
        <v>565</v>
      </c>
      <c r="Z13" s="462">
        <v>31249</v>
      </c>
      <c r="AA13" s="462">
        <v>41349</v>
      </c>
      <c r="AB13" s="462">
        <v>41975</v>
      </c>
      <c r="AC13" s="462">
        <v>213983</v>
      </c>
      <c r="AD13" s="69">
        <v>84463</v>
      </c>
      <c r="AE13" s="69">
        <v>39151</v>
      </c>
      <c r="AF13" s="462">
        <v>23208</v>
      </c>
      <c r="AG13" s="462">
        <v>209514</v>
      </c>
      <c r="AH13" s="462">
        <v>1350</v>
      </c>
      <c r="AI13" s="462">
        <v>4943</v>
      </c>
      <c r="AJ13" s="462">
        <v>8700</v>
      </c>
      <c r="AK13" s="69">
        <v>11998</v>
      </c>
      <c r="AL13" s="433" t="s">
        <v>565</v>
      </c>
    </row>
    <row r="14" spans="1:39" s="434" customFormat="1" ht="17.100000000000001" customHeight="1">
      <c r="A14" s="861" t="s">
        <v>762</v>
      </c>
      <c r="B14" s="1024"/>
      <c r="C14" s="519">
        <v>203683</v>
      </c>
      <c r="D14" s="69">
        <v>328897</v>
      </c>
      <c r="E14" s="69">
        <v>73245</v>
      </c>
      <c r="F14" s="69">
        <v>14641</v>
      </c>
      <c r="G14" s="69">
        <v>6662</v>
      </c>
      <c r="H14" s="69">
        <v>1117</v>
      </c>
      <c r="I14" s="430" t="s">
        <v>705</v>
      </c>
      <c r="J14" s="69">
        <v>5897</v>
      </c>
      <c r="K14" s="69">
        <v>10762</v>
      </c>
      <c r="L14" s="69">
        <v>18977</v>
      </c>
      <c r="M14" s="69">
        <v>24186</v>
      </c>
      <c r="N14" s="69">
        <v>730</v>
      </c>
      <c r="O14" s="69">
        <v>1391</v>
      </c>
      <c r="P14" s="69">
        <v>1025</v>
      </c>
      <c r="Q14" s="69">
        <v>402</v>
      </c>
      <c r="R14" s="286">
        <v>67810</v>
      </c>
      <c r="S14" s="286">
        <v>119078</v>
      </c>
      <c r="T14" s="286">
        <v>27770</v>
      </c>
      <c r="U14" s="286">
        <v>148648</v>
      </c>
      <c r="V14" s="286">
        <v>1567</v>
      </c>
      <c r="W14" s="286">
        <v>8672</v>
      </c>
      <c r="X14" s="433" t="s">
        <v>705</v>
      </c>
      <c r="Y14" s="430" t="s">
        <v>705</v>
      </c>
      <c r="Z14" s="462">
        <v>32511</v>
      </c>
      <c r="AA14" s="462">
        <v>37948</v>
      </c>
      <c r="AB14" s="462">
        <v>45931</v>
      </c>
      <c r="AC14" s="462">
        <v>55991</v>
      </c>
      <c r="AD14" s="69">
        <v>92508</v>
      </c>
      <c r="AE14" s="69">
        <v>20459</v>
      </c>
      <c r="AF14" s="462">
        <v>21290</v>
      </c>
      <c r="AG14" s="462">
        <v>195381</v>
      </c>
      <c r="AH14" s="462">
        <v>1315</v>
      </c>
      <c r="AI14" s="462">
        <v>7934</v>
      </c>
      <c r="AJ14" s="462">
        <v>10128</v>
      </c>
      <c r="AK14" s="69">
        <v>11184</v>
      </c>
      <c r="AL14" s="433" t="s">
        <v>705</v>
      </c>
    </row>
    <row r="15" spans="1:39" s="434" customFormat="1" ht="17.100000000000001" customHeight="1">
      <c r="A15" s="1003" t="s">
        <v>764</v>
      </c>
      <c r="B15" s="1004"/>
      <c r="C15" s="634">
        <f>SUM(C17:C39)</f>
        <v>209597</v>
      </c>
      <c r="D15" s="66">
        <f t="shared" ref="D15:W15" si="0">SUM(D17:D39)</f>
        <v>380300</v>
      </c>
      <c r="E15" s="66">
        <f t="shared" si="0"/>
        <v>64819</v>
      </c>
      <c r="F15" s="66">
        <f t="shared" si="0"/>
        <v>29163</v>
      </c>
      <c r="G15" s="66">
        <f t="shared" si="0"/>
        <v>8338</v>
      </c>
      <c r="H15" s="66">
        <f t="shared" si="0"/>
        <v>1383</v>
      </c>
      <c r="I15" s="435" t="s">
        <v>764</v>
      </c>
      <c r="J15" s="66">
        <f t="shared" si="0"/>
        <v>5418</v>
      </c>
      <c r="K15" s="66">
        <f t="shared" si="0"/>
        <v>12815</v>
      </c>
      <c r="L15" s="66">
        <f t="shared" si="0"/>
        <v>20808</v>
      </c>
      <c r="M15" s="66">
        <f t="shared" si="0"/>
        <v>29047</v>
      </c>
      <c r="N15" s="66">
        <f t="shared" si="0"/>
        <v>1084</v>
      </c>
      <c r="O15" s="66">
        <f t="shared" si="0"/>
        <v>2117</v>
      </c>
      <c r="P15" s="66">
        <f t="shared" si="0"/>
        <v>1736</v>
      </c>
      <c r="Q15" s="66">
        <f t="shared" si="0"/>
        <v>587</v>
      </c>
      <c r="R15" s="66">
        <f t="shared" si="0"/>
        <v>76345</v>
      </c>
      <c r="S15" s="66">
        <f t="shared" si="0"/>
        <v>140478</v>
      </c>
      <c r="T15" s="66">
        <f t="shared" si="0"/>
        <v>29296</v>
      </c>
      <c r="U15" s="66">
        <f t="shared" si="0"/>
        <v>155596</v>
      </c>
      <c r="V15" s="66">
        <f t="shared" si="0"/>
        <v>1753</v>
      </c>
      <c r="W15" s="66">
        <f t="shared" si="0"/>
        <v>9114</v>
      </c>
      <c r="X15" s="437" t="s">
        <v>764</v>
      </c>
      <c r="Y15" s="435" t="s">
        <v>764</v>
      </c>
      <c r="Z15" s="66">
        <f t="shared" ref="Z15:AK15" si="1">SUM(Z17:Z39)</f>
        <v>37864</v>
      </c>
      <c r="AA15" s="66">
        <f t="shared" si="1"/>
        <v>42936</v>
      </c>
      <c r="AB15" s="66">
        <f t="shared" si="1"/>
        <v>52978</v>
      </c>
      <c r="AC15" s="66">
        <f t="shared" si="1"/>
        <v>62932</v>
      </c>
      <c r="AD15" s="66">
        <f t="shared" si="1"/>
        <v>80219</v>
      </c>
      <c r="AE15" s="66">
        <f t="shared" si="1"/>
        <v>26482</v>
      </c>
      <c r="AF15" s="66">
        <f t="shared" si="1"/>
        <v>24741</v>
      </c>
      <c r="AG15" s="66">
        <f t="shared" si="1"/>
        <v>225407</v>
      </c>
      <c r="AH15" s="66">
        <f t="shared" si="1"/>
        <v>1634</v>
      </c>
      <c r="AI15" s="66">
        <f t="shared" si="1"/>
        <v>4442</v>
      </c>
      <c r="AJ15" s="66">
        <f t="shared" si="1"/>
        <v>12161</v>
      </c>
      <c r="AK15" s="66">
        <f t="shared" si="1"/>
        <v>18101</v>
      </c>
      <c r="AL15" s="437" t="s">
        <v>764</v>
      </c>
      <c r="AM15" s="67"/>
    </row>
    <row r="16" spans="1:39" s="67" customFormat="1" ht="14.65" customHeight="1">
      <c r="A16" s="1001"/>
      <c r="B16" s="1002"/>
      <c r="C16" s="634"/>
      <c r="D16" s="66"/>
      <c r="E16" s="69"/>
      <c r="F16" s="69"/>
      <c r="G16" s="69"/>
      <c r="H16" s="69"/>
      <c r="I16" s="255"/>
      <c r="J16" s="519"/>
      <c r="K16" s="69"/>
      <c r="L16" s="69"/>
      <c r="M16" s="69"/>
      <c r="N16" s="69"/>
      <c r="O16" s="69"/>
      <c r="P16" s="69"/>
      <c r="Q16" s="69"/>
      <c r="R16" s="69"/>
      <c r="S16" s="69"/>
      <c r="T16" s="69"/>
      <c r="U16" s="69"/>
      <c r="V16" s="69"/>
      <c r="W16" s="69"/>
      <c r="X16" s="439"/>
      <c r="Y16" s="255"/>
      <c r="Z16" s="462"/>
      <c r="AA16" s="462"/>
      <c r="AB16" s="462"/>
      <c r="AC16" s="462"/>
      <c r="AD16" s="69"/>
      <c r="AE16" s="69"/>
      <c r="AF16" s="462"/>
      <c r="AG16" s="462"/>
      <c r="AH16" s="462"/>
      <c r="AI16" s="462"/>
      <c r="AJ16" s="462"/>
      <c r="AK16" s="462"/>
      <c r="AL16" s="439"/>
    </row>
    <row r="17" spans="1:38" s="67" customFormat="1" ht="15.95" customHeight="1">
      <c r="A17" s="67" t="s">
        <v>8</v>
      </c>
      <c r="B17" s="635" t="s">
        <v>330</v>
      </c>
      <c r="C17" s="519">
        <v>37060</v>
      </c>
      <c r="D17" s="69">
        <v>27183</v>
      </c>
      <c r="E17" s="636">
        <v>23390</v>
      </c>
      <c r="F17" s="636">
        <v>7807</v>
      </c>
      <c r="G17" s="636">
        <v>3294</v>
      </c>
      <c r="H17" s="636">
        <v>473</v>
      </c>
      <c r="I17" s="255" t="s">
        <v>8</v>
      </c>
      <c r="J17" s="142">
        <v>944</v>
      </c>
      <c r="K17" s="142">
        <v>1621</v>
      </c>
      <c r="L17" s="142">
        <v>4095</v>
      </c>
      <c r="M17" s="142">
        <v>4328</v>
      </c>
      <c r="N17" s="142">
        <v>0</v>
      </c>
      <c r="O17" s="142">
        <v>0</v>
      </c>
      <c r="P17" s="142">
        <v>185</v>
      </c>
      <c r="Q17" s="142">
        <v>93</v>
      </c>
      <c r="R17" s="212">
        <v>3821</v>
      </c>
      <c r="S17" s="212">
        <v>5399</v>
      </c>
      <c r="T17" s="212">
        <v>1261</v>
      </c>
      <c r="U17" s="212">
        <v>7318</v>
      </c>
      <c r="V17" s="212">
        <v>70</v>
      </c>
      <c r="W17" s="212">
        <v>144</v>
      </c>
      <c r="X17" s="441" t="s">
        <v>330</v>
      </c>
      <c r="Y17" s="255" t="s">
        <v>8</v>
      </c>
      <c r="Z17" s="287">
        <v>2566</v>
      </c>
      <c r="AA17" s="287">
        <v>2217</v>
      </c>
      <c r="AB17" s="287">
        <v>3932</v>
      </c>
      <c r="AC17" s="287">
        <v>3693</v>
      </c>
      <c r="AD17" s="287">
        <v>24780</v>
      </c>
      <c r="AE17" s="287">
        <v>6353</v>
      </c>
      <c r="AF17" s="287">
        <v>4514</v>
      </c>
      <c r="AG17" s="287">
        <v>13158</v>
      </c>
      <c r="AH17" s="287">
        <v>125</v>
      </c>
      <c r="AI17" s="287">
        <v>351</v>
      </c>
      <c r="AJ17" s="287">
        <v>1143</v>
      </c>
      <c r="AK17" s="287">
        <v>1411</v>
      </c>
      <c r="AL17" s="637" t="s">
        <v>330</v>
      </c>
    </row>
    <row r="18" spans="1:38" s="67" customFormat="1" ht="15.95" customHeight="1">
      <c r="A18" s="67" t="s">
        <v>10</v>
      </c>
      <c r="B18" s="635" t="s">
        <v>331</v>
      </c>
      <c r="C18" s="519">
        <v>21198</v>
      </c>
      <c r="D18" s="69">
        <v>31967</v>
      </c>
      <c r="E18" s="636">
        <v>7152</v>
      </c>
      <c r="F18" s="636">
        <v>1718</v>
      </c>
      <c r="G18" s="638">
        <v>993</v>
      </c>
      <c r="H18" s="638">
        <v>131</v>
      </c>
      <c r="I18" s="255" t="s">
        <v>10</v>
      </c>
      <c r="J18" s="142">
        <v>1204</v>
      </c>
      <c r="K18" s="142">
        <v>4910</v>
      </c>
      <c r="L18" s="142">
        <v>5147</v>
      </c>
      <c r="M18" s="142">
        <v>7053</v>
      </c>
      <c r="N18" s="142">
        <v>0</v>
      </c>
      <c r="O18" s="142">
        <v>0</v>
      </c>
      <c r="P18" s="142">
        <v>2</v>
      </c>
      <c r="Q18" s="142">
        <v>1</v>
      </c>
      <c r="R18" s="212">
        <v>4578</v>
      </c>
      <c r="S18" s="212">
        <v>8938</v>
      </c>
      <c r="T18" s="212">
        <v>2049</v>
      </c>
      <c r="U18" s="212">
        <v>8980</v>
      </c>
      <c r="V18" s="212">
        <v>73</v>
      </c>
      <c r="W18" s="212">
        <v>236</v>
      </c>
      <c r="X18" s="441" t="s">
        <v>331</v>
      </c>
      <c r="Y18" s="255" t="s">
        <v>10</v>
      </c>
      <c r="Z18" s="287">
        <v>3219</v>
      </c>
      <c r="AA18" s="287">
        <v>2723</v>
      </c>
      <c r="AB18" s="287">
        <v>4933</v>
      </c>
      <c r="AC18" s="287">
        <v>5194</v>
      </c>
      <c r="AD18" s="287">
        <v>8633</v>
      </c>
      <c r="AE18" s="287">
        <v>2030</v>
      </c>
      <c r="AF18" s="287">
        <v>2654</v>
      </c>
      <c r="AG18" s="287">
        <v>19344</v>
      </c>
      <c r="AH18" s="287">
        <v>265</v>
      </c>
      <c r="AI18" s="287">
        <v>784</v>
      </c>
      <c r="AJ18" s="287">
        <v>1494</v>
      </c>
      <c r="AK18" s="287">
        <v>1892</v>
      </c>
      <c r="AL18" s="637" t="s">
        <v>331</v>
      </c>
    </row>
    <row r="19" spans="1:38" s="67" customFormat="1" ht="15.95" customHeight="1">
      <c r="A19" s="67" t="s">
        <v>12</v>
      </c>
      <c r="B19" s="635" t="s">
        <v>332</v>
      </c>
      <c r="C19" s="519">
        <v>14100</v>
      </c>
      <c r="D19" s="69">
        <v>25116</v>
      </c>
      <c r="E19" s="636">
        <v>4912</v>
      </c>
      <c r="F19" s="636">
        <v>2963</v>
      </c>
      <c r="G19" s="638">
        <v>1115</v>
      </c>
      <c r="H19" s="638">
        <v>224</v>
      </c>
      <c r="I19" s="255" t="s">
        <v>12</v>
      </c>
      <c r="J19" s="142">
        <v>462</v>
      </c>
      <c r="K19" s="142">
        <v>100</v>
      </c>
      <c r="L19" s="142">
        <v>598</v>
      </c>
      <c r="M19" s="142">
        <v>783</v>
      </c>
      <c r="N19" s="142">
        <v>0</v>
      </c>
      <c r="O19" s="142">
        <v>0</v>
      </c>
      <c r="P19" s="142">
        <v>0</v>
      </c>
      <c r="Q19" s="142">
        <v>0</v>
      </c>
      <c r="R19" s="212">
        <v>5230</v>
      </c>
      <c r="S19" s="212">
        <v>9036</v>
      </c>
      <c r="T19" s="212">
        <v>1772</v>
      </c>
      <c r="U19" s="212">
        <v>11997</v>
      </c>
      <c r="V19" s="212">
        <v>11</v>
      </c>
      <c r="W19" s="212">
        <v>13</v>
      </c>
      <c r="X19" s="441" t="s">
        <v>332</v>
      </c>
      <c r="Y19" s="255" t="s">
        <v>12</v>
      </c>
      <c r="Z19" s="287">
        <v>2444</v>
      </c>
      <c r="AA19" s="287">
        <v>2191</v>
      </c>
      <c r="AB19" s="287">
        <v>3393</v>
      </c>
      <c r="AC19" s="287">
        <v>3957</v>
      </c>
      <c r="AD19" s="287">
        <v>5989</v>
      </c>
      <c r="AE19" s="287">
        <v>3185</v>
      </c>
      <c r="AF19" s="287">
        <v>1165</v>
      </c>
      <c r="AG19" s="287">
        <v>13276</v>
      </c>
      <c r="AH19" s="287">
        <v>85</v>
      </c>
      <c r="AI19" s="287">
        <v>212</v>
      </c>
      <c r="AJ19" s="287">
        <v>1024</v>
      </c>
      <c r="AK19" s="287">
        <v>2295</v>
      </c>
      <c r="AL19" s="637" t="s">
        <v>332</v>
      </c>
    </row>
    <row r="20" spans="1:38" s="67" customFormat="1" ht="15.95" customHeight="1">
      <c r="A20" s="67" t="s">
        <v>14</v>
      </c>
      <c r="B20" s="635" t="s">
        <v>333</v>
      </c>
      <c r="C20" s="519">
        <v>9503</v>
      </c>
      <c r="D20" s="69">
        <v>25508</v>
      </c>
      <c r="E20" s="636">
        <v>2624</v>
      </c>
      <c r="F20" s="638">
        <v>660</v>
      </c>
      <c r="G20" s="638">
        <v>172</v>
      </c>
      <c r="H20" s="638">
        <v>28</v>
      </c>
      <c r="I20" s="255" t="s">
        <v>14</v>
      </c>
      <c r="J20" s="142">
        <v>26</v>
      </c>
      <c r="K20" s="142">
        <v>69</v>
      </c>
      <c r="L20" s="142">
        <v>720</v>
      </c>
      <c r="M20" s="142">
        <v>1383</v>
      </c>
      <c r="N20" s="142">
        <v>4</v>
      </c>
      <c r="O20" s="142">
        <v>5</v>
      </c>
      <c r="P20" s="142">
        <v>10</v>
      </c>
      <c r="Q20" s="142">
        <v>9</v>
      </c>
      <c r="R20" s="212">
        <v>4015</v>
      </c>
      <c r="S20" s="212">
        <v>10545</v>
      </c>
      <c r="T20" s="212">
        <v>1266</v>
      </c>
      <c r="U20" s="212">
        <v>10178</v>
      </c>
      <c r="V20" s="212">
        <v>666</v>
      </c>
      <c r="W20" s="212">
        <v>2631</v>
      </c>
      <c r="X20" s="441" t="s">
        <v>333</v>
      </c>
      <c r="Y20" s="255" t="s">
        <v>14</v>
      </c>
      <c r="Z20" s="287">
        <v>2393</v>
      </c>
      <c r="AA20" s="287">
        <v>3304</v>
      </c>
      <c r="AB20" s="287">
        <v>2019</v>
      </c>
      <c r="AC20" s="287">
        <v>2766</v>
      </c>
      <c r="AD20" s="287">
        <v>2894</v>
      </c>
      <c r="AE20" s="287">
        <v>918</v>
      </c>
      <c r="AF20" s="287">
        <v>1562</v>
      </c>
      <c r="AG20" s="287">
        <v>16842</v>
      </c>
      <c r="AH20" s="287">
        <v>23</v>
      </c>
      <c r="AI20" s="287">
        <v>75</v>
      </c>
      <c r="AJ20" s="287">
        <v>612</v>
      </c>
      <c r="AK20" s="287">
        <v>1603</v>
      </c>
      <c r="AL20" s="637" t="s">
        <v>333</v>
      </c>
    </row>
    <row r="21" spans="1:38" s="67" customFormat="1" ht="15.95" customHeight="1">
      <c r="A21" s="70" t="s">
        <v>16</v>
      </c>
      <c r="B21" s="120" t="s">
        <v>334</v>
      </c>
      <c r="C21" s="519">
        <v>8396</v>
      </c>
      <c r="D21" s="69">
        <v>14427</v>
      </c>
      <c r="E21" s="636">
        <v>3329</v>
      </c>
      <c r="F21" s="636">
        <v>3332</v>
      </c>
      <c r="G21" s="636">
        <v>231</v>
      </c>
      <c r="H21" s="638">
        <v>108</v>
      </c>
      <c r="I21" s="255" t="s">
        <v>16</v>
      </c>
      <c r="J21" s="142">
        <v>486</v>
      </c>
      <c r="K21" s="142">
        <v>949</v>
      </c>
      <c r="L21" s="142">
        <v>1928</v>
      </c>
      <c r="M21" s="142">
        <v>3470</v>
      </c>
      <c r="N21" s="142">
        <v>0</v>
      </c>
      <c r="O21" s="142">
        <v>0</v>
      </c>
      <c r="P21" s="142">
        <v>4</v>
      </c>
      <c r="Q21" s="142">
        <v>2</v>
      </c>
      <c r="R21" s="212">
        <v>1414</v>
      </c>
      <c r="S21" s="212">
        <v>2634</v>
      </c>
      <c r="T21" s="212">
        <v>969</v>
      </c>
      <c r="U21" s="212">
        <v>3772</v>
      </c>
      <c r="V21" s="212">
        <v>35</v>
      </c>
      <c r="W21" s="212">
        <v>160</v>
      </c>
      <c r="X21" s="441" t="s">
        <v>334</v>
      </c>
      <c r="Y21" s="255" t="s">
        <v>16</v>
      </c>
      <c r="Z21" s="287">
        <v>1455</v>
      </c>
      <c r="AA21" s="287">
        <v>1291</v>
      </c>
      <c r="AB21" s="639">
        <v>2879</v>
      </c>
      <c r="AC21" s="639">
        <v>3277</v>
      </c>
      <c r="AD21" s="287">
        <v>1758</v>
      </c>
      <c r="AE21" s="287">
        <v>894</v>
      </c>
      <c r="AF21" s="287">
        <v>1611</v>
      </c>
      <c r="AG21" s="287">
        <v>7428</v>
      </c>
      <c r="AH21" s="287">
        <v>135</v>
      </c>
      <c r="AI21" s="287">
        <v>656</v>
      </c>
      <c r="AJ21" s="287">
        <v>558</v>
      </c>
      <c r="AK21" s="287">
        <v>881</v>
      </c>
      <c r="AL21" s="637" t="s">
        <v>334</v>
      </c>
    </row>
    <row r="22" spans="1:38" s="67" customFormat="1" ht="15.95" customHeight="1">
      <c r="A22" s="70" t="s">
        <v>18</v>
      </c>
      <c r="B22" s="120" t="s">
        <v>335</v>
      </c>
      <c r="C22" s="519">
        <v>6819</v>
      </c>
      <c r="D22" s="69">
        <v>13055</v>
      </c>
      <c r="E22" s="636">
        <v>2128</v>
      </c>
      <c r="F22" s="638">
        <v>480</v>
      </c>
      <c r="G22" s="638">
        <v>232</v>
      </c>
      <c r="H22" s="638">
        <v>33</v>
      </c>
      <c r="I22" s="255" t="s">
        <v>18</v>
      </c>
      <c r="J22" s="142">
        <v>31</v>
      </c>
      <c r="K22" s="142">
        <v>69</v>
      </c>
      <c r="L22" s="142">
        <v>671</v>
      </c>
      <c r="M22" s="142">
        <v>1364</v>
      </c>
      <c r="N22" s="142">
        <v>0</v>
      </c>
      <c r="O22" s="142">
        <v>0</v>
      </c>
      <c r="P22" s="142">
        <v>4</v>
      </c>
      <c r="Q22" s="142">
        <v>2</v>
      </c>
      <c r="R22" s="212">
        <v>2653</v>
      </c>
      <c r="S22" s="212">
        <v>7226</v>
      </c>
      <c r="T22" s="212">
        <v>1057</v>
      </c>
      <c r="U22" s="212">
        <v>3700</v>
      </c>
      <c r="V22" s="212">
        <v>43</v>
      </c>
      <c r="W22" s="212">
        <v>181</v>
      </c>
      <c r="X22" s="441" t="s">
        <v>335</v>
      </c>
      <c r="Y22" s="255" t="s">
        <v>18</v>
      </c>
      <c r="Z22" s="640">
        <v>1452</v>
      </c>
      <c r="AA22" s="287">
        <v>2190</v>
      </c>
      <c r="AB22" s="639">
        <v>1490</v>
      </c>
      <c r="AC22" s="639">
        <v>2500</v>
      </c>
      <c r="AD22" s="287">
        <v>2711</v>
      </c>
      <c r="AE22" s="287">
        <v>731</v>
      </c>
      <c r="AF22" s="287">
        <v>610</v>
      </c>
      <c r="AG22" s="287">
        <v>6425</v>
      </c>
      <c r="AH22" s="287">
        <v>33</v>
      </c>
      <c r="AI22" s="287">
        <v>300</v>
      </c>
      <c r="AJ22" s="287">
        <v>523</v>
      </c>
      <c r="AK22" s="287">
        <v>909</v>
      </c>
      <c r="AL22" s="637" t="s">
        <v>335</v>
      </c>
    </row>
    <row r="23" spans="1:38" s="67" customFormat="1" ht="15.95" customHeight="1">
      <c r="A23" s="70" t="s">
        <v>20</v>
      </c>
      <c r="B23" s="120" t="s">
        <v>336</v>
      </c>
      <c r="C23" s="519">
        <v>14734</v>
      </c>
      <c r="D23" s="69">
        <v>22106</v>
      </c>
      <c r="E23" s="641">
        <v>3197</v>
      </c>
      <c r="F23" s="642">
        <v>814</v>
      </c>
      <c r="G23" s="642">
        <v>312</v>
      </c>
      <c r="H23" s="642">
        <v>36</v>
      </c>
      <c r="I23" s="255" t="s">
        <v>20</v>
      </c>
      <c r="J23" s="288">
        <v>416</v>
      </c>
      <c r="K23" s="288">
        <v>931</v>
      </c>
      <c r="L23" s="288">
        <v>1203</v>
      </c>
      <c r="M23" s="288">
        <v>1449</v>
      </c>
      <c r="N23" s="288">
        <v>0</v>
      </c>
      <c r="O23" s="288">
        <v>0</v>
      </c>
      <c r="P23" s="288">
        <v>2</v>
      </c>
      <c r="Q23" s="288">
        <v>0</v>
      </c>
      <c r="R23" s="212">
        <v>6391</v>
      </c>
      <c r="S23" s="212">
        <v>8695</v>
      </c>
      <c r="T23" s="212">
        <v>3184</v>
      </c>
      <c r="U23" s="212">
        <v>10014</v>
      </c>
      <c r="V23" s="212">
        <v>29</v>
      </c>
      <c r="W23" s="212">
        <v>167</v>
      </c>
      <c r="X23" s="441" t="s">
        <v>336</v>
      </c>
      <c r="Y23" s="255" t="s">
        <v>20</v>
      </c>
      <c r="Z23" s="643">
        <v>3101</v>
      </c>
      <c r="AA23" s="289">
        <v>2720</v>
      </c>
      <c r="AB23" s="644">
        <v>4633</v>
      </c>
      <c r="AC23" s="644">
        <v>4773</v>
      </c>
      <c r="AD23" s="289">
        <v>4054</v>
      </c>
      <c r="AE23" s="289">
        <v>1356</v>
      </c>
      <c r="AF23" s="289">
        <v>1415</v>
      </c>
      <c r="AG23" s="289">
        <v>11066</v>
      </c>
      <c r="AH23" s="289">
        <v>403</v>
      </c>
      <c r="AI23" s="289">
        <v>775</v>
      </c>
      <c r="AJ23" s="289">
        <v>1128</v>
      </c>
      <c r="AK23" s="289">
        <v>1416</v>
      </c>
      <c r="AL23" s="637" t="s">
        <v>336</v>
      </c>
    </row>
    <row r="24" spans="1:38" s="67" customFormat="1" ht="15.95" customHeight="1">
      <c r="A24" s="70" t="s">
        <v>22</v>
      </c>
      <c r="B24" s="120" t="s">
        <v>337</v>
      </c>
      <c r="C24" s="519">
        <v>8727</v>
      </c>
      <c r="D24" s="69">
        <v>20609</v>
      </c>
      <c r="E24" s="636">
        <v>1689</v>
      </c>
      <c r="F24" s="638">
        <v>395</v>
      </c>
      <c r="G24" s="638">
        <v>338</v>
      </c>
      <c r="H24" s="638">
        <v>38</v>
      </c>
      <c r="I24" s="255" t="s">
        <v>22</v>
      </c>
      <c r="J24" s="142">
        <v>32</v>
      </c>
      <c r="K24" s="142">
        <v>68</v>
      </c>
      <c r="L24" s="142">
        <v>653</v>
      </c>
      <c r="M24" s="142">
        <v>764</v>
      </c>
      <c r="N24" s="142">
        <v>0</v>
      </c>
      <c r="O24" s="142">
        <v>0</v>
      </c>
      <c r="P24" s="142">
        <v>0</v>
      </c>
      <c r="Q24" s="142">
        <v>0</v>
      </c>
      <c r="R24" s="212">
        <v>3741</v>
      </c>
      <c r="S24" s="212">
        <v>9095</v>
      </c>
      <c r="T24" s="212">
        <v>2260</v>
      </c>
      <c r="U24" s="212">
        <v>10230</v>
      </c>
      <c r="V24" s="212">
        <v>14</v>
      </c>
      <c r="W24" s="212">
        <v>19</v>
      </c>
      <c r="X24" s="441" t="s">
        <v>337</v>
      </c>
      <c r="Y24" s="255" t="s">
        <v>22</v>
      </c>
      <c r="Z24" s="640">
        <v>1619</v>
      </c>
      <c r="AA24" s="287">
        <v>2116</v>
      </c>
      <c r="AB24" s="639">
        <v>3133</v>
      </c>
      <c r="AC24" s="639">
        <v>5034</v>
      </c>
      <c r="AD24" s="287">
        <v>2871</v>
      </c>
      <c r="AE24" s="287">
        <v>1107</v>
      </c>
      <c r="AF24" s="287">
        <v>715</v>
      </c>
      <c r="AG24" s="287">
        <v>11771</v>
      </c>
      <c r="AH24" s="287">
        <v>13</v>
      </c>
      <c r="AI24" s="287">
        <v>81</v>
      </c>
      <c r="AJ24" s="287">
        <v>376</v>
      </c>
      <c r="AK24" s="287">
        <v>500</v>
      </c>
      <c r="AL24" s="637" t="s">
        <v>337</v>
      </c>
    </row>
    <row r="25" spans="1:38" s="67" customFormat="1" ht="15.95" customHeight="1">
      <c r="A25" s="70" t="s">
        <v>24</v>
      </c>
      <c r="B25" s="120" t="s">
        <v>338</v>
      </c>
      <c r="C25" s="519">
        <v>5928</v>
      </c>
      <c r="D25" s="69">
        <v>20167</v>
      </c>
      <c r="E25" s="636">
        <v>1677</v>
      </c>
      <c r="F25" s="638">
        <v>314</v>
      </c>
      <c r="G25" s="638">
        <v>288</v>
      </c>
      <c r="H25" s="638">
        <v>61</v>
      </c>
      <c r="I25" s="255" t="s">
        <v>24</v>
      </c>
      <c r="J25" s="142">
        <v>18</v>
      </c>
      <c r="K25" s="142">
        <v>24</v>
      </c>
      <c r="L25" s="142">
        <v>181</v>
      </c>
      <c r="M25" s="142">
        <v>424</v>
      </c>
      <c r="N25" s="142">
        <v>0</v>
      </c>
      <c r="O25" s="142">
        <v>0</v>
      </c>
      <c r="P25" s="142">
        <v>13</v>
      </c>
      <c r="Q25" s="142">
        <v>7</v>
      </c>
      <c r="R25" s="212">
        <v>2644</v>
      </c>
      <c r="S25" s="212">
        <v>9451</v>
      </c>
      <c r="T25" s="212">
        <v>1017</v>
      </c>
      <c r="U25" s="212">
        <v>9547</v>
      </c>
      <c r="V25" s="212">
        <v>90</v>
      </c>
      <c r="W25" s="212">
        <v>339</v>
      </c>
      <c r="X25" s="441" t="s">
        <v>338</v>
      </c>
      <c r="Y25" s="255" t="s">
        <v>24</v>
      </c>
      <c r="Z25" s="640">
        <v>1121</v>
      </c>
      <c r="AA25" s="287">
        <v>1547</v>
      </c>
      <c r="AB25" s="639">
        <v>1387</v>
      </c>
      <c r="AC25" s="639">
        <v>2093</v>
      </c>
      <c r="AD25" s="287">
        <v>2637</v>
      </c>
      <c r="AE25" s="287">
        <v>1364</v>
      </c>
      <c r="AF25" s="287">
        <v>508</v>
      </c>
      <c r="AG25" s="287">
        <v>13887</v>
      </c>
      <c r="AH25" s="287">
        <v>12</v>
      </c>
      <c r="AI25" s="287">
        <v>49</v>
      </c>
      <c r="AJ25" s="287">
        <v>263</v>
      </c>
      <c r="AK25" s="287">
        <v>1227</v>
      </c>
      <c r="AL25" s="637" t="s">
        <v>338</v>
      </c>
    </row>
    <row r="26" spans="1:38" s="67" customFormat="1" ht="15.95" customHeight="1">
      <c r="A26" s="70" t="s">
        <v>26</v>
      </c>
      <c r="B26" s="120" t="s">
        <v>339</v>
      </c>
      <c r="C26" s="519">
        <v>8661</v>
      </c>
      <c r="D26" s="69">
        <v>10961</v>
      </c>
      <c r="E26" s="636">
        <v>2110</v>
      </c>
      <c r="F26" s="636">
        <v>992</v>
      </c>
      <c r="G26" s="638">
        <v>135</v>
      </c>
      <c r="H26" s="638">
        <v>44</v>
      </c>
      <c r="I26" s="255" t="s">
        <v>26</v>
      </c>
      <c r="J26" s="142">
        <v>389</v>
      </c>
      <c r="K26" s="142">
        <v>1824</v>
      </c>
      <c r="L26" s="142">
        <v>1423</v>
      </c>
      <c r="M26" s="142">
        <v>1572</v>
      </c>
      <c r="N26" s="142">
        <v>192</v>
      </c>
      <c r="O26" s="142">
        <v>288</v>
      </c>
      <c r="P26" s="142">
        <v>7</v>
      </c>
      <c r="Q26" s="142">
        <v>4</v>
      </c>
      <c r="R26" s="212">
        <v>2922</v>
      </c>
      <c r="S26" s="212">
        <v>2798</v>
      </c>
      <c r="T26" s="212">
        <v>1477</v>
      </c>
      <c r="U26" s="212">
        <v>3436</v>
      </c>
      <c r="V26" s="212">
        <v>6</v>
      </c>
      <c r="W26" s="212">
        <v>3</v>
      </c>
      <c r="X26" s="441" t="s">
        <v>339</v>
      </c>
      <c r="Y26" s="255" t="s">
        <v>26</v>
      </c>
      <c r="Z26" s="640">
        <v>1816</v>
      </c>
      <c r="AA26" s="287">
        <v>1633</v>
      </c>
      <c r="AB26" s="639">
        <v>2864</v>
      </c>
      <c r="AC26" s="639">
        <v>2613</v>
      </c>
      <c r="AD26" s="287">
        <v>2217</v>
      </c>
      <c r="AE26" s="287">
        <v>1396</v>
      </c>
      <c r="AF26" s="287">
        <v>876</v>
      </c>
      <c r="AG26" s="287">
        <v>4499</v>
      </c>
      <c r="AH26" s="287">
        <v>62</v>
      </c>
      <c r="AI26" s="287">
        <v>41</v>
      </c>
      <c r="AJ26" s="287">
        <v>826</v>
      </c>
      <c r="AK26" s="287">
        <v>779</v>
      </c>
      <c r="AL26" s="637" t="s">
        <v>339</v>
      </c>
    </row>
    <row r="27" spans="1:38" s="67" customFormat="1" ht="15.95" customHeight="1">
      <c r="A27" s="70" t="s">
        <v>28</v>
      </c>
      <c r="B27" s="120" t="s">
        <v>340</v>
      </c>
      <c r="C27" s="519">
        <v>3232</v>
      </c>
      <c r="D27" s="69">
        <v>12044</v>
      </c>
      <c r="E27" s="638">
        <v>45</v>
      </c>
      <c r="F27" s="638">
        <v>27</v>
      </c>
      <c r="G27" s="638">
        <v>11</v>
      </c>
      <c r="H27" s="638">
        <v>1</v>
      </c>
      <c r="I27" s="255" t="s">
        <v>28</v>
      </c>
      <c r="J27" s="142">
        <v>0</v>
      </c>
      <c r="K27" s="142">
        <v>0</v>
      </c>
      <c r="L27" s="142">
        <v>49</v>
      </c>
      <c r="M27" s="142">
        <v>81</v>
      </c>
      <c r="N27" s="142">
        <v>0</v>
      </c>
      <c r="O27" s="142">
        <v>0</v>
      </c>
      <c r="P27" s="142">
        <v>1</v>
      </c>
      <c r="Q27" s="142">
        <v>0</v>
      </c>
      <c r="R27" s="212">
        <v>2114</v>
      </c>
      <c r="S27" s="212">
        <v>4282</v>
      </c>
      <c r="T27" s="212">
        <v>1003</v>
      </c>
      <c r="U27" s="212">
        <v>6412</v>
      </c>
      <c r="V27" s="212">
        <v>9</v>
      </c>
      <c r="W27" s="212">
        <v>1241</v>
      </c>
      <c r="X27" s="441" t="s">
        <v>340</v>
      </c>
      <c r="Y27" s="255" t="s">
        <v>28</v>
      </c>
      <c r="Z27" s="640">
        <v>966</v>
      </c>
      <c r="AA27" s="287">
        <v>1502</v>
      </c>
      <c r="AB27" s="639">
        <v>1102</v>
      </c>
      <c r="AC27" s="639">
        <v>1509</v>
      </c>
      <c r="AD27" s="287">
        <v>402</v>
      </c>
      <c r="AE27" s="287">
        <v>274</v>
      </c>
      <c r="AF27" s="287">
        <v>398</v>
      </c>
      <c r="AG27" s="287">
        <v>8151</v>
      </c>
      <c r="AH27" s="287">
        <v>1</v>
      </c>
      <c r="AI27" s="287">
        <v>2</v>
      </c>
      <c r="AJ27" s="287">
        <v>363</v>
      </c>
      <c r="AK27" s="287">
        <v>606</v>
      </c>
      <c r="AL27" s="637" t="s">
        <v>340</v>
      </c>
    </row>
    <row r="28" spans="1:38" s="67" customFormat="1" ht="15.95" customHeight="1">
      <c r="A28" s="70" t="s">
        <v>30</v>
      </c>
      <c r="B28" s="120" t="s">
        <v>341</v>
      </c>
      <c r="C28" s="519">
        <v>7132</v>
      </c>
      <c r="D28" s="69">
        <v>20405</v>
      </c>
      <c r="E28" s="638">
        <v>549</v>
      </c>
      <c r="F28" s="638">
        <v>318</v>
      </c>
      <c r="G28" s="638">
        <v>88</v>
      </c>
      <c r="H28" s="638">
        <v>9</v>
      </c>
      <c r="I28" s="255" t="s">
        <v>30</v>
      </c>
      <c r="J28" s="142">
        <v>41</v>
      </c>
      <c r="K28" s="142">
        <v>71</v>
      </c>
      <c r="L28" s="142">
        <v>319</v>
      </c>
      <c r="M28" s="142">
        <v>458</v>
      </c>
      <c r="N28" s="142">
        <v>0</v>
      </c>
      <c r="O28" s="142">
        <v>0</v>
      </c>
      <c r="P28" s="142">
        <v>0</v>
      </c>
      <c r="Q28" s="142">
        <v>0</v>
      </c>
      <c r="R28" s="212">
        <v>3570</v>
      </c>
      <c r="S28" s="212">
        <v>8880</v>
      </c>
      <c r="T28" s="212">
        <v>2547</v>
      </c>
      <c r="U28" s="212">
        <v>10609</v>
      </c>
      <c r="V28" s="212">
        <v>18</v>
      </c>
      <c r="W28" s="212">
        <v>60</v>
      </c>
      <c r="X28" s="441" t="s">
        <v>341</v>
      </c>
      <c r="Y28" s="255" t="s">
        <v>30</v>
      </c>
      <c r="Z28" s="640">
        <v>1807</v>
      </c>
      <c r="AA28" s="287">
        <v>2374</v>
      </c>
      <c r="AB28" s="639">
        <v>2555</v>
      </c>
      <c r="AC28" s="639">
        <v>3679</v>
      </c>
      <c r="AD28" s="287">
        <v>1601</v>
      </c>
      <c r="AE28" s="287">
        <v>758</v>
      </c>
      <c r="AF28" s="287">
        <v>762</v>
      </c>
      <c r="AG28" s="287">
        <v>12855</v>
      </c>
      <c r="AH28" s="287">
        <v>17</v>
      </c>
      <c r="AI28" s="287">
        <v>90</v>
      </c>
      <c r="AJ28" s="287">
        <v>390</v>
      </c>
      <c r="AK28" s="287">
        <v>649</v>
      </c>
      <c r="AL28" s="637" t="s">
        <v>341</v>
      </c>
    </row>
    <row r="29" spans="1:38" s="67" customFormat="1" ht="15.95" customHeight="1">
      <c r="A29" s="70" t="s">
        <v>32</v>
      </c>
      <c r="B29" s="120" t="s">
        <v>342</v>
      </c>
      <c r="C29" s="519">
        <v>3302</v>
      </c>
      <c r="D29" s="69">
        <v>13206</v>
      </c>
      <c r="E29" s="638">
        <v>213</v>
      </c>
      <c r="F29" s="638">
        <v>53</v>
      </c>
      <c r="G29" s="638">
        <v>66</v>
      </c>
      <c r="H29" s="638">
        <v>11</v>
      </c>
      <c r="I29" s="255" t="s">
        <v>32</v>
      </c>
      <c r="J29" s="142">
        <v>2</v>
      </c>
      <c r="K29" s="142">
        <v>2</v>
      </c>
      <c r="L29" s="142">
        <v>61</v>
      </c>
      <c r="M29" s="142">
        <v>54</v>
      </c>
      <c r="N29" s="142">
        <v>0</v>
      </c>
      <c r="O29" s="142">
        <v>0</v>
      </c>
      <c r="P29" s="142">
        <v>0</v>
      </c>
      <c r="Q29" s="142">
        <v>0</v>
      </c>
      <c r="R29" s="212">
        <v>2141</v>
      </c>
      <c r="S29" s="212">
        <v>4367</v>
      </c>
      <c r="T29" s="212">
        <v>808</v>
      </c>
      <c r="U29" s="212">
        <v>8456</v>
      </c>
      <c r="V29" s="212">
        <v>11</v>
      </c>
      <c r="W29" s="212">
        <v>263</v>
      </c>
      <c r="X29" s="441" t="s">
        <v>342</v>
      </c>
      <c r="Y29" s="255" t="s">
        <v>32</v>
      </c>
      <c r="Z29" s="640">
        <v>1085</v>
      </c>
      <c r="AA29" s="287">
        <v>1859</v>
      </c>
      <c r="AB29" s="639">
        <v>742</v>
      </c>
      <c r="AC29" s="639">
        <v>895</v>
      </c>
      <c r="AD29" s="287">
        <v>772</v>
      </c>
      <c r="AE29" s="287">
        <v>336</v>
      </c>
      <c r="AF29" s="287">
        <v>393</v>
      </c>
      <c r="AG29" s="287">
        <v>9551</v>
      </c>
      <c r="AH29" s="287">
        <v>0</v>
      </c>
      <c r="AI29" s="287">
        <v>0</v>
      </c>
      <c r="AJ29" s="287">
        <v>310</v>
      </c>
      <c r="AK29" s="287">
        <v>565</v>
      </c>
      <c r="AL29" s="637" t="s">
        <v>342</v>
      </c>
    </row>
    <row r="30" spans="1:38" s="67" customFormat="1" ht="15.95" customHeight="1">
      <c r="A30" s="70" t="s">
        <v>34</v>
      </c>
      <c r="B30" s="120" t="s">
        <v>343</v>
      </c>
      <c r="C30" s="519">
        <v>2544</v>
      </c>
      <c r="D30" s="69">
        <v>8814</v>
      </c>
      <c r="E30" s="638">
        <v>136</v>
      </c>
      <c r="F30" s="638">
        <v>47</v>
      </c>
      <c r="G30" s="638">
        <v>46</v>
      </c>
      <c r="H30" s="638">
        <v>11</v>
      </c>
      <c r="I30" s="255" t="s">
        <v>34</v>
      </c>
      <c r="J30" s="142">
        <v>3</v>
      </c>
      <c r="K30" s="142">
        <v>10</v>
      </c>
      <c r="L30" s="142">
        <v>91</v>
      </c>
      <c r="M30" s="142">
        <v>239</v>
      </c>
      <c r="N30" s="142">
        <v>0</v>
      </c>
      <c r="O30" s="142">
        <v>0</v>
      </c>
      <c r="P30" s="142">
        <v>0</v>
      </c>
      <c r="Q30" s="142">
        <v>0</v>
      </c>
      <c r="R30" s="212">
        <v>1709</v>
      </c>
      <c r="S30" s="212">
        <v>5310</v>
      </c>
      <c r="T30" s="212">
        <v>559</v>
      </c>
      <c r="U30" s="212">
        <v>3197</v>
      </c>
      <c r="V30" s="212">
        <v>0</v>
      </c>
      <c r="W30" s="212">
        <v>0</v>
      </c>
      <c r="X30" s="441" t="s">
        <v>343</v>
      </c>
      <c r="Y30" s="255" t="s">
        <v>34</v>
      </c>
      <c r="Z30" s="640">
        <v>1072</v>
      </c>
      <c r="AA30" s="287">
        <v>1656</v>
      </c>
      <c r="AB30" s="639">
        <v>508</v>
      </c>
      <c r="AC30" s="639">
        <v>553</v>
      </c>
      <c r="AD30" s="287">
        <v>429</v>
      </c>
      <c r="AE30" s="287">
        <v>303</v>
      </c>
      <c r="AF30" s="287">
        <v>439</v>
      </c>
      <c r="AG30" s="287">
        <v>6053</v>
      </c>
      <c r="AH30" s="287">
        <v>1</v>
      </c>
      <c r="AI30" s="287">
        <v>2</v>
      </c>
      <c r="AJ30" s="287">
        <v>95</v>
      </c>
      <c r="AK30" s="287">
        <v>247</v>
      </c>
      <c r="AL30" s="637" t="s">
        <v>343</v>
      </c>
    </row>
    <row r="31" spans="1:38" s="67" customFormat="1" ht="15.95" customHeight="1">
      <c r="A31" s="70" t="s">
        <v>36</v>
      </c>
      <c r="B31" s="120" t="s">
        <v>344</v>
      </c>
      <c r="C31" s="519">
        <v>5131</v>
      </c>
      <c r="D31" s="69">
        <v>10547</v>
      </c>
      <c r="E31" s="638">
        <v>843</v>
      </c>
      <c r="F31" s="638">
        <v>247</v>
      </c>
      <c r="G31" s="638">
        <v>61</v>
      </c>
      <c r="H31" s="638">
        <v>34</v>
      </c>
      <c r="I31" s="255" t="s">
        <v>36</v>
      </c>
      <c r="J31" s="142">
        <v>37</v>
      </c>
      <c r="K31" s="142">
        <v>10</v>
      </c>
      <c r="L31" s="142">
        <v>269</v>
      </c>
      <c r="M31" s="142">
        <v>293</v>
      </c>
      <c r="N31" s="142">
        <v>0</v>
      </c>
      <c r="O31" s="142">
        <v>0</v>
      </c>
      <c r="P31" s="142">
        <v>132</v>
      </c>
      <c r="Q31" s="142">
        <v>126</v>
      </c>
      <c r="R31" s="212">
        <v>2718</v>
      </c>
      <c r="S31" s="212">
        <v>4384</v>
      </c>
      <c r="T31" s="212">
        <v>772</v>
      </c>
      <c r="U31" s="212">
        <v>5134</v>
      </c>
      <c r="V31" s="212">
        <v>299</v>
      </c>
      <c r="W31" s="212">
        <v>319</v>
      </c>
      <c r="X31" s="441" t="s">
        <v>344</v>
      </c>
      <c r="Y31" s="255" t="s">
        <v>36</v>
      </c>
      <c r="Z31" s="640">
        <v>960</v>
      </c>
      <c r="AA31" s="287">
        <v>1084</v>
      </c>
      <c r="AB31" s="639">
        <v>1238</v>
      </c>
      <c r="AC31" s="639">
        <v>1506</v>
      </c>
      <c r="AD31" s="287">
        <v>1137</v>
      </c>
      <c r="AE31" s="287">
        <v>296</v>
      </c>
      <c r="AF31" s="287">
        <v>1408</v>
      </c>
      <c r="AG31" s="287">
        <v>7296</v>
      </c>
      <c r="AH31" s="287">
        <v>18</v>
      </c>
      <c r="AI31" s="287">
        <v>16</v>
      </c>
      <c r="AJ31" s="287">
        <v>370</v>
      </c>
      <c r="AK31" s="287">
        <v>349</v>
      </c>
      <c r="AL31" s="637" t="s">
        <v>344</v>
      </c>
    </row>
    <row r="32" spans="1:38" s="67" customFormat="1" ht="15.95" customHeight="1">
      <c r="A32" s="70" t="s">
        <v>38</v>
      </c>
      <c r="B32" s="120" t="s">
        <v>345</v>
      </c>
      <c r="C32" s="519">
        <v>8529</v>
      </c>
      <c r="D32" s="69">
        <v>13715</v>
      </c>
      <c r="E32" s="638">
        <v>558</v>
      </c>
      <c r="F32" s="638">
        <v>104</v>
      </c>
      <c r="G32" s="638">
        <v>87</v>
      </c>
      <c r="H32" s="638">
        <v>9</v>
      </c>
      <c r="I32" s="255" t="s">
        <v>38</v>
      </c>
      <c r="J32" s="142">
        <v>11</v>
      </c>
      <c r="K32" s="142">
        <v>17</v>
      </c>
      <c r="L32" s="142">
        <v>491</v>
      </c>
      <c r="M32" s="142">
        <v>547</v>
      </c>
      <c r="N32" s="142">
        <v>0</v>
      </c>
      <c r="O32" s="142">
        <v>0</v>
      </c>
      <c r="P32" s="142">
        <v>20</v>
      </c>
      <c r="Q32" s="142">
        <v>10</v>
      </c>
      <c r="R32" s="212">
        <v>5367</v>
      </c>
      <c r="S32" s="212">
        <v>5896</v>
      </c>
      <c r="T32" s="212">
        <v>1937</v>
      </c>
      <c r="U32" s="212">
        <v>6805</v>
      </c>
      <c r="V32" s="212">
        <v>58</v>
      </c>
      <c r="W32" s="212">
        <v>327</v>
      </c>
      <c r="X32" s="441" t="s">
        <v>345</v>
      </c>
      <c r="Y32" s="255" t="s">
        <v>38</v>
      </c>
      <c r="Z32" s="640">
        <v>1824</v>
      </c>
      <c r="AA32" s="287">
        <v>1525</v>
      </c>
      <c r="AB32" s="639">
        <v>2997</v>
      </c>
      <c r="AC32" s="639">
        <v>2717</v>
      </c>
      <c r="AD32" s="287">
        <v>2165</v>
      </c>
      <c r="AE32" s="287">
        <v>847</v>
      </c>
      <c r="AF32" s="287">
        <v>1005</v>
      </c>
      <c r="AG32" s="287">
        <v>7997</v>
      </c>
      <c r="AH32" s="287">
        <v>14</v>
      </c>
      <c r="AI32" s="287">
        <v>56</v>
      </c>
      <c r="AJ32" s="287">
        <v>524</v>
      </c>
      <c r="AK32" s="287">
        <v>573</v>
      </c>
      <c r="AL32" s="637" t="s">
        <v>345</v>
      </c>
    </row>
    <row r="33" spans="1:38" s="67" customFormat="1" ht="15.95" customHeight="1">
      <c r="A33" s="70" t="s">
        <v>40</v>
      </c>
      <c r="B33" s="120" t="s">
        <v>346</v>
      </c>
      <c r="C33" s="519">
        <v>4717</v>
      </c>
      <c r="D33" s="69">
        <v>11791</v>
      </c>
      <c r="E33" s="638">
        <v>573</v>
      </c>
      <c r="F33" s="638">
        <v>158</v>
      </c>
      <c r="G33" s="638">
        <v>12</v>
      </c>
      <c r="H33" s="638">
        <v>3</v>
      </c>
      <c r="I33" s="255" t="s">
        <v>40</v>
      </c>
      <c r="J33" s="142">
        <v>288</v>
      </c>
      <c r="K33" s="142">
        <v>287</v>
      </c>
      <c r="L33" s="142">
        <v>162</v>
      </c>
      <c r="M33" s="142">
        <v>181</v>
      </c>
      <c r="N33" s="142">
        <v>189</v>
      </c>
      <c r="O33" s="142">
        <v>348</v>
      </c>
      <c r="P33" s="142">
        <v>2</v>
      </c>
      <c r="Q33" s="142">
        <v>8</v>
      </c>
      <c r="R33" s="212">
        <v>2418</v>
      </c>
      <c r="S33" s="212">
        <v>4324</v>
      </c>
      <c r="T33" s="212">
        <v>1073</v>
      </c>
      <c r="U33" s="212">
        <v>6482</v>
      </c>
      <c r="V33" s="212">
        <v>0</v>
      </c>
      <c r="W33" s="212">
        <v>0</v>
      </c>
      <c r="X33" s="441" t="s">
        <v>346</v>
      </c>
      <c r="Y33" s="255" t="s">
        <v>40</v>
      </c>
      <c r="Z33" s="640">
        <v>770</v>
      </c>
      <c r="AA33" s="287">
        <v>670</v>
      </c>
      <c r="AB33" s="639">
        <v>1948</v>
      </c>
      <c r="AC33" s="639">
        <v>2149</v>
      </c>
      <c r="AD33" s="287">
        <v>1188</v>
      </c>
      <c r="AE33" s="287">
        <v>456</v>
      </c>
      <c r="AF33" s="287">
        <v>526</v>
      </c>
      <c r="AG33" s="287">
        <v>8069</v>
      </c>
      <c r="AH33" s="287">
        <v>75</v>
      </c>
      <c r="AI33" s="287">
        <v>181</v>
      </c>
      <c r="AJ33" s="287">
        <v>210</v>
      </c>
      <c r="AK33" s="287">
        <v>266</v>
      </c>
      <c r="AL33" s="637" t="s">
        <v>346</v>
      </c>
    </row>
    <row r="34" spans="1:38" s="67" customFormat="1" ht="15.95" customHeight="1">
      <c r="A34" s="70" t="s">
        <v>42</v>
      </c>
      <c r="B34" s="120" t="s">
        <v>347</v>
      </c>
      <c r="C34" s="519">
        <v>7452</v>
      </c>
      <c r="D34" s="69">
        <v>14608</v>
      </c>
      <c r="E34" s="638">
        <v>376</v>
      </c>
      <c r="F34" s="638">
        <v>85</v>
      </c>
      <c r="G34" s="638">
        <v>24</v>
      </c>
      <c r="H34" s="638">
        <v>4</v>
      </c>
      <c r="I34" s="255" t="s">
        <v>42</v>
      </c>
      <c r="J34" s="142">
        <v>47</v>
      </c>
      <c r="K34" s="142">
        <v>80</v>
      </c>
      <c r="L34" s="142">
        <v>149</v>
      </c>
      <c r="M34" s="142">
        <v>184</v>
      </c>
      <c r="N34" s="142">
        <v>0</v>
      </c>
      <c r="O34" s="142">
        <v>0</v>
      </c>
      <c r="P34" s="142">
        <v>6</v>
      </c>
      <c r="Q34" s="142">
        <v>1</v>
      </c>
      <c r="R34" s="212">
        <v>5379</v>
      </c>
      <c r="S34" s="212">
        <v>8374</v>
      </c>
      <c r="T34" s="212">
        <v>1448</v>
      </c>
      <c r="U34" s="212">
        <v>5827</v>
      </c>
      <c r="V34" s="212">
        <v>23</v>
      </c>
      <c r="W34" s="212">
        <v>53</v>
      </c>
      <c r="X34" s="441" t="s">
        <v>347</v>
      </c>
      <c r="Y34" s="255" t="s">
        <v>42</v>
      </c>
      <c r="Z34" s="640">
        <v>1670</v>
      </c>
      <c r="AA34" s="287">
        <v>1681</v>
      </c>
      <c r="AB34" s="639">
        <v>2885</v>
      </c>
      <c r="AC34" s="639">
        <v>3958</v>
      </c>
      <c r="AD34" s="287">
        <v>1496</v>
      </c>
      <c r="AE34" s="287">
        <v>561</v>
      </c>
      <c r="AF34" s="287">
        <v>796</v>
      </c>
      <c r="AG34" s="287">
        <v>7836</v>
      </c>
      <c r="AH34" s="287">
        <v>118</v>
      </c>
      <c r="AI34" s="287">
        <v>247</v>
      </c>
      <c r="AJ34" s="287">
        <v>487</v>
      </c>
      <c r="AK34" s="287">
        <v>325</v>
      </c>
      <c r="AL34" s="637" t="s">
        <v>347</v>
      </c>
    </row>
    <row r="35" spans="1:38" s="67" customFormat="1" ht="15.95" customHeight="1">
      <c r="A35" s="67" t="s">
        <v>44</v>
      </c>
      <c r="B35" s="635" t="s">
        <v>348</v>
      </c>
      <c r="C35" s="519">
        <v>18467</v>
      </c>
      <c r="D35" s="69">
        <v>24897</v>
      </c>
      <c r="E35" s="636">
        <v>6079</v>
      </c>
      <c r="F35" s="636">
        <v>2338</v>
      </c>
      <c r="G35" s="638">
        <v>384</v>
      </c>
      <c r="H35" s="638">
        <v>74</v>
      </c>
      <c r="I35" s="255" t="s">
        <v>44</v>
      </c>
      <c r="J35" s="142">
        <v>919</v>
      </c>
      <c r="K35" s="142">
        <v>1723</v>
      </c>
      <c r="L35" s="142">
        <v>1889</v>
      </c>
      <c r="M35" s="142">
        <v>3117</v>
      </c>
      <c r="N35" s="142">
        <v>699</v>
      </c>
      <c r="O35" s="142">
        <v>1476</v>
      </c>
      <c r="P35" s="142">
        <v>1337</v>
      </c>
      <c r="Q35" s="142">
        <v>308</v>
      </c>
      <c r="R35" s="212">
        <v>6480</v>
      </c>
      <c r="S35" s="212">
        <v>7091</v>
      </c>
      <c r="T35" s="212">
        <v>655</v>
      </c>
      <c r="U35" s="212">
        <v>6950</v>
      </c>
      <c r="V35" s="212">
        <v>25</v>
      </c>
      <c r="W35" s="212">
        <v>1820</v>
      </c>
      <c r="X35" s="441" t="s">
        <v>348</v>
      </c>
      <c r="Y35" s="255" t="s">
        <v>44</v>
      </c>
      <c r="Z35" s="287">
        <v>2334</v>
      </c>
      <c r="AA35" s="287">
        <v>2119</v>
      </c>
      <c r="AB35" s="287">
        <v>4582</v>
      </c>
      <c r="AC35" s="287">
        <v>4319</v>
      </c>
      <c r="AD35" s="287">
        <v>8856</v>
      </c>
      <c r="AE35" s="287">
        <v>2092</v>
      </c>
      <c r="AF35" s="287">
        <v>1642</v>
      </c>
      <c r="AG35" s="287">
        <v>15232</v>
      </c>
      <c r="AH35" s="287">
        <v>218</v>
      </c>
      <c r="AI35" s="287">
        <v>485</v>
      </c>
      <c r="AJ35" s="287">
        <v>835</v>
      </c>
      <c r="AK35" s="287">
        <v>650</v>
      </c>
      <c r="AL35" s="637" t="s">
        <v>348</v>
      </c>
    </row>
    <row r="36" spans="1:38" s="67" customFormat="1" ht="15.95" customHeight="1">
      <c r="A36" s="67" t="s">
        <v>46</v>
      </c>
      <c r="B36" s="635" t="s">
        <v>349</v>
      </c>
      <c r="C36" s="519">
        <v>5330</v>
      </c>
      <c r="D36" s="69">
        <v>12404</v>
      </c>
      <c r="E36" s="638">
        <v>618</v>
      </c>
      <c r="F36" s="638">
        <v>240</v>
      </c>
      <c r="G36" s="638">
        <v>133</v>
      </c>
      <c r="H36" s="638">
        <v>22</v>
      </c>
      <c r="I36" s="255" t="s">
        <v>46</v>
      </c>
      <c r="J36" s="142">
        <v>39</v>
      </c>
      <c r="K36" s="142">
        <v>24</v>
      </c>
      <c r="L36" s="142">
        <v>118</v>
      </c>
      <c r="M36" s="142">
        <v>222</v>
      </c>
      <c r="N36" s="142">
        <v>0</v>
      </c>
      <c r="O36" s="142">
        <v>0</v>
      </c>
      <c r="P36" s="142">
        <v>0</v>
      </c>
      <c r="Q36" s="142">
        <v>0</v>
      </c>
      <c r="R36" s="212">
        <v>3214</v>
      </c>
      <c r="S36" s="212">
        <v>5916</v>
      </c>
      <c r="T36" s="212">
        <v>1208</v>
      </c>
      <c r="U36" s="212">
        <v>5980</v>
      </c>
      <c r="V36" s="212">
        <v>0</v>
      </c>
      <c r="W36" s="212">
        <v>0</v>
      </c>
      <c r="X36" s="441" t="s">
        <v>349</v>
      </c>
      <c r="Y36" s="255" t="s">
        <v>46</v>
      </c>
      <c r="Z36" s="287">
        <v>1461</v>
      </c>
      <c r="AA36" s="287">
        <v>2203</v>
      </c>
      <c r="AB36" s="287">
        <v>1820</v>
      </c>
      <c r="AC36" s="287">
        <v>3039</v>
      </c>
      <c r="AD36" s="287">
        <v>1215</v>
      </c>
      <c r="AE36" s="287">
        <v>435</v>
      </c>
      <c r="AF36" s="287">
        <v>592</v>
      </c>
      <c r="AG36" s="287">
        <v>6431</v>
      </c>
      <c r="AH36" s="287">
        <v>4</v>
      </c>
      <c r="AI36" s="287">
        <v>9</v>
      </c>
      <c r="AJ36" s="287">
        <v>238</v>
      </c>
      <c r="AK36" s="287">
        <v>287</v>
      </c>
      <c r="AL36" s="637" t="s">
        <v>349</v>
      </c>
    </row>
    <row r="37" spans="1:38" s="67" customFormat="1" ht="15.95" customHeight="1">
      <c r="A37" s="67" t="s">
        <v>48</v>
      </c>
      <c r="B37" s="635" t="s">
        <v>350</v>
      </c>
      <c r="C37" s="519">
        <v>3703</v>
      </c>
      <c r="D37" s="69">
        <v>16144</v>
      </c>
      <c r="E37" s="636">
        <v>1214</v>
      </c>
      <c r="F37" s="636">
        <v>5711</v>
      </c>
      <c r="G37" s="638">
        <v>21</v>
      </c>
      <c r="H37" s="638">
        <v>3</v>
      </c>
      <c r="I37" s="255" t="s">
        <v>48</v>
      </c>
      <c r="J37" s="142">
        <v>0</v>
      </c>
      <c r="K37" s="142">
        <v>0</v>
      </c>
      <c r="L37" s="142">
        <v>49</v>
      </c>
      <c r="M37" s="142">
        <v>164</v>
      </c>
      <c r="N37" s="142">
        <v>0</v>
      </c>
      <c r="O37" s="142">
        <v>0</v>
      </c>
      <c r="P37" s="142">
        <v>10</v>
      </c>
      <c r="Q37" s="142">
        <v>9</v>
      </c>
      <c r="R37" s="212">
        <v>1775</v>
      </c>
      <c r="S37" s="212">
        <v>4071</v>
      </c>
      <c r="T37" s="212">
        <v>567</v>
      </c>
      <c r="U37" s="212">
        <v>5460</v>
      </c>
      <c r="V37" s="212">
        <v>67</v>
      </c>
      <c r="W37" s="212">
        <v>726</v>
      </c>
      <c r="X37" s="441" t="s">
        <v>350</v>
      </c>
      <c r="Y37" s="255" t="s">
        <v>48</v>
      </c>
      <c r="Z37" s="287">
        <v>1522</v>
      </c>
      <c r="AA37" s="287">
        <v>2993</v>
      </c>
      <c r="AB37" s="287">
        <v>917</v>
      </c>
      <c r="AC37" s="287">
        <v>1636</v>
      </c>
      <c r="AD37" s="287">
        <v>428</v>
      </c>
      <c r="AE37" s="287">
        <v>205</v>
      </c>
      <c r="AF37" s="287">
        <v>568</v>
      </c>
      <c r="AG37" s="287">
        <v>10715</v>
      </c>
      <c r="AH37" s="287">
        <v>3</v>
      </c>
      <c r="AI37" s="287">
        <v>2</v>
      </c>
      <c r="AJ37" s="287">
        <v>265</v>
      </c>
      <c r="AK37" s="287">
        <v>593</v>
      </c>
      <c r="AL37" s="637" t="s">
        <v>350</v>
      </c>
    </row>
    <row r="38" spans="1:38" s="67" customFormat="1" ht="15.95" customHeight="1">
      <c r="A38" s="67" t="s">
        <v>50</v>
      </c>
      <c r="B38" s="635" t="s">
        <v>351</v>
      </c>
      <c r="C38" s="519">
        <v>4473</v>
      </c>
      <c r="D38" s="69">
        <v>9969</v>
      </c>
      <c r="E38" s="636">
        <v>1328</v>
      </c>
      <c r="F38" s="638">
        <v>342</v>
      </c>
      <c r="G38" s="638">
        <v>266</v>
      </c>
      <c r="H38" s="638">
        <v>23</v>
      </c>
      <c r="I38" s="255" t="s">
        <v>50</v>
      </c>
      <c r="J38" s="142">
        <v>22</v>
      </c>
      <c r="K38" s="142">
        <v>26</v>
      </c>
      <c r="L38" s="142">
        <v>499</v>
      </c>
      <c r="M38" s="142">
        <v>768</v>
      </c>
      <c r="N38" s="142">
        <v>0</v>
      </c>
      <c r="O38" s="142">
        <v>0</v>
      </c>
      <c r="P38" s="142">
        <v>1</v>
      </c>
      <c r="Q38" s="142">
        <v>7</v>
      </c>
      <c r="R38" s="212">
        <v>1780</v>
      </c>
      <c r="S38" s="212">
        <v>3406</v>
      </c>
      <c r="T38" s="212">
        <v>377</v>
      </c>
      <c r="U38" s="212">
        <v>4996</v>
      </c>
      <c r="V38" s="212">
        <v>200</v>
      </c>
      <c r="W38" s="212">
        <v>401</v>
      </c>
      <c r="X38" s="441" t="s">
        <v>351</v>
      </c>
      <c r="Y38" s="255" t="s">
        <v>50</v>
      </c>
      <c r="Z38" s="287">
        <v>1013</v>
      </c>
      <c r="AA38" s="287">
        <v>896</v>
      </c>
      <c r="AB38" s="287">
        <v>1013</v>
      </c>
      <c r="AC38" s="287">
        <v>1066</v>
      </c>
      <c r="AD38" s="287">
        <v>1801</v>
      </c>
      <c r="AE38" s="287">
        <v>552</v>
      </c>
      <c r="AF38" s="287">
        <v>520</v>
      </c>
      <c r="AG38" s="287">
        <v>7350</v>
      </c>
      <c r="AH38" s="287">
        <v>9</v>
      </c>
      <c r="AI38" s="287">
        <v>28</v>
      </c>
      <c r="AJ38" s="287">
        <v>117</v>
      </c>
      <c r="AK38" s="287">
        <v>77</v>
      </c>
      <c r="AL38" s="637" t="s">
        <v>351</v>
      </c>
    </row>
    <row r="39" spans="1:38" s="67" customFormat="1" ht="15.95" customHeight="1" thickBot="1">
      <c r="A39" s="482" t="s">
        <v>52</v>
      </c>
      <c r="B39" s="645" t="s">
        <v>352</v>
      </c>
      <c r="C39" s="446">
        <v>459</v>
      </c>
      <c r="D39" s="496">
        <v>657</v>
      </c>
      <c r="E39" s="638">
        <v>79</v>
      </c>
      <c r="F39" s="638">
        <v>18</v>
      </c>
      <c r="G39" s="638">
        <v>29</v>
      </c>
      <c r="H39" s="638">
        <v>3</v>
      </c>
      <c r="I39" s="266" t="s">
        <v>52</v>
      </c>
      <c r="J39" s="142">
        <v>1</v>
      </c>
      <c r="K39" s="448">
        <v>0</v>
      </c>
      <c r="L39" s="142">
        <v>43</v>
      </c>
      <c r="M39" s="142">
        <v>149</v>
      </c>
      <c r="N39" s="142">
        <v>0</v>
      </c>
      <c r="O39" s="142">
        <v>0</v>
      </c>
      <c r="P39" s="142">
        <v>0</v>
      </c>
      <c r="Q39" s="142">
        <v>0</v>
      </c>
      <c r="R39" s="212">
        <v>271</v>
      </c>
      <c r="S39" s="212">
        <v>360</v>
      </c>
      <c r="T39" s="212">
        <v>30</v>
      </c>
      <c r="U39" s="212">
        <v>116</v>
      </c>
      <c r="V39" s="212">
        <v>6</v>
      </c>
      <c r="W39" s="212">
        <v>11</v>
      </c>
      <c r="X39" s="451" t="s">
        <v>352</v>
      </c>
      <c r="Y39" s="266" t="s">
        <v>52</v>
      </c>
      <c r="Z39" s="287">
        <v>194</v>
      </c>
      <c r="AA39" s="287">
        <v>442</v>
      </c>
      <c r="AB39" s="287">
        <v>8</v>
      </c>
      <c r="AC39" s="287">
        <v>6</v>
      </c>
      <c r="AD39" s="287">
        <v>185</v>
      </c>
      <c r="AE39" s="287">
        <v>33</v>
      </c>
      <c r="AF39" s="287">
        <v>62</v>
      </c>
      <c r="AG39" s="287">
        <v>175</v>
      </c>
      <c r="AH39" s="287">
        <v>0</v>
      </c>
      <c r="AI39" s="287">
        <v>0</v>
      </c>
      <c r="AJ39" s="287">
        <v>10</v>
      </c>
      <c r="AK39" s="287">
        <v>1</v>
      </c>
      <c r="AL39" s="646" t="s">
        <v>352</v>
      </c>
    </row>
    <row r="40" spans="1:38" s="625" customFormat="1" ht="11.1" customHeight="1">
      <c r="A40" s="647" t="s">
        <v>353</v>
      </c>
      <c r="B40" s="647"/>
      <c r="C40" s="647"/>
      <c r="D40" s="647"/>
      <c r="E40" s="647"/>
      <c r="F40" s="78"/>
      <c r="G40" s="78"/>
      <c r="H40" s="78" t="s">
        <v>695</v>
      </c>
      <c r="I40" s="647" t="s">
        <v>353</v>
      </c>
      <c r="J40" s="78"/>
      <c r="L40" s="648"/>
      <c r="M40" s="648"/>
      <c r="N40" s="648"/>
      <c r="O40" s="648"/>
      <c r="P40" s="649"/>
      <c r="Q40" s="649"/>
      <c r="R40" s="649"/>
      <c r="S40" s="649"/>
      <c r="T40" s="649"/>
      <c r="U40" s="649"/>
      <c r="V40" s="649"/>
      <c r="W40" s="649"/>
      <c r="X40" s="78" t="s">
        <v>354</v>
      </c>
      <c r="Y40" s="647" t="s">
        <v>353</v>
      </c>
      <c r="Z40" s="649"/>
      <c r="AA40" s="649"/>
      <c r="AB40" s="649"/>
      <c r="AC40" s="649"/>
      <c r="AD40" s="78"/>
      <c r="AE40" s="78"/>
      <c r="AF40" s="648"/>
      <c r="AG40" s="648"/>
      <c r="AH40" s="648"/>
      <c r="AI40" s="648"/>
      <c r="AJ40" s="647"/>
      <c r="AK40" s="78"/>
      <c r="AL40" s="78" t="s">
        <v>354</v>
      </c>
    </row>
    <row r="41" spans="1:38" s="127" customFormat="1" ht="11.1" customHeight="1">
      <c r="A41" s="132" t="s">
        <v>721</v>
      </c>
      <c r="B41" s="132"/>
      <c r="C41" s="132"/>
      <c r="D41" s="132"/>
      <c r="I41" s="132" t="s">
        <v>721</v>
      </c>
      <c r="P41" s="650"/>
      <c r="Q41" s="650"/>
      <c r="R41" s="651"/>
      <c r="S41" s="651"/>
      <c r="T41" s="651"/>
      <c r="U41" s="651"/>
      <c r="V41" s="651"/>
      <c r="W41" s="651"/>
      <c r="X41" s="651"/>
      <c r="Y41" s="132" t="s">
        <v>721</v>
      </c>
      <c r="Z41" s="651"/>
      <c r="AA41" s="651"/>
      <c r="AB41" s="651"/>
      <c r="AC41" s="651"/>
      <c r="AJ41" s="650"/>
      <c r="AK41" s="650"/>
      <c r="AL41" s="651"/>
    </row>
    <row r="42" spans="1:38" s="106" customFormat="1" ht="11.25">
      <c r="A42" s="132" t="s">
        <v>722</v>
      </c>
      <c r="B42" s="137"/>
      <c r="C42" s="137"/>
      <c r="D42" s="137"/>
      <c r="I42" s="132" t="s">
        <v>722</v>
      </c>
      <c r="P42" s="652"/>
      <c r="Q42" s="652"/>
      <c r="R42" s="652"/>
      <c r="S42" s="652"/>
      <c r="T42" s="652"/>
      <c r="U42" s="652"/>
      <c r="V42" s="652"/>
      <c r="W42" s="652"/>
      <c r="X42" s="652"/>
      <c r="Y42" s="132" t="s">
        <v>722</v>
      </c>
      <c r="Z42" s="652"/>
      <c r="AA42" s="652"/>
      <c r="AB42" s="652"/>
      <c r="AC42" s="652"/>
      <c r="AJ42" s="652"/>
      <c r="AK42" s="652"/>
    </row>
    <row r="43" spans="1:38" s="106" customFormat="1" ht="11.25">
      <c r="A43" s="137"/>
      <c r="B43" s="137"/>
      <c r="C43" s="137"/>
      <c r="D43" s="137"/>
      <c r="P43" s="652"/>
      <c r="Q43" s="652"/>
      <c r="R43" s="652"/>
      <c r="S43" s="652"/>
      <c r="T43" s="652"/>
      <c r="U43" s="652"/>
      <c r="V43" s="652"/>
      <c r="W43" s="652"/>
      <c r="X43" s="652"/>
      <c r="Y43" s="652"/>
      <c r="Z43" s="652"/>
      <c r="AA43" s="652"/>
      <c r="AB43" s="652"/>
      <c r="AC43" s="652"/>
      <c r="AJ43" s="652"/>
      <c r="AK43" s="652"/>
    </row>
    <row r="44" spans="1:38" s="106" customFormat="1" ht="11.25">
      <c r="A44" s="137"/>
      <c r="B44" s="137"/>
      <c r="C44" s="137"/>
      <c r="D44" s="137"/>
      <c r="P44" s="137"/>
      <c r="Q44" s="137"/>
      <c r="R44" s="137"/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7"/>
      <c r="AJ44" s="137"/>
      <c r="AK44" s="137"/>
    </row>
    <row r="45" spans="1:38" s="106" customFormat="1" ht="11.25">
      <c r="A45" s="137"/>
      <c r="B45" s="137"/>
      <c r="C45" s="137"/>
      <c r="D45" s="137"/>
      <c r="P45" s="137"/>
      <c r="Q45" s="137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7"/>
      <c r="AJ45" s="137"/>
      <c r="AK45" s="137"/>
    </row>
    <row r="46" spans="1:38" s="106" customFormat="1" ht="11.25">
      <c r="A46" s="137"/>
      <c r="B46" s="137"/>
      <c r="C46" s="137"/>
      <c r="D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J46" s="137"/>
      <c r="AK46" s="137"/>
    </row>
    <row r="47" spans="1:38" s="106" customFormat="1" ht="11.25">
      <c r="A47" s="137"/>
      <c r="B47" s="137"/>
      <c r="C47" s="137"/>
      <c r="D47" s="137"/>
      <c r="P47" s="137"/>
      <c r="Q47" s="137"/>
      <c r="R47" s="137"/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7"/>
      <c r="AJ47" s="137"/>
      <c r="AK47" s="137"/>
    </row>
    <row r="48" spans="1:38" s="106" customFormat="1" ht="11.25">
      <c r="A48" s="137"/>
      <c r="B48" s="137"/>
      <c r="C48" s="137"/>
      <c r="D48" s="137"/>
      <c r="P48" s="137"/>
      <c r="Q48" s="137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7"/>
      <c r="AJ48" s="137"/>
      <c r="AK48" s="137"/>
    </row>
    <row r="49" spans="1:37" s="106" customFormat="1" ht="11.25">
      <c r="A49" s="137"/>
      <c r="B49" s="137"/>
      <c r="C49" s="137"/>
      <c r="D49" s="137"/>
      <c r="P49" s="137"/>
      <c r="Q49" s="137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7"/>
      <c r="AJ49" s="137"/>
      <c r="AK49" s="137"/>
    </row>
    <row r="50" spans="1:37" s="106" customFormat="1" ht="11.25">
      <c r="A50" s="137"/>
      <c r="B50" s="137"/>
      <c r="C50" s="137"/>
      <c r="D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7"/>
      <c r="AJ50" s="137"/>
      <c r="AK50" s="137"/>
    </row>
    <row r="51" spans="1:37" s="106" customFormat="1" ht="11.25">
      <c r="A51" s="137"/>
      <c r="B51" s="137"/>
      <c r="C51" s="137"/>
      <c r="D51" s="137"/>
      <c r="P51" s="137"/>
      <c r="Q51" s="137"/>
      <c r="R51" s="137"/>
      <c r="S51" s="137"/>
      <c r="T51" s="137"/>
      <c r="U51" s="137"/>
      <c r="V51" s="137"/>
      <c r="W51" s="137"/>
      <c r="X51" s="137"/>
      <c r="Y51" s="137"/>
      <c r="Z51" s="137"/>
      <c r="AA51" s="137"/>
      <c r="AB51" s="137"/>
      <c r="AC51" s="137"/>
      <c r="AJ51" s="137"/>
      <c r="AK51" s="137"/>
    </row>
    <row r="52" spans="1:37" s="106" customFormat="1" ht="11.25">
      <c r="A52" s="137"/>
      <c r="B52" s="137"/>
      <c r="C52" s="137"/>
      <c r="D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J52" s="137"/>
      <c r="AK52" s="137"/>
    </row>
    <row r="53" spans="1:37" s="106" customFormat="1" ht="11.25">
      <c r="A53" s="137"/>
      <c r="B53" s="137"/>
      <c r="C53" s="137"/>
      <c r="D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J53" s="137"/>
      <c r="AK53" s="137"/>
    </row>
    <row r="54" spans="1:37" s="106" customFormat="1" ht="11.25">
      <c r="A54" s="137"/>
      <c r="B54" s="137"/>
      <c r="C54" s="137"/>
      <c r="D54" s="137"/>
      <c r="P54" s="137"/>
      <c r="Q54" s="137"/>
      <c r="R54" s="137"/>
      <c r="S54" s="137"/>
      <c r="T54" s="137"/>
      <c r="U54" s="137"/>
      <c r="V54" s="137"/>
      <c r="W54" s="137"/>
      <c r="X54" s="137"/>
      <c r="Y54" s="137"/>
      <c r="Z54" s="137"/>
      <c r="AA54" s="137"/>
      <c r="AB54" s="137"/>
      <c r="AC54" s="137"/>
      <c r="AJ54" s="137"/>
      <c r="AK54" s="137"/>
    </row>
    <row r="55" spans="1:37" s="106" customFormat="1" ht="11.25">
      <c r="A55" s="137"/>
      <c r="B55" s="137"/>
      <c r="C55" s="137"/>
      <c r="D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J55" s="137"/>
      <c r="AK55" s="137"/>
    </row>
    <row r="56" spans="1:37" s="106" customFormat="1" ht="11.25">
      <c r="A56" s="137"/>
      <c r="B56" s="137"/>
      <c r="C56" s="137"/>
      <c r="D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J56" s="137"/>
      <c r="AK56" s="137"/>
    </row>
    <row r="57" spans="1:37" s="106" customFormat="1" ht="11.25">
      <c r="A57" s="137"/>
      <c r="B57" s="137"/>
      <c r="C57" s="137"/>
      <c r="D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J57" s="137"/>
      <c r="AK57" s="137"/>
    </row>
    <row r="58" spans="1:37" s="106" customFormat="1" ht="11.25">
      <c r="A58" s="137"/>
      <c r="B58" s="137"/>
      <c r="C58" s="137"/>
      <c r="D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J58" s="137"/>
      <c r="AK58" s="137"/>
    </row>
    <row r="59" spans="1:37" s="106" customFormat="1" ht="11.25">
      <c r="A59" s="137"/>
      <c r="B59" s="137"/>
      <c r="C59" s="137"/>
      <c r="D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J59" s="137"/>
      <c r="AK59" s="137"/>
    </row>
    <row r="60" spans="1:37" s="106" customFormat="1" ht="11.25">
      <c r="A60" s="137"/>
      <c r="B60" s="137"/>
      <c r="C60" s="137"/>
      <c r="D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J60" s="137"/>
      <c r="AK60" s="137"/>
    </row>
    <row r="61" spans="1:37" s="106" customFormat="1" ht="11.25">
      <c r="A61" s="137"/>
      <c r="B61" s="137"/>
      <c r="C61" s="137"/>
      <c r="D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J61" s="137"/>
      <c r="AK61" s="137"/>
    </row>
    <row r="62" spans="1:37" s="106" customFormat="1" ht="11.25">
      <c r="A62" s="137"/>
      <c r="B62" s="137"/>
      <c r="C62" s="137"/>
      <c r="D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J62" s="137"/>
      <c r="AK62" s="137"/>
    </row>
    <row r="63" spans="1:37" s="106" customFormat="1" ht="11.25">
      <c r="A63" s="137"/>
      <c r="B63" s="137"/>
      <c r="C63" s="137"/>
      <c r="D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J63" s="137"/>
      <c r="AK63" s="137"/>
    </row>
    <row r="64" spans="1:37" s="106" customFormat="1" ht="11.25">
      <c r="A64" s="137"/>
      <c r="B64" s="137"/>
      <c r="C64" s="137"/>
      <c r="D64" s="137"/>
      <c r="P64" s="137"/>
      <c r="Q64" s="137"/>
      <c r="R64" s="137"/>
      <c r="S64" s="137"/>
      <c r="T64" s="137"/>
      <c r="U64" s="137"/>
      <c r="V64" s="137"/>
      <c r="W64" s="137"/>
      <c r="X64" s="137"/>
      <c r="Y64" s="137"/>
      <c r="Z64" s="137"/>
      <c r="AA64" s="137"/>
      <c r="AB64" s="137"/>
      <c r="AC64" s="137"/>
      <c r="AJ64" s="137"/>
      <c r="AK64" s="137"/>
    </row>
    <row r="65" spans="1:37" s="106" customFormat="1" ht="11.25">
      <c r="A65" s="137"/>
      <c r="B65" s="137"/>
      <c r="C65" s="137"/>
      <c r="D65" s="137"/>
      <c r="P65" s="137"/>
      <c r="Q65" s="137"/>
      <c r="R65" s="137"/>
      <c r="S65" s="137"/>
      <c r="T65" s="137"/>
      <c r="U65" s="137"/>
      <c r="V65" s="137"/>
      <c r="W65" s="137"/>
      <c r="X65" s="137"/>
      <c r="Y65" s="137"/>
      <c r="Z65" s="137"/>
      <c r="AA65" s="137"/>
      <c r="AB65" s="137"/>
      <c r="AC65" s="137"/>
      <c r="AJ65" s="137"/>
      <c r="AK65" s="137"/>
    </row>
    <row r="66" spans="1:37" s="106" customFormat="1" ht="11.25">
      <c r="A66" s="137"/>
      <c r="B66" s="137"/>
      <c r="C66" s="137"/>
      <c r="D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J66" s="137"/>
      <c r="AK66" s="137"/>
    </row>
    <row r="67" spans="1:37" s="106" customFormat="1" ht="11.25">
      <c r="A67" s="137"/>
      <c r="B67" s="137"/>
      <c r="C67" s="137"/>
      <c r="D67" s="137"/>
      <c r="P67" s="137"/>
      <c r="Q67" s="137"/>
      <c r="R67" s="137"/>
      <c r="S67" s="137"/>
      <c r="T67" s="137"/>
      <c r="U67" s="137"/>
      <c r="V67" s="137"/>
      <c r="W67" s="137"/>
      <c r="X67" s="137"/>
      <c r="Y67" s="137"/>
      <c r="Z67" s="137"/>
      <c r="AA67" s="137"/>
      <c r="AB67" s="137"/>
      <c r="AC67" s="137"/>
      <c r="AJ67" s="137"/>
      <c r="AK67" s="137"/>
    </row>
    <row r="68" spans="1:37" s="106" customFormat="1" ht="11.25">
      <c r="A68" s="137"/>
      <c r="B68" s="137"/>
      <c r="C68" s="137"/>
      <c r="D68" s="137"/>
      <c r="P68" s="137"/>
      <c r="Q68" s="137"/>
      <c r="R68" s="137"/>
      <c r="S68" s="137"/>
      <c r="T68" s="137"/>
      <c r="U68" s="137"/>
      <c r="V68" s="137"/>
      <c r="W68" s="137"/>
      <c r="X68" s="137"/>
      <c r="Y68" s="137"/>
      <c r="Z68" s="137"/>
      <c r="AA68" s="137"/>
      <c r="AB68" s="137"/>
      <c r="AC68" s="137"/>
      <c r="AJ68" s="137"/>
      <c r="AK68" s="137"/>
    </row>
    <row r="69" spans="1:37" s="106" customFormat="1" ht="11.25">
      <c r="A69" s="137"/>
      <c r="B69" s="137"/>
      <c r="C69" s="137"/>
      <c r="D69" s="137"/>
      <c r="P69" s="137"/>
      <c r="Q69" s="137"/>
      <c r="R69" s="137"/>
      <c r="S69" s="137"/>
      <c r="T69" s="137"/>
      <c r="U69" s="137"/>
      <c r="V69" s="137"/>
      <c r="W69" s="137"/>
      <c r="X69" s="137"/>
      <c r="Y69" s="137"/>
      <c r="Z69" s="137"/>
      <c r="AA69" s="137"/>
      <c r="AB69" s="137"/>
      <c r="AC69" s="137"/>
      <c r="AJ69" s="137"/>
      <c r="AK69" s="137"/>
    </row>
    <row r="70" spans="1:37" s="106" customFormat="1" ht="11.25">
      <c r="A70" s="137"/>
      <c r="B70" s="137"/>
      <c r="C70" s="137"/>
      <c r="D70" s="137"/>
      <c r="P70" s="137"/>
      <c r="Q70" s="137"/>
      <c r="R70" s="137"/>
      <c r="S70" s="137"/>
      <c r="T70" s="137"/>
      <c r="U70" s="137"/>
      <c r="V70" s="137"/>
      <c r="W70" s="137"/>
      <c r="X70" s="137"/>
      <c r="Y70" s="137"/>
      <c r="Z70" s="137"/>
      <c r="AA70" s="137"/>
      <c r="AB70" s="137"/>
      <c r="AC70" s="137"/>
      <c r="AJ70" s="137"/>
      <c r="AK70" s="137"/>
    </row>
    <row r="71" spans="1:37" s="106" customFormat="1" ht="11.25">
      <c r="A71" s="137"/>
      <c r="B71" s="137"/>
      <c r="C71" s="137"/>
      <c r="D71" s="137"/>
      <c r="P71" s="137"/>
      <c r="Q71" s="137"/>
      <c r="R71" s="137"/>
      <c r="S71" s="137"/>
      <c r="T71" s="137"/>
      <c r="U71" s="137"/>
      <c r="V71" s="137"/>
      <c r="W71" s="137"/>
      <c r="X71" s="137"/>
      <c r="Y71" s="137"/>
      <c r="Z71" s="137"/>
      <c r="AA71" s="137"/>
      <c r="AB71" s="137"/>
      <c r="AC71" s="137"/>
      <c r="AJ71" s="137"/>
      <c r="AK71" s="137"/>
    </row>
    <row r="72" spans="1:37" s="106" customFormat="1" ht="11.25">
      <c r="A72" s="137"/>
      <c r="B72" s="137"/>
      <c r="C72" s="137"/>
      <c r="D72" s="137"/>
      <c r="P72" s="137"/>
      <c r="Q72" s="137"/>
      <c r="R72" s="137"/>
      <c r="S72" s="137"/>
      <c r="T72" s="137"/>
      <c r="U72" s="137"/>
      <c r="V72" s="137"/>
      <c r="W72" s="137"/>
      <c r="X72" s="137"/>
      <c r="Y72" s="137"/>
      <c r="Z72" s="137"/>
      <c r="AA72" s="137"/>
      <c r="AB72" s="137"/>
      <c r="AC72" s="137"/>
      <c r="AJ72" s="137"/>
      <c r="AK72" s="137"/>
    </row>
    <row r="73" spans="1:37" s="106" customFormat="1" ht="11.25">
      <c r="A73" s="137"/>
      <c r="B73" s="137"/>
      <c r="C73" s="137"/>
      <c r="D73" s="137"/>
      <c r="P73" s="137"/>
      <c r="Q73" s="137"/>
      <c r="R73" s="137"/>
      <c r="S73" s="137"/>
      <c r="T73" s="137"/>
      <c r="U73" s="137"/>
      <c r="V73" s="137"/>
      <c r="W73" s="137"/>
      <c r="X73" s="137"/>
      <c r="Y73" s="137"/>
      <c r="Z73" s="137"/>
      <c r="AA73" s="137"/>
      <c r="AB73" s="137"/>
      <c r="AC73" s="137"/>
      <c r="AJ73" s="137"/>
      <c r="AK73" s="137"/>
    </row>
    <row r="74" spans="1:37" s="106" customFormat="1" ht="11.25">
      <c r="A74" s="137"/>
      <c r="B74" s="137"/>
      <c r="C74" s="137"/>
      <c r="D74" s="137"/>
      <c r="P74" s="137"/>
      <c r="Q74" s="137"/>
      <c r="R74" s="137"/>
      <c r="S74" s="137"/>
      <c r="T74" s="137"/>
      <c r="U74" s="137"/>
      <c r="V74" s="137"/>
      <c r="W74" s="137"/>
      <c r="X74" s="137"/>
      <c r="Y74" s="137"/>
      <c r="Z74" s="137"/>
      <c r="AA74" s="137"/>
      <c r="AB74" s="137"/>
      <c r="AC74" s="137"/>
      <c r="AJ74" s="137"/>
      <c r="AK74" s="137"/>
    </row>
    <row r="75" spans="1:37" s="106" customFormat="1" ht="11.25">
      <c r="A75" s="137"/>
      <c r="B75" s="137"/>
      <c r="C75" s="137"/>
      <c r="D75" s="137"/>
      <c r="P75" s="137"/>
      <c r="Q75" s="137"/>
      <c r="R75" s="137"/>
      <c r="S75" s="137"/>
      <c r="T75" s="137"/>
      <c r="U75" s="137"/>
      <c r="V75" s="137"/>
      <c r="W75" s="137"/>
      <c r="X75" s="137"/>
      <c r="Y75" s="137"/>
      <c r="Z75" s="137"/>
      <c r="AA75" s="137"/>
      <c r="AB75" s="137"/>
      <c r="AC75" s="137"/>
      <c r="AJ75" s="137"/>
      <c r="AK75" s="137"/>
    </row>
    <row r="76" spans="1:37" s="106" customFormat="1" ht="11.25">
      <c r="A76" s="137"/>
      <c r="B76" s="137"/>
      <c r="C76" s="137"/>
      <c r="D76" s="137"/>
      <c r="P76" s="137"/>
      <c r="Q76" s="137"/>
      <c r="R76" s="137"/>
      <c r="S76" s="137"/>
      <c r="T76" s="137"/>
      <c r="U76" s="137"/>
      <c r="V76" s="137"/>
      <c r="W76" s="137"/>
      <c r="X76" s="137"/>
      <c r="Y76" s="137"/>
      <c r="Z76" s="137"/>
      <c r="AA76" s="137"/>
      <c r="AB76" s="137"/>
      <c r="AC76" s="137"/>
      <c r="AJ76" s="137"/>
      <c r="AK76" s="137"/>
    </row>
    <row r="77" spans="1:37" s="106" customFormat="1" ht="11.25">
      <c r="A77" s="137"/>
      <c r="B77" s="137"/>
      <c r="C77" s="137"/>
      <c r="D77" s="137"/>
      <c r="P77" s="137"/>
      <c r="Q77" s="137"/>
      <c r="R77" s="137"/>
      <c r="S77" s="137"/>
      <c r="T77" s="137"/>
      <c r="U77" s="137"/>
      <c r="V77" s="137"/>
      <c r="W77" s="137"/>
      <c r="X77" s="137"/>
      <c r="Y77" s="137"/>
      <c r="Z77" s="137"/>
      <c r="AA77" s="137"/>
      <c r="AB77" s="137"/>
      <c r="AC77" s="137"/>
      <c r="AJ77" s="137"/>
      <c r="AK77" s="137"/>
    </row>
    <row r="78" spans="1:37" s="106" customFormat="1" ht="11.25">
      <c r="A78" s="137"/>
      <c r="B78" s="137"/>
      <c r="C78" s="137"/>
      <c r="D78" s="137"/>
      <c r="P78" s="137"/>
      <c r="Q78" s="137"/>
      <c r="R78" s="137"/>
      <c r="S78" s="137"/>
      <c r="T78" s="137"/>
      <c r="U78" s="137"/>
      <c r="V78" s="137"/>
      <c r="W78" s="137"/>
      <c r="X78" s="137"/>
      <c r="Y78" s="137"/>
      <c r="Z78" s="137"/>
      <c r="AA78" s="137"/>
      <c r="AB78" s="137"/>
      <c r="AC78" s="137"/>
      <c r="AJ78" s="137"/>
      <c r="AK78" s="137"/>
    </row>
    <row r="79" spans="1:37" s="106" customFormat="1" ht="11.25">
      <c r="A79" s="137"/>
      <c r="B79" s="137"/>
      <c r="C79" s="137"/>
      <c r="D79" s="137"/>
      <c r="P79" s="137"/>
      <c r="Q79" s="137"/>
      <c r="R79" s="137"/>
      <c r="S79" s="137"/>
      <c r="T79" s="137"/>
      <c r="U79" s="137"/>
      <c r="V79" s="137"/>
      <c r="W79" s="137"/>
      <c r="X79" s="137"/>
      <c r="Y79" s="137"/>
      <c r="Z79" s="137"/>
      <c r="AA79" s="137"/>
      <c r="AB79" s="137"/>
      <c r="AC79" s="137"/>
      <c r="AJ79" s="137"/>
      <c r="AK79" s="137"/>
    </row>
    <row r="80" spans="1:37" s="106" customFormat="1" ht="11.25">
      <c r="A80" s="137"/>
      <c r="B80" s="137"/>
      <c r="C80" s="137"/>
      <c r="D80" s="137"/>
      <c r="P80" s="137"/>
      <c r="Q80" s="137"/>
      <c r="R80" s="137"/>
      <c r="S80" s="137"/>
      <c r="T80" s="137"/>
      <c r="U80" s="137"/>
      <c r="V80" s="137"/>
      <c r="W80" s="137"/>
      <c r="X80" s="137"/>
      <c r="Y80" s="137"/>
      <c r="Z80" s="137"/>
      <c r="AA80" s="137"/>
      <c r="AB80" s="137"/>
      <c r="AC80" s="137"/>
      <c r="AJ80" s="137"/>
      <c r="AK80" s="137"/>
    </row>
    <row r="81" spans="1:37" s="106" customFormat="1" ht="11.25">
      <c r="A81" s="137"/>
      <c r="B81" s="137"/>
      <c r="C81" s="137"/>
      <c r="D81" s="137"/>
      <c r="P81" s="137"/>
      <c r="Q81" s="137"/>
      <c r="R81" s="137"/>
      <c r="S81" s="137"/>
      <c r="T81" s="137"/>
      <c r="U81" s="137"/>
      <c r="V81" s="137"/>
      <c r="W81" s="137"/>
      <c r="X81" s="137"/>
      <c r="Y81" s="137"/>
      <c r="Z81" s="137"/>
      <c r="AA81" s="137"/>
      <c r="AB81" s="137"/>
      <c r="AC81" s="137"/>
      <c r="AJ81" s="137"/>
      <c r="AK81" s="137"/>
    </row>
    <row r="82" spans="1:37" s="106" customFormat="1" ht="11.25">
      <c r="A82" s="137"/>
      <c r="B82" s="137"/>
      <c r="C82" s="137"/>
      <c r="D82" s="137"/>
      <c r="P82" s="137"/>
      <c r="Q82" s="137"/>
      <c r="R82" s="137"/>
      <c r="S82" s="137"/>
      <c r="T82" s="137"/>
      <c r="U82" s="137"/>
      <c r="V82" s="137"/>
      <c r="W82" s="137"/>
      <c r="X82" s="137"/>
      <c r="Y82" s="137"/>
      <c r="Z82" s="137"/>
      <c r="AA82" s="137"/>
      <c r="AB82" s="137"/>
      <c r="AC82" s="137"/>
      <c r="AJ82" s="137"/>
      <c r="AK82" s="137"/>
    </row>
    <row r="83" spans="1:37" s="106" customFormat="1" ht="11.25">
      <c r="A83" s="137"/>
      <c r="B83" s="137"/>
      <c r="C83" s="137"/>
      <c r="D83" s="137"/>
      <c r="P83" s="137"/>
      <c r="Q83" s="137"/>
      <c r="R83" s="137"/>
      <c r="S83" s="137"/>
      <c r="T83" s="137"/>
      <c r="U83" s="137"/>
      <c r="V83" s="137"/>
      <c r="W83" s="137"/>
      <c r="X83" s="137"/>
      <c r="Y83" s="137"/>
      <c r="Z83" s="137"/>
      <c r="AA83" s="137"/>
      <c r="AB83" s="137"/>
      <c r="AC83" s="137"/>
      <c r="AJ83" s="137"/>
      <c r="AK83" s="137"/>
    </row>
    <row r="84" spans="1:37" s="106" customFormat="1" ht="11.25">
      <c r="A84" s="137"/>
      <c r="B84" s="137"/>
      <c r="C84" s="137"/>
      <c r="D84" s="137"/>
      <c r="P84" s="137"/>
      <c r="Q84" s="137"/>
      <c r="R84" s="137"/>
      <c r="S84" s="137"/>
      <c r="T84" s="137"/>
      <c r="U84" s="137"/>
      <c r="V84" s="137"/>
      <c r="W84" s="137"/>
      <c r="X84" s="137"/>
      <c r="Y84" s="137"/>
      <c r="Z84" s="137"/>
      <c r="AA84" s="137"/>
      <c r="AB84" s="137"/>
      <c r="AC84" s="137"/>
      <c r="AJ84" s="137"/>
      <c r="AK84" s="137"/>
    </row>
    <row r="85" spans="1:37" s="106" customFormat="1" ht="11.25">
      <c r="A85" s="137"/>
      <c r="B85" s="137"/>
      <c r="C85" s="137"/>
      <c r="D85" s="137"/>
      <c r="P85" s="137"/>
      <c r="Q85" s="137"/>
      <c r="R85" s="137"/>
      <c r="S85" s="137"/>
      <c r="T85" s="137"/>
      <c r="U85" s="137"/>
      <c r="V85" s="137"/>
      <c r="W85" s="137"/>
      <c r="X85" s="137"/>
      <c r="Y85" s="137"/>
      <c r="Z85" s="137"/>
      <c r="AA85" s="137"/>
      <c r="AB85" s="137"/>
      <c r="AC85" s="137"/>
      <c r="AJ85" s="137"/>
      <c r="AK85" s="137"/>
    </row>
    <row r="86" spans="1:37" s="106" customFormat="1" ht="11.25">
      <c r="A86" s="137"/>
      <c r="B86" s="137"/>
      <c r="C86" s="137"/>
      <c r="D86" s="137"/>
      <c r="P86" s="137"/>
      <c r="Q86" s="137"/>
      <c r="R86" s="137"/>
      <c r="S86" s="137"/>
      <c r="T86" s="137"/>
      <c r="U86" s="137"/>
      <c r="V86" s="137"/>
      <c r="W86" s="137"/>
      <c r="X86" s="137"/>
      <c r="Y86" s="137"/>
      <c r="Z86" s="137"/>
      <c r="AA86" s="137"/>
      <c r="AB86" s="137"/>
      <c r="AC86" s="137"/>
      <c r="AJ86" s="137"/>
      <c r="AK86" s="137"/>
    </row>
    <row r="87" spans="1:37" s="106" customFormat="1" ht="11.25">
      <c r="A87" s="137"/>
      <c r="B87" s="137"/>
      <c r="C87" s="137"/>
      <c r="D87" s="137"/>
      <c r="P87" s="137"/>
      <c r="Q87" s="137"/>
      <c r="R87" s="137"/>
      <c r="S87" s="137"/>
      <c r="T87" s="137"/>
      <c r="U87" s="137"/>
      <c r="V87" s="137"/>
      <c r="W87" s="137"/>
      <c r="X87" s="137"/>
      <c r="Y87" s="137"/>
      <c r="Z87" s="137"/>
      <c r="AA87" s="137"/>
      <c r="AB87" s="137"/>
      <c r="AC87" s="137"/>
      <c r="AJ87" s="137"/>
      <c r="AK87" s="137"/>
    </row>
    <row r="88" spans="1:37" s="106" customFormat="1" ht="11.25">
      <c r="A88" s="137"/>
      <c r="B88" s="137"/>
      <c r="C88" s="137"/>
      <c r="D88" s="137"/>
      <c r="P88" s="137"/>
      <c r="Q88" s="137"/>
      <c r="R88" s="137"/>
      <c r="S88" s="137"/>
      <c r="T88" s="137"/>
      <c r="U88" s="137"/>
      <c r="V88" s="137"/>
      <c r="W88" s="137"/>
      <c r="X88" s="137"/>
      <c r="Y88" s="137"/>
      <c r="Z88" s="137"/>
      <c r="AA88" s="137"/>
      <c r="AB88" s="137"/>
      <c r="AC88" s="137"/>
      <c r="AJ88" s="137"/>
      <c r="AK88" s="137"/>
    </row>
    <row r="89" spans="1:37" s="106" customFormat="1" ht="11.25">
      <c r="A89" s="137"/>
      <c r="B89" s="137"/>
      <c r="C89" s="137"/>
      <c r="D89" s="137"/>
      <c r="P89" s="137"/>
      <c r="Q89" s="137"/>
      <c r="R89" s="137"/>
      <c r="S89" s="137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J89" s="137"/>
      <c r="AK89" s="137"/>
    </row>
    <row r="90" spans="1:37" s="106" customFormat="1" ht="11.25">
      <c r="A90" s="137"/>
      <c r="B90" s="137"/>
      <c r="C90" s="137"/>
      <c r="D90" s="137"/>
      <c r="P90" s="137"/>
      <c r="Q90" s="137"/>
      <c r="R90" s="137"/>
      <c r="S90" s="137"/>
      <c r="T90" s="137"/>
      <c r="U90" s="137"/>
      <c r="V90" s="137"/>
      <c r="W90" s="137"/>
      <c r="X90" s="137"/>
      <c r="Y90" s="137"/>
      <c r="Z90" s="137"/>
      <c r="AA90" s="137"/>
      <c r="AB90" s="137"/>
      <c r="AC90" s="137"/>
      <c r="AJ90" s="137"/>
      <c r="AK90" s="137"/>
    </row>
    <row r="91" spans="1:37" s="106" customFormat="1" ht="11.25">
      <c r="A91" s="137"/>
      <c r="B91" s="137"/>
      <c r="C91" s="137"/>
      <c r="D91" s="137"/>
      <c r="P91" s="137"/>
      <c r="Q91" s="137"/>
      <c r="R91" s="137"/>
      <c r="S91" s="137"/>
      <c r="T91" s="137"/>
      <c r="U91" s="137"/>
      <c r="V91" s="137"/>
      <c r="W91" s="137"/>
      <c r="X91" s="137"/>
      <c r="Y91" s="137"/>
      <c r="Z91" s="137"/>
      <c r="AA91" s="137"/>
      <c r="AB91" s="137"/>
      <c r="AC91" s="137"/>
      <c r="AJ91" s="137"/>
      <c r="AK91" s="137"/>
    </row>
    <row r="92" spans="1:37" s="106" customFormat="1" ht="11.25">
      <c r="A92" s="137"/>
      <c r="B92" s="137"/>
      <c r="C92" s="137"/>
      <c r="D92" s="137"/>
      <c r="P92" s="137"/>
      <c r="Q92" s="137"/>
      <c r="R92" s="137"/>
      <c r="S92" s="137"/>
      <c r="T92" s="137"/>
      <c r="U92" s="137"/>
      <c r="V92" s="137"/>
      <c r="W92" s="137"/>
      <c r="X92" s="137"/>
      <c r="Y92" s="137"/>
      <c r="Z92" s="137"/>
      <c r="AA92" s="137"/>
      <c r="AB92" s="137"/>
      <c r="AC92" s="137"/>
      <c r="AJ92" s="137"/>
      <c r="AK92" s="137"/>
    </row>
    <row r="93" spans="1:37" s="106" customFormat="1" ht="11.25">
      <c r="A93" s="137"/>
      <c r="B93" s="137"/>
      <c r="C93" s="137"/>
      <c r="D93" s="137"/>
      <c r="P93" s="137"/>
      <c r="Q93" s="137"/>
      <c r="R93" s="137"/>
      <c r="S93" s="137"/>
      <c r="T93" s="137"/>
      <c r="U93" s="137"/>
      <c r="V93" s="137"/>
      <c r="W93" s="137"/>
      <c r="X93" s="137"/>
      <c r="Y93" s="137"/>
      <c r="Z93" s="137"/>
      <c r="AA93" s="137"/>
      <c r="AB93" s="137"/>
      <c r="AC93" s="137"/>
      <c r="AJ93" s="137"/>
      <c r="AK93" s="137"/>
    </row>
    <row r="94" spans="1:37" s="106" customFormat="1" ht="11.25">
      <c r="A94" s="137"/>
      <c r="B94" s="137"/>
      <c r="C94" s="137"/>
      <c r="D94" s="137"/>
      <c r="P94" s="137"/>
      <c r="Q94" s="137"/>
      <c r="R94" s="137"/>
      <c r="S94" s="137"/>
      <c r="T94" s="137"/>
      <c r="U94" s="137"/>
      <c r="V94" s="137"/>
      <c r="W94" s="137"/>
      <c r="X94" s="137"/>
      <c r="Y94" s="137"/>
      <c r="Z94" s="137"/>
      <c r="AA94" s="137"/>
      <c r="AB94" s="137"/>
      <c r="AC94" s="137"/>
      <c r="AJ94" s="137"/>
      <c r="AK94" s="137"/>
    </row>
    <row r="95" spans="1:37" s="106" customFormat="1" ht="11.25">
      <c r="A95" s="137"/>
      <c r="B95" s="137"/>
      <c r="C95" s="137"/>
      <c r="D95" s="137"/>
      <c r="P95" s="137"/>
      <c r="Q95" s="137"/>
      <c r="R95" s="137"/>
      <c r="S95" s="137"/>
      <c r="T95" s="137"/>
      <c r="U95" s="137"/>
      <c r="V95" s="137"/>
      <c r="W95" s="137"/>
      <c r="X95" s="137"/>
      <c r="Y95" s="137"/>
      <c r="Z95" s="137"/>
      <c r="AA95" s="137"/>
      <c r="AB95" s="137"/>
      <c r="AC95" s="137"/>
      <c r="AJ95" s="137"/>
      <c r="AK95" s="137"/>
    </row>
    <row r="96" spans="1:37" s="106" customFormat="1" ht="11.25">
      <c r="A96" s="137"/>
      <c r="B96" s="137"/>
      <c r="C96" s="137"/>
      <c r="D96" s="137"/>
      <c r="P96" s="137"/>
      <c r="Q96" s="137"/>
      <c r="R96" s="137"/>
      <c r="S96" s="137"/>
      <c r="T96" s="137"/>
      <c r="U96" s="137"/>
      <c r="V96" s="137"/>
      <c r="W96" s="137"/>
      <c r="X96" s="137"/>
      <c r="Y96" s="137"/>
      <c r="Z96" s="137"/>
      <c r="AA96" s="137"/>
      <c r="AB96" s="137"/>
      <c r="AC96" s="137"/>
      <c r="AJ96" s="137"/>
      <c r="AK96" s="137"/>
    </row>
    <row r="97" spans="1:37" s="106" customFormat="1" ht="11.25">
      <c r="A97" s="137"/>
      <c r="B97" s="137"/>
      <c r="C97" s="137"/>
      <c r="D97" s="137"/>
      <c r="P97" s="137"/>
      <c r="Q97" s="137"/>
      <c r="R97" s="137"/>
      <c r="S97" s="137"/>
      <c r="T97" s="137"/>
      <c r="U97" s="137"/>
      <c r="V97" s="137"/>
      <c r="W97" s="137"/>
      <c r="X97" s="137"/>
      <c r="Y97" s="137"/>
      <c r="Z97" s="137"/>
      <c r="AA97" s="137"/>
      <c r="AB97" s="137"/>
      <c r="AC97" s="137"/>
      <c r="AJ97" s="137"/>
      <c r="AK97" s="137"/>
    </row>
    <row r="98" spans="1:37" s="106" customFormat="1" ht="11.25">
      <c r="A98" s="137"/>
      <c r="B98" s="137"/>
      <c r="C98" s="137"/>
      <c r="D98" s="137"/>
      <c r="P98" s="137"/>
      <c r="Q98" s="137"/>
      <c r="R98" s="137"/>
      <c r="S98" s="137"/>
      <c r="T98" s="137"/>
      <c r="U98" s="137"/>
      <c r="V98" s="137"/>
      <c r="W98" s="137"/>
      <c r="X98" s="137"/>
      <c r="Y98" s="137"/>
      <c r="Z98" s="137"/>
      <c r="AA98" s="137"/>
      <c r="AB98" s="137"/>
      <c r="AC98" s="137"/>
      <c r="AJ98" s="137"/>
      <c r="AK98" s="137"/>
    </row>
    <row r="99" spans="1:37" s="106" customFormat="1" ht="11.25">
      <c r="A99" s="137"/>
      <c r="B99" s="137"/>
      <c r="C99" s="137"/>
      <c r="D99" s="137"/>
      <c r="P99" s="137"/>
      <c r="Q99" s="137"/>
      <c r="R99" s="137"/>
      <c r="S99" s="137"/>
      <c r="T99" s="137"/>
      <c r="U99" s="137"/>
      <c r="V99" s="137"/>
      <c r="W99" s="137"/>
      <c r="X99" s="137"/>
      <c r="Y99" s="137"/>
      <c r="Z99" s="137"/>
      <c r="AA99" s="137"/>
      <c r="AB99" s="137"/>
      <c r="AC99" s="137"/>
      <c r="AJ99" s="137"/>
      <c r="AK99" s="137"/>
    </row>
    <row r="100" spans="1:37" s="106" customFormat="1" ht="11.25">
      <c r="A100" s="137"/>
      <c r="B100" s="137"/>
      <c r="C100" s="137"/>
      <c r="D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J100" s="137"/>
      <c r="AK100" s="137"/>
    </row>
    <row r="101" spans="1:37" s="106" customFormat="1" ht="11.25">
      <c r="A101" s="137"/>
      <c r="B101" s="137"/>
      <c r="C101" s="137"/>
      <c r="D101" s="137"/>
      <c r="P101" s="137"/>
      <c r="Q101" s="137"/>
      <c r="R101" s="137"/>
      <c r="S101" s="137"/>
      <c r="T101" s="137"/>
      <c r="U101" s="137"/>
      <c r="V101" s="137"/>
      <c r="W101" s="137"/>
      <c r="X101" s="137"/>
      <c r="Y101" s="137"/>
      <c r="Z101" s="137"/>
      <c r="AA101" s="137"/>
      <c r="AB101" s="137"/>
      <c r="AC101" s="137"/>
      <c r="AJ101" s="137"/>
      <c r="AK101" s="137"/>
    </row>
    <row r="102" spans="1:37" s="106" customFormat="1" ht="11.25">
      <c r="A102" s="137"/>
      <c r="B102" s="137"/>
      <c r="C102" s="137"/>
      <c r="D102" s="137"/>
      <c r="P102" s="137"/>
      <c r="Q102" s="137"/>
      <c r="R102" s="137"/>
      <c r="S102" s="137"/>
      <c r="T102" s="137"/>
      <c r="U102" s="137"/>
      <c r="V102" s="137"/>
      <c r="W102" s="137"/>
      <c r="X102" s="137"/>
      <c r="Y102" s="137"/>
      <c r="Z102" s="137"/>
      <c r="AA102" s="137"/>
      <c r="AB102" s="137"/>
      <c r="AC102" s="137"/>
      <c r="AJ102" s="137"/>
      <c r="AK102" s="137"/>
    </row>
    <row r="103" spans="1:37" s="106" customFormat="1" ht="11.25">
      <c r="A103" s="137"/>
      <c r="B103" s="137"/>
      <c r="C103" s="137"/>
      <c r="D103" s="137"/>
      <c r="P103" s="137"/>
      <c r="Q103" s="137"/>
      <c r="R103" s="137"/>
      <c r="S103" s="137"/>
      <c r="T103" s="137"/>
      <c r="U103" s="137"/>
      <c r="V103" s="137"/>
      <c r="W103" s="137"/>
      <c r="X103" s="137"/>
      <c r="Y103" s="137"/>
      <c r="Z103" s="137"/>
      <c r="AA103" s="137"/>
      <c r="AB103" s="137"/>
      <c r="AC103" s="137"/>
      <c r="AJ103" s="137"/>
      <c r="AK103" s="137"/>
    </row>
  </sheetData>
  <sheetProtection selectLockedCells="1"/>
  <mergeCells count="74">
    <mergeCell ref="A14:B14"/>
    <mergeCell ref="A13:B13"/>
    <mergeCell ref="R6:W6"/>
    <mergeCell ref="T9:T10"/>
    <mergeCell ref="D9:D10"/>
    <mergeCell ref="E8:F8"/>
    <mergeCell ref="C6:D8"/>
    <mergeCell ref="V9:V10"/>
    <mergeCell ref="R9:R10"/>
    <mergeCell ref="A12:B12"/>
    <mergeCell ref="M9:M10"/>
    <mergeCell ref="A11:B11"/>
    <mergeCell ref="I3:Q3"/>
    <mergeCell ref="R7:S8"/>
    <mergeCell ref="L8:M8"/>
    <mergeCell ref="R3:X3"/>
    <mergeCell ref="J8:K8"/>
    <mergeCell ref="P8:Q8"/>
    <mergeCell ref="N8:O8"/>
    <mergeCell ref="V7:W8"/>
    <mergeCell ref="J6:Q6"/>
    <mergeCell ref="T7:U8"/>
    <mergeCell ref="A3:H3"/>
    <mergeCell ref="H9:H10"/>
    <mergeCell ref="A4:H4"/>
    <mergeCell ref="E6:H6"/>
    <mergeCell ref="E7:H7"/>
    <mergeCell ref="G8:H8"/>
    <mergeCell ref="E9:E10"/>
    <mergeCell ref="C9:C10"/>
    <mergeCell ref="G9:G10"/>
    <mergeCell ref="A16:B16"/>
    <mergeCell ref="A15:B15"/>
    <mergeCell ref="X6:X10"/>
    <mergeCell ref="A6:B10"/>
    <mergeCell ref="O9:O10"/>
    <mergeCell ref="K9:K10"/>
    <mergeCell ref="I6:I10"/>
    <mergeCell ref="J7:Q7"/>
    <mergeCell ref="P9:P10"/>
    <mergeCell ref="W9:W10"/>
    <mergeCell ref="J9:J10"/>
    <mergeCell ref="Q9:Q10"/>
    <mergeCell ref="N9:N10"/>
    <mergeCell ref="S9:S10"/>
    <mergeCell ref="U9:U10"/>
    <mergeCell ref="L9:L10"/>
    <mergeCell ref="AA9:AA10"/>
    <mergeCell ref="AB7:AC8"/>
    <mergeCell ref="AB9:AB10"/>
    <mergeCell ref="F9:F10"/>
    <mergeCell ref="AF6:AK6"/>
    <mergeCell ref="AH7:AI8"/>
    <mergeCell ref="Y6:Y10"/>
    <mergeCell ref="AH9:AH10"/>
    <mergeCell ref="AJ7:AK8"/>
    <mergeCell ref="AD9:AD10"/>
    <mergeCell ref="AF7:AG8"/>
    <mergeCell ref="Y3:AE3"/>
    <mergeCell ref="Y4:AE4"/>
    <mergeCell ref="Z6:AE6"/>
    <mergeCell ref="AC9:AC10"/>
    <mergeCell ref="AF9:AF10"/>
    <mergeCell ref="AD7:AE8"/>
    <mergeCell ref="Z9:Z10"/>
    <mergeCell ref="Z7:AA8"/>
    <mergeCell ref="AE9:AE10"/>
    <mergeCell ref="AF3:AL3"/>
    <mergeCell ref="AF4:AL4"/>
    <mergeCell ref="AG9:AG10"/>
    <mergeCell ref="AL6:AL10"/>
    <mergeCell ref="AI9:AI10"/>
    <mergeCell ref="AK9:AK10"/>
    <mergeCell ref="AJ9:AJ10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50"/>
  <sheetViews>
    <sheetView view="pageBreakPreview" topLeftCell="Y4" zoomScaleNormal="100" zoomScaleSheetLayoutView="100" workbookViewId="0">
      <selection activeCell="J2" sqref="J2"/>
    </sheetView>
  </sheetViews>
  <sheetFormatPr defaultRowHeight="14.25"/>
  <cols>
    <col min="1" max="1" width="8.625" style="215" customWidth="1"/>
    <col min="2" max="2" width="11.125" style="215" customWidth="1"/>
    <col min="3" max="3" width="11.875" style="215" customWidth="1"/>
    <col min="4" max="4" width="12.375" style="215" customWidth="1"/>
    <col min="5" max="5" width="13.625" style="219" customWidth="1"/>
    <col min="6" max="6" width="13.125" style="217" customWidth="1"/>
    <col min="7" max="13" width="11.625" style="217" customWidth="1"/>
    <col min="14" max="14" width="12.75" style="221" customWidth="1"/>
    <col min="15" max="15" width="8.125" style="215" customWidth="1"/>
    <col min="16" max="16" width="14.375" style="217" customWidth="1"/>
    <col min="17" max="17" width="10.375" style="217" customWidth="1"/>
    <col min="18" max="18" width="9.125" style="217" customWidth="1"/>
    <col min="19" max="19" width="8.375" style="217" customWidth="1"/>
    <col min="20" max="20" width="10.25" style="217" customWidth="1"/>
    <col min="21" max="21" width="11.25" style="219" customWidth="1"/>
    <col min="22" max="22" width="10.5" style="220" customWidth="1"/>
    <col min="23" max="24" width="11.625" style="217" customWidth="1"/>
    <col min="25" max="28" width="11.625" style="219" customWidth="1"/>
    <col min="29" max="29" width="12.75" style="221" customWidth="1"/>
    <col min="30" max="30" width="8.875" style="215" customWidth="1"/>
    <col min="31" max="31" width="11.625" style="219" customWidth="1"/>
    <col min="32" max="32" width="11.375" style="219" customWidth="1"/>
    <col min="33" max="33" width="12.125" style="219" customWidth="1"/>
    <col min="34" max="34" width="13.125" style="219" customWidth="1"/>
    <col min="35" max="35" width="12.625" style="219" customWidth="1"/>
    <col min="36" max="36" width="12.75" style="219" customWidth="1"/>
    <col min="37" max="37" width="15.25" style="219" customWidth="1"/>
    <col min="38" max="38" width="14.125" style="219" customWidth="1"/>
    <col min="39" max="39" width="14.875" style="219" customWidth="1"/>
    <col min="40" max="40" width="12.875" style="219" customWidth="1"/>
    <col min="41" max="41" width="12.625" style="219" customWidth="1"/>
    <col min="42" max="42" width="12.75" style="221" customWidth="1"/>
    <col min="43" max="16384" width="9" style="221"/>
  </cols>
  <sheetData>
    <row r="1" spans="1:42" ht="14.1" customHeight="1">
      <c r="A1" s="98" t="s">
        <v>821</v>
      </c>
      <c r="B1" s="214"/>
      <c r="E1" s="216"/>
      <c r="M1" s="218"/>
      <c r="N1" s="102" t="s">
        <v>790</v>
      </c>
      <c r="O1" s="98" t="s">
        <v>822</v>
      </c>
      <c r="AA1" s="220"/>
      <c r="AB1" s="217"/>
      <c r="AC1" s="102" t="s">
        <v>791</v>
      </c>
      <c r="AD1" s="98" t="s">
        <v>823</v>
      </c>
      <c r="AE1" s="217"/>
      <c r="AP1" s="102" t="s">
        <v>824</v>
      </c>
    </row>
    <row r="2" spans="1:42" ht="14.1" customHeight="1">
      <c r="A2" s="98"/>
      <c r="B2" s="214"/>
      <c r="E2" s="216"/>
      <c r="M2" s="218"/>
      <c r="N2" s="102"/>
      <c r="O2" s="98"/>
      <c r="AA2" s="220"/>
      <c r="AB2" s="217"/>
      <c r="AC2" s="102"/>
      <c r="AD2" s="98"/>
      <c r="AE2" s="217"/>
      <c r="AP2" s="102"/>
    </row>
    <row r="3" spans="1:42" s="222" customFormat="1" ht="20.100000000000001" customHeight="1">
      <c r="A3" s="1027" t="s">
        <v>497</v>
      </c>
      <c r="B3" s="1027"/>
      <c r="C3" s="1027"/>
      <c r="D3" s="1027"/>
      <c r="E3" s="1027"/>
      <c r="F3" s="1027"/>
      <c r="G3" s="1027"/>
      <c r="H3" s="1027" t="s">
        <v>498</v>
      </c>
      <c r="I3" s="1027"/>
      <c r="J3" s="1027"/>
      <c r="K3" s="1027"/>
      <c r="L3" s="1027"/>
      <c r="M3" s="1027"/>
      <c r="N3" s="1027"/>
      <c r="O3" s="1027" t="s">
        <v>562</v>
      </c>
      <c r="P3" s="1027"/>
      <c r="Q3" s="1027"/>
      <c r="R3" s="1027"/>
      <c r="S3" s="1027"/>
      <c r="T3" s="1027"/>
      <c r="U3" s="1027"/>
      <c r="V3" s="1027"/>
      <c r="W3" s="1030" t="s">
        <v>496</v>
      </c>
      <c r="X3" s="1030"/>
      <c r="Y3" s="1030"/>
      <c r="Z3" s="1030"/>
      <c r="AA3" s="1030"/>
      <c r="AB3" s="1030"/>
      <c r="AC3" s="1030"/>
      <c r="AD3" s="1030" t="s">
        <v>561</v>
      </c>
      <c r="AE3" s="1030"/>
      <c r="AF3" s="1030"/>
      <c r="AG3" s="1030"/>
      <c r="AH3" s="1030"/>
      <c r="AI3" s="1030"/>
      <c r="AJ3" s="1030"/>
      <c r="AK3" s="1030" t="s">
        <v>496</v>
      </c>
      <c r="AL3" s="1030"/>
      <c r="AM3" s="1030"/>
      <c r="AN3" s="1030"/>
      <c r="AO3" s="1030"/>
      <c r="AP3" s="1030"/>
    </row>
    <row r="4" spans="1:42" s="223" customFormat="1" ht="20.100000000000001" customHeight="1">
      <c r="A4" s="1037"/>
      <c r="B4" s="1037"/>
      <c r="C4" s="1037"/>
      <c r="D4" s="1037"/>
      <c r="E4" s="1037"/>
      <c r="U4" s="224"/>
      <c r="V4" s="224"/>
      <c r="Y4" s="224"/>
      <c r="Z4" s="224"/>
      <c r="AA4" s="224"/>
      <c r="AF4" s="224"/>
      <c r="AG4" s="224"/>
      <c r="AH4" s="1070"/>
      <c r="AI4" s="1070"/>
      <c r="AJ4" s="1070"/>
      <c r="AK4" s="1070"/>
      <c r="AL4" s="1070"/>
      <c r="AM4" s="1070"/>
      <c r="AN4" s="1070"/>
      <c r="AO4" s="224"/>
    </row>
    <row r="5" spans="1:42" s="226" customFormat="1" ht="18" customHeight="1" thickBot="1">
      <c r="A5" s="225" t="s">
        <v>161</v>
      </c>
      <c r="N5" s="227" t="s">
        <v>162</v>
      </c>
      <c r="O5" s="225" t="s">
        <v>161</v>
      </c>
      <c r="U5" s="228"/>
      <c r="V5" s="228"/>
      <c r="AA5" s="228"/>
      <c r="AC5" s="227" t="s">
        <v>162</v>
      </c>
      <c r="AD5" s="225" t="s">
        <v>161</v>
      </c>
      <c r="AF5" s="228"/>
      <c r="AH5" s="228"/>
      <c r="AI5" s="228"/>
      <c r="AJ5" s="228"/>
      <c r="AK5" s="228"/>
      <c r="AL5" s="228"/>
      <c r="AM5" s="228"/>
      <c r="AP5" s="227" t="s">
        <v>162</v>
      </c>
    </row>
    <row r="6" spans="1:42" s="229" customFormat="1" ht="18" customHeight="1">
      <c r="A6" s="1040" t="s">
        <v>157</v>
      </c>
      <c r="B6" s="1046" t="s">
        <v>158</v>
      </c>
      <c r="C6" s="1047"/>
      <c r="D6" s="1048"/>
      <c r="E6" s="1043" t="s">
        <v>163</v>
      </c>
      <c r="F6" s="1056" t="s">
        <v>481</v>
      </c>
      <c r="G6" s="1057"/>
      <c r="H6" s="1039" t="s">
        <v>164</v>
      </c>
      <c r="I6" s="1039"/>
      <c r="J6" s="1039"/>
      <c r="K6" s="1039"/>
      <c r="L6" s="1039"/>
      <c r="M6" s="1039"/>
      <c r="N6" s="1052" t="s">
        <v>486</v>
      </c>
      <c r="O6" s="1040" t="s">
        <v>157</v>
      </c>
      <c r="P6" s="1038" t="s">
        <v>165</v>
      </c>
      <c r="Q6" s="1039"/>
      <c r="R6" s="1039"/>
      <c r="S6" s="1039"/>
      <c r="T6" s="1039"/>
      <c r="U6" s="1039"/>
      <c r="V6" s="1039"/>
      <c r="W6" s="1036" t="s">
        <v>166</v>
      </c>
      <c r="X6" s="1036"/>
      <c r="Y6" s="1036"/>
      <c r="Z6" s="1036"/>
      <c r="AA6" s="1036"/>
      <c r="AB6" s="1036"/>
      <c r="AC6" s="1052" t="s">
        <v>486</v>
      </c>
      <c r="AD6" s="1040" t="s">
        <v>157</v>
      </c>
      <c r="AE6" s="1094" t="s">
        <v>482</v>
      </c>
      <c r="AF6" s="1036"/>
      <c r="AG6" s="1095"/>
      <c r="AH6" s="1034" t="s">
        <v>167</v>
      </c>
      <c r="AI6" s="1035"/>
      <c r="AJ6" s="1035"/>
      <c r="AK6" s="1035" t="s">
        <v>484</v>
      </c>
      <c r="AL6" s="1035"/>
      <c r="AM6" s="1036"/>
      <c r="AN6" s="1036"/>
      <c r="AO6" s="1036"/>
      <c r="AP6" s="1052" t="s">
        <v>486</v>
      </c>
    </row>
    <row r="7" spans="1:42" s="229" customFormat="1" ht="18" customHeight="1">
      <c r="A7" s="1041"/>
      <c r="B7" s="1049"/>
      <c r="C7" s="1050"/>
      <c r="D7" s="1051"/>
      <c r="E7" s="1032"/>
      <c r="F7" s="1080"/>
      <c r="G7" s="1083" t="s">
        <v>480</v>
      </c>
      <c r="H7" s="1067" t="s">
        <v>168</v>
      </c>
      <c r="I7" s="1067"/>
      <c r="J7" s="1067"/>
      <c r="K7" s="1067"/>
      <c r="L7" s="1067"/>
      <c r="M7" s="1067"/>
      <c r="N7" s="1053"/>
      <c r="O7" s="1041"/>
      <c r="P7" s="1068" t="s">
        <v>480</v>
      </c>
      <c r="Q7" s="1069"/>
      <c r="R7" s="1096" t="s">
        <v>169</v>
      </c>
      <c r="S7" s="1028"/>
      <c r="T7" s="1028"/>
      <c r="U7" s="1028"/>
      <c r="V7" s="1028"/>
      <c r="W7" s="1028" t="s">
        <v>170</v>
      </c>
      <c r="X7" s="1028"/>
      <c r="Y7" s="1028"/>
      <c r="Z7" s="1029"/>
      <c r="AA7" s="1096" t="s">
        <v>171</v>
      </c>
      <c r="AB7" s="1028"/>
      <c r="AC7" s="1053"/>
      <c r="AD7" s="1041"/>
      <c r="AE7" s="1097" t="s">
        <v>483</v>
      </c>
      <c r="AF7" s="1098"/>
      <c r="AG7" s="1032" t="s">
        <v>159</v>
      </c>
      <c r="AH7" s="1059"/>
      <c r="AI7" s="1031" t="s">
        <v>294</v>
      </c>
      <c r="AJ7" s="1077"/>
      <c r="AK7" s="1077"/>
      <c r="AL7" s="1078"/>
      <c r="AM7" s="1055" t="s">
        <v>490</v>
      </c>
      <c r="AN7" s="1031" t="s">
        <v>491</v>
      </c>
      <c r="AO7" s="1087"/>
      <c r="AP7" s="1053"/>
    </row>
    <row r="8" spans="1:42" s="229" customFormat="1" ht="28.5" customHeight="1">
      <c r="A8" s="1041"/>
      <c r="B8" s="1061"/>
      <c r="C8" s="1044" t="s">
        <v>780</v>
      </c>
      <c r="D8" s="1044" t="s">
        <v>781</v>
      </c>
      <c r="E8" s="1032"/>
      <c r="F8" s="1080"/>
      <c r="G8" s="1088"/>
      <c r="H8" s="1063" t="s">
        <v>172</v>
      </c>
      <c r="I8" s="1063"/>
      <c r="J8" s="1064"/>
      <c r="K8" s="1031" t="s">
        <v>173</v>
      </c>
      <c r="L8" s="1087"/>
      <c r="M8" s="1087"/>
      <c r="N8" s="1053"/>
      <c r="O8" s="1041"/>
      <c r="P8" s="230" t="s">
        <v>485</v>
      </c>
      <c r="Q8" s="1055" t="s">
        <v>174</v>
      </c>
      <c r="R8" s="1032"/>
      <c r="S8" s="1065" t="s">
        <v>175</v>
      </c>
      <c r="T8" s="1058" t="s">
        <v>176</v>
      </c>
      <c r="U8" s="1065" t="s">
        <v>177</v>
      </c>
      <c r="V8" s="1083" t="s">
        <v>178</v>
      </c>
      <c r="W8" s="1059"/>
      <c r="X8" s="1055" t="s">
        <v>492</v>
      </c>
      <c r="Y8" s="1031" t="s">
        <v>176</v>
      </c>
      <c r="Z8" s="1071" t="s">
        <v>160</v>
      </c>
      <c r="AA8" s="1091"/>
      <c r="AB8" s="1073" t="s">
        <v>179</v>
      </c>
      <c r="AC8" s="1053"/>
      <c r="AD8" s="1041"/>
      <c r="AE8" s="1071" t="s">
        <v>493</v>
      </c>
      <c r="AF8" s="1071" t="s">
        <v>180</v>
      </c>
      <c r="AG8" s="1032"/>
      <c r="AH8" s="1059"/>
      <c r="AI8" s="1032"/>
      <c r="AJ8" s="1031" t="s">
        <v>487</v>
      </c>
      <c r="AK8" s="1058" t="s">
        <v>488</v>
      </c>
      <c r="AL8" s="1055" t="s">
        <v>489</v>
      </c>
      <c r="AM8" s="1032"/>
      <c r="AN8" s="1075"/>
      <c r="AO8" s="1090"/>
      <c r="AP8" s="1053"/>
    </row>
    <row r="9" spans="1:42" s="229" customFormat="1" ht="15" customHeight="1">
      <c r="A9" s="1041"/>
      <c r="B9" s="1061"/>
      <c r="C9" s="1044"/>
      <c r="D9" s="1044"/>
      <c r="E9" s="1032"/>
      <c r="F9" s="1080"/>
      <c r="G9" s="1088"/>
      <c r="H9" s="1080"/>
      <c r="I9" s="1065" t="s">
        <v>181</v>
      </c>
      <c r="J9" s="1064" t="s">
        <v>182</v>
      </c>
      <c r="K9" s="231"/>
      <c r="L9" s="1065" t="s">
        <v>183</v>
      </c>
      <c r="M9" s="1083" t="s">
        <v>184</v>
      </c>
      <c r="N9" s="1053"/>
      <c r="O9" s="1041"/>
      <c r="P9" s="1085" t="s">
        <v>494</v>
      </c>
      <c r="Q9" s="1032"/>
      <c r="R9" s="1032"/>
      <c r="S9" s="1082"/>
      <c r="T9" s="1059"/>
      <c r="U9" s="1082"/>
      <c r="V9" s="1088"/>
      <c r="W9" s="1059"/>
      <c r="X9" s="1032"/>
      <c r="Y9" s="1075"/>
      <c r="Z9" s="1071"/>
      <c r="AA9" s="1092"/>
      <c r="AB9" s="1073"/>
      <c r="AC9" s="1053"/>
      <c r="AD9" s="1041"/>
      <c r="AE9" s="1071"/>
      <c r="AF9" s="1071"/>
      <c r="AG9" s="1032"/>
      <c r="AH9" s="1059"/>
      <c r="AI9" s="1032"/>
      <c r="AJ9" s="1075"/>
      <c r="AK9" s="1059"/>
      <c r="AL9" s="1032"/>
      <c r="AM9" s="1032"/>
      <c r="AN9" s="232"/>
      <c r="AO9" s="1087" t="s">
        <v>293</v>
      </c>
      <c r="AP9" s="1053"/>
    </row>
    <row r="10" spans="1:42" s="229" customFormat="1" ht="23.25" customHeight="1">
      <c r="A10" s="1042"/>
      <c r="B10" s="1062"/>
      <c r="C10" s="1045"/>
      <c r="D10" s="1045"/>
      <c r="E10" s="1033"/>
      <c r="F10" s="1081"/>
      <c r="G10" s="1084"/>
      <c r="H10" s="1081"/>
      <c r="I10" s="1066"/>
      <c r="J10" s="1081"/>
      <c r="K10" s="233"/>
      <c r="L10" s="1066"/>
      <c r="M10" s="1084"/>
      <c r="N10" s="1054"/>
      <c r="O10" s="1042"/>
      <c r="P10" s="1086"/>
      <c r="Q10" s="1033"/>
      <c r="R10" s="1033"/>
      <c r="S10" s="1066"/>
      <c r="T10" s="1060"/>
      <c r="U10" s="1066"/>
      <c r="V10" s="1084"/>
      <c r="W10" s="1060"/>
      <c r="X10" s="1033"/>
      <c r="Y10" s="1076"/>
      <c r="Z10" s="1072"/>
      <c r="AA10" s="1093"/>
      <c r="AB10" s="1074"/>
      <c r="AC10" s="1054"/>
      <c r="AD10" s="1042"/>
      <c r="AE10" s="1072"/>
      <c r="AF10" s="1072"/>
      <c r="AG10" s="1033"/>
      <c r="AH10" s="1060"/>
      <c r="AI10" s="1033"/>
      <c r="AJ10" s="1076"/>
      <c r="AK10" s="1060"/>
      <c r="AL10" s="1033"/>
      <c r="AM10" s="1033"/>
      <c r="AN10" s="234"/>
      <c r="AO10" s="1089"/>
      <c r="AP10" s="1054"/>
    </row>
    <row r="11" spans="1:42" s="229" customFormat="1" ht="16.149999999999999" customHeight="1">
      <c r="A11" s="235" t="s">
        <v>7</v>
      </c>
      <c r="B11" s="236">
        <v>2689920</v>
      </c>
      <c r="C11" s="236">
        <v>2059652</v>
      </c>
      <c r="D11" s="236">
        <v>630268</v>
      </c>
      <c r="E11" s="237">
        <v>19128991.449999999</v>
      </c>
      <c r="F11" s="237">
        <v>1850689.1889999991</v>
      </c>
      <c r="G11" s="237">
        <v>199756.30099999998</v>
      </c>
      <c r="H11" s="237">
        <v>204.92400000000001</v>
      </c>
      <c r="I11" s="237">
        <v>204.92400000000001</v>
      </c>
      <c r="J11" s="237">
        <v>0</v>
      </c>
      <c r="K11" s="237">
        <v>190257.81299999997</v>
      </c>
      <c r="L11" s="238">
        <v>85840.242999999959</v>
      </c>
      <c r="M11" s="238">
        <v>86997.983000000037</v>
      </c>
      <c r="N11" s="239" t="s">
        <v>7</v>
      </c>
      <c r="O11" s="235" t="s">
        <v>7</v>
      </c>
      <c r="P11" s="240">
        <v>17419.587</v>
      </c>
      <c r="Q11" s="238">
        <v>9293.5639999999967</v>
      </c>
      <c r="R11" s="238">
        <v>25363.814999999999</v>
      </c>
      <c r="S11" s="238">
        <v>150.21199999999999</v>
      </c>
      <c r="T11" s="238">
        <v>24425.67</v>
      </c>
      <c r="U11" s="238">
        <v>206.17599999999999</v>
      </c>
      <c r="V11" s="238">
        <v>581.75699999999995</v>
      </c>
      <c r="W11" s="238">
        <v>128580.887</v>
      </c>
      <c r="X11" s="238">
        <v>17979.179</v>
      </c>
      <c r="Y11" s="238">
        <v>96511.490999999995</v>
      </c>
      <c r="Z11" s="238">
        <v>14090.217000000002</v>
      </c>
      <c r="AA11" s="241">
        <v>1374005.3169999991</v>
      </c>
      <c r="AB11" s="238">
        <v>266578.35600000003</v>
      </c>
      <c r="AC11" s="239" t="s">
        <v>7</v>
      </c>
      <c r="AD11" s="235" t="s">
        <v>7</v>
      </c>
      <c r="AE11" s="238">
        <v>147112.41899999999</v>
      </c>
      <c r="AF11" s="238">
        <v>960314.54200000002</v>
      </c>
      <c r="AG11" s="238">
        <v>122982.86900000002</v>
      </c>
      <c r="AH11" s="242">
        <v>17278302.261</v>
      </c>
      <c r="AI11" s="238">
        <v>4597593.875</v>
      </c>
      <c r="AJ11" s="243">
        <v>2197157.855</v>
      </c>
      <c r="AK11" s="243">
        <v>619949.66499999992</v>
      </c>
      <c r="AL11" s="243">
        <v>1780486.355</v>
      </c>
      <c r="AM11" s="243">
        <v>11517888.044999998</v>
      </c>
      <c r="AN11" s="243">
        <v>1162820.341</v>
      </c>
      <c r="AO11" s="243">
        <f>(AN11/AI11)*100</f>
        <v>25.291932532862095</v>
      </c>
      <c r="AP11" s="239" t="s">
        <v>7</v>
      </c>
    </row>
    <row r="12" spans="1:42" s="229" customFormat="1" ht="16.149999999999999" customHeight="1">
      <c r="A12" s="235" t="s">
        <v>291</v>
      </c>
      <c r="B12" s="236">
        <v>2699195</v>
      </c>
      <c r="C12" s="236">
        <v>2104633</v>
      </c>
      <c r="D12" s="236">
        <v>594562</v>
      </c>
      <c r="E12" s="237">
        <v>19128991.385999996</v>
      </c>
      <c r="F12" s="237">
        <v>1834757.2399999993</v>
      </c>
      <c r="G12" s="237">
        <v>200234.92299999998</v>
      </c>
      <c r="H12" s="237">
        <v>204.92400000000001</v>
      </c>
      <c r="I12" s="237">
        <v>204.92400000000001</v>
      </c>
      <c r="J12" s="237">
        <v>0</v>
      </c>
      <c r="K12" s="237">
        <v>190427.64199999999</v>
      </c>
      <c r="L12" s="238">
        <v>85951.986999999979</v>
      </c>
      <c r="M12" s="238">
        <v>87055.879000000015</v>
      </c>
      <c r="N12" s="239" t="s">
        <v>291</v>
      </c>
      <c r="O12" s="235" t="s">
        <v>291</v>
      </c>
      <c r="P12" s="240">
        <v>17419.776000000002</v>
      </c>
      <c r="Q12" s="238">
        <v>9602.3569999999963</v>
      </c>
      <c r="R12" s="238">
        <v>25357.686999999994</v>
      </c>
      <c r="S12" s="238">
        <v>150.21199999999999</v>
      </c>
      <c r="T12" s="238">
        <v>24419.541999999998</v>
      </c>
      <c r="U12" s="238">
        <v>628.5630000000001</v>
      </c>
      <c r="V12" s="238">
        <v>159.37</v>
      </c>
      <c r="W12" s="238">
        <v>132246.359</v>
      </c>
      <c r="X12" s="238">
        <v>17979.179</v>
      </c>
      <c r="Y12" s="238">
        <v>100074.45299999999</v>
      </c>
      <c r="Z12" s="238">
        <v>14192.727000000001</v>
      </c>
      <c r="AA12" s="241">
        <v>1370778.7549999992</v>
      </c>
      <c r="AB12" s="238">
        <v>266648.97900000005</v>
      </c>
      <c r="AC12" s="239" t="s">
        <v>291</v>
      </c>
      <c r="AD12" s="235" t="s">
        <v>291</v>
      </c>
      <c r="AE12" s="238">
        <v>147054.11800000002</v>
      </c>
      <c r="AF12" s="238">
        <v>957075.65800000005</v>
      </c>
      <c r="AG12" s="238">
        <v>106139.51599999999</v>
      </c>
      <c r="AH12" s="242">
        <v>17294234.145999998</v>
      </c>
      <c r="AI12" s="238">
        <v>4839487.6749999998</v>
      </c>
      <c r="AJ12" s="243">
        <v>2265115.8760000002</v>
      </c>
      <c r="AK12" s="243">
        <v>669833.51400000008</v>
      </c>
      <c r="AL12" s="243">
        <v>1904538.2849999999</v>
      </c>
      <c r="AM12" s="243">
        <v>11304912.294000002</v>
      </c>
      <c r="AN12" s="243">
        <v>1149834.1769999999</v>
      </c>
      <c r="AO12" s="243">
        <v>7.1221858923705899</v>
      </c>
      <c r="AP12" s="239" t="s">
        <v>291</v>
      </c>
    </row>
    <row r="13" spans="1:42" s="229" customFormat="1" ht="16.149999999999999" customHeight="1">
      <c r="A13" s="235" t="s">
        <v>565</v>
      </c>
      <c r="B13" s="236">
        <v>2698353</v>
      </c>
      <c r="C13" s="236">
        <v>2072129</v>
      </c>
      <c r="D13" s="236">
        <v>626224</v>
      </c>
      <c r="E13" s="237">
        <v>19129424.956</v>
      </c>
      <c r="F13" s="237">
        <v>1842786.0819999995</v>
      </c>
      <c r="G13" s="237">
        <v>206789.06299999999</v>
      </c>
      <c r="H13" s="237">
        <v>388.678</v>
      </c>
      <c r="I13" s="237">
        <v>305.07499999999999</v>
      </c>
      <c r="J13" s="237">
        <v>83.603000000000009</v>
      </c>
      <c r="K13" s="237">
        <v>195853.08999999997</v>
      </c>
      <c r="L13" s="238">
        <v>84788.23000000001</v>
      </c>
      <c r="M13" s="238">
        <v>92252.226000000024</v>
      </c>
      <c r="N13" s="239" t="s">
        <v>565</v>
      </c>
      <c r="O13" s="235" t="s">
        <v>565</v>
      </c>
      <c r="P13" s="240">
        <v>18812.634000000002</v>
      </c>
      <c r="Q13" s="238">
        <v>10547.294999999998</v>
      </c>
      <c r="R13" s="238">
        <v>26224.665999999994</v>
      </c>
      <c r="S13" s="238">
        <v>149.709</v>
      </c>
      <c r="T13" s="238">
        <v>25026.481999999996</v>
      </c>
      <c r="U13" s="238">
        <v>889.10500000000013</v>
      </c>
      <c r="V13" s="238">
        <v>159.37</v>
      </c>
      <c r="W13" s="238">
        <v>134399.26699999999</v>
      </c>
      <c r="X13" s="238">
        <v>17979.179</v>
      </c>
      <c r="Y13" s="238">
        <v>101431.47099999998</v>
      </c>
      <c r="Z13" s="238">
        <v>14988.616999999998</v>
      </c>
      <c r="AA13" s="241">
        <v>1368561.9569999995</v>
      </c>
      <c r="AB13" s="238">
        <v>266641.24600000004</v>
      </c>
      <c r="AC13" s="239" t="s">
        <v>565</v>
      </c>
      <c r="AD13" s="235" t="s">
        <v>565</v>
      </c>
      <c r="AE13" s="238">
        <v>146940.06400000004</v>
      </c>
      <c r="AF13" s="238">
        <v>954980.64700000035</v>
      </c>
      <c r="AG13" s="238">
        <v>106811.12899999999</v>
      </c>
      <c r="AH13" s="242">
        <v>17286638.874000002</v>
      </c>
      <c r="AI13" s="238">
        <v>4947421.841</v>
      </c>
      <c r="AJ13" s="243">
        <v>2273447.79</v>
      </c>
      <c r="AK13" s="243">
        <v>684071.33699999982</v>
      </c>
      <c r="AL13" s="243">
        <v>1989902.7140000002</v>
      </c>
      <c r="AM13" s="243">
        <v>11207735.827000001</v>
      </c>
      <c r="AN13" s="243">
        <v>1131481.2059999998</v>
      </c>
      <c r="AO13" s="243">
        <v>7.0038388312435238</v>
      </c>
      <c r="AP13" s="239" t="s">
        <v>565</v>
      </c>
    </row>
    <row r="14" spans="1:42" s="229" customFormat="1" ht="16.149999999999999" customHeight="1">
      <c r="A14" s="235" t="s">
        <v>705</v>
      </c>
      <c r="B14" s="236">
        <v>2699440</v>
      </c>
      <c r="C14" s="236">
        <v>2018995</v>
      </c>
      <c r="D14" s="236">
        <v>680445</v>
      </c>
      <c r="E14" s="237">
        <v>19129418.440000001</v>
      </c>
      <c r="F14" s="237">
        <v>1847438.673</v>
      </c>
      <c r="G14" s="237">
        <v>207959.65500000006</v>
      </c>
      <c r="H14" s="237">
        <v>388.67700000000002</v>
      </c>
      <c r="I14" s="237">
        <v>305.07400000000001</v>
      </c>
      <c r="J14" s="237">
        <v>83.603000000000009</v>
      </c>
      <c r="K14" s="237">
        <v>196988.77999999997</v>
      </c>
      <c r="L14" s="238">
        <v>85711.616999999998</v>
      </c>
      <c r="M14" s="238">
        <v>92340.499000000025</v>
      </c>
      <c r="N14" s="239" t="s">
        <v>705</v>
      </c>
      <c r="O14" s="235" t="s">
        <v>705</v>
      </c>
      <c r="P14" s="240">
        <v>18936.664000000001</v>
      </c>
      <c r="Q14" s="238">
        <v>10582.197999999997</v>
      </c>
      <c r="R14" s="238">
        <v>26403.955000000002</v>
      </c>
      <c r="S14" s="238">
        <v>149.709</v>
      </c>
      <c r="T14" s="238">
        <v>25077.474000000002</v>
      </c>
      <c r="U14" s="238">
        <v>1017.4020000000002</v>
      </c>
      <c r="V14" s="238">
        <v>159.37</v>
      </c>
      <c r="W14" s="238">
        <v>138790.18200000003</v>
      </c>
      <c r="X14" s="238">
        <v>17979.179</v>
      </c>
      <c r="Y14" s="238">
        <v>105909.85999999999</v>
      </c>
      <c r="Z14" s="238">
        <v>14901.142999999998</v>
      </c>
      <c r="AA14" s="241">
        <v>1368414.3939999999</v>
      </c>
      <c r="AB14" s="238">
        <v>266608.93800000002</v>
      </c>
      <c r="AC14" s="239" t="s">
        <v>705</v>
      </c>
      <c r="AD14" s="235" t="s">
        <v>705</v>
      </c>
      <c r="AE14" s="238">
        <v>146697.48600000003</v>
      </c>
      <c r="AF14" s="238">
        <v>955107.97000000009</v>
      </c>
      <c r="AG14" s="238">
        <v>105870.48699999998</v>
      </c>
      <c r="AH14" s="242">
        <v>17281979.767000001</v>
      </c>
      <c r="AI14" s="238">
        <v>4970245.0920000002</v>
      </c>
      <c r="AJ14" s="243">
        <v>2278289.8689999999</v>
      </c>
      <c r="AK14" s="243">
        <v>694324.81099999999</v>
      </c>
      <c r="AL14" s="243">
        <v>1997630.412</v>
      </c>
      <c r="AM14" s="243">
        <v>11173596.136999998</v>
      </c>
      <c r="AN14" s="243">
        <v>1138138.5379999999</v>
      </c>
      <c r="AO14" s="243">
        <v>7.0499859473066682</v>
      </c>
      <c r="AP14" s="239" t="s">
        <v>705</v>
      </c>
    </row>
    <row r="15" spans="1:42" s="251" customFormat="1" ht="16.149999999999999" customHeight="1">
      <c r="A15" s="244" t="s">
        <v>765</v>
      </c>
      <c r="B15" s="245">
        <f t="shared" ref="B15:K15" si="0">SUM(B17:B39)</f>
        <v>2700794</v>
      </c>
      <c r="C15" s="245">
        <f t="shared" si="0"/>
        <v>2072868</v>
      </c>
      <c r="D15" s="245">
        <f t="shared" si="0"/>
        <v>627926</v>
      </c>
      <c r="E15" s="246">
        <f t="shared" si="0"/>
        <v>19128719.105</v>
      </c>
      <c r="F15" s="246">
        <f t="shared" si="0"/>
        <v>1849864.9159999997</v>
      </c>
      <c r="G15" s="246">
        <f t="shared" si="0"/>
        <v>209085.53700000001</v>
      </c>
      <c r="H15" s="246">
        <f t="shared" si="0"/>
        <v>421.82600000000002</v>
      </c>
      <c r="I15" s="246">
        <f t="shared" si="0"/>
        <v>382.88</v>
      </c>
      <c r="J15" s="246">
        <f t="shared" si="0"/>
        <v>38.945999999999998</v>
      </c>
      <c r="K15" s="246">
        <f t="shared" si="0"/>
        <v>197803.95199999996</v>
      </c>
      <c r="L15" s="247">
        <f>SUM(L17:L39)</f>
        <v>85242.043000000005</v>
      </c>
      <c r="M15" s="247">
        <f>SUM(M17:M39)</f>
        <v>93111.895000000033</v>
      </c>
      <c r="N15" s="248" t="s">
        <v>765</v>
      </c>
      <c r="O15" s="244" t="s">
        <v>765</v>
      </c>
      <c r="P15" s="249">
        <f>SUM(P17:P39)</f>
        <v>19450.013999999999</v>
      </c>
      <c r="Q15" s="247">
        <f>SUM(Q17:Q39)</f>
        <v>10859.758999999996</v>
      </c>
      <c r="R15" s="247">
        <f>S15+T15+U15+V15</f>
        <v>26591.932000000001</v>
      </c>
      <c r="S15" s="247">
        <f t="shared" ref="S15:Y15" si="1">SUM(S17:S39)</f>
        <v>149.709</v>
      </c>
      <c r="T15" s="247">
        <f t="shared" si="1"/>
        <v>25232.240000000002</v>
      </c>
      <c r="U15" s="247">
        <f t="shared" si="1"/>
        <v>1032.9359999999999</v>
      </c>
      <c r="V15" s="247">
        <f t="shared" si="1"/>
        <v>177.047</v>
      </c>
      <c r="W15" s="247">
        <f t="shared" si="1"/>
        <v>141099.57700000002</v>
      </c>
      <c r="X15" s="247">
        <f t="shared" si="1"/>
        <v>17979.179</v>
      </c>
      <c r="Y15" s="247">
        <f t="shared" si="1"/>
        <v>108139.75299999998</v>
      </c>
      <c r="Z15" s="247">
        <f t="shared" ref="Z15:AN15" si="2">SUM(Z17:Z39)</f>
        <v>14980.644999999999</v>
      </c>
      <c r="AA15" s="247">
        <f t="shared" si="2"/>
        <v>1369446.1009999998</v>
      </c>
      <c r="AB15" s="247">
        <f t="shared" si="2"/>
        <v>266771.34499999997</v>
      </c>
      <c r="AC15" s="248" t="s">
        <v>765</v>
      </c>
      <c r="AD15" s="244" t="s">
        <v>765</v>
      </c>
      <c r="AE15" s="247">
        <f t="shared" si="2"/>
        <v>145948.99500000005</v>
      </c>
      <c r="AF15" s="247">
        <f t="shared" si="2"/>
        <v>956725.76100000006</v>
      </c>
      <c r="AG15" s="247">
        <f t="shared" si="2"/>
        <v>103641.76899999999</v>
      </c>
      <c r="AH15" s="250">
        <f t="shared" si="2"/>
        <v>17278854.188999999</v>
      </c>
      <c r="AI15" s="247">
        <f>SUM(AJ15:AL15)</f>
        <v>4964729.466</v>
      </c>
      <c r="AJ15" s="247">
        <f t="shared" si="2"/>
        <v>2277960.7929999996</v>
      </c>
      <c r="AK15" s="247">
        <f t="shared" si="2"/>
        <v>692143.59299999988</v>
      </c>
      <c r="AL15" s="247">
        <f t="shared" si="2"/>
        <v>1994625.08</v>
      </c>
      <c r="AM15" s="247">
        <f t="shared" si="2"/>
        <v>11171954.210999999</v>
      </c>
      <c r="AN15" s="247">
        <f t="shared" si="2"/>
        <v>1142170.5119999999</v>
      </c>
      <c r="AO15" s="247">
        <f>(AN15/AI15)*100</f>
        <v>23.005694868611396</v>
      </c>
      <c r="AP15" s="248" t="s">
        <v>765</v>
      </c>
    </row>
    <row r="16" spans="1:42" s="229" customFormat="1" ht="9.9499999999999993" customHeight="1">
      <c r="A16" s="252"/>
      <c r="B16" s="253"/>
      <c r="C16" s="236"/>
      <c r="D16" s="236"/>
      <c r="E16" s="237"/>
      <c r="F16" s="237"/>
      <c r="G16" s="237"/>
      <c r="H16" s="237"/>
      <c r="I16" s="237"/>
      <c r="J16" s="237"/>
      <c r="K16" s="237"/>
      <c r="L16" s="241"/>
      <c r="M16" s="241"/>
      <c r="N16" s="254"/>
      <c r="O16" s="252"/>
      <c r="P16" s="240"/>
      <c r="Q16" s="238"/>
      <c r="R16" s="238"/>
      <c r="S16" s="237"/>
      <c r="T16" s="238"/>
      <c r="U16" s="238"/>
      <c r="V16" s="238"/>
      <c r="W16" s="238"/>
      <c r="X16" s="238"/>
      <c r="Y16" s="238"/>
      <c r="Z16" s="241"/>
      <c r="AA16" s="241"/>
      <c r="AB16" s="238"/>
      <c r="AC16" s="254"/>
      <c r="AD16" s="252"/>
      <c r="AE16" s="238"/>
      <c r="AF16" s="238"/>
      <c r="AG16" s="238"/>
      <c r="AH16" s="242"/>
      <c r="AI16" s="238"/>
      <c r="AJ16" s="243"/>
      <c r="AK16" s="243"/>
      <c r="AL16" s="243"/>
      <c r="AM16" s="243"/>
      <c r="AN16" s="243"/>
      <c r="AO16" s="243"/>
      <c r="AP16" s="254"/>
    </row>
    <row r="17" spans="1:42" s="229" customFormat="1" ht="15.6" customHeight="1">
      <c r="A17" s="255" t="s">
        <v>8</v>
      </c>
      <c r="B17" s="236">
        <v>519368</v>
      </c>
      <c r="C17" s="256">
        <v>475103</v>
      </c>
      <c r="D17" s="256">
        <v>44265</v>
      </c>
      <c r="E17" s="237">
        <v>1224862.916</v>
      </c>
      <c r="F17" s="237">
        <v>388613.31799999997</v>
      </c>
      <c r="G17" s="237">
        <v>41555.259999999995</v>
      </c>
      <c r="H17" s="708">
        <v>0</v>
      </c>
      <c r="I17" s="708">
        <v>0</v>
      </c>
      <c r="J17" s="708">
        <v>0</v>
      </c>
      <c r="K17" s="237">
        <v>38031.801999999996</v>
      </c>
      <c r="L17" s="257">
        <v>4095.4380000000001</v>
      </c>
      <c r="M17" s="257">
        <v>22805.772000000001</v>
      </c>
      <c r="N17" s="258" t="s">
        <v>330</v>
      </c>
      <c r="O17" s="255" t="s">
        <v>8</v>
      </c>
      <c r="P17" s="259">
        <v>11130.592000000001</v>
      </c>
      <c r="Q17" s="257">
        <v>3523.4580000000001</v>
      </c>
      <c r="R17" s="238">
        <v>5262.4459999999999</v>
      </c>
      <c r="S17" s="709">
        <v>0</v>
      </c>
      <c r="T17" s="257">
        <v>5262.4459999999999</v>
      </c>
      <c r="U17" s="709">
        <v>0</v>
      </c>
      <c r="V17" s="709">
        <v>0</v>
      </c>
      <c r="W17" s="237">
        <v>40303.725000000006</v>
      </c>
      <c r="X17" s="260">
        <v>13957.823</v>
      </c>
      <c r="Y17" s="257">
        <v>21038.651000000002</v>
      </c>
      <c r="Z17" s="257">
        <v>5307.2510000000002</v>
      </c>
      <c r="AA17" s="241">
        <v>204559.75199999998</v>
      </c>
      <c r="AB17" s="257">
        <v>2486.9659999999999</v>
      </c>
      <c r="AC17" s="258" t="s">
        <v>330</v>
      </c>
      <c r="AD17" s="255" t="s">
        <v>8</v>
      </c>
      <c r="AE17" s="257">
        <v>14389.168</v>
      </c>
      <c r="AF17" s="257">
        <v>187683.61799999999</v>
      </c>
      <c r="AG17" s="257">
        <v>96932.134999999995</v>
      </c>
      <c r="AH17" s="242">
        <v>836249.598</v>
      </c>
      <c r="AI17" s="238">
        <v>220968.6</v>
      </c>
      <c r="AJ17" s="257">
        <v>93815.608999999997</v>
      </c>
      <c r="AK17" s="257">
        <v>44827.154000000002</v>
      </c>
      <c r="AL17" s="257">
        <v>82325.837</v>
      </c>
      <c r="AM17" s="257">
        <v>588294.13399999996</v>
      </c>
      <c r="AN17" s="257">
        <v>26986.864000000001</v>
      </c>
      <c r="AO17" s="243">
        <v>12.212985917456146</v>
      </c>
      <c r="AP17" s="258" t="s">
        <v>330</v>
      </c>
    </row>
    <row r="18" spans="1:42" s="229" customFormat="1" ht="15.6" customHeight="1">
      <c r="A18" s="255" t="s">
        <v>10</v>
      </c>
      <c r="B18" s="236">
        <v>261535</v>
      </c>
      <c r="C18" s="256">
        <v>218893</v>
      </c>
      <c r="D18" s="256">
        <v>42642</v>
      </c>
      <c r="E18" s="237">
        <v>1325056.858</v>
      </c>
      <c r="F18" s="237">
        <v>458797.17599999998</v>
      </c>
      <c r="G18" s="237">
        <v>21815.271000000001</v>
      </c>
      <c r="H18" s="708">
        <v>0</v>
      </c>
      <c r="I18" s="708">
        <v>0</v>
      </c>
      <c r="J18" s="708">
        <v>0</v>
      </c>
      <c r="K18" s="237">
        <v>21626.381000000001</v>
      </c>
      <c r="L18" s="257">
        <v>5581.7719999999999</v>
      </c>
      <c r="M18" s="257">
        <v>15774.679</v>
      </c>
      <c r="N18" s="258" t="s">
        <v>331</v>
      </c>
      <c r="O18" s="255" t="s">
        <v>10</v>
      </c>
      <c r="P18" s="259">
        <v>269.93</v>
      </c>
      <c r="Q18" s="257">
        <v>188.89</v>
      </c>
      <c r="R18" s="238">
        <v>2900.5360000000001</v>
      </c>
      <c r="S18" s="709">
        <v>0</v>
      </c>
      <c r="T18" s="257">
        <v>2900.5360000000001</v>
      </c>
      <c r="U18" s="709">
        <v>0</v>
      </c>
      <c r="V18" s="709">
        <v>0</v>
      </c>
      <c r="W18" s="237">
        <v>22363.172999999999</v>
      </c>
      <c r="X18" s="257">
        <v>4021.3560000000002</v>
      </c>
      <c r="Y18" s="257">
        <v>16502.782999999999</v>
      </c>
      <c r="Z18" s="257">
        <v>1839.0340000000001</v>
      </c>
      <c r="AA18" s="241">
        <v>410520.56599999999</v>
      </c>
      <c r="AB18" s="257">
        <v>249015.96100000001</v>
      </c>
      <c r="AC18" s="258" t="s">
        <v>331</v>
      </c>
      <c r="AD18" s="255" t="s">
        <v>10</v>
      </c>
      <c r="AE18" s="257">
        <v>54769.322999999997</v>
      </c>
      <c r="AF18" s="257">
        <v>106735.28200000001</v>
      </c>
      <c r="AG18" s="257">
        <v>1197.6300000000001</v>
      </c>
      <c r="AH18" s="242">
        <v>866259.68200000003</v>
      </c>
      <c r="AI18" s="238">
        <v>270190.97100000002</v>
      </c>
      <c r="AJ18" s="257">
        <v>103860.205</v>
      </c>
      <c r="AK18" s="257">
        <v>51229.474999999999</v>
      </c>
      <c r="AL18" s="257">
        <v>115101.291</v>
      </c>
      <c r="AM18" s="257">
        <v>561057.23600000003</v>
      </c>
      <c r="AN18" s="257">
        <v>35011.474999999999</v>
      </c>
      <c r="AO18" s="243">
        <v>12.958047735799431</v>
      </c>
      <c r="AP18" s="258" t="s">
        <v>331</v>
      </c>
    </row>
    <row r="19" spans="1:42" s="229" customFormat="1" ht="15.6" customHeight="1">
      <c r="A19" s="255" t="s">
        <v>12</v>
      </c>
      <c r="B19" s="236">
        <v>135456</v>
      </c>
      <c r="C19" s="256">
        <v>94734</v>
      </c>
      <c r="D19" s="256">
        <v>40722</v>
      </c>
      <c r="E19" s="237">
        <v>1009090</v>
      </c>
      <c r="F19" s="237">
        <v>63551.160999999993</v>
      </c>
      <c r="G19" s="237">
        <v>13648.776000000002</v>
      </c>
      <c r="H19" s="708">
        <v>0</v>
      </c>
      <c r="I19" s="708">
        <v>0</v>
      </c>
      <c r="J19" s="708">
        <v>0</v>
      </c>
      <c r="K19" s="237">
        <v>11847.164000000001</v>
      </c>
      <c r="L19" s="257">
        <v>5190.6859999999997</v>
      </c>
      <c r="M19" s="257">
        <v>5854.3220000000001</v>
      </c>
      <c r="N19" s="258" t="s">
        <v>332</v>
      </c>
      <c r="O19" s="255" t="s">
        <v>12</v>
      </c>
      <c r="P19" s="259">
        <v>802.15599999999995</v>
      </c>
      <c r="Q19" s="257">
        <v>1801.6120000000001</v>
      </c>
      <c r="R19" s="238">
        <v>1621.153</v>
      </c>
      <c r="S19" s="257">
        <v>149.709</v>
      </c>
      <c r="T19" s="257">
        <v>1471.444</v>
      </c>
      <c r="U19" s="709">
        <v>0</v>
      </c>
      <c r="V19" s="709">
        <v>0</v>
      </c>
      <c r="W19" s="237">
        <v>5351.9079999999994</v>
      </c>
      <c r="X19" s="709">
        <v>0</v>
      </c>
      <c r="Y19" s="257">
        <v>4800.1189999999997</v>
      </c>
      <c r="Z19" s="257">
        <v>551.78899999999999</v>
      </c>
      <c r="AA19" s="241">
        <v>42240.960999999996</v>
      </c>
      <c r="AB19" s="257">
        <v>432.64400000000001</v>
      </c>
      <c r="AC19" s="258" t="s">
        <v>332</v>
      </c>
      <c r="AD19" s="255" t="s">
        <v>12</v>
      </c>
      <c r="AE19" s="257">
        <v>3340.884</v>
      </c>
      <c r="AF19" s="257">
        <v>38467.432999999997</v>
      </c>
      <c r="AG19" s="257">
        <v>688.36300000000006</v>
      </c>
      <c r="AH19" s="242">
        <v>945538.83900000004</v>
      </c>
      <c r="AI19" s="238">
        <v>311634.99900000001</v>
      </c>
      <c r="AJ19" s="257">
        <v>152665.45000000001</v>
      </c>
      <c r="AK19" s="257">
        <v>56526.222999999998</v>
      </c>
      <c r="AL19" s="257">
        <v>102443.326</v>
      </c>
      <c r="AM19" s="261">
        <v>632789.60499999998</v>
      </c>
      <c r="AN19" s="257">
        <v>1114.2349999999999</v>
      </c>
      <c r="AO19" s="243">
        <v>0.35754488538689455</v>
      </c>
      <c r="AP19" s="258" t="s">
        <v>332</v>
      </c>
    </row>
    <row r="20" spans="1:42" s="229" customFormat="1" ht="15.6" customHeight="1">
      <c r="A20" s="255" t="s">
        <v>14</v>
      </c>
      <c r="B20" s="236">
        <v>168697</v>
      </c>
      <c r="C20" s="256">
        <v>124500</v>
      </c>
      <c r="D20" s="256">
        <v>44197</v>
      </c>
      <c r="E20" s="237">
        <v>1520910.0009999999</v>
      </c>
      <c r="F20" s="237">
        <v>75483.858000000007</v>
      </c>
      <c r="G20" s="237">
        <v>13112.542000000001</v>
      </c>
      <c r="H20" s="237">
        <v>177.95699999999999</v>
      </c>
      <c r="I20" s="257">
        <v>177.95699999999999</v>
      </c>
      <c r="J20" s="708">
        <v>0</v>
      </c>
      <c r="K20" s="237">
        <v>12262.403</v>
      </c>
      <c r="L20" s="257">
        <v>1353.66</v>
      </c>
      <c r="M20" s="257">
        <v>10766.313</v>
      </c>
      <c r="N20" s="258" t="s">
        <v>333</v>
      </c>
      <c r="O20" s="255" t="s">
        <v>14</v>
      </c>
      <c r="P20" s="259">
        <v>142.43</v>
      </c>
      <c r="Q20" s="257">
        <v>672.18200000000002</v>
      </c>
      <c r="R20" s="238">
        <v>1798.1019999999999</v>
      </c>
      <c r="S20" s="709">
        <v>0</v>
      </c>
      <c r="T20" s="257">
        <v>1637.52</v>
      </c>
      <c r="U20" s="257">
        <v>160.58199999999999</v>
      </c>
      <c r="V20" s="709">
        <v>0</v>
      </c>
      <c r="W20" s="237">
        <v>1942.867</v>
      </c>
      <c r="X20" s="709">
        <v>0</v>
      </c>
      <c r="Y20" s="257">
        <v>1805.008</v>
      </c>
      <c r="Z20" s="257">
        <v>137.85900000000001</v>
      </c>
      <c r="AA20" s="241">
        <v>58630.347000000002</v>
      </c>
      <c r="AB20" s="257">
        <v>2505.922</v>
      </c>
      <c r="AC20" s="258" t="s">
        <v>333</v>
      </c>
      <c r="AD20" s="255" t="s">
        <v>14</v>
      </c>
      <c r="AE20" s="257">
        <v>2754.8580000000002</v>
      </c>
      <c r="AF20" s="257">
        <v>53369.567000000003</v>
      </c>
      <c r="AG20" s="709">
        <v>0</v>
      </c>
      <c r="AH20" s="242">
        <v>1445426.1429999999</v>
      </c>
      <c r="AI20" s="238">
        <v>454076.31699999992</v>
      </c>
      <c r="AJ20" s="257">
        <v>213178.80799999999</v>
      </c>
      <c r="AK20" s="257">
        <v>108427.674</v>
      </c>
      <c r="AL20" s="257">
        <v>132469.83499999999</v>
      </c>
      <c r="AM20" s="257">
        <v>750154.41799999995</v>
      </c>
      <c r="AN20" s="257">
        <v>241195.408</v>
      </c>
      <c r="AO20" s="243">
        <v>53.117812792689655</v>
      </c>
      <c r="AP20" s="258" t="s">
        <v>333</v>
      </c>
    </row>
    <row r="21" spans="1:42" s="229" customFormat="1" ht="15.6" customHeight="1">
      <c r="A21" s="262" t="s">
        <v>16</v>
      </c>
      <c r="B21" s="96">
        <v>420320</v>
      </c>
      <c r="C21" s="256">
        <v>400981</v>
      </c>
      <c r="D21" s="256">
        <v>19339</v>
      </c>
      <c r="E21" s="237">
        <v>615546</v>
      </c>
      <c r="F21" s="237">
        <v>185660.96299999999</v>
      </c>
      <c r="G21" s="237">
        <v>26267.748000000003</v>
      </c>
      <c r="H21" s="237">
        <v>38.945999999999998</v>
      </c>
      <c r="I21" s="708">
        <v>0</v>
      </c>
      <c r="J21" s="257">
        <v>38.945999999999998</v>
      </c>
      <c r="K21" s="237">
        <v>25499.646000000004</v>
      </c>
      <c r="L21" s="257">
        <v>12176.377</v>
      </c>
      <c r="M21" s="257">
        <v>10703.262000000001</v>
      </c>
      <c r="N21" s="258" t="s">
        <v>334</v>
      </c>
      <c r="O21" s="255" t="s">
        <v>16</v>
      </c>
      <c r="P21" s="259">
        <v>2620.0070000000001</v>
      </c>
      <c r="Q21" s="257">
        <v>729.15599999999995</v>
      </c>
      <c r="R21" s="238">
        <v>3575.2510000000002</v>
      </c>
      <c r="S21" s="709">
        <v>0</v>
      </c>
      <c r="T21" s="257">
        <v>2971.33</v>
      </c>
      <c r="U21" s="257">
        <v>520.92100000000005</v>
      </c>
      <c r="V21" s="257">
        <v>83</v>
      </c>
      <c r="W21" s="237">
        <v>28197.909</v>
      </c>
      <c r="X21" s="709">
        <v>0</v>
      </c>
      <c r="Y21" s="257">
        <v>24799.686000000002</v>
      </c>
      <c r="Z21" s="263">
        <v>3398.223</v>
      </c>
      <c r="AA21" s="241">
        <v>127620.05499999999</v>
      </c>
      <c r="AB21" s="264">
        <v>2330.355</v>
      </c>
      <c r="AC21" s="265" t="s">
        <v>334</v>
      </c>
      <c r="AD21" s="255" t="s">
        <v>16</v>
      </c>
      <c r="AE21" s="257">
        <v>12396.743</v>
      </c>
      <c r="AF21" s="257">
        <v>112892.95699999999</v>
      </c>
      <c r="AG21" s="709">
        <v>0</v>
      </c>
      <c r="AH21" s="242">
        <v>429885.03700000001</v>
      </c>
      <c r="AI21" s="238">
        <v>135708.32200000001</v>
      </c>
      <c r="AJ21" s="257">
        <v>64294.014000000003</v>
      </c>
      <c r="AK21" s="257">
        <v>8760.6090000000004</v>
      </c>
      <c r="AL21" s="257">
        <v>62653.699000000001</v>
      </c>
      <c r="AM21" s="257">
        <v>264118.984</v>
      </c>
      <c r="AN21" s="257">
        <v>30057.731</v>
      </c>
      <c r="AO21" s="243">
        <v>22.148775076594045</v>
      </c>
      <c r="AP21" s="258" t="s">
        <v>334</v>
      </c>
    </row>
    <row r="22" spans="1:42" s="229" customFormat="1" ht="15.6" customHeight="1">
      <c r="A22" s="262" t="s">
        <v>18</v>
      </c>
      <c r="B22" s="96">
        <v>110780</v>
      </c>
      <c r="C22" s="256">
        <v>88712</v>
      </c>
      <c r="D22" s="256">
        <v>22068</v>
      </c>
      <c r="E22" s="237">
        <v>668869.96700000006</v>
      </c>
      <c r="F22" s="237">
        <v>50085.165000000001</v>
      </c>
      <c r="G22" s="237">
        <v>8287.6769999999997</v>
      </c>
      <c r="H22" s="708">
        <v>0</v>
      </c>
      <c r="I22" s="708">
        <v>0</v>
      </c>
      <c r="J22" s="708">
        <v>0</v>
      </c>
      <c r="K22" s="237">
        <v>8078.6970000000001</v>
      </c>
      <c r="L22" s="257">
        <v>5745.5630000000001</v>
      </c>
      <c r="M22" s="257">
        <v>2184.1439999999998</v>
      </c>
      <c r="N22" s="258" t="s">
        <v>335</v>
      </c>
      <c r="O22" s="255" t="s">
        <v>18</v>
      </c>
      <c r="P22" s="259">
        <v>148.99</v>
      </c>
      <c r="Q22" s="257">
        <v>208.98</v>
      </c>
      <c r="R22" s="238">
        <v>1307.9829999999999</v>
      </c>
      <c r="S22" s="709">
        <v>0</v>
      </c>
      <c r="T22" s="257">
        <v>1307.9829999999999</v>
      </c>
      <c r="U22" s="709">
        <v>0</v>
      </c>
      <c r="V22" s="709">
        <v>0</v>
      </c>
      <c r="W22" s="237">
        <v>3151.7780000000002</v>
      </c>
      <c r="X22" s="709">
        <v>0</v>
      </c>
      <c r="Y22" s="257">
        <v>2801.3110000000001</v>
      </c>
      <c r="Z22" s="263">
        <v>350.46699999999998</v>
      </c>
      <c r="AA22" s="241">
        <v>37337.726999999999</v>
      </c>
      <c r="AB22" s="264">
        <v>69.7</v>
      </c>
      <c r="AC22" s="265" t="s">
        <v>335</v>
      </c>
      <c r="AD22" s="255" t="s">
        <v>18</v>
      </c>
      <c r="AE22" s="257">
        <v>2765.7179999999998</v>
      </c>
      <c r="AF22" s="257">
        <v>34502.309000000001</v>
      </c>
      <c r="AG22" s="709">
        <v>0</v>
      </c>
      <c r="AH22" s="242">
        <v>618784.80200000003</v>
      </c>
      <c r="AI22" s="238">
        <v>258313.467</v>
      </c>
      <c r="AJ22" s="257">
        <v>104876.68</v>
      </c>
      <c r="AK22" s="257">
        <v>23801.005000000001</v>
      </c>
      <c r="AL22" s="257">
        <v>129635.78200000001</v>
      </c>
      <c r="AM22" s="257">
        <v>194208.065</v>
      </c>
      <c r="AN22" s="257">
        <v>166263.26999999999</v>
      </c>
      <c r="AO22" s="243">
        <v>64.364925271201585</v>
      </c>
      <c r="AP22" s="258" t="s">
        <v>335</v>
      </c>
    </row>
    <row r="23" spans="1:42" s="229" customFormat="1" ht="15.6" customHeight="1">
      <c r="A23" s="262" t="s">
        <v>20</v>
      </c>
      <c r="B23" s="96">
        <v>100689</v>
      </c>
      <c r="C23" s="256">
        <v>64575</v>
      </c>
      <c r="D23" s="256">
        <v>36114</v>
      </c>
      <c r="E23" s="237">
        <v>919944</v>
      </c>
      <c r="F23" s="237">
        <v>57062.377999999997</v>
      </c>
      <c r="G23" s="237">
        <v>8915.2619999999988</v>
      </c>
      <c r="H23" s="708">
        <v>0</v>
      </c>
      <c r="I23" s="708">
        <v>0</v>
      </c>
      <c r="J23" s="708">
        <v>0</v>
      </c>
      <c r="K23" s="237">
        <v>8895.262999999999</v>
      </c>
      <c r="L23" s="257">
        <v>3038.3609999999999</v>
      </c>
      <c r="M23" s="257">
        <v>5501.4939999999997</v>
      </c>
      <c r="N23" s="258" t="s">
        <v>336</v>
      </c>
      <c r="O23" s="255" t="s">
        <v>20</v>
      </c>
      <c r="P23" s="259">
        <v>355.40800000000002</v>
      </c>
      <c r="Q23" s="257">
        <v>19.998999999999999</v>
      </c>
      <c r="R23" s="238">
        <v>898.3</v>
      </c>
      <c r="S23" s="709">
        <v>0</v>
      </c>
      <c r="T23" s="257">
        <v>898.3</v>
      </c>
      <c r="U23" s="709">
        <v>0</v>
      </c>
      <c r="V23" s="709">
        <v>0</v>
      </c>
      <c r="W23" s="237">
        <v>7741.1189999999997</v>
      </c>
      <c r="X23" s="709">
        <v>0</v>
      </c>
      <c r="Y23" s="257">
        <v>7245.6210000000001</v>
      </c>
      <c r="Z23" s="263">
        <v>495.49799999999999</v>
      </c>
      <c r="AA23" s="241">
        <v>39507.697</v>
      </c>
      <c r="AB23" s="714">
        <v>0</v>
      </c>
      <c r="AC23" s="265" t="s">
        <v>336</v>
      </c>
      <c r="AD23" s="255" t="s">
        <v>20</v>
      </c>
      <c r="AE23" s="257">
        <v>9647.0239999999994</v>
      </c>
      <c r="AF23" s="257">
        <v>29860.672999999999</v>
      </c>
      <c r="AG23" s="709">
        <v>0</v>
      </c>
      <c r="AH23" s="242">
        <v>862881.62199999997</v>
      </c>
      <c r="AI23" s="238">
        <v>241066.041</v>
      </c>
      <c r="AJ23" s="257">
        <v>137295.49799999999</v>
      </c>
      <c r="AK23" s="257">
        <v>6924.0349999999999</v>
      </c>
      <c r="AL23" s="257">
        <v>96846.508000000002</v>
      </c>
      <c r="AM23" s="257">
        <v>558558.63100000005</v>
      </c>
      <c r="AN23" s="257">
        <v>63256.95</v>
      </c>
      <c r="AO23" s="243">
        <v>26.240506434500244</v>
      </c>
      <c r="AP23" s="258" t="s">
        <v>336</v>
      </c>
    </row>
    <row r="24" spans="1:42" s="229" customFormat="1" ht="15.6" customHeight="1">
      <c r="A24" s="262" t="s">
        <v>22</v>
      </c>
      <c r="B24" s="96">
        <v>102892</v>
      </c>
      <c r="C24" s="256">
        <v>51910</v>
      </c>
      <c r="D24" s="256">
        <v>50982</v>
      </c>
      <c r="E24" s="237">
        <v>1254863.4140000001</v>
      </c>
      <c r="F24" s="237">
        <v>50256.370999999999</v>
      </c>
      <c r="G24" s="237">
        <v>8728.9150000000009</v>
      </c>
      <c r="H24" s="708">
        <v>0</v>
      </c>
      <c r="I24" s="708">
        <v>0</v>
      </c>
      <c r="J24" s="708">
        <v>0</v>
      </c>
      <c r="K24" s="237">
        <v>8699.0850000000009</v>
      </c>
      <c r="L24" s="257">
        <v>6304.2809999999999</v>
      </c>
      <c r="M24" s="257">
        <v>2390.5810000000001</v>
      </c>
      <c r="N24" s="258" t="s">
        <v>337</v>
      </c>
      <c r="O24" s="255" t="s">
        <v>22</v>
      </c>
      <c r="P24" s="259">
        <v>4.2229999999999999</v>
      </c>
      <c r="Q24" s="257">
        <v>29.83</v>
      </c>
      <c r="R24" s="238">
        <v>1142.9799999999998</v>
      </c>
      <c r="S24" s="709">
        <v>0</v>
      </c>
      <c r="T24" s="257">
        <v>1108.6099999999999</v>
      </c>
      <c r="U24" s="709">
        <v>0</v>
      </c>
      <c r="V24" s="257">
        <v>34.369999999999997</v>
      </c>
      <c r="W24" s="237">
        <v>2491.585</v>
      </c>
      <c r="X24" s="709">
        <v>0</v>
      </c>
      <c r="Y24" s="257">
        <v>1633.67</v>
      </c>
      <c r="Z24" s="263">
        <v>857.91499999999996</v>
      </c>
      <c r="AA24" s="241">
        <v>37892.891000000003</v>
      </c>
      <c r="AB24" s="714">
        <v>0</v>
      </c>
      <c r="AC24" s="265" t="s">
        <v>337</v>
      </c>
      <c r="AD24" s="255" t="s">
        <v>22</v>
      </c>
      <c r="AE24" s="257">
        <v>7103.7950000000001</v>
      </c>
      <c r="AF24" s="257">
        <v>30789.096000000001</v>
      </c>
      <c r="AG24" s="709">
        <v>0</v>
      </c>
      <c r="AH24" s="242">
        <v>1204607.0430000001</v>
      </c>
      <c r="AI24" s="238">
        <v>368334.87599999999</v>
      </c>
      <c r="AJ24" s="257">
        <v>169230.598</v>
      </c>
      <c r="AK24" s="257">
        <v>60089.883000000002</v>
      </c>
      <c r="AL24" s="257">
        <v>139014.39499999999</v>
      </c>
      <c r="AM24" s="257">
        <v>781448.59299999999</v>
      </c>
      <c r="AN24" s="257">
        <v>54823.574000000001</v>
      </c>
      <c r="AO24" s="243">
        <v>14.884165896905186</v>
      </c>
      <c r="AP24" s="258" t="s">
        <v>337</v>
      </c>
    </row>
    <row r="25" spans="1:42" s="229" customFormat="1" ht="15.6" customHeight="1">
      <c r="A25" s="262" t="s">
        <v>24</v>
      </c>
      <c r="B25" s="96">
        <v>75911</v>
      </c>
      <c r="C25" s="256">
        <v>55715</v>
      </c>
      <c r="D25" s="256">
        <v>20196</v>
      </c>
      <c r="E25" s="237">
        <v>912082.09299999999</v>
      </c>
      <c r="F25" s="237">
        <v>37900.781999999999</v>
      </c>
      <c r="G25" s="237">
        <v>6769.6970000000001</v>
      </c>
      <c r="H25" s="708">
        <v>0</v>
      </c>
      <c r="I25" s="708">
        <v>0</v>
      </c>
      <c r="J25" s="708">
        <v>0</v>
      </c>
      <c r="K25" s="237">
        <v>6683.7970000000005</v>
      </c>
      <c r="L25" s="257">
        <v>6050.1</v>
      </c>
      <c r="M25" s="257">
        <v>474.09899999999999</v>
      </c>
      <c r="N25" s="258" t="s">
        <v>338</v>
      </c>
      <c r="O25" s="255" t="s">
        <v>24</v>
      </c>
      <c r="P25" s="259">
        <v>159.59800000000001</v>
      </c>
      <c r="Q25" s="257">
        <v>85.9</v>
      </c>
      <c r="R25" s="238">
        <v>1228.6120000000001</v>
      </c>
      <c r="S25" s="709">
        <v>0</v>
      </c>
      <c r="T25" s="257">
        <v>1228.6120000000001</v>
      </c>
      <c r="U25" s="709">
        <v>0</v>
      </c>
      <c r="V25" s="709">
        <v>0</v>
      </c>
      <c r="W25" s="237">
        <v>2693.357</v>
      </c>
      <c r="X25" s="709">
        <v>0</v>
      </c>
      <c r="Y25" s="257">
        <v>2528.2080000000001</v>
      </c>
      <c r="Z25" s="263">
        <v>165.149</v>
      </c>
      <c r="AA25" s="241">
        <v>27209.115999999998</v>
      </c>
      <c r="AB25" s="714">
        <v>0</v>
      </c>
      <c r="AC25" s="265" t="s">
        <v>338</v>
      </c>
      <c r="AD25" s="255" t="s">
        <v>24</v>
      </c>
      <c r="AE25" s="257">
        <v>2833.3319999999999</v>
      </c>
      <c r="AF25" s="257">
        <v>24375.784</v>
      </c>
      <c r="AG25" s="709">
        <v>0</v>
      </c>
      <c r="AH25" s="242">
        <v>874181.31099999999</v>
      </c>
      <c r="AI25" s="238">
        <v>221712.61699999997</v>
      </c>
      <c r="AJ25" s="257">
        <v>116429.829</v>
      </c>
      <c r="AK25" s="257">
        <v>32849.004000000001</v>
      </c>
      <c r="AL25" s="257">
        <v>72433.784</v>
      </c>
      <c r="AM25" s="257">
        <v>564419.73499999999</v>
      </c>
      <c r="AN25" s="257">
        <v>88048.959000000003</v>
      </c>
      <c r="AO25" s="243">
        <v>39.713102570071605</v>
      </c>
      <c r="AP25" s="258" t="s">
        <v>338</v>
      </c>
    </row>
    <row r="26" spans="1:42" s="229" customFormat="1" ht="15.6" customHeight="1">
      <c r="A26" s="262" t="s">
        <v>26</v>
      </c>
      <c r="B26" s="96">
        <v>253968</v>
      </c>
      <c r="C26" s="256">
        <v>225270</v>
      </c>
      <c r="D26" s="256">
        <v>28698</v>
      </c>
      <c r="E26" s="237">
        <v>411815.23800000001</v>
      </c>
      <c r="F26" s="237">
        <v>114831.83499999999</v>
      </c>
      <c r="G26" s="237">
        <v>17724.051999999996</v>
      </c>
      <c r="H26" s="237">
        <v>204.923</v>
      </c>
      <c r="I26" s="257">
        <v>204.923</v>
      </c>
      <c r="J26" s="708">
        <v>0</v>
      </c>
      <c r="K26" s="237">
        <v>17069.010999999999</v>
      </c>
      <c r="L26" s="257">
        <v>7701.5460000000003</v>
      </c>
      <c r="M26" s="257">
        <v>6430.9139999999998</v>
      </c>
      <c r="N26" s="258" t="s">
        <v>339</v>
      </c>
      <c r="O26" s="255" t="s">
        <v>26</v>
      </c>
      <c r="P26" s="259">
        <v>2936.5509999999999</v>
      </c>
      <c r="Q26" s="257">
        <v>450.11799999999999</v>
      </c>
      <c r="R26" s="238">
        <v>1701.96</v>
      </c>
      <c r="S26" s="709">
        <v>0</v>
      </c>
      <c r="T26" s="257">
        <v>1520.434</v>
      </c>
      <c r="U26" s="257">
        <v>139.52600000000001</v>
      </c>
      <c r="V26" s="257">
        <v>42</v>
      </c>
      <c r="W26" s="237">
        <v>9817.4579999999987</v>
      </c>
      <c r="X26" s="709">
        <v>0</v>
      </c>
      <c r="Y26" s="257">
        <v>8984.6919999999991</v>
      </c>
      <c r="Z26" s="263">
        <v>832.76599999999996</v>
      </c>
      <c r="AA26" s="241">
        <v>85588.365000000005</v>
      </c>
      <c r="AB26" s="264">
        <v>2707.4459999999999</v>
      </c>
      <c r="AC26" s="265" t="s">
        <v>339</v>
      </c>
      <c r="AD26" s="255" t="s">
        <v>26</v>
      </c>
      <c r="AE26" s="257">
        <v>7776.01</v>
      </c>
      <c r="AF26" s="257">
        <v>75104.909</v>
      </c>
      <c r="AG26" s="709">
        <v>0</v>
      </c>
      <c r="AH26" s="242">
        <v>296983.40299999999</v>
      </c>
      <c r="AI26" s="238">
        <v>102544.467</v>
      </c>
      <c r="AJ26" s="257">
        <v>49585.453000000001</v>
      </c>
      <c r="AK26" s="257">
        <v>14584.862999999999</v>
      </c>
      <c r="AL26" s="257">
        <v>38374.150999999998</v>
      </c>
      <c r="AM26" s="257">
        <v>184476.93599999999</v>
      </c>
      <c r="AN26" s="257">
        <v>9962</v>
      </c>
      <c r="AO26" s="243">
        <v>9.7148098687762445</v>
      </c>
      <c r="AP26" s="258" t="s">
        <v>339</v>
      </c>
    </row>
    <row r="27" spans="1:42" s="229" customFormat="1" ht="15.6" customHeight="1">
      <c r="A27" s="262" t="s">
        <v>28</v>
      </c>
      <c r="B27" s="96">
        <v>24170</v>
      </c>
      <c r="C27" s="256">
        <v>4622</v>
      </c>
      <c r="D27" s="256">
        <v>19548</v>
      </c>
      <c r="E27" s="237">
        <v>614152</v>
      </c>
      <c r="F27" s="237">
        <v>7443.5</v>
      </c>
      <c r="G27" s="237">
        <v>992.85800000000006</v>
      </c>
      <c r="H27" s="708">
        <v>0</v>
      </c>
      <c r="I27" s="708">
        <v>0</v>
      </c>
      <c r="J27" s="708">
        <v>0</v>
      </c>
      <c r="K27" s="237">
        <v>958.78800000000001</v>
      </c>
      <c r="L27" s="257">
        <v>670.73800000000006</v>
      </c>
      <c r="M27" s="257">
        <v>288.05</v>
      </c>
      <c r="N27" s="258" t="s">
        <v>340</v>
      </c>
      <c r="O27" s="255" t="s">
        <v>28</v>
      </c>
      <c r="P27" s="711">
        <v>0</v>
      </c>
      <c r="Q27" s="257">
        <v>34.07</v>
      </c>
      <c r="R27" s="238">
        <v>147.77699999999999</v>
      </c>
      <c r="S27" s="709">
        <v>0</v>
      </c>
      <c r="T27" s="257">
        <v>130.1</v>
      </c>
      <c r="U27" s="709">
        <v>0</v>
      </c>
      <c r="V27" s="257">
        <v>17.677</v>
      </c>
      <c r="W27" s="237">
        <v>197.5</v>
      </c>
      <c r="X27" s="709">
        <v>0</v>
      </c>
      <c r="Y27" s="257">
        <v>197.5</v>
      </c>
      <c r="Z27" s="713">
        <v>0</v>
      </c>
      <c r="AA27" s="241">
        <v>6105.3649999999998</v>
      </c>
      <c r="AB27" s="714">
        <v>0</v>
      </c>
      <c r="AC27" s="265" t="s">
        <v>340</v>
      </c>
      <c r="AD27" s="255" t="s">
        <v>28</v>
      </c>
      <c r="AE27" s="257">
        <v>1030.3420000000001</v>
      </c>
      <c r="AF27" s="257">
        <v>5075.0230000000001</v>
      </c>
      <c r="AG27" s="709">
        <v>0</v>
      </c>
      <c r="AH27" s="242">
        <v>606708.5</v>
      </c>
      <c r="AI27" s="238">
        <v>164065.65700000001</v>
      </c>
      <c r="AJ27" s="257">
        <v>87237.870999999999</v>
      </c>
      <c r="AK27" s="257">
        <v>10726.308999999999</v>
      </c>
      <c r="AL27" s="257">
        <v>66101.476999999999</v>
      </c>
      <c r="AM27" s="257">
        <v>419423.34600000002</v>
      </c>
      <c r="AN27" s="257">
        <v>23219.496999999999</v>
      </c>
      <c r="AO27" s="243">
        <v>14.152563933596413</v>
      </c>
      <c r="AP27" s="258" t="s">
        <v>340</v>
      </c>
    </row>
    <row r="28" spans="1:42" s="229" customFormat="1" ht="15.6" customHeight="1">
      <c r="A28" s="262" t="s">
        <v>30</v>
      </c>
      <c r="B28" s="96">
        <v>55212</v>
      </c>
      <c r="C28" s="256">
        <v>19673</v>
      </c>
      <c r="D28" s="256">
        <v>35539</v>
      </c>
      <c r="E28" s="237">
        <v>1175793.6099999999</v>
      </c>
      <c r="F28" s="237">
        <v>32583.01</v>
      </c>
      <c r="G28" s="237">
        <v>3977.0159999999996</v>
      </c>
      <c r="H28" s="708">
        <v>0</v>
      </c>
      <c r="I28" s="708">
        <v>0</v>
      </c>
      <c r="J28" s="708">
        <v>0</v>
      </c>
      <c r="K28" s="237">
        <v>3820.4789999999998</v>
      </c>
      <c r="L28" s="257">
        <v>3594.6289999999999</v>
      </c>
      <c r="M28" s="257">
        <v>225.85</v>
      </c>
      <c r="N28" s="258" t="s">
        <v>341</v>
      </c>
      <c r="O28" s="255" t="s">
        <v>30</v>
      </c>
      <c r="P28" s="711">
        <v>0</v>
      </c>
      <c r="Q28" s="257">
        <v>156.53700000000001</v>
      </c>
      <c r="R28" s="238">
        <v>525.78499999999997</v>
      </c>
      <c r="S28" s="709">
        <v>0</v>
      </c>
      <c r="T28" s="257">
        <v>525.78499999999997</v>
      </c>
      <c r="U28" s="709">
        <v>0</v>
      </c>
      <c r="V28" s="709">
        <v>0</v>
      </c>
      <c r="W28" s="237">
        <v>966.19200000000001</v>
      </c>
      <c r="X28" s="709">
        <v>0</v>
      </c>
      <c r="Y28" s="257">
        <v>895.98800000000006</v>
      </c>
      <c r="Z28" s="263">
        <v>70.203999999999994</v>
      </c>
      <c r="AA28" s="241">
        <v>27114.017</v>
      </c>
      <c r="AB28" s="714">
        <v>0</v>
      </c>
      <c r="AC28" s="265" t="s">
        <v>341</v>
      </c>
      <c r="AD28" s="255" t="s">
        <v>30</v>
      </c>
      <c r="AE28" s="257">
        <v>4471.9480000000003</v>
      </c>
      <c r="AF28" s="257">
        <v>22642.069</v>
      </c>
      <c r="AG28" s="709">
        <v>0</v>
      </c>
      <c r="AH28" s="242">
        <v>1143210.5999999999</v>
      </c>
      <c r="AI28" s="238">
        <v>348315.23699999996</v>
      </c>
      <c r="AJ28" s="257">
        <v>149087.41399999999</v>
      </c>
      <c r="AK28" s="257">
        <v>58158.544000000002</v>
      </c>
      <c r="AL28" s="257">
        <v>141069.27900000001</v>
      </c>
      <c r="AM28" s="257">
        <v>790801.16299999994</v>
      </c>
      <c r="AN28" s="257">
        <v>4094.2</v>
      </c>
      <c r="AO28" s="243">
        <v>1.1754294860204466</v>
      </c>
      <c r="AP28" s="258" t="s">
        <v>341</v>
      </c>
    </row>
    <row r="29" spans="1:42" s="229" customFormat="1" ht="15.6" customHeight="1">
      <c r="A29" s="262" t="s">
        <v>32</v>
      </c>
      <c r="B29" s="96">
        <v>26453</v>
      </c>
      <c r="C29" s="256">
        <v>6773</v>
      </c>
      <c r="D29" s="256">
        <v>19680</v>
      </c>
      <c r="E29" s="237">
        <v>847056.85100000002</v>
      </c>
      <c r="F29" s="237">
        <v>6196.2759999999998</v>
      </c>
      <c r="G29" s="237">
        <v>1568.6990000000001</v>
      </c>
      <c r="H29" s="708">
        <v>0</v>
      </c>
      <c r="I29" s="708">
        <v>0</v>
      </c>
      <c r="J29" s="708">
        <v>0</v>
      </c>
      <c r="K29" s="237">
        <v>1567.088</v>
      </c>
      <c r="L29" s="257">
        <v>1410.08</v>
      </c>
      <c r="M29" s="257">
        <v>157.00800000000001</v>
      </c>
      <c r="N29" s="258" t="s">
        <v>342</v>
      </c>
      <c r="O29" s="255" t="s">
        <v>32</v>
      </c>
      <c r="P29" s="711">
        <v>0</v>
      </c>
      <c r="Q29" s="257">
        <v>1.611</v>
      </c>
      <c r="R29" s="238">
        <v>295.07499999999999</v>
      </c>
      <c r="S29" s="709">
        <v>0</v>
      </c>
      <c r="T29" s="257">
        <v>295.07499999999999</v>
      </c>
      <c r="U29" s="709">
        <v>0</v>
      </c>
      <c r="V29" s="709">
        <v>0</v>
      </c>
      <c r="W29" s="237">
        <v>39.662999999999997</v>
      </c>
      <c r="X29" s="709">
        <v>0</v>
      </c>
      <c r="Y29" s="257">
        <v>39.662999999999997</v>
      </c>
      <c r="Z29" s="713">
        <v>0</v>
      </c>
      <c r="AA29" s="241">
        <v>4292.8389999999999</v>
      </c>
      <c r="AB29" s="714">
        <v>0</v>
      </c>
      <c r="AC29" s="265" t="s">
        <v>342</v>
      </c>
      <c r="AD29" s="255" t="s">
        <v>32</v>
      </c>
      <c r="AE29" s="257">
        <v>754.26300000000003</v>
      </c>
      <c r="AF29" s="257">
        <v>3538.576</v>
      </c>
      <c r="AG29" s="709">
        <v>0</v>
      </c>
      <c r="AH29" s="242">
        <v>840860.57500000007</v>
      </c>
      <c r="AI29" s="238">
        <v>202359.30499999999</v>
      </c>
      <c r="AJ29" s="257">
        <v>92274.019</v>
      </c>
      <c r="AK29" s="257">
        <v>20948.519</v>
      </c>
      <c r="AL29" s="257">
        <v>89136.767000000007</v>
      </c>
      <c r="AM29" s="257">
        <v>564425.98400000005</v>
      </c>
      <c r="AN29" s="257">
        <v>74075.285999999993</v>
      </c>
      <c r="AO29" s="243">
        <v>36.605821511395284</v>
      </c>
      <c r="AP29" s="258" t="s">
        <v>342</v>
      </c>
    </row>
    <row r="30" spans="1:42" s="229" customFormat="1" ht="15.6" customHeight="1">
      <c r="A30" s="262" t="s">
        <v>34</v>
      </c>
      <c r="B30" s="96">
        <v>18197</v>
      </c>
      <c r="C30" s="256">
        <v>7252</v>
      </c>
      <c r="D30" s="256">
        <v>10945</v>
      </c>
      <c r="E30" s="237">
        <v>815233.00299999991</v>
      </c>
      <c r="F30" s="237">
        <v>11453.009</v>
      </c>
      <c r="G30" s="237">
        <v>1349.6190000000001</v>
      </c>
      <c r="H30" s="708">
        <v>0</v>
      </c>
      <c r="I30" s="708">
        <v>0</v>
      </c>
      <c r="J30" s="708">
        <v>0</v>
      </c>
      <c r="K30" s="237">
        <v>1349.6190000000001</v>
      </c>
      <c r="L30" s="257">
        <v>708.83</v>
      </c>
      <c r="M30" s="257">
        <v>640.78899999999999</v>
      </c>
      <c r="N30" s="258" t="s">
        <v>772</v>
      </c>
      <c r="O30" s="255" t="s">
        <v>34</v>
      </c>
      <c r="P30" s="711">
        <v>0</v>
      </c>
      <c r="Q30" s="257">
        <v>0</v>
      </c>
      <c r="R30" s="238">
        <v>272.255</v>
      </c>
      <c r="S30" s="709">
        <v>0</v>
      </c>
      <c r="T30" s="257">
        <v>272.255</v>
      </c>
      <c r="U30" s="709">
        <v>0</v>
      </c>
      <c r="V30" s="709">
        <v>0</v>
      </c>
      <c r="W30" s="237">
        <v>64.665000000000006</v>
      </c>
      <c r="X30" s="709">
        <v>0</v>
      </c>
      <c r="Y30" s="257">
        <v>64.665000000000006</v>
      </c>
      <c r="Z30" s="713">
        <v>0</v>
      </c>
      <c r="AA30" s="241">
        <v>9766.4699999999993</v>
      </c>
      <c r="AB30" s="714">
        <v>0</v>
      </c>
      <c r="AC30" s="265" t="s">
        <v>772</v>
      </c>
      <c r="AD30" s="255" t="s">
        <v>34</v>
      </c>
      <c r="AE30" s="257">
        <v>2854.9450000000002</v>
      </c>
      <c r="AF30" s="257">
        <v>6911.5249999999996</v>
      </c>
      <c r="AG30" s="709">
        <v>0</v>
      </c>
      <c r="AH30" s="242">
        <v>803779.99399999995</v>
      </c>
      <c r="AI30" s="238">
        <v>155223.158</v>
      </c>
      <c r="AJ30" s="257">
        <v>54429.892</v>
      </c>
      <c r="AK30" s="257">
        <v>12266.529</v>
      </c>
      <c r="AL30" s="257">
        <v>88526.736999999994</v>
      </c>
      <c r="AM30" s="257">
        <v>648086.83600000001</v>
      </c>
      <c r="AN30" s="257">
        <v>470</v>
      </c>
      <c r="AO30" s="243">
        <v>0.30278987108354027</v>
      </c>
      <c r="AP30" s="258" t="s">
        <v>772</v>
      </c>
    </row>
    <row r="31" spans="1:42" s="229" customFormat="1" ht="15.6" customHeight="1">
      <c r="A31" s="262" t="s">
        <v>36</v>
      </c>
      <c r="B31" s="96">
        <v>39586</v>
      </c>
      <c r="C31" s="256">
        <v>16073</v>
      </c>
      <c r="D31" s="256">
        <v>23513</v>
      </c>
      <c r="E31" s="237">
        <v>741856</v>
      </c>
      <c r="F31" s="237">
        <v>15668.999999999998</v>
      </c>
      <c r="G31" s="237">
        <v>3210.5279999999998</v>
      </c>
      <c r="H31" s="708">
        <v>0</v>
      </c>
      <c r="I31" s="708">
        <v>0</v>
      </c>
      <c r="J31" s="708">
        <v>0</v>
      </c>
      <c r="K31" s="237">
        <v>3105.261</v>
      </c>
      <c r="L31" s="257">
        <v>2533.3209999999999</v>
      </c>
      <c r="M31" s="257">
        <v>571.94000000000005</v>
      </c>
      <c r="N31" s="258" t="s">
        <v>344</v>
      </c>
      <c r="O31" s="255" t="s">
        <v>36</v>
      </c>
      <c r="P31" s="711">
        <v>0</v>
      </c>
      <c r="Q31" s="257">
        <v>105.267</v>
      </c>
      <c r="R31" s="238">
        <v>670.81600000000003</v>
      </c>
      <c r="S31" s="709">
        <v>0</v>
      </c>
      <c r="T31" s="257">
        <v>670.81600000000003</v>
      </c>
      <c r="U31" s="709">
        <v>0</v>
      </c>
      <c r="V31" s="709">
        <v>0</v>
      </c>
      <c r="W31" s="237">
        <v>344.65199999999999</v>
      </c>
      <c r="X31" s="709">
        <v>0</v>
      </c>
      <c r="Y31" s="257">
        <v>252.08199999999999</v>
      </c>
      <c r="Z31" s="263">
        <v>92.57</v>
      </c>
      <c r="AA31" s="241">
        <v>10728.655999999999</v>
      </c>
      <c r="AB31" s="714">
        <v>0</v>
      </c>
      <c r="AC31" s="265" t="s">
        <v>344</v>
      </c>
      <c r="AD31" s="255" t="s">
        <v>36</v>
      </c>
      <c r="AE31" s="257">
        <v>1565.82</v>
      </c>
      <c r="AF31" s="257">
        <v>9162.8359999999993</v>
      </c>
      <c r="AG31" s="257">
        <v>714.34799999999996</v>
      </c>
      <c r="AH31" s="242">
        <v>726187</v>
      </c>
      <c r="AI31" s="238">
        <v>146443.94199999998</v>
      </c>
      <c r="AJ31" s="257">
        <v>54869.428999999996</v>
      </c>
      <c r="AK31" s="257">
        <v>18528.462</v>
      </c>
      <c r="AL31" s="257">
        <v>73046.050999999992</v>
      </c>
      <c r="AM31" s="257">
        <v>517322.66</v>
      </c>
      <c r="AN31" s="257">
        <v>62420.398000000001</v>
      </c>
      <c r="AO31" s="243">
        <v>42.624090247447725</v>
      </c>
      <c r="AP31" s="258" t="s">
        <v>344</v>
      </c>
    </row>
    <row r="32" spans="1:42" s="229" customFormat="1" ht="15.6" customHeight="1">
      <c r="A32" s="262" t="s">
        <v>38</v>
      </c>
      <c r="B32" s="96">
        <v>43993</v>
      </c>
      <c r="C32" s="256">
        <v>14397</v>
      </c>
      <c r="D32" s="256">
        <v>29596</v>
      </c>
      <c r="E32" s="237">
        <v>696533</v>
      </c>
      <c r="F32" s="237">
        <v>21150</v>
      </c>
      <c r="G32" s="237">
        <v>2263.1179999999995</v>
      </c>
      <c r="H32" s="708">
        <v>0</v>
      </c>
      <c r="I32" s="708">
        <v>0</v>
      </c>
      <c r="J32" s="708">
        <v>0</v>
      </c>
      <c r="K32" s="237">
        <v>2175.4179999999997</v>
      </c>
      <c r="L32" s="257">
        <v>402.32799999999997</v>
      </c>
      <c r="M32" s="257">
        <v>1773.09</v>
      </c>
      <c r="N32" s="258" t="s">
        <v>345</v>
      </c>
      <c r="O32" s="255" t="s">
        <v>38</v>
      </c>
      <c r="P32" s="711">
        <v>0</v>
      </c>
      <c r="Q32" s="257">
        <v>87.7</v>
      </c>
      <c r="R32" s="238">
        <v>313.68</v>
      </c>
      <c r="S32" s="709">
        <v>0</v>
      </c>
      <c r="T32" s="257">
        <v>313.68</v>
      </c>
      <c r="U32" s="709">
        <v>0</v>
      </c>
      <c r="V32" s="709">
        <v>0</v>
      </c>
      <c r="W32" s="237">
        <v>202.2</v>
      </c>
      <c r="X32" s="709">
        <v>0</v>
      </c>
      <c r="Y32" s="257">
        <v>178.2</v>
      </c>
      <c r="Z32" s="263">
        <v>24</v>
      </c>
      <c r="AA32" s="241">
        <v>18371.002</v>
      </c>
      <c r="AB32" s="714">
        <v>0</v>
      </c>
      <c r="AC32" s="265" t="s">
        <v>345</v>
      </c>
      <c r="AD32" s="255" t="s">
        <v>38</v>
      </c>
      <c r="AE32" s="257">
        <v>2871.1669999999999</v>
      </c>
      <c r="AF32" s="257">
        <v>15499.834999999999</v>
      </c>
      <c r="AG32" s="709">
        <v>0</v>
      </c>
      <c r="AH32" s="242">
        <v>675383</v>
      </c>
      <c r="AI32" s="238">
        <v>187750.66</v>
      </c>
      <c r="AJ32" s="257">
        <v>82329.983999999997</v>
      </c>
      <c r="AK32" s="257">
        <v>18774.899000000001</v>
      </c>
      <c r="AL32" s="257">
        <v>86645.777000000002</v>
      </c>
      <c r="AM32" s="257">
        <v>425685.38500000001</v>
      </c>
      <c r="AN32" s="257">
        <v>61946.955000000002</v>
      </c>
      <c r="AO32" s="243">
        <v>32.994267503507047</v>
      </c>
      <c r="AP32" s="258" t="s">
        <v>345</v>
      </c>
    </row>
    <row r="33" spans="1:42" s="229" customFormat="1" ht="15.6" customHeight="1">
      <c r="A33" s="262" t="s">
        <v>40</v>
      </c>
      <c r="B33" s="96">
        <v>35033</v>
      </c>
      <c r="C33" s="256">
        <v>20621</v>
      </c>
      <c r="D33" s="256">
        <v>14412</v>
      </c>
      <c r="E33" s="237">
        <v>384048.32399999996</v>
      </c>
      <c r="F33" s="237">
        <v>31325.447</v>
      </c>
      <c r="G33" s="237">
        <v>2872.9750000000004</v>
      </c>
      <c r="H33" s="708">
        <v>0</v>
      </c>
      <c r="I33" s="708">
        <v>0</v>
      </c>
      <c r="J33" s="708">
        <v>0</v>
      </c>
      <c r="K33" s="237">
        <v>1836.9750000000001</v>
      </c>
      <c r="L33" s="257">
        <v>1360.7750000000001</v>
      </c>
      <c r="M33" s="257">
        <v>476.2</v>
      </c>
      <c r="N33" s="258" t="s">
        <v>346</v>
      </c>
      <c r="O33" s="255" t="s">
        <v>40</v>
      </c>
      <c r="P33" s="711">
        <v>0</v>
      </c>
      <c r="Q33" s="257">
        <v>1036</v>
      </c>
      <c r="R33" s="238">
        <v>143.80000000000001</v>
      </c>
      <c r="S33" s="709">
        <v>0</v>
      </c>
      <c r="T33" s="257">
        <v>143.80000000000001</v>
      </c>
      <c r="U33" s="709">
        <v>0</v>
      </c>
      <c r="V33" s="709">
        <v>0</v>
      </c>
      <c r="W33" s="237">
        <v>1615.3870000000002</v>
      </c>
      <c r="X33" s="709">
        <v>0</v>
      </c>
      <c r="Y33" s="257">
        <v>1477.9870000000001</v>
      </c>
      <c r="Z33" s="263">
        <v>137.4</v>
      </c>
      <c r="AA33" s="241">
        <v>25682.525000000001</v>
      </c>
      <c r="AB33" s="714">
        <v>0</v>
      </c>
      <c r="AC33" s="265" t="s">
        <v>346</v>
      </c>
      <c r="AD33" s="255" t="s">
        <v>40</v>
      </c>
      <c r="AE33" s="257">
        <v>942.80899999999997</v>
      </c>
      <c r="AF33" s="257">
        <v>24739.716</v>
      </c>
      <c r="AG33" s="257">
        <v>1010.76</v>
      </c>
      <c r="AH33" s="242">
        <v>352722.87699999998</v>
      </c>
      <c r="AI33" s="238">
        <v>115299.303</v>
      </c>
      <c r="AJ33" s="257">
        <v>48938.964999999997</v>
      </c>
      <c r="AK33" s="257">
        <v>4271.4870000000001</v>
      </c>
      <c r="AL33" s="257">
        <v>62088.851000000002</v>
      </c>
      <c r="AM33" s="257">
        <v>236207.57399999999</v>
      </c>
      <c r="AN33" s="257">
        <v>1216</v>
      </c>
      <c r="AO33" s="243">
        <v>1.0546464448271642</v>
      </c>
      <c r="AP33" s="258" t="s">
        <v>346</v>
      </c>
    </row>
    <row r="34" spans="1:42" s="229" customFormat="1" ht="15.6" customHeight="1">
      <c r="A34" s="262" t="s">
        <v>42</v>
      </c>
      <c r="B34" s="96">
        <v>44981</v>
      </c>
      <c r="C34" s="256">
        <v>13776</v>
      </c>
      <c r="D34" s="256">
        <v>31205</v>
      </c>
      <c r="E34" s="237">
        <v>616152.64099999995</v>
      </c>
      <c r="F34" s="237">
        <v>10575.453000000001</v>
      </c>
      <c r="G34" s="237">
        <v>1969.1399999999999</v>
      </c>
      <c r="H34" s="708">
        <v>0</v>
      </c>
      <c r="I34" s="708">
        <v>0</v>
      </c>
      <c r="J34" s="708">
        <v>0</v>
      </c>
      <c r="K34" s="237">
        <v>1891.9899999999998</v>
      </c>
      <c r="L34" s="257">
        <v>1659.35</v>
      </c>
      <c r="M34" s="257">
        <v>232.64</v>
      </c>
      <c r="N34" s="258" t="s">
        <v>347</v>
      </c>
      <c r="O34" s="255" t="s">
        <v>42</v>
      </c>
      <c r="P34" s="711">
        <v>0</v>
      </c>
      <c r="Q34" s="257">
        <v>77.150000000000006</v>
      </c>
      <c r="R34" s="238">
        <v>177.81</v>
      </c>
      <c r="S34" s="709">
        <v>0</v>
      </c>
      <c r="T34" s="257">
        <v>177.81</v>
      </c>
      <c r="U34" s="709">
        <v>0</v>
      </c>
      <c r="V34" s="709">
        <v>0</v>
      </c>
      <c r="W34" s="237">
        <v>1937.8130000000001</v>
      </c>
      <c r="X34" s="709">
        <v>0</v>
      </c>
      <c r="Y34" s="257">
        <v>1912.8530000000001</v>
      </c>
      <c r="Z34" s="263">
        <v>24.96</v>
      </c>
      <c r="AA34" s="241">
        <v>6490.6900000000005</v>
      </c>
      <c r="AB34" s="714">
        <v>0</v>
      </c>
      <c r="AC34" s="265" t="s">
        <v>347</v>
      </c>
      <c r="AD34" s="255" t="s">
        <v>42</v>
      </c>
      <c r="AE34" s="257">
        <v>2889.38</v>
      </c>
      <c r="AF34" s="257">
        <v>3601.31</v>
      </c>
      <c r="AG34" s="709">
        <v>0</v>
      </c>
      <c r="AH34" s="242">
        <v>605577.18799999997</v>
      </c>
      <c r="AI34" s="238">
        <v>206562.60800000001</v>
      </c>
      <c r="AJ34" s="257">
        <v>108293.174</v>
      </c>
      <c r="AK34" s="257">
        <v>30952.39</v>
      </c>
      <c r="AL34" s="257">
        <v>67317.043999999994</v>
      </c>
      <c r="AM34" s="257">
        <v>366690.772</v>
      </c>
      <c r="AN34" s="257">
        <v>32323.808000000001</v>
      </c>
      <c r="AO34" s="243">
        <v>15.648431394708185</v>
      </c>
      <c r="AP34" s="258" t="s">
        <v>347</v>
      </c>
    </row>
    <row r="35" spans="1:42" s="229" customFormat="1" ht="15.6" customHeight="1">
      <c r="A35" s="255" t="s">
        <v>44</v>
      </c>
      <c r="B35" s="236">
        <v>122058</v>
      </c>
      <c r="C35" s="256">
        <v>96426</v>
      </c>
      <c r="D35" s="256">
        <v>25632</v>
      </c>
      <c r="E35" s="237">
        <v>450910.00000000006</v>
      </c>
      <c r="F35" s="237">
        <v>148859.614</v>
      </c>
      <c r="G35" s="237">
        <v>11111.036999999998</v>
      </c>
      <c r="H35" s="708">
        <v>0</v>
      </c>
      <c r="I35" s="708">
        <v>0</v>
      </c>
      <c r="J35" s="708">
        <v>0</v>
      </c>
      <c r="K35" s="237">
        <v>10464.476999999999</v>
      </c>
      <c r="L35" s="257">
        <v>7686.8909999999996</v>
      </c>
      <c r="M35" s="257">
        <v>2268.3180000000002</v>
      </c>
      <c r="N35" s="258" t="s">
        <v>348</v>
      </c>
      <c r="O35" s="255" t="s">
        <v>44</v>
      </c>
      <c r="P35" s="259">
        <v>509.26799999999997</v>
      </c>
      <c r="Q35" s="257">
        <v>646.55999999999995</v>
      </c>
      <c r="R35" s="238">
        <v>683.40200000000004</v>
      </c>
      <c r="S35" s="709">
        <v>0</v>
      </c>
      <c r="T35" s="257">
        <v>571.45500000000004</v>
      </c>
      <c r="U35" s="257">
        <v>111.947</v>
      </c>
      <c r="V35" s="709">
        <v>0</v>
      </c>
      <c r="W35" s="237">
        <v>6546.5049999999992</v>
      </c>
      <c r="X35" s="709">
        <v>0</v>
      </c>
      <c r="Y35" s="257">
        <v>6205.3149999999996</v>
      </c>
      <c r="Z35" s="257">
        <v>341.19</v>
      </c>
      <c r="AA35" s="241">
        <v>130518.67</v>
      </c>
      <c r="AB35" s="257">
        <v>455</v>
      </c>
      <c r="AC35" s="258" t="s">
        <v>348</v>
      </c>
      <c r="AD35" s="255" t="s">
        <v>44</v>
      </c>
      <c r="AE35" s="257">
        <v>5839.8180000000002</v>
      </c>
      <c r="AF35" s="257">
        <v>124223.852</v>
      </c>
      <c r="AG35" s="709">
        <v>0</v>
      </c>
      <c r="AH35" s="242">
        <v>302050.38600000006</v>
      </c>
      <c r="AI35" s="238">
        <v>122781.057</v>
      </c>
      <c r="AJ35" s="257">
        <v>59618.868000000002</v>
      </c>
      <c r="AK35" s="257">
        <v>9889.8160000000007</v>
      </c>
      <c r="AL35" s="257">
        <v>53272.373</v>
      </c>
      <c r="AM35" s="257">
        <v>141904.03700000001</v>
      </c>
      <c r="AN35" s="257">
        <v>37365.292000000001</v>
      </c>
      <c r="AO35" s="243">
        <v>30.432456694032204</v>
      </c>
      <c r="AP35" s="258" t="s">
        <v>348</v>
      </c>
    </row>
    <row r="36" spans="1:42" s="229" customFormat="1" ht="15.6" customHeight="1">
      <c r="A36" s="255" t="s">
        <v>46</v>
      </c>
      <c r="B36" s="236">
        <v>45104</v>
      </c>
      <c r="C36" s="256">
        <v>16713</v>
      </c>
      <c r="D36" s="256">
        <v>28391</v>
      </c>
      <c r="E36" s="237">
        <v>660714.88599999994</v>
      </c>
      <c r="F36" s="237">
        <v>14546.159</v>
      </c>
      <c r="G36" s="237">
        <v>4397.32</v>
      </c>
      <c r="H36" s="708">
        <v>0</v>
      </c>
      <c r="I36" s="708">
        <v>0</v>
      </c>
      <c r="J36" s="708">
        <v>0</v>
      </c>
      <c r="K36" s="237">
        <v>3855.6589999999997</v>
      </c>
      <c r="L36" s="257">
        <v>1232.4659999999999</v>
      </c>
      <c r="M36" s="257">
        <v>2257.6019999999999</v>
      </c>
      <c r="N36" s="258" t="s">
        <v>349</v>
      </c>
      <c r="O36" s="255" t="s">
        <v>46</v>
      </c>
      <c r="P36" s="259">
        <v>365.59100000000001</v>
      </c>
      <c r="Q36" s="257">
        <v>541.66099999999994</v>
      </c>
      <c r="R36" s="238">
        <v>711.92200000000003</v>
      </c>
      <c r="S36" s="709">
        <v>0</v>
      </c>
      <c r="T36" s="257">
        <v>611.96199999999999</v>
      </c>
      <c r="U36" s="257">
        <v>99.96</v>
      </c>
      <c r="V36" s="709">
        <v>0</v>
      </c>
      <c r="W36" s="237">
        <v>322.255</v>
      </c>
      <c r="X36" s="709">
        <v>0</v>
      </c>
      <c r="Y36" s="257">
        <v>239.255</v>
      </c>
      <c r="Z36" s="257">
        <v>83</v>
      </c>
      <c r="AA36" s="241">
        <v>9114.6619999999984</v>
      </c>
      <c r="AB36" s="709">
        <v>0</v>
      </c>
      <c r="AC36" s="258" t="s">
        <v>349</v>
      </c>
      <c r="AD36" s="255" t="s">
        <v>46</v>
      </c>
      <c r="AE36" s="257">
        <v>347.72</v>
      </c>
      <c r="AF36" s="257">
        <v>8766.9419999999991</v>
      </c>
      <c r="AG36" s="709">
        <v>0</v>
      </c>
      <c r="AH36" s="242">
        <v>646168.72699999996</v>
      </c>
      <c r="AI36" s="238">
        <v>318479.46900000004</v>
      </c>
      <c r="AJ36" s="257">
        <v>135803.99600000001</v>
      </c>
      <c r="AK36" s="257">
        <v>48264.913999999997</v>
      </c>
      <c r="AL36" s="257">
        <v>134410.55900000001</v>
      </c>
      <c r="AM36" s="257">
        <v>327101.25799999997</v>
      </c>
      <c r="AN36" s="257">
        <v>588</v>
      </c>
      <c r="AO36" s="243">
        <v>0.18462728597428046</v>
      </c>
      <c r="AP36" s="258" t="s">
        <v>349</v>
      </c>
    </row>
    <row r="37" spans="1:42" s="229" customFormat="1" ht="15.6" customHeight="1">
      <c r="A37" s="255" t="s">
        <v>48</v>
      </c>
      <c r="B37" s="236">
        <v>34023</v>
      </c>
      <c r="C37" s="256">
        <v>10660</v>
      </c>
      <c r="D37" s="256">
        <v>23363</v>
      </c>
      <c r="E37" s="237">
        <v>1201029.2859999998</v>
      </c>
      <c r="F37" s="237">
        <v>9484.6530000000002</v>
      </c>
      <c r="G37" s="237">
        <v>1711.85</v>
      </c>
      <c r="H37" s="708">
        <v>0</v>
      </c>
      <c r="I37" s="708">
        <v>0</v>
      </c>
      <c r="J37" s="708">
        <v>0</v>
      </c>
      <c r="K37" s="237">
        <v>1688.05</v>
      </c>
      <c r="L37" s="257">
        <v>1551.954</v>
      </c>
      <c r="M37" s="257">
        <v>136.096</v>
      </c>
      <c r="N37" s="258" t="s">
        <v>350</v>
      </c>
      <c r="O37" s="255" t="s">
        <v>48</v>
      </c>
      <c r="P37" s="711">
        <v>0</v>
      </c>
      <c r="Q37" s="257">
        <v>23.8</v>
      </c>
      <c r="R37" s="238">
        <v>208.17</v>
      </c>
      <c r="S37" s="709">
        <v>0</v>
      </c>
      <c r="T37" s="257">
        <v>208.17</v>
      </c>
      <c r="U37" s="709">
        <v>0</v>
      </c>
      <c r="V37" s="709">
        <v>0</v>
      </c>
      <c r="W37" s="237">
        <v>286.14299999999997</v>
      </c>
      <c r="X37" s="709">
        <v>0</v>
      </c>
      <c r="Y37" s="257">
        <v>286.14299999999997</v>
      </c>
      <c r="Z37" s="709">
        <v>0</v>
      </c>
      <c r="AA37" s="241">
        <v>7278.49</v>
      </c>
      <c r="AB37" s="709">
        <v>0</v>
      </c>
      <c r="AC37" s="258" t="s">
        <v>350</v>
      </c>
      <c r="AD37" s="255" t="s">
        <v>48</v>
      </c>
      <c r="AE37" s="257">
        <v>547.47799999999995</v>
      </c>
      <c r="AF37" s="257">
        <v>6731.0119999999997</v>
      </c>
      <c r="AG37" s="709">
        <v>0</v>
      </c>
      <c r="AH37" s="242">
        <v>1191544.6329999999</v>
      </c>
      <c r="AI37" s="238">
        <v>234956.28599999999</v>
      </c>
      <c r="AJ37" s="257">
        <v>118163.976</v>
      </c>
      <c r="AK37" s="257">
        <v>42945.440999999999</v>
      </c>
      <c r="AL37" s="257">
        <v>73846.869000000006</v>
      </c>
      <c r="AM37" s="257">
        <v>886110.25899999996</v>
      </c>
      <c r="AN37" s="257">
        <v>70478.088000000003</v>
      </c>
      <c r="AO37" s="243">
        <v>29.996255558789354</v>
      </c>
      <c r="AP37" s="258" t="s">
        <v>350</v>
      </c>
    </row>
    <row r="38" spans="1:42" s="229" customFormat="1" ht="15.6" customHeight="1">
      <c r="A38" s="255" t="s">
        <v>50</v>
      </c>
      <c r="B38" s="236">
        <v>52104</v>
      </c>
      <c r="C38" s="256">
        <v>37706</v>
      </c>
      <c r="D38" s="256">
        <v>14398</v>
      </c>
      <c r="E38" s="237">
        <v>989183.228</v>
      </c>
      <c r="F38" s="237">
        <v>47852.468999999997</v>
      </c>
      <c r="G38" s="237">
        <v>6018.7129999999997</v>
      </c>
      <c r="H38" s="708">
        <v>0</v>
      </c>
      <c r="I38" s="708">
        <v>0</v>
      </c>
      <c r="J38" s="708">
        <v>0</v>
      </c>
      <c r="K38" s="237">
        <v>5770.2330000000002</v>
      </c>
      <c r="L38" s="257">
        <v>4578.5280000000002</v>
      </c>
      <c r="M38" s="257">
        <v>1186.4349999999999</v>
      </c>
      <c r="N38" s="258" t="s">
        <v>351</v>
      </c>
      <c r="O38" s="255" t="s">
        <v>50</v>
      </c>
      <c r="P38" s="259">
        <v>5.27</v>
      </c>
      <c r="Q38" s="257">
        <v>248.48</v>
      </c>
      <c r="R38" s="238">
        <v>859.16</v>
      </c>
      <c r="S38" s="709">
        <v>0</v>
      </c>
      <c r="T38" s="257">
        <v>859.16</v>
      </c>
      <c r="U38" s="709">
        <v>0</v>
      </c>
      <c r="V38" s="709">
        <v>0</v>
      </c>
      <c r="W38" s="237">
        <v>4359.8320000000003</v>
      </c>
      <c r="X38" s="709">
        <v>0</v>
      </c>
      <c r="Y38" s="257">
        <v>4088.462</v>
      </c>
      <c r="Z38" s="257">
        <v>271.37</v>
      </c>
      <c r="AA38" s="241">
        <v>33775.563999999998</v>
      </c>
      <c r="AB38" s="257">
        <v>1319.5630000000001</v>
      </c>
      <c r="AC38" s="258" t="s">
        <v>351</v>
      </c>
      <c r="AD38" s="255" t="s">
        <v>50</v>
      </c>
      <c r="AE38" s="257">
        <v>4056.45</v>
      </c>
      <c r="AF38" s="257">
        <v>28399.550999999999</v>
      </c>
      <c r="AG38" s="257">
        <v>2839.2</v>
      </c>
      <c r="AH38" s="242">
        <v>941330.75899999996</v>
      </c>
      <c r="AI38" s="238">
        <v>162522.55300000001</v>
      </c>
      <c r="AJ38" s="257">
        <v>75292.178</v>
      </c>
      <c r="AK38" s="257">
        <v>8396.3580000000002</v>
      </c>
      <c r="AL38" s="257">
        <v>78834.017000000007</v>
      </c>
      <c r="AM38" s="257">
        <v>745344.70499999996</v>
      </c>
      <c r="AN38" s="257">
        <v>33463.500999999997</v>
      </c>
      <c r="AO38" s="243">
        <v>20.590066044556902</v>
      </c>
      <c r="AP38" s="258" t="s">
        <v>351</v>
      </c>
    </row>
    <row r="39" spans="1:42" s="229" customFormat="1" ht="15.6" customHeight="1" thickBot="1">
      <c r="A39" s="266" t="s">
        <v>52</v>
      </c>
      <c r="B39" s="267">
        <v>10264</v>
      </c>
      <c r="C39" s="268">
        <v>7783</v>
      </c>
      <c r="D39" s="268">
        <v>2481</v>
      </c>
      <c r="E39" s="237">
        <v>73015.789000000004</v>
      </c>
      <c r="F39" s="237">
        <v>10483.319</v>
      </c>
      <c r="G39" s="269">
        <v>817.46400000000006</v>
      </c>
      <c r="H39" s="708">
        <v>0</v>
      </c>
      <c r="I39" s="708">
        <v>0</v>
      </c>
      <c r="J39" s="708">
        <v>0</v>
      </c>
      <c r="K39" s="269">
        <v>626.66600000000005</v>
      </c>
      <c r="L39" s="257">
        <v>614.36900000000003</v>
      </c>
      <c r="M39" s="257">
        <v>12.297000000000001</v>
      </c>
      <c r="N39" s="270" t="s">
        <v>352</v>
      </c>
      <c r="O39" s="255" t="s">
        <v>52</v>
      </c>
      <c r="P39" s="712">
        <v>0</v>
      </c>
      <c r="Q39" s="271">
        <v>190.798</v>
      </c>
      <c r="R39" s="272">
        <v>144.95699999999999</v>
      </c>
      <c r="S39" s="710">
        <v>0</v>
      </c>
      <c r="T39" s="271">
        <v>144.95699999999999</v>
      </c>
      <c r="U39" s="710">
        <v>0</v>
      </c>
      <c r="V39" s="710">
        <v>0</v>
      </c>
      <c r="W39" s="269">
        <v>161.89099999999999</v>
      </c>
      <c r="X39" s="710">
        <v>0</v>
      </c>
      <c r="Y39" s="271">
        <v>161.89099999999999</v>
      </c>
      <c r="Z39" s="709">
        <v>0</v>
      </c>
      <c r="AA39" s="241">
        <v>9099.6739999999991</v>
      </c>
      <c r="AB39" s="257">
        <v>5447.7879999999996</v>
      </c>
      <c r="AC39" s="270" t="s">
        <v>352</v>
      </c>
      <c r="AD39" s="255" t="s">
        <v>52</v>
      </c>
      <c r="AE39" s="709">
        <v>0</v>
      </c>
      <c r="AF39" s="257">
        <v>3651.886</v>
      </c>
      <c r="AG39" s="257">
        <v>259.33300000000003</v>
      </c>
      <c r="AH39" s="632">
        <v>62532.47</v>
      </c>
      <c r="AI39" s="272">
        <v>15419.554</v>
      </c>
      <c r="AJ39" s="271">
        <v>6388.8829999999998</v>
      </c>
      <c r="AK39" s="709">
        <v>0</v>
      </c>
      <c r="AL39" s="257">
        <v>9030.6710000000003</v>
      </c>
      <c r="AM39" s="257">
        <v>23323.895</v>
      </c>
      <c r="AN39" s="271">
        <v>23789.021000000001</v>
      </c>
      <c r="AO39" s="243">
        <v>154.27826900829947</v>
      </c>
      <c r="AP39" s="270" t="s">
        <v>352</v>
      </c>
    </row>
    <row r="40" spans="1:42" s="279" customFormat="1" ht="12" customHeight="1">
      <c r="A40" s="273" t="s">
        <v>217</v>
      </c>
      <c r="B40" s="273"/>
      <c r="C40" s="273"/>
      <c r="D40" s="273"/>
      <c r="E40" s="274"/>
      <c r="F40" s="275"/>
      <c r="G40" s="275"/>
      <c r="H40" s="275"/>
      <c r="I40" s="275"/>
      <c r="J40" s="276"/>
      <c r="K40" s="277"/>
      <c r="L40" s="276"/>
      <c r="M40" s="275"/>
      <c r="N40" s="213" t="s">
        <v>357</v>
      </c>
      <c r="O40" s="273" t="s">
        <v>217</v>
      </c>
      <c r="P40" s="275"/>
      <c r="Q40" s="275"/>
      <c r="R40" s="275"/>
      <c r="S40" s="275"/>
      <c r="T40" s="275"/>
      <c r="U40" s="275"/>
      <c r="V40" s="275"/>
      <c r="W40" s="276"/>
      <c r="X40" s="275"/>
      <c r="Y40" s="276"/>
      <c r="Z40" s="276"/>
      <c r="AA40" s="275"/>
      <c r="AB40" s="275"/>
      <c r="AC40" s="213" t="s">
        <v>357</v>
      </c>
      <c r="AD40" s="273" t="s">
        <v>217</v>
      </c>
      <c r="AE40" s="278"/>
      <c r="AF40" s="278"/>
      <c r="AG40" s="278"/>
      <c r="AH40" s="278"/>
      <c r="AI40" s="278"/>
      <c r="AJ40" s="278"/>
      <c r="AK40" s="278"/>
      <c r="AL40" s="278"/>
      <c r="AM40" s="278"/>
      <c r="AN40" s="276"/>
      <c r="AO40" s="276"/>
      <c r="AP40" s="213" t="s">
        <v>357</v>
      </c>
    </row>
    <row r="41" spans="1:42" s="282" customFormat="1" ht="11.1" customHeight="1">
      <c r="A41" s="280" t="s">
        <v>495</v>
      </c>
      <c r="B41" s="281"/>
      <c r="C41" s="281"/>
      <c r="D41" s="281"/>
      <c r="E41" s="281"/>
      <c r="F41" s="1079"/>
      <c r="G41" s="1079"/>
      <c r="H41" s="1079"/>
      <c r="I41" s="1079"/>
      <c r="J41" s="1079"/>
      <c r="K41" s="279"/>
      <c r="M41" s="283"/>
      <c r="O41" s="284" t="s">
        <v>495</v>
      </c>
      <c r="P41" s="279"/>
      <c r="Q41" s="279"/>
      <c r="R41" s="279"/>
      <c r="S41" s="279"/>
      <c r="T41" s="1079"/>
      <c r="U41" s="1079"/>
      <c r="V41" s="1079"/>
      <c r="W41" s="1079"/>
      <c r="X41" s="279"/>
      <c r="Y41" s="279"/>
      <c r="AA41" s="285"/>
      <c r="AB41" s="285"/>
      <c r="AD41" s="284" t="s">
        <v>495</v>
      </c>
      <c r="AE41" s="285"/>
      <c r="AF41" s="285"/>
      <c r="AG41" s="285"/>
      <c r="AH41" s="285"/>
      <c r="AI41" s="285"/>
      <c r="AJ41" s="285"/>
      <c r="AK41" s="285"/>
      <c r="AL41" s="285"/>
      <c r="AM41" s="285"/>
      <c r="AN41" s="285"/>
      <c r="AO41" s="285"/>
    </row>
    <row r="42" spans="1:42" s="217" customFormat="1" ht="11.1" customHeight="1">
      <c r="A42" s="280" t="s">
        <v>295</v>
      </c>
      <c r="B42" s="215"/>
      <c r="C42" s="215"/>
      <c r="D42" s="215"/>
      <c r="E42" s="219"/>
      <c r="O42" s="284" t="s">
        <v>295</v>
      </c>
      <c r="U42" s="219"/>
      <c r="V42" s="220"/>
      <c r="Y42" s="219"/>
      <c r="Z42" s="219"/>
      <c r="AA42" s="219"/>
      <c r="AB42" s="219"/>
      <c r="AD42" s="284" t="s">
        <v>295</v>
      </c>
      <c r="AE42" s="219"/>
      <c r="AF42" s="219"/>
      <c r="AG42" s="219"/>
      <c r="AH42" s="219"/>
      <c r="AI42" s="219"/>
      <c r="AJ42" s="219"/>
      <c r="AK42" s="219"/>
      <c r="AL42" s="219"/>
      <c r="AM42" s="219"/>
      <c r="AN42" s="219"/>
      <c r="AO42" s="219"/>
    </row>
    <row r="43" spans="1:42">
      <c r="A43" s="280" t="s">
        <v>570</v>
      </c>
      <c r="O43" s="280" t="s">
        <v>570</v>
      </c>
      <c r="AD43" s="280" t="s">
        <v>570</v>
      </c>
    </row>
    <row r="44" spans="1:42">
      <c r="B44" s="215" t="s">
        <v>185</v>
      </c>
    </row>
    <row r="45" spans="1:42">
      <c r="B45" s="215">
        <v>19129</v>
      </c>
      <c r="AF45" s="219">
        <f>19129/17294</f>
        <v>1.10610616398751</v>
      </c>
    </row>
    <row r="46" spans="1:42">
      <c r="A46" s="215" t="s">
        <v>696</v>
      </c>
      <c r="B46" s="215">
        <v>17286</v>
      </c>
      <c r="C46" s="215">
        <f>(B46/$B$45)*100</f>
        <v>90.36541376966909</v>
      </c>
      <c r="D46" s="215" t="s">
        <v>699</v>
      </c>
      <c r="E46" s="219">
        <v>1736</v>
      </c>
    </row>
    <row r="47" spans="1:42">
      <c r="A47" s="215" t="s">
        <v>697</v>
      </c>
      <c r="B47" s="215">
        <v>1736</v>
      </c>
      <c r="C47" s="215">
        <f>(B47/$B$45)*100</f>
        <v>9.0752260965026927</v>
      </c>
      <c r="D47" s="215" t="s">
        <v>700</v>
      </c>
      <c r="E47" s="219">
        <v>1369</v>
      </c>
      <c r="F47" s="217">
        <f>(E47/$B$45)*100</f>
        <v>7.1566731141199229</v>
      </c>
    </row>
    <row r="48" spans="1:42">
      <c r="A48" s="215" t="s">
        <v>698</v>
      </c>
      <c r="B48" s="215">
        <v>107</v>
      </c>
      <c r="C48" s="215">
        <f>(B48/$B$45)*100</f>
        <v>0.55936013382821892</v>
      </c>
      <c r="D48" s="215" t="s">
        <v>701</v>
      </c>
      <c r="E48" s="219">
        <v>207</v>
      </c>
      <c r="F48" s="217">
        <f>(E48/$B$45)*100</f>
        <v>1.0821266140415076</v>
      </c>
    </row>
    <row r="49" spans="4:6">
      <c r="D49" s="215" t="s">
        <v>702</v>
      </c>
      <c r="E49" s="219">
        <v>134</v>
      </c>
      <c r="F49" s="217">
        <f>(E49/$B$45)*100</f>
        <v>0.70050708348580681</v>
      </c>
    </row>
    <row r="50" spans="4:6">
      <c r="D50" s="215" t="s">
        <v>703</v>
      </c>
      <c r="E50" s="219">
        <v>26</v>
      </c>
      <c r="F50" s="217">
        <f>(E50/$B$45)*100</f>
        <v>0.13591928485545507</v>
      </c>
    </row>
  </sheetData>
  <sheetProtection selectLockedCells="1"/>
  <mergeCells count="68">
    <mergeCell ref="AP6:AP10"/>
    <mergeCell ref="AM7:AM10"/>
    <mergeCell ref="Y8:Y10"/>
    <mergeCell ref="U8:U10"/>
    <mergeCell ref="V8:V10"/>
    <mergeCell ref="AD6:AD10"/>
    <mergeCell ref="AO9:AO10"/>
    <mergeCell ref="AN7:AO8"/>
    <mergeCell ref="AA8:AA10"/>
    <mergeCell ref="AH7:AH10"/>
    <mergeCell ref="X8:X10"/>
    <mergeCell ref="AE6:AG6"/>
    <mergeCell ref="R7:V7"/>
    <mergeCell ref="AA7:AB7"/>
    <mergeCell ref="AE7:AF7"/>
    <mergeCell ref="F41:J41"/>
    <mergeCell ref="T41:W41"/>
    <mergeCell ref="F7:F10"/>
    <mergeCell ref="H9:H10"/>
    <mergeCell ref="I9:I10"/>
    <mergeCell ref="J9:J10"/>
    <mergeCell ref="S8:S10"/>
    <mergeCell ref="M9:M10"/>
    <mergeCell ref="P9:P10"/>
    <mergeCell ref="K8:M8"/>
    <mergeCell ref="G7:G10"/>
    <mergeCell ref="R8:R10"/>
    <mergeCell ref="AH4:AN4"/>
    <mergeCell ref="AF8:AF10"/>
    <mergeCell ref="AE8:AE10"/>
    <mergeCell ref="Z8:Z10"/>
    <mergeCell ref="AB8:AB10"/>
    <mergeCell ref="AJ8:AJ10"/>
    <mergeCell ref="AK8:AK10"/>
    <mergeCell ref="AL8:AL10"/>
    <mergeCell ref="AJ7:AL7"/>
    <mergeCell ref="D8:D10"/>
    <mergeCell ref="B6:D7"/>
    <mergeCell ref="N6:N10"/>
    <mergeCell ref="AC6:AC10"/>
    <mergeCell ref="O6:O10"/>
    <mergeCell ref="Q8:Q10"/>
    <mergeCell ref="F6:G6"/>
    <mergeCell ref="W6:AB6"/>
    <mergeCell ref="T8:T10"/>
    <mergeCell ref="B8:B10"/>
    <mergeCell ref="H8:J8"/>
    <mergeCell ref="W8:W10"/>
    <mergeCell ref="L9:L10"/>
    <mergeCell ref="H6:M6"/>
    <mergeCell ref="H7:M7"/>
    <mergeCell ref="P7:Q7"/>
    <mergeCell ref="A3:G3"/>
    <mergeCell ref="W7:Z7"/>
    <mergeCell ref="AK3:AP3"/>
    <mergeCell ref="AD3:AJ3"/>
    <mergeCell ref="W3:AC3"/>
    <mergeCell ref="O3:V3"/>
    <mergeCell ref="H3:N3"/>
    <mergeCell ref="AI7:AI10"/>
    <mergeCell ref="AH6:AJ6"/>
    <mergeCell ref="AK6:AO6"/>
    <mergeCell ref="A4:E4"/>
    <mergeCell ref="P6:V6"/>
    <mergeCell ref="A6:A10"/>
    <mergeCell ref="E6:E10"/>
    <mergeCell ref="AG7:AG10"/>
    <mergeCell ref="C8:C10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7" max="42" man="1"/>
    <brk id="14" max="42" man="1"/>
    <brk id="22" max="42" man="1"/>
    <brk id="29" max="42" man="1"/>
    <brk id="36" max="42" man="1"/>
  </col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4"/>
  <sheetViews>
    <sheetView view="pageBreakPreview" topLeftCell="A7" zoomScaleNormal="100" zoomScaleSheetLayoutView="100" workbookViewId="0">
      <selection activeCell="J2" sqref="J2"/>
    </sheetView>
  </sheetViews>
  <sheetFormatPr defaultRowHeight="14.25"/>
  <cols>
    <col min="1" max="1" width="7" style="629" customWidth="1"/>
    <col min="2" max="2" width="9.375" style="629" customWidth="1"/>
    <col min="3" max="3" width="7.375" style="629" customWidth="1"/>
    <col min="4" max="4" width="7.75" style="629" customWidth="1"/>
    <col min="5" max="5" width="7.5" style="629" customWidth="1"/>
    <col min="6" max="6" width="7.625" style="629" customWidth="1"/>
    <col min="7" max="7" width="8.5" style="629" customWidth="1"/>
    <col min="8" max="8" width="8.25" style="629" customWidth="1"/>
    <col min="9" max="9" width="9.125" style="629" customWidth="1"/>
    <col min="10" max="10" width="9.875" style="629" customWidth="1"/>
    <col min="11" max="12" width="8.25" style="629" customWidth="1"/>
    <col min="13" max="13" width="8.625" style="629" customWidth="1"/>
    <col min="14" max="14" width="8.25" style="629" customWidth="1"/>
    <col min="15" max="15" width="7.625" style="629" customWidth="1"/>
    <col min="16" max="16" width="8.125" style="629" customWidth="1"/>
    <col min="17" max="17" width="8.375" style="629" customWidth="1"/>
    <col min="18" max="19" width="8.625" style="629" customWidth="1"/>
    <col min="20" max="20" width="7.25" style="629" customWidth="1"/>
    <col min="21" max="16384" width="9" style="629"/>
  </cols>
  <sheetData>
    <row r="1" spans="1:30" s="592" customFormat="1" ht="14.1" customHeight="1">
      <c r="A1" s="144" t="s">
        <v>792</v>
      </c>
      <c r="B1" s="591"/>
      <c r="C1" s="591"/>
      <c r="D1" s="591"/>
      <c r="E1" s="591"/>
      <c r="F1" s="591"/>
      <c r="G1" s="591"/>
      <c r="J1" s="216"/>
      <c r="T1" s="102" t="s">
        <v>825</v>
      </c>
    </row>
    <row r="2" spans="1:30" s="592" customFormat="1" ht="14.1" customHeight="1">
      <c r="A2" s="144"/>
      <c r="B2" s="591"/>
      <c r="C2" s="591"/>
      <c r="D2" s="591"/>
      <c r="E2" s="591"/>
      <c r="F2" s="591"/>
      <c r="G2" s="591"/>
      <c r="J2" s="216"/>
      <c r="T2" s="102"/>
    </row>
    <row r="3" spans="1:30" s="593" customFormat="1" ht="20.100000000000001" customHeight="1">
      <c r="A3" s="1142" t="s">
        <v>366</v>
      </c>
      <c r="B3" s="1142"/>
      <c r="C3" s="1142"/>
      <c r="D3" s="1142"/>
      <c r="E3" s="1142"/>
      <c r="F3" s="1142"/>
      <c r="G3" s="1142"/>
      <c r="H3" s="1142"/>
      <c r="I3" s="1142"/>
      <c r="J3" s="1142"/>
      <c r="K3" s="1103" t="s">
        <v>367</v>
      </c>
      <c r="L3" s="1103"/>
      <c r="M3" s="1103"/>
      <c r="N3" s="1103"/>
      <c r="O3" s="1103"/>
      <c r="P3" s="1103"/>
      <c r="Q3" s="1103"/>
      <c r="R3" s="1103"/>
      <c r="S3" s="1103"/>
      <c r="T3" s="1103"/>
    </row>
    <row r="4" spans="1:30" s="594" customFormat="1" ht="24" customHeight="1">
      <c r="K4" s="1114"/>
      <c r="L4" s="1114"/>
      <c r="M4" s="1114"/>
      <c r="N4" s="1114"/>
      <c r="O4" s="1114"/>
      <c r="P4" s="1114"/>
      <c r="Q4" s="1114"/>
      <c r="R4" s="1114"/>
      <c r="S4" s="1114"/>
    </row>
    <row r="5" spans="1:30" s="595" customFormat="1" ht="18" customHeight="1" thickBot="1">
      <c r="A5" s="595" t="s">
        <v>186</v>
      </c>
      <c r="T5" s="596" t="s">
        <v>187</v>
      </c>
    </row>
    <row r="6" spans="1:30" s="597" customFormat="1" ht="33.75" customHeight="1">
      <c r="A6" s="1137" t="s">
        <v>188</v>
      </c>
      <c r="B6" s="1143" t="s">
        <v>189</v>
      </c>
      <c r="C6" s="1119" t="s">
        <v>502</v>
      </c>
      <c r="D6" s="1113"/>
      <c r="E6" s="1113"/>
      <c r="F6" s="1134"/>
      <c r="G6" s="1119" t="s">
        <v>503</v>
      </c>
      <c r="H6" s="1133"/>
      <c r="I6" s="1133"/>
      <c r="J6" s="1133"/>
      <c r="K6" s="1113" t="s">
        <v>504</v>
      </c>
      <c r="L6" s="1113"/>
      <c r="M6" s="1113"/>
      <c r="N6" s="1110" t="s">
        <v>505</v>
      </c>
      <c r="O6" s="1115" t="s">
        <v>779</v>
      </c>
      <c r="P6" s="1119" t="s">
        <v>506</v>
      </c>
      <c r="Q6" s="1113"/>
      <c r="R6" s="1113"/>
      <c r="S6" s="1120"/>
      <c r="T6" s="1116" t="s">
        <v>507</v>
      </c>
      <c r="AB6" s="598"/>
      <c r="AC6" s="598"/>
      <c r="AD6" s="598"/>
    </row>
    <row r="7" spans="1:30" s="597" customFormat="1" ht="15.2" customHeight="1">
      <c r="A7" s="1138"/>
      <c r="B7" s="1144"/>
      <c r="C7" s="1108"/>
      <c r="D7" s="1107" t="s">
        <v>508</v>
      </c>
      <c r="E7" s="1107" t="s">
        <v>509</v>
      </c>
      <c r="F7" s="1107" t="s">
        <v>510</v>
      </c>
      <c r="G7" s="1108"/>
      <c r="H7" s="1107" t="s">
        <v>190</v>
      </c>
      <c r="I7" s="1107" t="s">
        <v>191</v>
      </c>
      <c r="J7" s="1146" t="s">
        <v>192</v>
      </c>
      <c r="K7" s="1105"/>
      <c r="L7" s="1107" t="s">
        <v>193</v>
      </c>
      <c r="M7" s="1107" t="s">
        <v>194</v>
      </c>
      <c r="N7" s="1111"/>
      <c r="O7" s="1108"/>
      <c r="P7" s="1108"/>
      <c r="Q7" s="1107" t="s">
        <v>195</v>
      </c>
      <c r="R7" s="1104" t="s">
        <v>196</v>
      </c>
      <c r="S7" s="1121" t="s">
        <v>197</v>
      </c>
      <c r="T7" s="1117"/>
    </row>
    <row r="8" spans="1:30" s="597" customFormat="1" ht="15.2" customHeight="1">
      <c r="A8" s="1138"/>
      <c r="B8" s="1144"/>
      <c r="C8" s="1108"/>
      <c r="D8" s="1108"/>
      <c r="E8" s="1108"/>
      <c r="F8" s="1108"/>
      <c r="G8" s="1108"/>
      <c r="H8" s="1108"/>
      <c r="I8" s="1108"/>
      <c r="J8" s="1124"/>
      <c r="K8" s="1105"/>
      <c r="L8" s="1108"/>
      <c r="M8" s="1108"/>
      <c r="N8" s="1111"/>
      <c r="O8" s="1108"/>
      <c r="P8" s="1108"/>
      <c r="Q8" s="1108"/>
      <c r="R8" s="1105"/>
      <c r="S8" s="1122"/>
      <c r="T8" s="1117"/>
    </row>
    <row r="9" spans="1:30" s="597" customFormat="1" ht="14.25" customHeight="1">
      <c r="A9" s="1139"/>
      <c r="B9" s="1145"/>
      <c r="C9" s="1109"/>
      <c r="D9" s="1109"/>
      <c r="E9" s="1109"/>
      <c r="F9" s="1109"/>
      <c r="G9" s="1109"/>
      <c r="H9" s="1109"/>
      <c r="I9" s="1109"/>
      <c r="J9" s="1125"/>
      <c r="K9" s="1106"/>
      <c r="L9" s="1109"/>
      <c r="M9" s="1109"/>
      <c r="N9" s="1112"/>
      <c r="O9" s="1109"/>
      <c r="P9" s="1109"/>
      <c r="Q9" s="1109"/>
      <c r="R9" s="1106"/>
      <c r="S9" s="1123"/>
      <c r="T9" s="1118"/>
    </row>
    <row r="10" spans="1:30" s="604" customFormat="1" ht="38.450000000000003" customHeight="1">
      <c r="A10" s="599" t="s">
        <v>7</v>
      </c>
      <c r="B10" s="600">
        <v>200.8083</v>
      </c>
      <c r="C10" s="600">
        <v>4.6410999999999998</v>
      </c>
      <c r="D10" s="600">
        <v>4.0313999999999997</v>
      </c>
      <c r="E10" s="601">
        <v>0</v>
      </c>
      <c r="F10" s="600">
        <v>0.60970000000000002</v>
      </c>
      <c r="G10" s="600">
        <v>19.581800000000001</v>
      </c>
      <c r="H10" s="600">
        <v>0.41110000000000002</v>
      </c>
      <c r="I10" s="600">
        <v>17.646899999999999</v>
      </c>
      <c r="J10" s="600">
        <v>1.5238</v>
      </c>
      <c r="K10" s="601">
        <v>14.2369</v>
      </c>
      <c r="L10" s="601">
        <v>13.2514</v>
      </c>
      <c r="M10" s="601">
        <v>0.98550000000000004</v>
      </c>
      <c r="N10" s="601">
        <v>1.1369</v>
      </c>
      <c r="O10" s="601">
        <v>0</v>
      </c>
      <c r="P10" s="601">
        <v>14.988100000000001</v>
      </c>
      <c r="Q10" s="601">
        <v>9.0897000000000006</v>
      </c>
      <c r="R10" s="601">
        <v>5.8963999999999999</v>
      </c>
      <c r="S10" s="602">
        <v>2E-3</v>
      </c>
      <c r="T10" s="603" t="s">
        <v>7</v>
      </c>
    </row>
    <row r="11" spans="1:30" s="604" customFormat="1" ht="38.450000000000003" customHeight="1">
      <c r="A11" s="599" t="s">
        <v>291</v>
      </c>
      <c r="B11" s="600">
        <v>197.41388899999998</v>
      </c>
      <c r="C11" s="600">
        <v>3.1385499999999995</v>
      </c>
      <c r="D11" s="600">
        <v>2.5288999999999997</v>
      </c>
      <c r="E11" s="601">
        <v>0</v>
      </c>
      <c r="F11" s="600">
        <v>0.60965000000000003</v>
      </c>
      <c r="G11" s="600">
        <v>19.581774999999997</v>
      </c>
      <c r="H11" s="600">
        <v>0.41108899999999998</v>
      </c>
      <c r="I11" s="600">
        <v>17.388569999999998</v>
      </c>
      <c r="J11" s="600">
        <v>1.7821159999999998</v>
      </c>
      <c r="K11" s="601">
        <v>14.200465999999999</v>
      </c>
      <c r="L11" s="601">
        <v>13.214950999999999</v>
      </c>
      <c r="M11" s="601">
        <v>0.98551499999999992</v>
      </c>
      <c r="N11" s="601">
        <v>1.13686</v>
      </c>
      <c r="O11" s="601">
        <v>0</v>
      </c>
      <c r="P11" s="601">
        <v>16.999525999999999</v>
      </c>
      <c r="Q11" s="601">
        <v>11.101125999999999</v>
      </c>
      <c r="R11" s="601">
        <v>5.8963799999999997</v>
      </c>
      <c r="S11" s="602">
        <v>2.0200000000000001E-3</v>
      </c>
      <c r="T11" s="603" t="s">
        <v>291</v>
      </c>
    </row>
    <row r="12" spans="1:30" s="604" customFormat="1" ht="38.450000000000003" customHeight="1">
      <c r="A12" s="599" t="s">
        <v>565</v>
      </c>
      <c r="B12" s="600">
        <v>204.262068</v>
      </c>
      <c r="C12" s="600">
        <v>4.6058500000000002</v>
      </c>
      <c r="D12" s="600">
        <v>3.9962</v>
      </c>
      <c r="E12" s="601">
        <v>0</v>
      </c>
      <c r="F12" s="600">
        <v>0.60965000000000003</v>
      </c>
      <c r="G12" s="600">
        <v>19.596594999999997</v>
      </c>
      <c r="H12" s="600">
        <v>0.41108899999999998</v>
      </c>
      <c r="I12" s="600">
        <v>17.388569999999998</v>
      </c>
      <c r="J12" s="600">
        <v>1.7969359999999999</v>
      </c>
      <c r="K12" s="601">
        <v>14.277757999999999</v>
      </c>
      <c r="L12" s="601">
        <v>13.295990999999999</v>
      </c>
      <c r="M12" s="601">
        <v>0.98176699999999995</v>
      </c>
      <c r="N12" s="601">
        <v>1.13686</v>
      </c>
      <c r="O12" s="601">
        <v>0</v>
      </c>
      <c r="P12" s="601">
        <v>16.958416</v>
      </c>
      <c r="Q12" s="601">
        <v>11.101125999999999</v>
      </c>
      <c r="R12" s="601">
        <v>5.85527</v>
      </c>
      <c r="S12" s="602">
        <v>2.0200000000000001E-3</v>
      </c>
      <c r="T12" s="603" t="s">
        <v>565</v>
      </c>
    </row>
    <row r="13" spans="1:30" s="604" customFormat="1" ht="38.450000000000003" customHeight="1">
      <c r="A13" s="599" t="s">
        <v>705</v>
      </c>
      <c r="B13" s="600">
        <v>208.70141599999997</v>
      </c>
      <c r="C13" s="600">
        <v>4.6058500000000002</v>
      </c>
      <c r="D13" s="600">
        <v>3.9962</v>
      </c>
      <c r="E13" s="601">
        <v>0</v>
      </c>
      <c r="F13" s="600">
        <v>0.60965000000000003</v>
      </c>
      <c r="G13" s="600">
        <v>19.598994999999995</v>
      </c>
      <c r="H13" s="600">
        <v>0.413489</v>
      </c>
      <c r="I13" s="600">
        <v>17.388569999999998</v>
      </c>
      <c r="J13" s="600">
        <v>1.7969359999999999</v>
      </c>
      <c r="K13" s="601">
        <v>14.277757999999999</v>
      </c>
      <c r="L13" s="601">
        <v>13.295990999999999</v>
      </c>
      <c r="M13" s="601">
        <v>0.98176699999999995</v>
      </c>
      <c r="N13" s="601">
        <v>1.13686</v>
      </c>
      <c r="O13" s="601">
        <v>0</v>
      </c>
      <c r="P13" s="601">
        <v>20.392754</v>
      </c>
      <c r="Q13" s="601">
        <v>14.535463999999999</v>
      </c>
      <c r="R13" s="601">
        <v>5.85527</v>
      </c>
      <c r="S13" s="602">
        <v>2.0200000000000001E-3</v>
      </c>
      <c r="T13" s="603" t="s">
        <v>705</v>
      </c>
    </row>
    <row r="14" spans="1:30" s="604" customFormat="1" ht="38.450000000000003" customHeight="1" thickBot="1">
      <c r="A14" s="605" t="s">
        <v>759</v>
      </c>
      <c r="B14" s="606">
        <f>SUM(C14,G14,K14,N14:P14,B24,G24,J24,P24,R24)</f>
        <v>211.95740000000001</v>
      </c>
      <c r="C14" s="606">
        <f>SUM(D14:F14)</f>
        <v>4.5914000000000001</v>
      </c>
      <c r="D14" s="607">
        <v>3.9817</v>
      </c>
      <c r="E14" s="608">
        <v>0</v>
      </c>
      <c r="F14" s="609">
        <v>0.60970000000000002</v>
      </c>
      <c r="G14" s="606">
        <f>SUM(H14:J14)</f>
        <v>20.6921</v>
      </c>
      <c r="H14" s="608">
        <v>0.41349999999999998</v>
      </c>
      <c r="I14" s="608">
        <v>17.3886</v>
      </c>
      <c r="J14" s="608">
        <v>2.89</v>
      </c>
      <c r="K14" s="610">
        <f>SUM(L14:M14)</f>
        <v>14.3337</v>
      </c>
      <c r="L14" s="608">
        <v>13.351900000000001</v>
      </c>
      <c r="M14" s="608">
        <v>0.98180000000000001</v>
      </c>
      <c r="N14" s="608">
        <v>1.1369</v>
      </c>
      <c r="O14" s="608">
        <v>0</v>
      </c>
      <c r="P14" s="611">
        <f>SUM(Q14:S14)</f>
        <v>20.392799999999998</v>
      </c>
      <c r="Q14" s="612">
        <v>14.535500000000001</v>
      </c>
      <c r="R14" s="612">
        <v>5.8552999999999997</v>
      </c>
      <c r="S14" s="613">
        <v>2E-3</v>
      </c>
      <c r="T14" s="614" t="s">
        <v>759</v>
      </c>
    </row>
    <row r="15" spans="1:30" s="597" customFormat="1" ht="27.4" customHeight="1" thickBot="1">
      <c r="A15" s="1130"/>
      <c r="B15" s="1131"/>
      <c r="C15" s="1131"/>
      <c r="D15" s="1131"/>
      <c r="E15" s="1131"/>
      <c r="F15" s="1131"/>
      <c r="G15" s="1131"/>
      <c r="H15" s="1131"/>
      <c r="I15" s="1131"/>
      <c r="J15" s="1131"/>
      <c r="K15" s="1130"/>
      <c r="L15" s="1132"/>
      <c r="M15" s="1132"/>
      <c r="N15" s="1132"/>
      <c r="O15" s="1132"/>
      <c r="P15" s="1132"/>
      <c r="Q15" s="1132"/>
      <c r="R15" s="1132"/>
      <c r="S15" s="1132"/>
      <c r="T15" s="1132"/>
    </row>
    <row r="16" spans="1:30" s="597" customFormat="1" ht="33.75" customHeight="1">
      <c r="A16" s="1137" t="s">
        <v>188</v>
      </c>
      <c r="B16" s="1136" t="s">
        <v>628</v>
      </c>
      <c r="C16" s="1113"/>
      <c r="D16" s="1113"/>
      <c r="E16" s="1113"/>
      <c r="F16" s="1135"/>
      <c r="G16" s="1119" t="s">
        <v>629</v>
      </c>
      <c r="H16" s="1113"/>
      <c r="I16" s="1135"/>
      <c r="J16" s="1119" t="s">
        <v>630</v>
      </c>
      <c r="K16" s="1133" t="s">
        <v>198</v>
      </c>
      <c r="L16" s="1133"/>
      <c r="M16" s="1133"/>
      <c r="N16" s="1133"/>
      <c r="O16" s="1134"/>
      <c r="P16" s="1119" t="s">
        <v>631</v>
      </c>
      <c r="Q16" s="1113"/>
      <c r="R16" s="1119" t="s">
        <v>752</v>
      </c>
      <c r="S16" s="1120"/>
      <c r="T16" s="1116" t="s">
        <v>632</v>
      </c>
    </row>
    <row r="17" spans="1:27" s="597" customFormat="1" ht="15.2" customHeight="1">
      <c r="A17" s="1138"/>
      <c r="B17" s="615"/>
      <c r="C17" s="1107" t="s">
        <v>199</v>
      </c>
      <c r="D17" s="1107" t="s">
        <v>200</v>
      </c>
      <c r="E17" s="1107" t="s">
        <v>201</v>
      </c>
      <c r="F17" s="1107" t="s">
        <v>202</v>
      </c>
      <c r="G17" s="615"/>
      <c r="H17" s="1107" t="s">
        <v>203</v>
      </c>
      <c r="I17" s="1107" t="s">
        <v>204</v>
      </c>
      <c r="J17" s="1124"/>
      <c r="K17" s="1104" t="s">
        <v>633</v>
      </c>
      <c r="L17" s="1107" t="s">
        <v>724</v>
      </c>
      <c r="M17" s="1107" t="s">
        <v>634</v>
      </c>
      <c r="N17" s="1107" t="s">
        <v>635</v>
      </c>
      <c r="O17" s="1107" t="s">
        <v>725</v>
      </c>
      <c r="P17" s="1124"/>
      <c r="Q17" s="1126"/>
      <c r="R17" s="1124"/>
      <c r="S17" s="1128"/>
      <c r="T17" s="1117"/>
    </row>
    <row r="18" spans="1:27" s="597" customFormat="1" ht="15.2" customHeight="1">
      <c r="A18" s="1138"/>
      <c r="B18" s="615"/>
      <c r="C18" s="1108"/>
      <c r="D18" s="1108"/>
      <c r="E18" s="1108"/>
      <c r="F18" s="1108"/>
      <c r="G18" s="615"/>
      <c r="H18" s="1108"/>
      <c r="I18" s="1108"/>
      <c r="J18" s="1124"/>
      <c r="K18" s="1140"/>
      <c r="L18" s="1108"/>
      <c r="M18" s="1108"/>
      <c r="N18" s="1108"/>
      <c r="O18" s="1108"/>
      <c r="P18" s="1124"/>
      <c r="Q18" s="1126"/>
      <c r="R18" s="1124"/>
      <c r="S18" s="1128"/>
      <c r="T18" s="1117"/>
    </row>
    <row r="19" spans="1:27" s="597" customFormat="1" ht="14.25" customHeight="1">
      <c r="A19" s="1139"/>
      <c r="B19" s="616"/>
      <c r="C19" s="1109"/>
      <c r="D19" s="1109"/>
      <c r="E19" s="1109"/>
      <c r="F19" s="1109"/>
      <c r="G19" s="616"/>
      <c r="H19" s="1109"/>
      <c r="I19" s="1109"/>
      <c r="J19" s="1125"/>
      <c r="K19" s="1141"/>
      <c r="L19" s="1109"/>
      <c r="M19" s="1109"/>
      <c r="N19" s="1109"/>
      <c r="O19" s="1109"/>
      <c r="P19" s="1125"/>
      <c r="Q19" s="1127"/>
      <c r="R19" s="1125"/>
      <c r="S19" s="1129"/>
      <c r="T19" s="1118"/>
    </row>
    <row r="20" spans="1:27" s="604" customFormat="1" ht="38.450000000000003" customHeight="1">
      <c r="A20" s="617" t="s">
        <v>7</v>
      </c>
      <c r="B20" s="600">
        <v>1.8916999999999999</v>
      </c>
      <c r="C20" s="601">
        <v>0</v>
      </c>
      <c r="D20" s="600">
        <v>0.1774</v>
      </c>
      <c r="E20" s="600">
        <v>1.7142999999999999</v>
      </c>
      <c r="F20" s="600">
        <v>0</v>
      </c>
      <c r="G20" s="600">
        <v>63.301099999999998</v>
      </c>
      <c r="H20" s="600">
        <v>63.301099999999998</v>
      </c>
      <c r="I20" s="601">
        <v>0</v>
      </c>
      <c r="J20" s="601">
        <v>81.030699999999996</v>
      </c>
      <c r="K20" s="601">
        <v>42.432499999999997</v>
      </c>
      <c r="L20" s="601">
        <v>13.257200000000001</v>
      </c>
      <c r="M20" s="601">
        <v>25.341000000000001</v>
      </c>
      <c r="N20" s="601">
        <v>0</v>
      </c>
      <c r="O20" s="601" t="s">
        <v>719</v>
      </c>
      <c r="P20" s="618"/>
      <c r="Q20" s="715">
        <v>0</v>
      </c>
      <c r="R20" s="1099">
        <v>0</v>
      </c>
      <c r="S20" s="1100"/>
      <c r="T20" s="603" t="s">
        <v>636</v>
      </c>
      <c r="X20" s="619"/>
      <c r="Z20" s="620"/>
      <c r="AA20" s="620"/>
    </row>
    <row r="21" spans="1:27" s="604" customFormat="1" ht="38.450000000000003" customHeight="1">
      <c r="A21" s="617" t="s">
        <v>291</v>
      </c>
      <c r="B21" s="600">
        <v>1.8208979999999999</v>
      </c>
      <c r="C21" s="601">
        <v>0</v>
      </c>
      <c r="D21" s="600">
        <v>0.17744299999999999</v>
      </c>
      <c r="E21" s="600">
        <v>1.6434549999999999</v>
      </c>
      <c r="F21" s="600">
        <v>0</v>
      </c>
      <c r="G21" s="600">
        <v>66.60381799999999</v>
      </c>
      <c r="H21" s="600">
        <v>66.483290999999994</v>
      </c>
      <c r="I21" s="601">
        <v>0.120527</v>
      </c>
      <c r="J21" s="601">
        <v>70.931995999999998</v>
      </c>
      <c r="K21" s="601">
        <v>34.989882999999999</v>
      </c>
      <c r="L21" s="601">
        <v>12.0527</v>
      </c>
      <c r="M21" s="601">
        <v>23.345592999999997</v>
      </c>
      <c r="N21" s="601">
        <v>0.54381999999999997</v>
      </c>
      <c r="O21" s="601" t="s">
        <v>719</v>
      </c>
      <c r="P21" s="618"/>
      <c r="Q21" s="715">
        <v>0</v>
      </c>
      <c r="R21" s="1099">
        <v>3</v>
      </c>
      <c r="S21" s="1100"/>
      <c r="T21" s="603" t="s">
        <v>291</v>
      </c>
      <c r="X21" s="619"/>
      <c r="Z21" s="620"/>
      <c r="AA21" s="620"/>
    </row>
    <row r="22" spans="1:27" s="604" customFormat="1" ht="38.450000000000003" customHeight="1">
      <c r="A22" s="617" t="s">
        <v>565</v>
      </c>
      <c r="B22" s="600">
        <v>1.8208979999999999</v>
      </c>
      <c r="C22" s="601">
        <v>0</v>
      </c>
      <c r="D22" s="600">
        <v>0.17744299999999999</v>
      </c>
      <c r="E22" s="600">
        <v>1.6434549999999999</v>
      </c>
      <c r="F22" s="600">
        <v>0</v>
      </c>
      <c r="G22" s="600">
        <v>68.18894499999999</v>
      </c>
      <c r="H22" s="600">
        <v>68.068417999999994</v>
      </c>
      <c r="I22" s="601">
        <v>0.120527</v>
      </c>
      <c r="J22" s="601">
        <v>74.968691000000007</v>
      </c>
      <c r="K22" s="601">
        <v>35.916482999999999</v>
      </c>
      <c r="L22" s="601">
        <v>12.454485999999999</v>
      </c>
      <c r="M22" s="601">
        <v>25.940131999999998</v>
      </c>
      <c r="N22" s="601">
        <v>0.65759000000000001</v>
      </c>
      <c r="O22" s="601" t="s">
        <v>101</v>
      </c>
      <c r="P22" s="618"/>
      <c r="Q22" s="715">
        <v>0</v>
      </c>
      <c r="R22" s="1099">
        <v>2.7080549999999999</v>
      </c>
      <c r="S22" s="1100"/>
      <c r="T22" s="603" t="s">
        <v>565</v>
      </c>
      <c r="X22" s="619"/>
      <c r="Z22" s="620"/>
      <c r="AA22" s="620"/>
    </row>
    <row r="23" spans="1:27" s="604" customFormat="1" ht="38.450000000000003" customHeight="1">
      <c r="A23" s="617" t="s">
        <v>705</v>
      </c>
      <c r="B23" s="600">
        <v>1.8208979999999999</v>
      </c>
      <c r="C23" s="601">
        <v>0</v>
      </c>
      <c r="D23" s="600">
        <v>0.17744299999999999</v>
      </c>
      <c r="E23" s="600">
        <v>1.6434549999999999</v>
      </c>
      <c r="F23" s="600">
        <v>0</v>
      </c>
      <c r="G23" s="600">
        <v>68.201119999999989</v>
      </c>
      <c r="H23" s="600">
        <v>68.080592999999993</v>
      </c>
      <c r="I23" s="601">
        <v>0.120527</v>
      </c>
      <c r="J23" s="601">
        <v>78.667180999999999</v>
      </c>
      <c r="K23" s="601">
        <v>37.258679999999998</v>
      </c>
      <c r="L23" s="601">
        <v>12.385292</v>
      </c>
      <c r="M23" s="601">
        <v>25.702074</v>
      </c>
      <c r="N23" s="601">
        <v>0.54381999999999997</v>
      </c>
      <c r="O23" s="601">
        <v>2.7773149999999998</v>
      </c>
      <c r="P23" s="618"/>
      <c r="Q23" s="715">
        <v>0</v>
      </c>
      <c r="R23" s="1099">
        <v>0</v>
      </c>
      <c r="S23" s="1100"/>
      <c r="T23" s="603" t="s">
        <v>705</v>
      </c>
      <c r="X23" s="619"/>
      <c r="Z23" s="620"/>
      <c r="AA23" s="620"/>
    </row>
    <row r="24" spans="1:27" s="604" customFormat="1" ht="38.450000000000003" customHeight="1" thickBot="1">
      <c r="A24" s="621" t="s">
        <v>759</v>
      </c>
      <c r="B24" s="611">
        <f>SUM(C24:F24)</f>
        <v>1.8209</v>
      </c>
      <c r="C24" s="612">
        <v>0</v>
      </c>
      <c r="D24" s="612">
        <v>0.1774</v>
      </c>
      <c r="E24" s="612">
        <v>1.6435</v>
      </c>
      <c r="F24" s="612">
        <v>0</v>
      </c>
      <c r="G24" s="611">
        <f>SUM(H24:I24)</f>
        <v>68.404899999999998</v>
      </c>
      <c r="H24" s="612">
        <v>68.293099999999995</v>
      </c>
      <c r="I24" s="612">
        <v>0.1118</v>
      </c>
      <c r="J24" s="611">
        <f>SUM(K24:O24)</f>
        <v>80.584700000000012</v>
      </c>
      <c r="K24" s="612">
        <v>37.349400000000003</v>
      </c>
      <c r="L24" s="612">
        <v>12.332800000000001</v>
      </c>
      <c r="M24" s="612">
        <v>26.444700000000001</v>
      </c>
      <c r="N24" s="612">
        <v>1.4085000000000001</v>
      </c>
      <c r="O24" s="612">
        <v>3.0493000000000001</v>
      </c>
      <c r="P24" s="691"/>
      <c r="Q24" s="716">
        <v>0</v>
      </c>
      <c r="R24" s="1101">
        <v>0</v>
      </c>
      <c r="S24" s="1102"/>
      <c r="T24" s="614" t="s">
        <v>759</v>
      </c>
      <c r="X24" s="619"/>
      <c r="Z24" s="620"/>
      <c r="AA24" s="620"/>
    </row>
    <row r="25" spans="1:27" s="626" customFormat="1" ht="12.95" customHeight="1">
      <c r="A25" s="622" t="s">
        <v>723</v>
      </c>
      <c r="B25" s="623"/>
      <c r="C25" s="623"/>
      <c r="D25" s="624"/>
      <c r="E25" s="624"/>
      <c r="F25" s="625"/>
      <c r="G25" s="624"/>
      <c r="H25" s="624"/>
      <c r="I25" s="624"/>
      <c r="J25" s="625"/>
      <c r="K25" s="625"/>
      <c r="L25" s="625"/>
      <c r="M25" s="625"/>
      <c r="N25" s="625"/>
      <c r="O25" s="625"/>
      <c r="P25" s="625"/>
      <c r="Q25" s="625"/>
      <c r="R25" s="625"/>
      <c r="S25" s="625"/>
      <c r="T25" s="584" t="s">
        <v>637</v>
      </c>
      <c r="X25" s="627"/>
    </row>
    <row r="26" spans="1:27" ht="11.25" customHeight="1">
      <c r="A26" s="622" t="s">
        <v>726</v>
      </c>
      <c r="B26" s="628"/>
      <c r="X26" s="630"/>
      <c r="Z26" s="628"/>
      <c r="AA26" s="628"/>
    </row>
    <row r="27" spans="1:27">
      <c r="A27" s="628"/>
      <c r="B27" s="628"/>
      <c r="X27" s="630"/>
      <c r="Z27" s="628"/>
      <c r="AA27" s="628"/>
    </row>
    <row r="28" spans="1:27">
      <c r="A28" s="628"/>
      <c r="B28" s="628"/>
      <c r="X28" s="630"/>
      <c r="Z28" s="628"/>
      <c r="AA28" s="628"/>
    </row>
    <row r="29" spans="1:27">
      <c r="A29" s="628"/>
      <c r="B29" s="628"/>
      <c r="X29" s="630"/>
      <c r="Z29" s="628"/>
      <c r="AA29" s="628"/>
    </row>
    <row r="30" spans="1:27">
      <c r="A30" s="628"/>
      <c r="B30" s="628"/>
      <c r="X30" s="630"/>
      <c r="Z30" s="628"/>
      <c r="AA30" s="628"/>
    </row>
    <row r="31" spans="1:27">
      <c r="A31" s="628"/>
      <c r="B31" s="628"/>
      <c r="X31" s="630"/>
      <c r="Z31" s="628"/>
      <c r="AA31" s="628"/>
    </row>
    <row r="32" spans="1:27">
      <c r="A32" s="628"/>
      <c r="B32" s="628"/>
      <c r="C32" s="631"/>
      <c r="X32" s="630"/>
      <c r="Z32" s="628"/>
      <c r="AA32" s="628"/>
    </row>
    <row r="33" spans="1:27">
      <c r="A33" s="628"/>
      <c r="B33" s="628"/>
      <c r="X33" s="630"/>
      <c r="Z33" s="628"/>
      <c r="AA33" s="628"/>
    </row>
    <row r="34" spans="1:27">
      <c r="A34" s="628"/>
      <c r="B34" s="628"/>
      <c r="X34" s="630"/>
      <c r="Z34" s="628"/>
      <c r="AA34" s="628"/>
    </row>
  </sheetData>
  <sheetProtection selectLockedCells="1"/>
  <mergeCells count="53">
    <mergeCell ref="A3:J3"/>
    <mergeCell ref="A6:A9"/>
    <mergeCell ref="B6:B9"/>
    <mergeCell ref="C6:F6"/>
    <mergeCell ref="G6:J6"/>
    <mergeCell ref="J7:J9"/>
    <mergeCell ref="C7:C9"/>
    <mergeCell ref="D7:D9"/>
    <mergeCell ref="E7:E9"/>
    <mergeCell ref="F7:F9"/>
    <mergeCell ref="G7:G9"/>
    <mergeCell ref="R16:S19"/>
    <mergeCell ref="A15:J15"/>
    <mergeCell ref="K15:T15"/>
    <mergeCell ref="K16:O16"/>
    <mergeCell ref="T16:T19"/>
    <mergeCell ref="C17:C19"/>
    <mergeCell ref="G16:I16"/>
    <mergeCell ref="D17:D19"/>
    <mergeCell ref="E17:E19"/>
    <mergeCell ref="F17:F19"/>
    <mergeCell ref="B16:F16"/>
    <mergeCell ref="I17:I19"/>
    <mergeCell ref="A16:A19"/>
    <mergeCell ref="O17:O19"/>
    <mergeCell ref="K17:K19"/>
    <mergeCell ref="H17:H19"/>
    <mergeCell ref="M17:M19"/>
    <mergeCell ref="J16:J19"/>
    <mergeCell ref="P16:Q19"/>
    <mergeCell ref="H7:H9"/>
    <mergeCell ref="I7:I9"/>
    <mergeCell ref="N17:N19"/>
    <mergeCell ref="L17:L19"/>
    <mergeCell ref="K3:T3"/>
    <mergeCell ref="R7:R9"/>
    <mergeCell ref="Q7:Q9"/>
    <mergeCell ref="P7:P9"/>
    <mergeCell ref="N6:N9"/>
    <mergeCell ref="K6:M6"/>
    <mergeCell ref="L7:L9"/>
    <mergeCell ref="K4:S4"/>
    <mergeCell ref="O6:O9"/>
    <mergeCell ref="T6:T9"/>
    <mergeCell ref="P6:S6"/>
    <mergeCell ref="K7:K9"/>
    <mergeCell ref="S7:S9"/>
    <mergeCell ref="M7:M9"/>
    <mergeCell ref="R20:S20"/>
    <mergeCell ref="R21:S21"/>
    <mergeCell ref="R22:S22"/>
    <mergeCell ref="R23:S23"/>
    <mergeCell ref="R24:S24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03"/>
  <sheetViews>
    <sheetView view="pageBreakPreview" topLeftCell="A7" zoomScaleNormal="100" zoomScaleSheetLayoutView="100" workbookViewId="0">
      <selection activeCell="J2" sqref="J2"/>
    </sheetView>
  </sheetViews>
  <sheetFormatPr defaultRowHeight="14.25"/>
  <cols>
    <col min="1" max="1" width="7.625" style="547" customWidth="1"/>
    <col min="2" max="2" width="8.125" style="545" customWidth="1"/>
    <col min="3" max="3" width="7.625" style="545" customWidth="1"/>
    <col min="4" max="4" width="6.625" style="546" customWidth="1"/>
    <col min="5" max="6" width="5.625" style="546" customWidth="1"/>
    <col min="7" max="7" width="7.625" style="547" customWidth="1"/>
    <col min="8" max="9" width="6.875" style="547" customWidth="1"/>
    <col min="10" max="12" width="6.625" style="547" customWidth="1"/>
    <col min="13" max="14" width="7.125" style="547" customWidth="1"/>
    <col min="15" max="15" width="7.75" style="547" customWidth="1"/>
    <col min="16" max="18" width="7.125" style="547" customWidth="1"/>
    <col min="19" max="19" width="7.625" style="547" customWidth="1"/>
    <col min="20" max="21" width="7.125" style="547" customWidth="1"/>
    <col min="22" max="22" width="6.75" style="547" customWidth="1"/>
    <col min="23" max="23" width="10.375" style="547" customWidth="1"/>
    <col min="24" max="25" width="9.625" style="547" customWidth="1"/>
    <col min="26" max="16384" width="9" style="547"/>
  </cols>
  <sheetData>
    <row r="1" spans="1:34" ht="14.1" customHeight="1">
      <c r="A1" s="144" t="s">
        <v>826</v>
      </c>
      <c r="L1" s="102"/>
      <c r="Q1" s="102"/>
      <c r="W1" s="102" t="s">
        <v>827</v>
      </c>
    </row>
    <row r="2" spans="1:34" ht="14.1" customHeight="1">
      <c r="A2" s="144"/>
      <c r="L2" s="102"/>
      <c r="Q2" s="102"/>
      <c r="W2" s="102"/>
    </row>
    <row r="3" spans="1:34" s="548" customFormat="1" ht="20.100000000000001" customHeight="1">
      <c r="A3" s="1148" t="s">
        <v>368</v>
      </c>
      <c r="B3" s="1148"/>
      <c r="C3" s="1148"/>
      <c r="D3" s="1148"/>
      <c r="E3" s="1148"/>
      <c r="F3" s="1148"/>
      <c r="G3" s="1148"/>
      <c r="H3" s="1148"/>
      <c r="I3" s="1148"/>
      <c r="J3" s="1148"/>
      <c r="K3" s="1148"/>
      <c r="L3" s="1148"/>
      <c r="M3" s="1147" t="s">
        <v>369</v>
      </c>
      <c r="N3" s="1147"/>
      <c r="O3" s="1147"/>
      <c r="P3" s="1147"/>
      <c r="Q3" s="1147"/>
      <c r="R3" s="1147"/>
      <c r="S3" s="1147"/>
      <c r="T3" s="1147"/>
      <c r="U3" s="1147"/>
      <c r="V3" s="1147"/>
      <c r="W3" s="1147"/>
    </row>
    <row r="4" spans="1:34" s="549" customFormat="1" ht="20.100000000000001" customHeight="1">
      <c r="A4" s="1177"/>
      <c r="B4" s="1177"/>
      <c r="C4" s="1177"/>
      <c r="D4" s="1177"/>
      <c r="E4" s="1177"/>
      <c r="F4" s="1177"/>
      <c r="G4" s="1177"/>
      <c r="H4" s="1177"/>
      <c r="I4" s="1177"/>
      <c r="J4" s="1177"/>
      <c r="K4" s="1177"/>
      <c r="L4" s="1177"/>
      <c r="M4" s="1172"/>
      <c r="N4" s="1172"/>
      <c r="O4" s="1172"/>
      <c r="P4" s="1172"/>
      <c r="Q4" s="1172"/>
      <c r="R4" s="1172"/>
      <c r="S4" s="1172"/>
      <c r="T4" s="1172"/>
      <c r="U4" s="1172"/>
      <c r="V4" s="1172"/>
    </row>
    <row r="5" spans="1:34" s="551" customFormat="1" ht="18" customHeight="1" thickBot="1">
      <c r="A5" s="349"/>
      <c r="B5" s="550"/>
      <c r="C5" s="550"/>
      <c r="D5" s="550"/>
      <c r="E5" s="550"/>
      <c r="F5" s="550"/>
      <c r="I5" s="350"/>
      <c r="V5" s="350"/>
      <c r="W5" s="350"/>
    </row>
    <row r="6" spans="1:34" s="551" customFormat="1" ht="21.2" customHeight="1">
      <c r="A6" s="1188" t="s">
        <v>511</v>
      </c>
      <c r="B6" s="1166" t="s">
        <v>205</v>
      </c>
      <c r="C6" s="1167"/>
      <c r="D6" s="1167"/>
      <c r="E6" s="1167"/>
      <c r="F6" s="1168"/>
      <c r="G6" s="1157" t="s">
        <v>214</v>
      </c>
      <c r="H6" s="1150"/>
      <c r="I6" s="1150"/>
      <c r="J6" s="1150"/>
      <c r="K6" s="1150"/>
      <c r="L6" s="1150"/>
      <c r="M6" s="1149" t="s">
        <v>512</v>
      </c>
      <c r="N6" s="1150"/>
      <c r="O6" s="1150"/>
      <c r="P6" s="1150"/>
      <c r="Q6" s="1150"/>
      <c r="R6" s="1150"/>
      <c r="S6" s="1150"/>
      <c r="T6" s="1150"/>
      <c r="U6" s="1150"/>
      <c r="V6" s="1151"/>
      <c r="W6" s="1169" t="s">
        <v>206</v>
      </c>
      <c r="AF6" s="552"/>
      <c r="AG6" s="552"/>
      <c r="AH6" s="552"/>
    </row>
    <row r="7" spans="1:34" s="551" customFormat="1" ht="12.75" customHeight="1">
      <c r="A7" s="1189"/>
      <c r="B7" s="1183" t="s">
        <v>513</v>
      </c>
      <c r="C7" s="1186" t="s">
        <v>215</v>
      </c>
      <c r="D7" s="1158" t="s">
        <v>729</v>
      </c>
      <c r="E7" s="1159"/>
      <c r="F7" s="1160"/>
      <c r="G7" s="1193"/>
      <c r="H7" s="1154" t="s">
        <v>207</v>
      </c>
      <c r="I7" s="1154" t="s">
        <v>208</v>
      </c>
      <c r="J7" s="1154" t="s">
        <v>209</v>
      </c>
      <c r="K7" s="1154" t="s">
        <v>210</v>
      </c>
      <c r="L7" s="1173" t="s">
        <v>777</v>
      </c>
      <c r="M7" s="1180"/>
      <c r="N7" s="1152" t="s">
        <v>514</v>
      </c>
      <c r="O7" s="1152" t="s">
        <v>519</v>
      </c>
      <c r="P7" s="1191" t="s">
        <v>211</v>
      </c>
      <c r="Q7" s="1152" t="s">
        <v>216</v>
      </c>
      <c r="R7" s="1152" t="s">
        <v>515</v>
      </c>
      <c r="S7" s="1152" t="s">
        <v>516</v>
      </c>
      <c r="T7" s="1152" t="s">
        <v>212</v>
      </c>
      <c r="U7" s="1152" t="s">
        <v>213</v>
      </c>
      <c r="V7" s="1175" t="s">
        <v>778</v>
      </c>
      <c r="W7" s="1170"/>
    </row>
    <row r="8" spans="1:34" s="551" customFormat="1" ht="12.75" customHeight="1">
      <c r="A8" s="1189"/>
      <c r="B8" s="1184"/>
      <c r="C8" s="1186"/>
      <c r="D8" s="1161"/>
      <c r="E8" s="1162"/>
      <c r="F8" s="1163"/>
      <c r="G8" s="1154"/>
      <c r="H8" s="1155"/>
      <c r="I8" s="1155"/>
      <c r="J8" s="1155"/>
      <c r="K8" s="1155"/>
      <c r="L8" s="1173"/>
      <c r="M8" s="1181"/>
      <c r="N8" s="1178"/>
      <c r="O8" s="1178"/>
      <c r="P8" s="1191"/>
      <c r="Q8" s="1178"/>
      <c r="R8" s="1152"/>
      <c r="S8" s="1152"/>
      <c r="T8" s="1152"/>
      <c r="U8" s="1152"/>
      <c r="V8" s="1175"/>
      <c r="W8" s="1170"/>
    </row>
    <row r="9" spans="1:34" s="551" customFormat="1" ht="17.850000000000001" customHeight="1">
      <c r="A9" s="1189"/>
      <c r="B9" s="1184"/>
      <c r="C9" s="1186"/>
      <c r="D9" s="553"/>
      <c r="E9" s="1164" t="s">
        <v>727</v>
      </c>
      <c r="F9" s="1164" t="s">
        <v>728</v>
      </c>
      <c r="G9" s="1154"/>
      <c r="H9" s="1155"/>
      <c r="I9" s="1155"/>
      <c r="J9" s="1155"/>
      <c r="K9" s="1155"/>
      <c r="L9" s="1173"/>
      <c r="M9" s="1181"/>
      <c r="N9" s="1178"/>
      <c r="O9" s="1178"/>
      <c r="P9" s="1191"/>
      <c r="Q9" s="1178"/>
      <c r="R9" s="1152"/>
      <c r="S9" s="1152"/>
      <c r="T9" s="1152"/>
      <c r="U9" s="1152"/>
      <c r="V9" s="1175"/>
      <c r="W9" s="1170"/>
    </row>
    <row r="10" spans="1:34" s="551" customFormat="1" ht="17.850000000000001" customHeight="1">
      <c r="A10" s="1190"/>
      <c r="B10" s="1185"/>
      <c r="C10" s="1187"/>
      <c r="D10" s="554"/>
      <c r="E10" s="1165"/>
      <c r="F10" s="1165"/>
      <c r="G10" s="1194"/>
      <c r="H10" s="1156"/>
      <c r="I10" s="1156"/>
      <c r="J10" s="1156"/>
      <c r="K10" s="1156"/>
      <c r="L10" s="1174"/>
      <c r="M10" s="1182"/>
      <c r="N10" s="1179"/>
      <c r="O10" s="1179"/>
      <c r="P10" s="1192"/>
      <c r="Q10" s="1179"/>
      <c r="R10" s="1153"/>
      <c r="S10" s="1153"/>
      <c r="T10" s="1153"/>
      <c r="U10" s="1153"/>
      <c r="V10" s="1176"/>
      <c r="W10" s="1171"/>
    </row>
    <row r="11" spans="1:34" s="560" customFormat="1" ht="17.100000000000001" customHeight="1">
      <c r="A11" s="555" t="s">
        <v>7</v>
      </c>
      <c r="B11" s="556">
        <v>8</v>
      </c>
      <c r="C11" s="556">
        <v>506</v>
      </c>
      <c r="D11" s="556">
        <v>1207</v>
      </c>
      <c r="E11" s="556" t="s">
        <v>730</v>
      </c>
      <c r="F11" s="556" t="s">
        <v>730</v>
      </c>
      <c r="G11" s="557">
        <v>114.88</v>
      </c>
      <c r="H11" s="557">
        <v>0.37</v>
      </c>
      <c r="I11" s="557">
        <v>80.78</v>
      </c>
      <c r="J11" s="557">
        <v>7.1499999999999995</v>
      </c>
      <c r="K11" s="557">
        <v>14.91</v>
      </c>
      <c r="L11" s="557">
        <v>11.67</v>
      </c>
      <c r="M11" s="556">
        <v>2666</v>
      </c>
      <c r="N11" s="556">
        <v>15</v>
      </c>
      <c r="O11" s="556">
        <v>829</v>
      </c>
      <c r="P11" s="556">
        <v>1653</v>
      </c>
      <c r="Q11" s="556">
        <v>43</v>
      </c>
      <c r="R11" s="556">
        <v>13</v>
      </c>
      <c r="S11" s="556">
        <v>1</v>
      </c>
      <c r="T11" s="556">
        <v>0</v>
      </c>
      <c r="U11" s="556">
        <v>34</v>
      </c>
      <c r="V11" s="558">
        <v>78</v>
      </c>
      <c r="W11" s="559" t="s">
        <v>7</v>
      </c>
    </row>
    <row r="12" spans="1:34" s="560" customFormat="1" ht="17.100000000000001" customHeight="1">
      <c r="A12" s="555" t="s">
        <v>291</v>
      </c>
      <c r="B12" s="556">
        <v>8</v>
      </c>
      <c r="C12" s="556">
        <v>504</v>
      </c>
      <c r="D12" s="556">
        <v>1208</v>
      </c>
      <c r="E12" s="556" t="s">
        <v>730</v>
      </c>
      <c r="F12" s="556" t="s">
        <v>730</v>
      </c>
      <c r="G12" s="557">
        <v>114.87</v>
      </c>
      <c r="H12" s="557">
        <v>0.40900000000000003</v>
      </c>
      <c r="I12" s="557">
        <v>78.465000000000003</v>
      </c>
      <c r="J12" s="557">
        <v>7.0640000000000001</v>
      </c>
      <c r="K12" s="557">
        <v>14.744</v>
      </c>
      <c r="L12" s="557">
        <v>14.193999999999999</v>
      </c>
      <c r="M12" s="556">
        <v>2675</v>
      </c>
      <c r="N12" s="556">
        <v>18</v>
      </c>
      <c r="O12" s="556">
        <v>834</v>
      </c>
      <c r="P12" s="556">
        <v>1654</v>
      </c>
      <c r="Q12" s="556">
        <v>43</v>
      </c>
      <c r="R12" s="556">
        <v>13</v>
      </c>
      <c r="S12" s="556">
        <v>1</v>
      </c>
      <c r="T12" s="556">
        <v>0</v>
      </c>
      <c r="U12" s="556">
        <v>34</v>
      </c>
      <c r="V12" s="556">
        <v>78</v>
      </c>
      <c r="W12" s="561" t="s">
        <v>291</v>
      </c>
    </row>
    <row r="13" spans="1:34" s="560" customFormat="1" ht="17.25" customHeight="1">
      <c r="A13" s="555" t="s">
        <v>565</v>
      </c>
      <c r="B13" s="556">
        <v>8</v>
      </c>
      <c r="C13" s="556">
        <v>504</v>
      </c>
      <c r="D13" s="556">
        <v>1208</v>
      </c>
      <c r="E13" s="556" t="s">
        <v>101</v>
      </c>
      <c r="F13" s="556" t="s">
        <v>101</v>
      </c>
      <c r="G13" s="557">
        <v>114.876</v>
      </c>
      <c r="H13" s="557">
        <v>0.40900000000000003</v>
      </c>
      <c r="I13" s="557">
        <v>78.465000000000003</v>
      </c>
      <c r="J13" s="557">
        <v>7.0640000000000001</v>
      </c>
      <c r="K13" s="557">
        <v>14.744</v>
      </c>
      <c r="L13" s="557">
        <v>14.193999999999999</v>
      </c>
      <c r="M13" s="556">
        <v>2675</v>
      </c>
      <c r="N13" s="556">
        <v>18</v>
      </c>
      <c r="O13" s="556">
        <v>834</v>
      </c>
      <c r="P13" s="556">
        <v>1654</v>
      </c>
      <c r="Q13" s="556">
        <v>43</v>
      </c>
      <c r="R13" s="556">
        <v>13</v>
      </c>
      <c r="S13" s="556">
        <v>1</v>
      </c>
      <c r="T13" s="556">
        <v>0</v>
      </c>
      <c r="U13" s="556">
        <v>34</v>
      </c>
      <c r="V13" s="556">
        <v>78</v>
      </c>
      <c r="W13" s="561" t="s">
        <v>565</v>
      </c>
    </row>
    <row r="14" spans="1:34" s="560" customFormat="1" ht="17.25" customHeight="1">
      <c r="A14" s="555" t="s">
        <v>705</v>
      </c>
      <c r="B14" s="556">
        <v>8</v>
      </c>
      <c r="C14" s="556">
        <v>387</v>
      </c>
      <c r="D14" s="556">
        <v>928</v>
      </c>
      <c r="E14" s="556">
        <v>477</v>
      </c>
      <c r="F14" s="556">
        <v>451</v>
      </c>
      <c r="G14" s="557">
        <v>114.74</v>
      </c>
      <c r="H14" s="557">
        <v>0.3</v>
      </c>
      <c r="I14" s="557">
        <v>80.819999999999993</v>
      </c>
      <c r="J14" s="557">
        <v>6.5299999999999994</v>
      </c>
      <c r="K14" s="557">
        <v>15.11</v>
      </c>
      <c r="L14" s="557">
        <v>11.98</v>
      </c>
      <c r="M14" s="556">
        <v>3074</v>
      </c>
      <c r="N14" s="556">
        <v>18</v>
      </c>
      <c r="O14" s="556">
        <v>901</v>
      </c>
      <c r="P14" s="556">
        <v>1976</v>
      </c>
      <c r="Q14" s="556">
        <v>53</v>
      </c>
      <c r="R14" s="556">
        <v>13</v>
      </c>
      <c r="S14" s="556">
        <v>1</v>
      </c>
      <c r="T14" s="556">
        <v>0</v>
      </c>
      <c r="U14" s="556">
        <v>34</v>
      </c>
      <c r="V14" s="556">
        <v>78</v>
      </c>
      <c r="W14" s="561" t="s">
        <v>705</v>
      </c>
    </row>
    <row r="15" spans="1:34" s="560" customFormat="1" ht="17.100000000000001" customHeight="1">
      <c r="A15" s="562" t="s">
        <v>765</v>
      </c>
      <c r="B15" s="563">
        <f>SUM(B17:B39)</f>
        <v>8</v>
      </c>
      <c r="C15" s="563">
        <f t="shared" ref="C15:V15" si="0">SUM(C17:C39)</f>
        <v>388</v>
      </c>
      <c r="D15" s="563">
        <f t="shared" si="0"/>
        <v>932</v>
      </c>
      <c r="E15" s="563">
        <f t="shared" si="0"/>
        <v>480</v>
      </c>
      <c r="F15" s="563">
        <f t="shared" si="0"/>
        <v>452</v>
      </c>
      <c r="G15" s="564">
        <f t="shared" si="0"/>
        <v>114.74</v>
      </c>
      <c r="H15" s="565">
        <f t="shared" si="0"/>
        <v>0.3</v>
      </c>
      <c r="I15" s="565">
        <f t="shared" si="0"/>
        <v>80.819999999999993</v>
      </c>
      <c r="J15" s="565">
        <f t="shared" si="0"/>
        <v>6.5299999999999994</v>
      </c>
      <c r="K15" s="565">
        <f t="shared" si="0"/>
        <v>15.11</v>
      </c>
      <c r="L15" s="565">
        <f t="shared" si="0"/>
        <v>11.98</v>
      </c>
      <c r="M15" s="563">
        <f t="shared" si="0"/>
        <v>1811</v>
      </c>
      <c r="N15" s="563">
        <f t="shared" si="0"/>
        <v>26</v>
      </c>
      <c r="O15" s="563">
        <f t="shared" si="0"/>
        <v>512</v>
      </c>
      <c r="P15" s="563">
        <f t="shared" si="0"/>
        <v>1172</v>
      </c>
      <c r="Q15" s="563">
        <f t="shared" si="0"/>
        <v>18</v>
      </c>
      <c r="R15" s="563">
        <f t="shared" si="0"/>
        <v>13</v>
      </c>
      <c r="S15" s="563">
        <f t="shared" si="0"/>
        <v>1</v>
      </c>
      <c r="T15" s="563">
        <f t="shared" si="0"/>
        <v>0</v>
      </c>
      <c r="U15" s="563">
        <f t="shared" si="0"/>
        <v>4</v>
      </c>
      <c r="V15" s="721">
        <f t="shared" si="0"/>
        <v>65</v>
      </c>
      <c r="W15" s="719" t="s">
        <v>765</v>
      </c>
      <c r="X15" s="566"/>
    </row>
    <row r="16" spans="1:34" s="551" customFormat="1" ht="14.65" customHeight="1">
      <c r="A16" s="567"/>
      <c r="B16" s="568"/>
      <c r="C16" s="556"/>
      <c r="D16" s="556"/>
      <c r="E16" s="556"/>
      <c r="F16" s="556"/>
      <c r="G16" s="557"/>
      <c r="H16" s="557"/>
      <c r="I16" s="557"/>
      <c r="J16" s="557"/>
      <c r="K16" s="557"/>
      <c r="L16" s="557"/>
      <c r="M16" s="556"/>
      <c r="N16" s="556"/>
      <c r="O16" s="556"/>
      <c r="P16" s="556"/>
      <c r="Q16" s="556"/>
      <c r="R16" s="556"/>
      <c r="S16" s="556"/>
      <c r="T16" s="556"/>
      <c r="U16" s="556"/>
      <c r="V16" s="722"/>
      <c r="W16" s="569"/>
    </row>
    <row r="17" spans="1:31" s="551" customFormat="1" ht="16.7" customHeight="1">
      <c r="A17" s="717" t="s">
        <v>8</v>
      </c>
      <c r="B17" s="572">
        <f t="shared" ref="B17:C25" si="1">SUM(C17:D17)</f>
        <v>0</v>
      </c>
      <c r="C17" s="572">
        <f t="shared" si="1"/>
        <v>0</v>
      </c>
      <c r="D17" s="572">
        <f>SUM(E17:F17)</f>
        <v>0</v>
      </c>
      <c r="E17" s="572">
        <f t="shared" ref="E17:F25" si="2">SUM(F17:G17)</f>
        <v>0</v>
      </c>
      <c r="F17" s="572">
        <f t="shared" si="2"/>
        <v>0</v>
      </c>
      <c r="G17" s="573">
        <f t="shared" ref="G17:G35" si="3">SUM(H17:L17)</f>
        <v>0</v>
      </c>
      <c r="H17" s="573">
        <f t="shared" ref="H17:H25" si="4">SUM(I17:M17)</f>
        <v>0</v>
      </c>
      <c r="I17" s="573">
        <f t="shared" ref="I17:I25" si="5">SUM(J17:N17)</f>
        <v>0</v>
      </c>
      <c r="J17" s="573">
        <f t="shared" ref="J17:J25" si="6">SUM(K17:O17)</f>
        <v>0</v>
      </c>
      <c r="K17" s="573">
        <f t="shared" ref="K17:K25" si="7">SUM(L17:P17)</f>
        <v>0</v>
      </c>
      <c r="L17" s="573">
        <f t="shared" ref="L17:L25" si="8">SUM(M17:Q17)</f>
        <v>0</v>
      </c>
      <c r="M17" s="572">
        <f t="shared" ref="M17:M39" si="9">SUM(N17:V17)</f>
        <v>0</v>
      </c>
      <c r="N17" s="572">
        <f t="shared" ref="N17:N25" si="10">SUM(O17:W17)</f>
        <v>0</v>
      </c>
      <c r="O17" s="572">
        <f t="shared" ref="O17:O25" si="11">SUM(P17:X17)</f>
        <v>0</v>
      </c>
      <c r="P17" s="572">
        <f t="shared" ref="P17:P25" si="12">SUM(Q17:Y17)</f>
        <v>0</v>
      </c>
      <c r="Q17" s="572">
        <f t="shared" ref="Q17:Q25" si="13">SUM(R17:Z17)</f>
        <v>0</v>
      </c>
      <c r="R17" s="572">
        <f t="shared" ref="R17:R25" si="14">SUM(S17:AA17)</f>
        <v>0</v>
      </c>
      <c r="S17" s="572">
        <f t="shared" ref="S17:S25" si="15">SUM(T17:AB17)</f>
        <v>0</v>
      </c>
      <c r="T17" s="572">
        <f t="shared" ref="T17:T25" si="16">SUM(U17:AC17)</f>
        <v>0</v>
      </c>
      <c r="U17" s="572">
        <f t="shared" ref="U17:U25" si="17">SUM(V17:AD17)</f>
        <v>0</v>
      </c>
      <c r="V17" s="723">
        <f t="shared" ref="V17:V25" si="18">SUM(W17:AE17)</f>
        <v>0</v>
      </c>
      <c r="W17" s="575" t="s">
        <v>517</v>
      </c>
    </row>
    <row r="18" spans="1:31" s="551" customFormat="1" ht="16.7" customHeight="1">
      <c r="A18" s="717" t="s">
        <v>10</v>
      </c>
      <c r="B18" s="572">
        <f t="shared" si="1"/>
        <v>0</v>
      </c>
      <c r="C18" s="572">
        <f t="shared" si="1"/>
        <v>0</v>
      </c>
      <c r="D18" s="572">
        <f t="shared" ref="C18:D39" si="19">SUM(E18:F18)</f>
        <v>0</v>
      </c>
      <c r="E18" s="572">
        <f t="shared" si="2"/>
        <v>0</v>
      </c>
      <c r="F18" s="572">
        <f t="shared" si="2"/>
        <v>0</v>
      </c>
      <c r="G18" s="573">
        <f t="shared" si="3"/>
        <v>0</v>
      </c>
      <c r="H18" s="573">
        <f t="shared" si="4"/>
        <v>0</v>
      </c>
      <c r="I18" s="573">
        <f t="shared" si="5"/>
        <v>0</v>
      </c>
      <c r="J18" s="573">
        <f t="shared" si="6"/>
        <v>0</v>
      </c>
      <c r="K18" s="573">
        <f t="shared" si="7"/>
        <v>0</v>
      </c>
      <c r="L18" s="573">
        <f t="shared" si="8"/>
        <v>0</v>
      </c>
      <c r="M18" s="572">
        <f t="shared" si="9"/>
        <v>0</v>
      </c>
      <c r="N18" s="572">
        <f t="shared" si="10"/>
        <v>0</v>
      </c>
      <c r="O18" s="572">
        <f t="shared" si="11"/>
        <v>0</v>
      </c>
      <c r="P18" s="572">
        <f t="shared" si="12"/>
        <v>0</v>
      </c>
      <c r="Q18" s="572">
        <f t="shared" si="13"/>
        <v>0</v>
      </c>
      <c r="R18" s="572">
        <f t="shared" si="14"/>
        <v>0</v>
      </c>
      <c r="S18" s="572">
        <f t="shared" si="15"/>
        <v>0</v>
      </c>
      <c r="T18" s="572">
        <f t="shared" si="16"/>
        <v>0</v>
      </c>
      <c r="U18" s="572">
        <f t="shared" si="17"/>
        <v>0</v>
      </c>
      <c r="V18" s="723">
        <f t="shared" si="18"/>
        <v>0</v>
      </c>
      <c r="W18" s="575" t="s">
        <v>11</v>
      </c>
    </row>
    <row r="19" spans="1:31" s="551" customFormat="1" ht="16.7" customHeight="1">
      <c r="A19" s="717" t="s">
        <v>12</v>
      </c>
      <c r="B19" s="572">
        <f t="shared" si="1"/>
        <v>0</v>
      </c>
      <c r="C19" s="572">
        <f t="shared" si="1"/>
        <v>0</v>
      </c>
      <c r="D19" s="572">
        <f t="shared" si="19"/>
        <v>0</v>
      </c>
      <c r="E19" s="572">
        <f t="shared" si="2"/>
        <v>0</v>
      </c>
      <c r="F19" s="572">
        <f t="shared" si="2"/>
        <v>0</v>
      </c>
      <c r="G19" s="573">
        <f t="shared" si="3"/>
        <v>0</v>
      </c>
      <c r="H19" s="573">
        <f t="shared" si="4"/>
        <v>0</v>
      </c>
      <c r="I19" s="573">
        <f t="shared" si="5"/>
        <v>0</v>
      </c>
      <c r="J19" s="573">
        <f t="shared" si="6"/>
        <v>0</v>
      </c>
      <c r="K19" s="573">
        <f t="shared" si="7"/>
        <v>0</v>
      </c>
      <c r="L19" s="573">
        <f t="shared" si="8"/>
        <v>0</v>
      </c>
      <c r="M19" s="572">
        <f t="shared" si="9"/>
        <v>0</v>
      </c>
      <c r="N19" s="572">
        <f t="shared" si="10"/>
        <v>0</v>
      </c>
      <c r="O19" s="572">
        <f t="shared" si="11"/>
        <v>0</v>
      </c>
      <c r="P19" s="572">
        <f t="shared" si="12"/>
        <v>0</v>
      </c>
      <c r="Q19" s="572">
        <f t="shared" si="13"/>
        <v>0</v>
      </c>
      <c r="R19" s="572">
        <f t="shared" si="14"/>
        <v>0</v>
      </c>
      <c r="S19" s="572">
        <f t="shared" si="15"/>
        <v>0</v>
      </c>
      <c r="T19" s="572">
        <f t="shared" si="16"/>
        <v>0</v>
      </c>
      <c r="U19" s="572">
        <f t="shared" si="17"/>
        <v>0</v>
      </c>
      <c r="V19" s="723">
        <f t="shared" si="18"/>
        <v>0</v>
      </c>
      <c r="W19" s="575" t="s">
        <v>13</v>
      </c>
    </row>
    <row r="20" spans="1:31" s="551" customFormat="1" ht="16.7" customHeight="1">
      <c r="A20" s="717" t="s">
        <v>14</v>
      </c>
      <c r="B20" s="572">
        <f t="shared" si="1"/>
        <v>0</v>
      </c>
      <c r="C20" s="572">
        <f t="shared" si="1"/>
        <v>0</v>
      </c>
      <c r="D20" s="572">
        <f t="shared" si="19"/>
        <v>0</v>
      </c>
      <c r="E20" s="572">
        <f t="shared" si="2"/>
        <v>0</v>
      </c>
      <c r="F20" s="572">
        <f t="shared" si="2"/>
        <v>0</v>
      </c>
      <c r="G20" s="573">
        <f t="shared" si="3"/>
        <v>0</v>
      </c>
      <c r="H20" s="573">
        <f t="shared" si="4"/>
        <v>0</v>
      </c>
      <c r="I20" s="573">
        <f t="shared" si="5"/>
        <v>0</v>
      </c>
      <c r="J20" s="573">
        <f t="shared" si="6"/>
        <v>0</v>
      </c>
      <c r="K20" s="573">
        <f t="shared" si="7"/>
        <v>0</v>
      </c>
      <c r="L20" s="573">
        <f t="shared" si="8"/>
        <v>0</v>
      </c>
      <c r="M20" s="572">
        <f t="shared" si="9"/>
        <v>0</v>
      </c>
      <c r="N20" s="572">
        <f t="shared" si="10"/>
        <v>0</v>
      </c>
      <c r="O20" s="572">
        <f t="shared" si="11"/>
        <v>0</v>
      </c>
      <c r="P20" s="572">
        <f t="shared" si="12"/>
        <v>0</v>
      </c>
      <c r="Q20" s="572">
        <f t="shared" si="13"/>
        <v>0</v>
      </c>
      <c r="R20" s="572">
        <f t="shared" si="14"/>
        <v>0</v>
      </c>
      <c r="S20" s="572">
        <f t="shared" si="15"/>
        <v>0</v>
      </c>
      <c r="T20" s="572">
        <f t="shared" si="16"/>
        <v>0</v>
      </c>
      <c r="U20" s="572">
        <f t="shared" si="17"/>
        <v>0</v>
      </c>
      <c r="V20" s="723">
        <f t="shared" si="18"/>
        <v>0</v>
      </c>
      <c r="W20" s="575" t="s">
        <v>15</v>
      </c>
    </row>
    <row r="21" spans="1:31" s="551" customFormat="1" ht="16.7" customHeight="1">
      <c r="A21" s="718" t="s">
        <v>16</v>
      </c>
      <c r="B21" s="572">
        <f t="shared" si="1"/>
        <v>0</v>
      </c>
      <c r="C21" s="572">
        <f t="shared" si="1"/>
        <v>0</v>
      </c>
      <c r="D21" s="572">
        <f t="shared" si="19"/>
        <v>0</v>
      </c>
      <c r="E21" s="572">
        <f t="shared" si="2"/>
        <v>0</v>
      </c>
      <c r="F21" s="572">
        <f t="shared" si="2"/>
        <v>0</v>
      </c>
      <c r="G21" s="573">
        <f t="shared" si="3"/>
        <v>0</v>
      </c>
      <c r="H21" s="573">
        <f t="shared" si="4"/>
        <v>0</v>
      </c>
      <c r="I21" s="573">
        <f t="shared" si="5"/>
        <v>0</v>
      </c>
      <c r="J21" s="573">
        <f t="shared" si="6"/>
        <v>0</v>
      </c>
      <c r="K21" s="573">
        <f t="shared" si="7"/>
        <v>0</v>
      </c>
      <c r="L21" s="573">
        <f t="shared" si="8"/>
        <v>0</v>
      </c>
      <c r="M21" s="572">
        <f t="shared" si="9"/>
        <v>0</v>
      </c>
      <c r="N21" s="572">
        <f t="shared" si="10"/>
        <v>0</v>
      </c>
      <c r="O21" s="572">
        <f t="shared" si="11"/>
        <v>0</v>
      </c>
      <c r="P21" s="572">
        <f t="shared" si="12"/>
        <v>0</v>
      </c>
      <c r="Q21" s="572">
        <f t="shared" si="13"/>
        <v>0</v>
      </c>
      <c r="R21" s="572">
        <f t="shared" si="14"/>
        <v>0</v>
      </c>
      <c r="S21" s="572">
        <f t="shared" si="15"/>
        <v>0</v>
      </c>
      <c r="T21" s="572">
        <f t="shared" si="16"/>
        <v>0</v>
      </c>
      <c r="U21" s="572">
        <f t="shared" si="17"/>
        <v>0</v>
      </c>
      <c r="V21" s="723">
        <f t="shared" si="18"/>
        <v>0</v>
      </c>
      <c r="W21" s="575" t="s">
        <v>17</v>
      </c>
      <c r="AB21" s="577"/>
      <c r="AD21" s="578"/>
      <c r="AE21" s="578"/>
    </row>
    <row r="22" spans="1:31" s="551" customFormat="1" ht="16.7" customHeight="1">
      <c r="A22" s="718" t="s">
        <v>18</v>
      </c>
      <c r="B22" s="572">
        <f t="shared" si="1"/>
        <v>0</v>
      </c>
      <c r="C22" s="572">
        <f t="shared" si="1"/>
        <v>0</v>
      </c>
      <c r="D22" s="572">
        <f t="shared" si="19"/>
        <v>0</v>
      </c>
      <c r="E22" s="572">
        <f t="shared" si="2"/>
        <v>0</v>
      </c>
      <c r="F22" s="572">
        <f t="shared" si="2"/>
        <v>0</v>
      </c>
      <c r="G22" s="573">
        <f t="shared" si="3"/>
        <v>0</v>
      </c>
      <c r="H22" s="573">
        <f t="shared" si="4"/>
        <v>0</v>
      </c>
      <c r="I22" s="573">
        <f t="shared" si="5"/>
        <v>0</v>
      </c>
      <c r="J22" s="573">
        <f t="shared" si="6"/>
        <v>0</v>
      </c>
      <c r="K22" s="573">
        <f t="shared" si="7"/>
        <v>0</v>
      </c>
      <c r="L22" s="573">
        <f t="shared" si="8"/>
        <v>0</v>
      </c>
      <c r="M22" s="572">
        <f t="shared" si="9"/>
        <v>0</v>
      </c>
      <c r="N22" s="572">
        <f t="shared" si="10"/>
        <v>0</v>
      </c>
      <c r="O22" s="572">
        <f t="shared" si="11"/>
        <v>0</v>
      </c>
      <c r="P22" s="572">
        <f t="shared" si="12"/>
        <v>0</v>
      </c>
      <c r="Q22" s="572">
        <f t="shared" si="13"/>
        <v>0</v>
      </c>
      <c r="R22" s="572">
        <f t="shared" si="14"/>
        <v>0</v>
      </c>
      <c r="S22" s="572">
        <f t="shared" si="15"/>
        <v>0</v>
      </c>
      <c r="T22" s="572">
        <f t="shared" si="16"/>
        <v>0</v>
      </c>
      <c r="U22" s="572">
        <f t="shared" si="17"/>
        <v>0</v>
      </c>
      <c r="V22" s="723">
        <f t="shared" si="18"/>
        <v>0</v>
      </c>
      <c r="W22" s="575" t="s">
        <v>19</v>
      </c>
      <c r="AB22" s="577"/>
      <c r="AD22" s="578"/>
      <c r="AE22" s="578"/>
    </row>
    <row r="23" spans="1:31" s="551" customFormat="1" ht="16.7" customHeight="1">
      <c r="A23" s="718" t="s">
        <v>20</v>
      </c>
      <c r="B23" s="572">
        <f t="shared" si="1"/>
        <v>0</v>
      </c>
      <c r="C23" s="572">
        <f t="shared" si="1"/>
        <v>0</v>
      </c>
      <c r="D23" s="572">
        <f t="shared" si="19"/>
        <v>0</v>
      </c>
      <c r="E23" s="572">
        <f t="shared" si="2"/>
        <v>0</v>
      </c>
      <c r="F23" s="572">
        <f t="shared" si="2"/>
        <v>0</v>
      </c>
      <c r="G23" s="573">
        <f t="shared" si="3"/>
        <v>0</v>
      </c>
      <c r="H23" s="573">
        <f t="shared" si="4"/>
        <v>0</v>
      </c>
      <c r="I23" s="573">
        <f t="shared" si="5"/>
        <v>0</v>
      </c>
      <c r="J23" s="573">
        <f t="shared" si="6"/>
        <v>0</v>
      </c>
      <c r="K23" s="573">
        <f t="shared" si="7"/>
        <v>0</v>
      </c>
      <c r="L23" s="573">
        <f t="shared" si="8"/>
        <v>0</v>
      </c>
      <c r="M23" s="572">
        <f t="shared" si="9"/>
        <v>0</v>
      </c>
      <c r="N23" s="572">
        <f t="shared" si="10"/>
        <v>0</v>
      </c>
      <c r="O23" s="572">
        <f t="shared" si="11"/>
        <v>0</v>
      </c>
      <c r="P23" s="572">
        <f t="shared" si="12"/>
        <v>0</v>
      </c>
      <c r="Q23" s="572">
        <f t="shared" si="13"/>
        <v>0</v>
      </c>
      <c r="R23" s="572">
        <f t="shared" si="14"/>
        <v>0</v>
      </c>
      <c r="S23" s="572">
        <f t="shared" si="15"/>
        <v>0</v>
      </c>
      <c r="T23" s="572">
        <f t="shared" si="16"/>
        <v>0</v>
      </c>
      <c r="U23" s="572">
        <f t="shared" si="17"/>
        <v>0</v>
      </c>
      <c r="V23" s="723">
        <f t="shared" si="18"/>
        <v>0</v>
      </c>
      <c r="W23" s="575" t="s">
        <v>21</v>
      </c>
      <c r="AB23" s="577"/>
      <c r="AD23" s="578"/>
      <c r="AE23" s="578"/>
    </row>
    <row r="24" spans="1:31" s="551" customFormat="1" ht="16.7" customHeight="1">
      <c r="A24" s="718" t="s">
        <v>22</v>
      </c>
      <c r="B24" s="572">
        <f t="shared" si="1"/>
        <v>0</v>
      </c>
      <c r="C24" s="572">
        <f t="shared" si="1"/>
        <v>0</v>
      </c>
      <c r="D24" s="572">
        <f t="shared" si="19"/>
        <v>0</v>
      </c>
      <c r="E24" s="572">
        <f t="shared" si="2"/>
        <v>0</v>
      </c>
      <c r="F24" s="572">
        <f t="shared" si="2"/>
        <v>0</v>
      </c>
      <c r="G24" s="573">
        <f t="shared" si="3"/>
        <v>0</v>
      </c>
      <c r="H24" s="573">
        <f t="shared" si="4"/>
        <v>0</v>
      </c>
      <c r="I24" s="573">
        <f t="shared" si="5"/>
        <v>0</v>
      </c>
      <c r="J24" s="573">
        <f t="shared" si="6"/>
        <v>0</v>
      </c>
      <c r="K24" s="573">
        <f t="shared" si="7"/>
        <v>0</v>
      </c>
      <c r="L24" s="573">
        <f t="shared" si="8"/>
        <v>0</v>
      </c>
      <c r="M24" s="572">
        <f t="shared" si="9"/>
        <v>0</v>
      </c>
      <c r="N24" s="572">
        <f t="shared" si="10"/>
        <v>0</v>
      </c>
      <c r="O24" s="572">
        <f t="shared" si="11"/>
        <v>0</v>
      </c>
      <c r="P24" s="572">
        <f t="shared" si="12"/>
        <v>0</v>
      </c>
      <c r="Q24" s="572">
        <f t="shared" si="13"/>
        <v>0</v>
      </c>
      <c r="R24" s="572">
        <f t="shared" si="14"/>
        <v>0</v>
      </c>
      <c r="S24" s="572">
        <f t="shared" si="15"/>
        <v>0</v>
      </c>
      <c r="T24" s="572">
        <f t="shared" si="16"/>
        <v>0</v>
      </c>
      <c r="U24" s="572">
        <f t="shared" si="17"/>
        <v>0</v>
      </c>
      <c r="V24" s="723">
        <f t="shared" si="18"/>
        <v>0</v>
      </c>
      <c r="W24" s="575" t="s">
        <v>23</v>
      </c>
      <c r="AB24" s="577"/>
      <c r="AD24" s="578"/>
      <c r="AE24" s="578"/>
    </row>
    <row r="25" spans="1:31" s="551" customFormat="1" ht="16.7" customHeight="1">
      <c r="A25" s="718" t="s">
        <v>24</v>
      </c>
      <c r="B25" s="572">
        <f t="shared" si="1"/>
        <v>0</v>
      </c>
      <c r="C25" s="572">
        <f t="shared" si="1"/>
        <v>0</v>
      </c>
      <c r="D25" s="572">
        <f t="shared" si="19"/>
        <v>0</v>
      </c>
      <c r="E25" s="572">
        <f t="shared" si="2"/>
        <v>0</v>
      </c>
      <c r="F25" s="572">
        <f t="shared" si="2"/>
        <v>0</v>
      </c>
      <c r="G25" s="573">
        <f t="shared" si="3"/>
        <v>0</v>
      </c>
      <c r="H25" s="573">
        <f t="shared" si="4"/>
        <v>0</v>
      </c>
      <c r="I25" s="573">
        <f t="shared" si="5"/>
        <v>0</v>
      </c>
      <c r="J25" s="573">
        <f t="shared" si="6"/>
        <v>0</v>
      </c>
      <c r="K25" s="573">
        <f t="shared" si="7"/>
        <v>0</v>
      </c>
      <c r="L25" s="573">
        <f t="shared" si="8"/>
        <v>0</v>
      </c>
      <c r="M25" s="572">
        <f t="shared" si="9"/>
        <v>0</v>
      </c>
      <c r="N25" s="572">
        <f t="shared" si="10"/>
        <v>0</v>
      </c>
      <c r="O25" s="572">
        <f t="shared" si="11"/>
        <v>0</v>
      </c>
      <c r="P25" s="572">
        <f t="shared" si="12"/>
        <v>0</v>
      </c>
      <c r="Q25" s="572">
        <f t="shared" si="13"/>
        <v>0</v>
      </c>
      <c r="R25" s="572">
        <f t="shared" si="14"/>
        <v>0</v>
      </c>
      <c r="S25" s="572">
        <f t="shared" si="15"/>
        <v>0</v>
      </c>
      <c r="T25" s="572">
        <f t="shared" si="16"/>
        <v>0</v>
      </c>
      <c r="U25" s="572">
        <f t="shared" si="17"/>
        <v>0</v>
      </c>
      <c r="V25" s="723">
        <f t="shared" si="18"/>
        <v>0</v>
      </c>
      <c r="W25" s="575" t="s">
        <v>25</v>
      </c>
      <c r="AB25" s="577"/>
      <c r="AD25" s="578"/>
      <c r="AE25" s="578"/>
    </row>
    <row r="26" spans="1:31" s="551" customFormat="1" ht="16.7" customHeight="1">
      <c r="A26" s="576" t="s">
        <v>26</v>
      </c>
      <c r="B26" s="570">
        <v>5</v>
      </c>
      <c r="C26" s="571">
        <v>177</v>
      </c>
      <c r="D26" s="572">
        <f t="shared" si="19"/>
        <v>387</v>
      </c>
      <c r="E26" s="571">
        <v>196</v>
      </c>
      <c r="F26" s="571">
        <v>191</v>
      </c>
      <c r="G26" s="573">
        <f t="shared" si="3"/>
        <v>22.41</v>
      </c>
      <c r="H26" s="574">
        <v>0.09</v>
      </c>
      <c r="I26" s="574">
        <v>12.44</v>
      </c>
      <c r="J26" s="574">
        <v>2.76</v>
      </c>
      <c r="K26" s="574">
        <v>3.75</v>
      </c>
      <c r="L26" s="574">
        <v>3.37</v>
      </c>
      <c r="M26" s="572">
        <f t="shared" si="9"/>
        <v>372</v>
      </c>
      <c r="N26" s="571">
        <v>12</v>
      </c>
      <c r="O26" s="571">
        <v>49</v>
      </c>
      <c r="P26" s="571">
        <v>301</v>
      </c>
      <c r="Q26" s="571">
        <v>0</v>
      </c>
      <c r="R26" s="571">
        <v>0</v>
      </c>
      <c r="S26" s="571">
        <v>0</v>
      </c>
      <c r="T26" s="571">
        <v>0</v>
      </c>
      <c r="U26" s="571">
        <v>2</v>
      </c>
      <c r="V26" s="724">
        <v>8</v>
      </c>
      <c r="W26" s="575" t="s">
        <v>27</v>
      </c>
      <c r="AB26" s="577"/>
      <c r="AD26" s="578"/>
      <c r="AE26" s="578"/>
    </row>
    <row r="27" spans="1:31" s="551" customFormat="1" ht="16.7" customHeight="1">
      <c r="A27" s="576" t="s">
        <v>28</v>
      </c>
      <c r="B27" s="570">
        <v>0</v>
      </c>
      <c r="C27" s="572">
        <f t="shared" si="19"/>
        <v>0</v>
      </c>
      <c r="D27" s="572">
        <f t="shared" si="19"/>
        <v>0</v>
      </c>
      <c r="E27" s="572">
        <f t="shared" ref="E27:E32" si="20">SUM(F27:G27)</f>
        <v>0</v>
      </c>
      <c r="F27" s="572">
        <f t="shared" ref="F27:F32" si="21">SUM(G27:H27)</f>
        <v>0</v>
      </c>
      <c r="G27" s="573">
        <f t="shared" si="3"/>
        <v>0</v>
      </c>
      <c r="H27" s="573">
        <f t="shared" ref="H27:H32" si="22">SUM(I27:M27)</f>
        <v>0</v>
      </c>
      <c r="I27" s="573">
        <f t="shared" ref="I27:I32" si="23">SUM(J27:N27)</f>
        <v>0</v>
      </c>
      <c r="J27" s="573">
        <f t="shared" ref="J27:J32" si="24">SUM(K27:O27)</f>
        <v>0</v>
      </c>
      <c r="K27" s="573">
        <f t="shared" ref="K27:K32" si="25">SUM(L27:P27)</f>
        <v>0</v>
      </c>
      <c r="L27" s="573">
        <f t="shared" ref="L27:L32" si="26">SUM(M27:Q27)</f>
        <v>0</v>
      </c>
      <c r="M27" s="572">
        <f t="shared" si="9"/>
        <v>0</v>
      </c>
      <c r="N27" s="572">
        <f t="shared" ref="N27:N32" si="27">SUM(O27:W27)</f>
        <v>0</v>
      </c>
      <c r="O27" s="572">
        <f t="shared" ref="O27:O32" si="28">SUM(P27:X27)</f>
        <v>0</v>
      </c>
      <c r="P27" s="572">
        <f t="shared" ref="P27:P32" si="29">SUM(Q27:Y27)</f>
        <v>0</v>
      </c>
      <c r="Q27" s="572">
        <f t="shared" ref="Q27:Q32" si="30">SUM(R27:Z27)</f>
        <v>0</v>
      </c>
      <c r="R27" s="572">
        <f t="shared" ref="R27:R32" si="31">SUM(S27:AA27)</f>
        <v>0</v>
      </c>
      <c r="S27" s="572">
        <f t="shared" ref="S27:S32" si="32">SUM(T27:AB27)</f>
        <v>0</v>
      </c>
      <c r="T27" s="572">
        <f t="shared" ref="T27:T32" si="33">SUM(U27:AC27)</f>
        <v>0</v>
      </c>
      <c r="U27" s="572">
        <f t="shared" ref="U27:U32" si="34">SUM(V27:AD27)</f>
        <v>0</v>
      </c>
      <c r="V27" s="723">
        <f t="shared" ref="V27:V32" si="35">SUM(W27:AE27)</f>
        <v>0</v>
      </c>
      <c r="W27" s="575" t="s">
        <v>29</v>
      </c>
      <c r="AB27" s="577"/>
      <c r="AD27" s="578"/>
      <c r="AE27" s="578"/>
    </row>
    <row r="28" spans="1:31" s="551" customFormat="1" ht="16.7" customHeight="1">
      <c r="A28" s="576" t="s">
        <v>30</v>
      </c>
      <c r="B28" s="570">
        <v>0</v>
      </c>
      <c r="C28" s="572">
        <f t="shared" si="19"/>
        <v>0</v>
      </c>
      <c r="D28" s="572">
        <f t="shared" si="19"/>
        <v>0</v>
      </c>
      <c r="E28" s="572">
        <f t="shared" si="20"/>
        <v>0</v>
      </c>
      <c r="F28" s="572">
        <f t="shared" si="21"/>
        <v>0</v>
      </c>
      <c r="G28" s="573">
        <f t="shared" si="3"/>
        <v>0</v>
      </c>
      <c r="H28" s="573">
        <f t="shared" si="22"/>
        <v>0</v>
      </c>
      <c r="I28" s="573">
        <f t="shared" si="23"/>
        <v>0</v>
      </c>
      <c r="J28" s="573">
        <f t="shared" si="24"/>
        <v>0</v>
      </c>
      <c r="K28" s="573">
        <f t="shared" si="25"/>
        <v>0</v>
      </c>
      <c r="L28" s="573">
        <f t="shared" si="26"/>
        <v>0</v>
      </c>
      <c r="M28" s="572">
        <f t="shared" si="9"/>
        <v>0</v>
      </c>
      <c r="N28" s="572">
        <f t="shared" si="27"/>
        <v>0</v>
      </c>
      <c r="O28" s="572">
        <f t="shared" si="28"/>
        <v>0</v>
      </c>
      <c r="P28" s="572">
        <f t="shared" si="29"/>
        <v>0</v>
      </c>
      <c r="Q28" s="572">
        <f t="shared" si="30"/>
        <v>0</v>
      </c>
      <c r="R28" s="572">
        <f t="shared" si="31"/>
        <v>0</v>
      </c>
      <c r="S28" s="572">
        <f t="shared" si="32"/>
        <v>0</v>
      </c>
      <c r="T28" s="572">
        <f t="shared" si="33"/>
        <v>0</v>
      </c>
      <c r="U28" s="572">
        <f t="shared" si="34"/>
        <v>0</v>
      </c>
      <c r="V28" s="723">
        <f t="shared" si="35"/>
        <v>0</v>
      </c>
      <c r="W28" s="575" t="s">
        <v>31</v>
      </c>
      <c r="AB28" s="577"/>
      <c r="AD28" s="578"/>
      <c r="AE28" s="578"/>
    </row>
    <row r="29" spans="1:31" s="551" customFormat="1" ht="16.7" customHeight="1">
      <c r="A29" s="576" t="s">
        <v>32</v>
      </c>
      <c r="B29" s="570">
        <v>0</v>
      </c>
      <c r="C29" s="572">
        <f t="shared" si="19"/>
        <v>0</v>
      </c>
      <c r="D29" s="572">
        <f t="shared" si="19"/>
        <v>0</v>
      </c>
      <c r="E29" s="572">
        <f t="shared" si="20"/>
        <v>0</v>
      </c>
      <c r="F29" s="572">
        <f t="shared" si="21"/>
        <v>0</v>
      </c>
      <c r="G29" s="573">
        <f t="shared" si="3"/>
        <v>0</v>
      </c>
      <c r="H29" s="573">
        <f t="shared" si="22"/>
        <v>0</v>
      </c>
      <c r="I29" s="573">
        <f t="shared" si="23"/>
        <v>0</v>
      </c>
      <c r="J29" s="573">
        <f t="shared" si="24"/>
        <v>0</v>
      </c>
      <c r="K29" s="573">
        <f t="shared" si="25"/>
        <v>0</v>
      </c>
      <c r="L29" s="573">
        <f t="shared" si="26"/>
        <v>0</v>
      </c>
      <c r="M29" s="572">
        <f t="shared" si="9"/>
        <v>0</v>
      </c>
      <c r="N29" s="572">
        <f t="shared" si="27"/>
        <v>0</v>
      </c>
      <c r="O29" s="572">
        <f t="shared" si="28"/>
        <v>0</v>
      </c>
      <c r="P29" s="572">
        <f t="shared" si="29"/>
        <v>0</v>
      </c>
      <c r="Q29" s="572">
        <f t="shared" si="30"/>
        <v>0</v>
      </c>
      <c r="R29" s="572">
        <f t="shared" si="31"/>
        <v>0</v>
      </c>
      <c r="S29" s="572">
        <f t="shared" si="32"/>
        <v>0</v>
      </c>
      <c r="T29" s="572">
        <f t="shared" si="33"/>
        <v>0</v>
      </c>
      <c r="U29" s="572">
        <f t="shared" si="34"/>
        <v>0</v>
      </c>
      <c r="V29" s="723">
        <f t="shared" si="35"/>
        <v>0</v>
      </c>
      <c r="W29" s="575" t="s">
        <v>33</v>
      </c>
      <c r="AB29" s="577"/>
      <c r="AD29" s="578"/>
      <c r="AE29" s="578"/>
    </row>
    <row r="30" spans="1:31" s="551" customFormat="1" ht="16.7" customHeight="1">
      <c r="A30" s="576" t="s">
        <v>34</v>
      </c>
      <c r="B30" s="570">
        <v>0</v>
      </c>
      <c r="C30" s="572">
        <f t="shared" si="19"/>
        <v>0</v>
      </c>
      <c r="D30" s="572">
        <f t="shared" si="19"/>
        <v>0</v>
      </c>
      <c r="E30" s="572">
        <f t="shared" si="20"/>
        <v>0</v>
      </c>
      <c r="F30" s="572">
        <f t="shared" si="21"/>
        <v>0</v>
      </c>
      <c r="G30" s="573">
        <f t="shared" si="3"/>
        <v>0</v>
      </c>
      <c r="H30" s="573">
        <f t="shared" si="22"/>
        <v>0</v>
      </c>
      <c r="I30" s="573">
        <f t="shared" si="23"/>
        <v>0</v>
      </c>
      <c r="J30" s="573">
        <f t="shared" si="24"/>
        <v>0</v>
      </c>
      <c r="K30" s="573">
        <f t="shared" si="25"/>
        <v>0</v>
      </c>
      <c r="L30" s="573">
        <f t="shared" si="26"/>
        <v>0</v>
      </c>
      <c r="M30" s="572">
        <f t="shared" si="9"/>
        <v>0</v>
      </c>
      <c r="N30" s="572">
        <f t="shared" si="27"/>
        <v>0</v>
      </c>
      <c r="O30" s="572">
        <f t="shared" si="28"/>
        <v>0</v>
      </c>
      <c r="P30" s="572">
        <f t="shared" si="29"/>
        <v>0</v>
      </c>
      <c r="Q30" s="572">
        <f t="shared" si="30"/>
        <v>0</v>
      </c>
      <c r="R30" s="572">
        <f t="shared" si="31"/>
        <v>0</v>
      </c>
      <c r="S30" s="572">
        <f t="shared" si="32"/>
        <v>0</v>
      </c>
      <c r="T30" s="572">
        <f t="shared" si="33"/>
        <v>0</v>
      </c>
      <c r="U30" s="572">
        <f t="shared" si="34"/>
        <v>0</v>
      </c>
      <c r="V30" s="723">
        <f t="shared" si="35"/>
        <v>0</v>
      </c>
      <c r="W30" s="575" t="s">
        <v>35</v>
      </c>
      <c r="AB30" s="577"/>
      <c r="AD30" s="578"/>
      <c r="AE30" s="578"/>
    </row>
    <row r="31" spans="1:31" s="551" customFormat="1" ht="16.7" customHeight="1">
      <c r="A31" s="576" t="s">
        <v>36</v>
      </c>
      <c r="B31" s="570">
        <v>0</v>
      </c>
      <c r="C31" s="572">
        <f t="shared" si="19"/>
        <v>0</v>
      </c>
      <c r="D31" s="572">
        <f t="shared" si="19"/>
        <v>0</v>
      </c>
      <c r="E31" s="572">
        <f t="shared" si="20"/>
        <v>0</v>
      </c>
      <c r="F31" s="572">
        <f t="shared" si="21"/>
        <v>0</v>
      </c>
      <c r="G31" s="573">
        <f t="shared" si="3"/>
        <v>0</v>
      </c>
      <c r="H31" s="573">
        <f t="shared" si="22"/>
        <v>0</v>
      </c>
      <c r="I31" s="573">
        <f t="shared" si="23"/>
        <v>0</v>
      </c>
      <c r="J31" s="573">
        <f t="shared" si="24"/>
        <v>0</v>
      </c>
      <c r="K31" s="573">
        <f t="shared" si="25"/>
        <v>0</v>
      </c>
      <c r="L31" s="573">
        <f t="shared" si="26"/>
        <v>0</v>
      </c>
      <c r="M31" s="572">
        <f t="shared" si="9"/>
        <v>0</v>
      </c>
      <c r="N31" s="572">
        <f t="shared" si="27"/>
        <v>0</v>
      </c>
      <c r="O31" s="572">
        <f t="shared" si="28"/>
        <v>0</v>
      </c>
      <c r="P31" s="572">
        <f t="shared" si="29"/>
        <v>0</v>
      </c>
      <c r="Q31" s="572">
        <f t="shared" si="30"/>
        <v>0</v>
      </c>
      <c r="R31" s="572">
        <f t="shared" si="31"/>
        <v>0</v>
      </c>
      <c r="S31" s="572">
        <f t="shared" si="32"/>
        <v>0</v>
      </c>
      <c r="T31" s="572">
        <f t="shared" si="33"/>
        <v>0</v>
      </c>
      <c r="U31" s="572">
        <f t="shared" si="34"/>
        <v>0</v>
      </c>
      <c r="V31" s="723">
        <f t="shared" si="35"/>
        <v>0</v>
      </c>
      <c r="W31" s="575" t="s">
        <v>37</v>
      </c>
      <c r="AB31" s="577"/>
      <c r="AD31" s="578"/>
      <c r="AE31" s="578"/>
    </row>
    <row r="32" spans="1:31" s="551" customFormat="1" ht="16.7" customHeight="1">
      <c r="A32" s="576" t="s">
        <v>38</v>
      </c>
      <c r="B32" s="570">
        <v>0</v>
      </c>
      <c r="C32" s="572">
        <f t="shared" si="19"/>
        <v>0</v>
      </c>
      <c r="D32" s="572">
        <f t="shared" si="19"/>
        <v>0</v>
      </c>
      <c r="E32" s="572">
        <f t="shared" si="20"/>
        <v>0</v>
      </c>
      <c r="F32" s="572">
        <f t="shared" si="21"/>
        <v>0</v>
      </c>
      <c r="G32" s="573">
        <f t="shared" si="3"/>
        <v>0</v>
      </c>
      <c r="H32" s="573">
        <f t="shared" si="22"/>
        <v>0</v>
      </c>
      <c r="I32" s="573">
        <f t="shared" si="23"/>
        <v>0</v>
      </c>
      <c r="J32" s="573">
        <f t="shared" si="24"/>
        <v>0</v>
      </c>
      <c r="K32" s="573">
        <f t="shared" si="25"/>
        <v>0</v>
      </c>
      <c r="L32" s="573">
        <f t="shared" si="26"/>
        <v>0</v>
      </c>
      <c r="M32" s="572">
        <f t="shared" si="9"/>
        <v>0</v>
      </c>
      <c r="N32" s="572">
        <f t="shared" si="27"/>
        <v>0</v>
      </c>
      <c r="O32" s="572">
        <f t="shared" si="28"/>
        <v>0</v>
      </c>
      <c r="P32" s="572">
        <f t="shared" si="29"/>
        <v>0</v>
      </c>
      <c r="Q32" s="572">
        <f t="shared" si="30"/>
        <v>0</v>
      </c>
      <c r="R32" s="572">
        <f t="shared" si="31"/>
        <v>0</v>
      </c>
      <c r="S32" s="572">
        <f t="shared" si="32"/>
        <v>0</v>
      </c>
      <c r="T32" s="572">
        <f t="shared" si="33"/>
        <v>0</v>
      </c>
      <c r="U32" s="572">
        <f t="shared" si="34"/>
        <v>0</v>
      </c>
      <c r="V32" s="723">
        <f t="shared" si="35"/>
        <v>0</v>
      </c>
      <c r="W32" s="575" t="s">
        <v>39</v>
      </c>
      <c r="AB32" s="577"/>
      <c r="AD32" s="578"/>
      <c r="AE32" s="578"/>
    </row>
    <row r="33" spans="1:31" s="551" customFormat="1" ht="16.7" customHeight="1">
      <c r="A33" s="576" t="s">
        <v>40</v>
      </c>
      <c r="B33" s="570">
        <v>1</v>
      </c>
      <c r="C33" s="571">
        <v>25</v>
      </c>
      <c r="D33" s="572">
        <f t="shared" si="19"/>
        <v>50</v>
      </c>
      <c r="E33" s="571">
        <v>27</v>
      </c>
      <c r="F33" s="571">
        <v>23</v>
      </c>
      <c r="G33" s="573">
        <f t="shared" si="3"/>
        <v>20.079999999999998</v>
      </c>
      <c r="H33" s="574">
        <v>0.03</v>
      </c>
      <c r="I33" s="574">
        <v>9.6999999999999993</v>
      </c>
      <c r="J33" s="574">
        <v>1.06</v>
      </c>
      <c r="K33" s="574">
        <v>4.88</v>
      </c>
      <c r="L33" s="574">
        <v>4.41</v>
      </c>
      <c r="M33" s="572">
        <f t="shared" si="9"/>
        <v>198</v>
      </c>
      <c r="N33" s="571">
        <v>5</v>
      </c>
      <c r="O33" s="571">
        <v>124</v>
      </c>
      <c r="P33" s="571">
        <v>63</v>
      </c>
      <c r="Q33" s="571">
        <v>1</v>
      </c>
      <c r="R33" s="571">
        <v>1</v>
      </c>
      <c r="S33" s="571">
        <v>1</v>
      </c>
      <c r="T33" s="571">
        <v>0</v>
      </c>
      <c r="U33" s="571">
        <v>0</v>
      </c>
      <c r="V33" s="724">
        <v>3</v>
      </c>
      <c r="W33" s="575" t="s">
        <v>41</v>
      </c>
      <c r="AB33" s="577"/>
      <c r="AD33" s="578"/>
      <c r="AE33" s="578"/>
    </row>
    <row r="34" spans="1:31" s="551" customFormat="1" ht="16.7" customHeight="1">
      <c r="A34" s="576" t="s">
        <v>42</v>
      </c>
      <c r="B34" s="570">
        <v>0</v>
      </c>
      <c r="C34" s="572">
        <f t="shared" si="19"/>
        <v>0</v>
      </c>
      <c r="D34" s="572">
        <f t="shared" si="19"/>
        <v>0</v>
      </c>
      <c r="E34" s="572">
        <f t="shared" ref="E34" si="36">SUM(F34:G34)</f>
        <v>0</v>
      </c>
      <c r="F34" s="572">
        <f t="shared" ref="F34" si="37">SUM(G34:H34)</f>
        <v>0</v>
      </c>
      <c r="G34" s="572">
        <f t="shared" ref="G34" si="38">SUM(H34:I34)</f>
        <v>0</v>
      </c>
      <c r="H34" s="572">
        <f t="shared" ref="H34" si="39">SUM(I34:J34)</f>
        <v>0</v>
      </c>
      <c r="I34" s="572">
        <f t="shared" ref="I34" si="40">SUM(J34:K34)</f>
        <v>0</v>
      </c>
      <c r="J34" s="572">
        <f t="shared" ref="J34" si="41">SUM(K34:L34)</f>
        <v>0</v>
      </c>
      <c r="K34" s="572">
        <f t="shared" ref="K34" si="42">SUM(L34:M34)</f>
        <v>0</v>
      </c>
      <c r="L34" s="572">
        <f t="shared" ref="L34" si="43">SUM(M34:N34)</f>
        <v>0</v>
      </c>
      <c r="M34" s="572">
        <f t="shared" si="9"/>
        <v>0</v>
      </c>
      <c r="N34" s="572">
        <f t="shared" ref="N34" si="44">SUM(O34:W34)</f>
        <v>0</v>
      </c>
      <c r="O34" s="572">
        <f t="shared" ref="O34" si="45">SUM(P34:X34)</f>
        <v>0</v>
      </c>
      <c r="P34" s="572">
        <f t="shared" ref="P34" si="46">SUM(Q34:Y34)</f>
        <v>0</v>
      </c>
      <c r="Q34" s="572">
        <f t="shared" ref="Q34" si="47">SUM(R34:Z34)</f>
        <v>0</v>
      </c>
      <c r="R34" s="572">
        <f t="shared" ref="R34" si="48">SUM(S34:AA34)</f>
        <v>0</v>
      </c>
      <c r="S34" s="572">
        <f t="shared" ref="S34" si="49">SUM(T34:AB34)</f>
        <v>0</v>
      </c>
      <c r="T34" s="572">
        <f t="shared" ref="T34" si="50">SUM(U34:AC34)</f>
        <v>0</v>
      </c>
      <c r="U34" s="572">
        <f t="shared" ref="U34" si="51">SUM(V34:AD34)</f>
        <v>0</v>
      </c>
      <c r="V34" s="723">
        <f t="shared" ref="V34" si="52">SUM(W34:AE34)</f>
        <v>0</v>
      </c>
      <c r="W34" s="575" t="s">
        <v>43</v>
      </c>
      <c r="AB34" s="577"/>
      <c r="AD34" s="578"/>
      <c r="AE34" s="578"/>
    </row>
    <row r="35" spans="1:31" s="551" customFormat="1" ht="16.7" customHeight="1">
      <c r="A35" s="567" t="s">
        <v>44</v>
      </c>
      <c r="B35" s="570">
        <v>2</v>
      </c>
      <c r="C35" s="571">
        <v>186</v>
      </c>
      <c r="D35" s="572">
        <f t="shared" si="19"/>
        <v>495</v>
      </c>
      <c r="E35" s="571">
        <v>257</v>
      </c>
      <c r="F35" s="571">
        <v>238</v>
      </c>
      <c r="G35" s="573">
        <f t="shared" si="3"/>
        <v>72.25</v>
      </c>
      <c r="H35" s="574">
        <v>0.18</v>
      </c>
      <c r="I35" s="574">
        <v>58.68</v>
      </c>
      <c r="J35" s="574">
        <v>2.71</v>
      </c>
      <c r="K35" s="574">
        <v>6.48</v>
      </c>
      <c r="L35" s="574">
        <v>4.2</v>
      </c>
      <c r="M35" s="572">
        <f t="shared" si="9"/>
        <v>1241</v>
      </c>
      <c r="N35" s="571">
        <v>9</v>
      </c>
      <c r="O35" s="571">
        <v>339</v>
      </c>
      <c r="P35" s="571">
        <v>808</v>
      </c>
      <c r="Q35" s="571">
        <v>17</v>
      </c>
      <c r="R35" s="571">
        <v>12</v>
      </c>
      <c r="S35" s="571">
        <v>0</v>
      </c>
      <c r="T35" s="571">
        <v>0</v>
      </c>
      <c r="U35" s="571">
        <v>2</v>
      </c>
      <c r="V35" s="724">
        <v>54</v>
      </c>
      <c r="W35" s="575" t="s">
        <v>518</v>
      </c>
    </row>
    <row r="36" spans="1:31" s="551" customFormat="1" ht="16.7" customHeight="1">
      <c r="A36" s="567" t="s">
        <v>46</v>
      </c>
      <c r="B36" s="570">
        <v>0</v>
      </c>
      <c r="C36" s="571">
        <v>0</v>
      </c>
      <c r="D36" s="572">
        <f t="shared" si="19"/>
        <v>0</v>
      </c>
      <c r="E36" s="572">
        <f t="shared" ref="E36:E39" si="53">SUM(F36:G36)</f>
        <v>0</v>
      </c>
      <c r="F36" s="572">
        <f t="shared" ref="F36:F39" si="54">SUM(G36:H36)</f>
        <v>0</v>
      </c>
      <c r="G36" s="572">
        <f t="shared" ref="G36:G39" si="55">SUM(H36:I36)</f>
        <v>0</v>
      </c>
      <c r="H36" s="572">
        <f t="shared" ref="H36:H39" si="56">SUM(I36:J36)</f>
        <v>0</v>
      </c>
      <c r="I36" s="572">
        <f t="shared" ref="I36:I39" si="57">SUM(J36:K36)</f>
        <v>0</v>
      </c>
      <c r="J36" s="572">
        <f t="shared" ref="J36:J39" si="58">SUM(K36:L36)</f>
        <v>0</v>
      </c>
      <c r="K36" s="572">
        <f t="shared" ref="K36:K39" si="59">SUM(L36:M36)</f>
        <v>0</v>
      </c>
      <c r="L36" s="572">
        <f t="shared" ref="L36:L39" si="60">SUM(M36:N36)</f>
        <v>0</v>
      </c>
      <c r="M36" s="572">
        <f t="shared" si="9"/>
        <v>0</v>
      </c>
      <c r="N36" s="572">
        <f t="shared" ref="N36:N39" si="61">SUM(O36:W36)</f>
        <v>0</v>
      </c>
      <c r="O36" s="572">
        <f t="shared" ref="O36:O39" si="62">SUM(P36:X36)</f>
        <v>0</v>
      </c>
      <c r="P36" s="572">
        <f t="shared" ref="P36:P39" si="63">SUM(Q36:Y36)</f>
        <v>0</v>
      </c>
      <c r="Q36" s="572">
        <f t="shared" ref="Q36:Q39" si="64">SUM(R36:Z36)</f>
        <v>0</v>
      </c>
      <c r="R36" s="572">
        <f t="shared" ref="R36:R39" si="65">SUM(S36:AA36)</f>
        <v>0</v>
      </c>
      <c r="S36" s="572">
        <f t="shared" ref="S36:S39" si="66">SUM(T36:AB36)</f>
        <v>0</v>
      </c>
      <c r="T36" s="572">
        <f t="shared" ref="T36:T39" si="67">SUM(U36:AC36)</f>
        <v>0</v>
      </c>
      <c r="U36" s="572">
        <f t="shared" ref="U36:U39" si="68">SUM(V36:AD36)</f>
        <v>0</v>
      </c>
      <c r="V36" s="723">
        <f t="shared" ref="V36:V39" si="69">SUM(W36:AE36)</f>
        <v>0</v>
      </c>
      <c r="W36" s="575" t="s">
        <v>47</v>
      </c>
    </row>
    <row r="37" spans="1:31" s="551" customFormat="1" ht="16.7" customHeight="1">
      <c r="A37" s="567" t="s">
        <v>48</v>
      </c>
      <c r="B37" s="570">
        <v>0</v>
      </c>
      <c r="C37" s="571">
        <v>0</v>
      </c>
      <c r="D37" s="572">
        <f t="shared" si="19"/>
        <v>0</v>
      </c>
      <c r="E37" s="572">
        <f t="shared" si="53"/>
        <v>0</v>
      </c>
      <c r="F37" s="572">
        <f t="shared" si="54"/>
        <v>0</v>
      </c>
      <c r="G37" s="572">
        <f t="shared" si="55"/>
        <v>0</v>
      </c>
      <c r="H37" s="572">
        <f t="shared" si="56"/>
        <v>0</v>
      </c>
      <c r="I37" s="572">
        <f t="shared" si="57"/>
        <v>0</v>
      </c>
      <c r="J37" s="572">
        <f t="shared" si="58"/>
        <v>0</v>
      </c>
      <c r="K37" s="572">
        <f t="shared" si="59"/>
        <v>0</v>
      </c>
      <c r="L37" s="572">
        <f t="shared" si="60"/>
        <v>0</v>
      </c>
      <c r="M37" s="572">
        <f t="shared" si="9"/>
        <v>0</v>
      </c>
      <c r="N37" s="572">
        <f t="shared" si="61"/>
        <v>0</v>
      </c>
      <c r="O37" s="572">
        <f t="shared" si="62"/>
        <v>0</v>
      </c>
      <c r="P37" s="572">
        <f t="shared" si="63"/>
        <v>0</v>
      </c>
      <c r="Q37" s="572">
        <f t="shared" si="64"/>
        <v>0</v>
      </c>
      <c r="R37" s="572">
        <f t="shared" si="65"/>
        <v>0</v>
      </c>
      <c r="S37" s="572">
        <f t="shared" si="66"/>
        <v>0</v>
      </c>
      <c r="T37" s="572">
        <f t="shared" si="67"/>
        <v>0</v>
      </c>
      <c r="U37" s="572">
        <f t="shared" si="68"/>
        <v>0</v>
      </c>
      <c r="V37" s="723">
        <f t="shared" si="69"/>
        <v>0</v>
      </c>
      <c r="W37" s="575" t="s">
        <v>49</v>
      </c>
    </row>
    <row r="38" spans="1:31" s="551" customFormat="1" ht="16.7" customHeight="1">
      <c r="A38" s="567" t="s">
        <v>50</v>
      </c>
      <c r="B38" s="570">
        <v>0</v>
      </c>
      <c r="C38" s="571">
        <v>0</v>
      </c>
      <c r="D38" s="572">
        <f t="shared" si="19"/>
        <v>0</v>
      </c>
      <c r="E38" s="572">
        <f t="shared" si="53"/>
        <v>0</v>
      </c>
      <c r="F38" s="572">
        <f t="shared" si="54"/>
        <v>0</v>
      </c>
      <c r="G38" s="572">
        <f t="shared" si="55"/>
        <v>0</v>
      </c>
      <c r="H38" s="572">
        <f t="shared" si="56"/>
        <v>0</v>
      </c>
      <c r="I38" s="572">
        <f t="shared" si="57"/>
        <v>0</v>
      </c>
      <c r="J38" s="572">
        <f t="shared" si="58"/>
        <v>0</v>
      </c>
      <c r="K38" s="572">
        <f t="shared" si="59"/>
        <v>0</v>
      </c>
      <c r="L38" s="572">
        <f t="shared" si="60"/>
        <v>0</v>
      </c>
      <c r="M38" s="572">
        <f t="shared" si="9"/>
        <v>0</v>
      </c>
      <c r="N38" s="572">
        <f t="shared" si="61"/>
        <v>0</v>
      </c>
      <c r="O38" s="572">
        <f t="shared" si="62"/>
        <v>0</v>
      </c>
      <c r="P38" s="572">
        <f t="shared" si="63"/>
        <v>0</v>
      </c>
      <c r="Q38" s="572">
        <f t="shared" si="64"/>
        <v>0</v>
      </c>
      <c r="R38" s="572">
        <f t="shared" si="65"/>
        <v>0</v>
      </c>
      <c r="S38" s="572">
        <f t="shared" si="66"/>
        <v>0</v>
      </c>
      <c r="T38" s="572">
        <f t="shared" si="67"/>
        <v>0</v>
      </c>
      <c r="U38" s="572">
        <f t="shared" si="68"/>
        <v>0</v>
      </c>
      <c r="V38" s="723">
        <f t="shared" si="69"/>
        <v>0</v>
      </c>
      <c r="W38" s="575" t="s">
        <v>51</v>
      </c>
    </row>
    <row r="39" spans="1:31" s="551" customFormat="1" ht="16.7" customHeight="1" thickBot="1">
      <c r="A39" s="579" t="s">
        <v>52</v>
      </c>
      <c r="B39" s="580">
        <v>0</v>
      </c>
      <c r="C39" s="581">
        <v>0</v>
      </c>
      <c r="D39" s="572">
        <f t="shared" si="19"/>
        <v>0</v>
      </c>
      <c r="E39" s="572">
        <f t="shared" si="53"/>
        <v>0</v>
      </c>
      <c r="F39" s="572">
        <f t="shared" si="54"/>
        <v>0</v>
      </c>
      <c r="G39" s="572">
        <f t="shared" si="55"/>
        <v>0</v>
      </c>
      <c r="H39" s="572">
        <f t="shared" si="56"/>
        <v>0</v>
      </c>
      <c r="I39" s="572">
        <f t="shared" si="57"/>
        <v>0</v>
      </c>
      <c r="J39" s="572">
        <f t="shared" si="58"/>
        <v>0</v>
      </c>
      <c r="K39" s="572">
        <f t="shared" si="59"/>
        <v>0</v>
      </c>
      <c r="L39" s="572">
        <f t="shared" si="60"/>
        <v>0</v>
      </c>
      <c r="M39" s="572">
        <f t="shared" si="9"/>
        <v>0</v>
      </c>
      <c r="N39" s="572">
        <f t="shared" si="61"/>
        <v>0</v>
      </c>
      <c r="O39" s="572">
        <f t="shared" si="62"/>
        <v>0</v>
      </c>
      <c r="P39" s="572">
        <f t="shared" si="63"/>
        <v>0</v>
      </c>
      <c r="Q39" s="572">
        <f t="shared" si="64"/>
        <v>0</v>
      </c>
      <c r="R39" s="572">
        <f t="shared" si="65"/>
        <v>0</v>
      </c>
      <c r="S39" s="572">
        <f t="shared" si="66"/>
        <v>0</v>
      </c>
      <c r="T39" s="572">
        <f t="shared" si="67"/>
        <v>0</v>
      </c>
      <c r="U39" s="572">
        <f t="shared" si="68"/>
        <v>0</v>
      </c>
      <c r="V39" s="725">
        <f t="shared" si="69"/>
        <v>0</v>
      </c>
      <c r="W39" s="720" t="s">
        <v>53</v>
      </c>
    </row>
    <row r="40" spans="1:31" s="585" customFormat="1" ht="11.1" customHeight="1">
      <c r="A40" s="582" t="s">
        <v>217</v>
      </c>
      <c r="B40" s="582"/>
      <c r="C40" s="582"/>
      <c r="D40" s="582"/>
      <c r="E40" s="582"/>
      <c r="F40" s="582"/>
      <c r="G40" s="582"/>
      <c r="H40" s="582"/>
      <c r="I40" s="583"/>
      <c r="J40" s="582"/>
      <c r="K40" s="583"/>
      <c r="L40" s="582"/>
      <c r="M40" s="582"/>
      <c r="N40" s="582"/>
      <c r="O40" s="582"/>
      <c r="P40" s="582"/>
      <c r="Q40" s="582"/>
      <c r="R40" s="582"/>
      <c r="S40" s="583"/>
      <c r="T40" s="583"/>
      <c r="U40" s="583"/>
      <c r="V40" s="583"/>
      <c r="W40" s="584" t="s">
        <v>357</v>
      </c>
    </row>
    <row r="41" spans="1:31" s="587" customFormat="1" ht="11.1" customHeight="1">
      <c r="A41" s="132" t="s">
        <v>218</v>
      </c>
      <c r="B41" s="586"/>
      <c r="C41" s="586"/>
      <c r="D41" s="586"/>
      <c r="E41" s="586"/>
      <c r="F41" s="586"/>
      <c r="G41" s="586"/>
      <c r="H41" s="586"/>
      <c r="I41" s="586"/>
      <c r="J41" s="586"/>
      <c r="K41" s="586"/>
      <c r="L41" s="586"/>
      <c r="M41" s="586"/>
      <c r="N41" s="586"/>
      <c r="O41" s="586"/>
      <c r="P41" s="586"/>
      <c r="Q41" s="586"/>
      <c r="R41" s="586"/>
      <c r="S41" s="586"/>
      <c r="T41" s="586"/>
      <c r="U41" s="586"/>
      <c r="V41" s="586"/>
    </row>
    <row r="42" spans="1:31" s="551" customFormat="1" ht="11.25">
      <c r="A42" s="588" t="s">
        <v>800</v>
      </c>
      <c r="B42" s="589"/>
      <c r="C42" s="589"/>
      <c r="D42" s="550"/>
      <c r="E42" s="550"/>
      <c r="F42" s="550"/>
      <c r="G42" s="590"/>
      <c r="H42" s="590"/>
      <c r="I42" s="590"/>
      <c r="J42" s="590"/>
      <c r="K42" s="590"/>
      <c r="L42" s="590"/>
      <c r="M42" s="550"/>
      <c r="N42" s="550"/>
      <c r="O42" s="550"/>
      <c r="P42" s="550"/>
      <c r="Q42" s="550"/>
      <c r="R42" s="550"/>
      <c r="S42" s="550"/>
      <c r="T42" s="550"/>
      <c r="U42" s="550"/>
    </row>
    <row r="43" spans="1:31" s="551" customFormat="1" ht="11.25">
      <c r="B43" s="589"/>
      <c r="C43" s="589"/>
      <c r="D43" s="550"/>
      <c r="E43" s="550"/>
      <c r="F43" s="550"/>
    </row>
    <row r="44" spans="1:31" s="551" customFormat="1" ht="11.25">
      <c r="B44" s="589"/>
      <c r="C44" s="589"/>
      <c r="D44" s="550"/>
      <c r="E44" s="550"/>
      <c r="F44" s="550"/>
    </row>
    <row r="45" spans="1:31" s="551" customFormat="1" ht="11.25">
      <c r="B45" s="589"/>
      <c r="C45" s="589"/>
      <c r="D45" s="550"/>
      <c r="E45" s="550"/>
      <c r="F45" s="550"/>
    </row>
    <row r="46" spans="1:31" s="551" customFormat="1" ht="11.25">
      <c r="B46" s="589"/>
      <c r="C46" s="589"/>
      <c r="D46" s="550"/>
      <c r="E46" s="550"/>
      <c r="F46" s="550"/>
    </row>
    <row r="47" spans="1:31" s="551" customFormat="1" ht="11.25">
      <c r="B47" s="589"/>
      <c r="C47" s="589"/>
      <c r="D47" s="550"/>
      <c r="E47" s="550"/>
      <c r="F47" s="550"/>
    </row>
    <row r="48" spans="1:31" s="551" customFormat="1" ht="11.25">
      <c r="B48" s="589"/>
      <c r="C48" s="589"/>
      <c r="D48" s="550"/>
      <c r="E48" s="550"/>
      <c r="F48" s="550"/>
    </row>
    <row r="49" spans="2:6" s="551" customFormat="1" ht="11.25">
      <c r="B49" s="589"/>
      <c r="C49" s="589"/>
      <c r="D49" s="550"/>
      <c r="E49" s="550"/>
      <c r="F49" s="550"/>
    </row>
    <row r="50" spans="2:6" s="551" customFormat="1" ht="11.25">
      <c r="B50" s="589"/>
      <c r="C50" s="589"/>
      <c r="D50" s="550"/>
      <c r="E50" s="550"/>
      <c r="F50" s="550"/>
    </row>
    <row r="51" spans="2:6" s="551" customFormat="1" ht="11.25">
      <c r="B51" s="589"/>
      <c r="C51" s="589"/>
      <c r="D51" s="550"/>
      <c r="E51" s="550"/>
      <c r="F51" s="550"/>
    </row>
    <row r="52" spans="2:6" s="551" customFormat="1" ht="11.25">
      <c r="B52" s="589"/>
      <c r="C52" s="589"/>
      <c r="D52" s="550"/>
      <c r="E52" s="550"/>
      <c r="F52" s="550"/>
    </row>
    <row r="53" spans="2:6" s="551" customFormat="1" ht="11.25">
      <c r="B53" s="589"/>
      <c r="C53" s="589"/>
      <c r="D53" s="550"/>
      <c r="E53" s="550"/>
      <c r="F53" s="550"/>
    </row>
    <row r="54" spans="2:6" s="551" customFormat="1" ht="11.25">
      <c r="B54" s="589"/>
      <c r="C54" s="589"/>
      <c r="D54" s="550"/>
      <c r="E54" s="550"/>
      <c r="F54" s="550"/>
    </row>
    <row r="55" spans="2:6" s="551" customFormat="1" ht="11.25">
      <c r="B55" s="589"/>
      <c r="C55" s="589"/>
      <c r="D55" s="550"/>
      <c r="E55" s="550"/>
      <c r="F55" s="550"/>
    </row>
    <row r="56" spans="2:6" s="551" customFormat="1" ht="11.25">
      <c r="B56" s="589"/>
      <c r="C56" s="589"/>
      <c r="D56" s="550"/>
      <c r="E56" s="550"/>
      <c r="F56" s="550"/>
    </row>
    <row r="57" spans="2:6" s="551" customFormat="1" ht="11.25">
      <c r="B57" s="589"/>
      <c r="C57" s="589"/>
      <c r="D57" s="550"/>
      <c r="E57" s="550"/>
      <c r="F57" s="550"/>
    </row>
    <row r="58" spans="2:6" s="551" customFormat="1" ht="11.25">
      <c r="B58" s="589"/>
      <c r="C58" s="589"/>
      <c r="D58" s="550"/>
      <c r="E58" s="550"/>
      <c r="F58" s="550"/>
    </row>
    <row r="59" spans="2:6" s="551" customFormat="1" ht="11.25">
      <c r="B59" s="589"/>
      <c r="C59" s="589"/>
      <c r="D59" s="550"/>
      <c r="E59" s="550"/>
      <c r="F59" s="550"/>
    </row>
    <row r="60" spans="2:6" s="551" customFormat="1" ht="11.25">
      <c r="B60" s="589"/>
      <c r="C60" s="589"/>
      <c r="D60" s="550"/>
      <c r="E60" s="550"/>
      <c r="F60" s="550"/>
    </row>
    <row r="61" spans="2:6" s="551" customFormat="1" ht="11.25">
      <c r="B61" s="589"/>
      <c r="C61" s="589"/>
      <c r="D61" s="550"/>
      <c r="E61" s="550"/>
      <c r="F61" s="550"/>
    </row>
    <row r="62" spans="2:6" s="551" customFormat="1" ht="11.25">
      <c r="B62" s="589"/>
      <c r="C62" s="589"/>
      <c r="D62" s="550"/>
      <c r="E62" s="550"/>
      <c r="F62" s="550"/>
    </row>
    <row r="63" spans="2:6" s="551" customFormat="1" ht="11.25">
      <c r="B63" s="589"/>
      <c r="C63" s="589"/>
      <c r="D63" s="550"/>
      <c r="E63" s="550"/>
      <c r="F63" s="550"/>
    </row>
    <row r="64" spans="2:6" s="551" customFormat="1" ht="11.25">
      <c r="B64" s="589"/>
      <c r="C64" s="589"/>
      <c r="D64" s="550"/>
      <c r="E64" s="550"/>
      <c r="F64" s="550"/>
    </row>
    <row r="65" spans="2:6" s="551" customFormat="1" ht="11.25">
      <c r="B65" s="589"/>
      <c r="C65" s="589"/>
      <c r="D65" s="550"/>
      <c r="E65" s="550"/>
      <c r="F65" s="550"/>
    </row>
    <row r="66" spans="2:6" s="551" customFormat="1" ht="11.25">
      <c r="B66" s="589"/>
      <c r="C66" s="589"/>
      <c r="D66" s="550"/>
      <c r="E66" s="550"/>
      <c r="F66" s="550"/>
    </row>
    <row r="67" spans="2:6" s="551" customFormat="1" ht="11.25">
      <c r="B67" s="589"/>
      <c r="C67" s="589"/>
      <c r="D67" s="550"/>
      <c r="E67" s="550"/>
      <c r="F67" s="550"/>
    </row>
    <row r="68" spans="2:6" s="551" customFormat="1" ht="11.25">
      <c r="B68" s="589"/>
      <c r="C68" s="589"/>
      <c r="D68" s="550"/>
      <c r="E68" s="550"/>
      <c r="F68" s="550"/>
    </row>
    <row r="69" spans="2:6" s="551" customFormat="1" ht="11.25">
      <c r="B69" s="589"/>
      <c r="C69" s="589"/>
      <c r="D69" s="550"/>
      <c r="E69" s="550"/>
      <c r="F69" s="550"/>
    </row>
    <row r="70" spans="2:6" s="551" customFormat="1" ht="11.25">
      <c r="B70" s="589"/>
      <c r="C70" s="589"/>
      <c r="D70" s="550"/>
      <c r="E70" s="550"/>
      <c r="F70" s="550"/>
    </row>
    <row r="71" spans="2:6" s="551" customFormat="1" ht="11.25">
      <c r="B71" s="589"/>
      <c r="C71" s="589"/>
      <c r="D71" s="550"/>
      <c r="E71" s="550"/>
      <c r="F71" s="550"/>
    </row>
    <row r="72" spans="2:6" s="551" customFormat="1" ht="11.25">
      <c r="B72" s="589"/>
      <c r="C72" s="589"/>
      <c r="D72" s="550"/>
      <c r="E72" s="550"/>
      <c r="F72" s="550"/>
    </row>
    <row r="73" spans="2:6" s="551" customFormat="1" ht="11.25">
      <c r="B73" s="589"/>
      <c r="C73" s="589"/>
      <c r="D73" s="550"/>
      <c r="E73" s="550"/>
      <c r="F73" s="550"/>
    </row>
    <row r="74" spans="2:6" s="551" customFormat="1" ht="11.25">
      <c r="B74" s="589"/>
      <c r="C74" s="589"/>
      <c r="D74" s="550"/>
      <c r="E74" s="550"/>
      <c r="F74" s="550"/>
    </row>
    <row r="75" spans="2:6" s="551" customFormat="1" ht="11.25">
      <c r="B75" s="589"/>
      <c r="C75" s="589"/>
      <c r="D75" s="550"/>
      <c r="E75" s="550"/>
      <c r="F75" s="550"/>
    </row>
    <row r="76" spans="2:6" s="551" customFormat="1" ht="11.25">
      <c r="B76" s="589"/>
      <c r="C76" s="589"/>
      <c r="D76" s="550"/>
      <c r="E76" s="550"/>
      <c r="F76" s="550"/>
    </row>
    <row r="77" spans="2:6" s="551" customFormat="1" ht="11.25">
      <c r="B77" s="589"/>
      <c r="C77" s="589"/>
      <c r="D77" s="550"/>
      <c r="E77" s="550"/>
      <c r="F77" s="550"/>
    </row>
    <row r="78" spans="2:6" s="551" customFormat="1" ht="11.25">
      <c r="B78" s="589"/>
      <c r="C78" s="589"/>
      <c r="D78" s="550"/>
      <c r="E78" s="550"/>
      <c r="F78" s="550"/>
    </row>
    <row r="79" spans="2:6" s="551" customFormat="1" ht="11.25">
      <c r="B79" s="589"/>
      <c r="C79" s="589"/>
      <c r="D79" s="550"/>
      <c r="E79" s="550"/>
      <c r="F79" s="550"/>
    </row>
    <row r="80" spans="2:6" s="551" customFormat="1" ht="11.25">
      <c r="B80" s="589"/>
      <c r="C80" s="589"/>
      <c r="D80" s="550"/>
      <c r="E80" s="550"/>
      <c r="F80" s="550"/>
    </row>
    <row r="81" spans="2:6" s="551" customFormat="1" ht="11.25">
      <c r="B81" s="589"/>
      <c r="C81" s="589"/>
      <c r="D81" s="550"/>
      <c r="E81" s="550"/>
      <c r="F81" s="550"/>
    </row>
    <row r="82" spans="2:6" s="551" customFormat="1" ht="11.25">
      <c r="B82" s="589"/>
      <c r="C82" s="589"/>
      <c r="D82" s="550"/>
      <c r="E82" s="550"/>
      <c r="F82" s="550"/>
    </row>
    <row r="83" spans="2:6" s="551" customFormat="1" ht="11.25">
      <c r="B83" s="589"/>
      <c r="C83" s="589"/>
      <c r="D83" s="550"/>
      <c r="E83" s="550"/>
      <c r="F83" s="550"/>
    </row>
    <row r="84" spans="2:6" s="551" customFormat="1" ht="11.25">
      <c r="B84" s="589"/>
      <c r="C84" s="589"/>
      <c r="D84" s="550"/>
      <c r="E84" s="550"/>
      <c r="F84" s="550"/>
    </row>
    <row r="85" spans="2:6" s="551" customFormat="1" ht="11.25">
      <c r="B85" s="589"/>
      <c r="C85" s="589"/>
      <c r="D85" s="550"/>
      <c r="E85" s="550"/>
      <c r="F85" s="550"/>
    </row>
    <row r="86" spans="2:6" s="551" customFormat="1" ht="11.25">
      <c r="B86" s="589"/>
      <c r="C86" s="589"/>
      <c r="D86" s="550"/>
      <c r="E86" s="550"/>
      <c r="F86" s="550"/>
    </row>
    <row r="87" spans="2:6" s="551" customFormat="1" ht="11.25">
      <c r="B87" s="589"/>
      <c r="C87" s="589"/>
      <c r="D87" s="550"/>
      <c r="E87" s="550"/>
      <c r="F87" s="550"/>
    </row>
    <row r="88" spans="2:6" s="551" customFormat="1" ht="11.25">
      <c r="B88" s="589"/>
      <c r="C88" s="589"/>
      <c r="D88" s="550"/>
      <c r="E88" s="550"/>
      <c r="F88" s="550"/>
    </row>
    <row r="89" spans="2:6" s="551" customFormat="1" ht="11.25">
      <c r="B89" s="589"/>
      <c r="C89" s="589"/>
      <c r="D89" s="550"/>
      <c r="E89" s="550"/>
      <c r="F89" s="550"/>
    </row>
    <row r="90" spans="2:6" s="551" customFormat="1" ht="11.25">
      <c r="B90" s="589"/>
      <c r="C90" s="589"/>
      <c r="D90" s="550"/>
      <c r="E90" s="550"/>
      <c r="F90" s="550"/>
    </row>
    <row r="91" spans="2:6" s="551" customFormat="1" ht="11.25">
      <c r="B91" s="589"/>
      <c r="C91" s="589"/>
      <c r="D91" s="550"/>
      <c r="E91" s="550"/>
      <c r="F91" s="550"/>
    </row>
    <row r="92" spans="2:6" s="551" customFormat="1" ht="11.25">
      <c r="B92" s="589"/>
      <c r="C92" s="589"/>
      <c r="D92" s="550"/>
      <c r="E92" s="550"/>
      <c r="F92" s="550"/>
    </row>
    <row r="93" spans="2:6" s="551" customFormat="1" ht="11.25">
      <c r="B93" s="589"/>
      <c r="C93" s="589"/>
      <c r="D93" s="550"/>
      <c r="E93" s="550"/>
      <c r="F93" s="550"/>
    </row>
    <row r="94" spans="2:6" s="551" customFormat="1" ht="11.25">
      <c r="B94" s="589"/>
      <c r="C94" s="589"/>
      <c r="D94" s="550"/>
      <c r="E94" s="550"/>
      <c r="F94" s="550"/>
    </row>
    <row r="95" spans="2:6" s="551" customFormat="1" ht="11.25">
      <c r="B95" s="589"/>
      <c r="C95" s="589"/>
      <c r="D95" s="550"/>
      <c r="E95" s="550"/>
      <c r="F95" s="550"/>
    </row>
    <row r="96" spans="2:6" s="551" customFormat="1" ht="11.25">
      <c r="B96" s="589"/>
      <c r="C96" s="589"/>
      <c r="D96" s="550"/>
      <c r="E96" s="550"/>
      <c r="F96" s="550"/>
    </row>
    <row r="97" spans="2:6" s="551" customFormat="1" ht="11.25">
      <c r="B97" s="589"/>
      <c r="C97" s="589"/>
      <c r="D97" s="550"/>
      <c r="E97" s="550"/>
      <c r="F97" s="550"/>
    </row>
    <row r="98" spans="2:6" s="551" customFormat="1" ht="11.25">
      <c r="B98" s="589"/>
      <c r="C98" s="589"/>
      <c r="D98" s="550"/>
      <c r="E98" s="550"/>
      <c r="F98" s="550"/>
    </row>
    <row r="99" spans="2:6" s="551" customFormat="1" ht="11.25">
      <c r="B99" s="589"/>
      <c r="C99" s="589"/>
      <c r="D99" s="550"/>
      <c r="E99" s="550"/>
      <c r="F99" s="550"/>
    </row>
    <row r="100" spans="2:6" s="551" customFormat="1" ht="11.25">
      <c r="B100" s="589"/>
      <c r="C100" s="589"/>
      <c r="D100" s="550"/>
      <c r="E100" s="550"/>
      <c r="F100" s="550"/>
    </row>
    <row r="101" spans="2:6" s="551" customFormat="1" ht="11.25">
      <c r="B101" s="589"/>
      <c r="C101" s="589"/>
      <c r="D101" s="550"/>
      <c r="E101" s="550"/>
      <c r="F101" s="550"/>
    </row>
    <row r="102" spans="2:6" s="551" customFormat="1" ht="11.25">
      <c r="B102" s="589"/>
      <c r="C102" s="589"/>
      <c r="D102" s="550"/>
      <c r="E102" s="550"/>
      <c r="F102" s="550"/>
    </row>
    <row r="103" spans="2:6" s="551" customFormat="1" ht="11.25">
      <c r="B103" s="589"/>
      <c r="C103" s="589"/>
      <c r="D103" s="550"/>
      <c r="E103" s="550"/>
      <c r="F103" s="550"/>
    </row>
  </sheetData>
  <sheetProtection selectLockedCells="1"/>
  <mergeCells count="30">
    <mergeCell ref="V7:V10"/>
    <mergeCell ref="A4:L4"/>
    <mergeCell ref="Q7:Q10"/>
    <mergeCell ref="M7:M10"/>
    <mergeCell ref="O7:O10"/>
    <mergeCell ref="K7:K10"/>
    <mergeCell ref="I7:I10"/>
    <mergeCell ref="B7:B10"/>
    <mergeCell ref="C7:C10"/>
    <mergeCell ref="A6:A10"/>
    <mergeCell ref="H7:H10"/>
    <mergeCell ref="N7:N10"/>
    <mergeCell ref="P7:P10"/>
    <mergeCell ref="G7:G10"/>
    <mergeCell ref="M3:W3"/>
    <mergeCell ref="A3:L3"/>
    <mergeCell ref="M6:V6"/>
    <mergeCell ref="R7:R10"/>
    <mergeCell ref="S7:S10"/>
    <mergeCell ref="J7:J10"/>
    <mergeCell ref="G6:L6"/>
    <mergeCell ref="D7:F8"/>
    <mergeCell ref="E9:E10"/>
    <mergeCell ref="F9:F10"/>
    <mergeCell ref="B6:F6"/>
    <mergeCell ref="W6:W10"/>
    <mergeCell ref="M4:V4"/>
    <mergeCell ref="T7:T10"/>
    <mergeCell ref="U7:U10"/>
    <mergeCell ref="L7:L10"/>
  </mergeCells>
  <phoneticPr fontId="5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2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3"/>
  <sheetViews>
    <sheetView topLeftCell="A7" zoomScaleNormal="100" zoomScaleSheetLayoutView="100" workbookViewId="0">
      <selection activeCell="C14" sqref="C14"/>
    </sheetView>
  </sheetViews>
  <sheetFormatPr defaultRowHeight="14.25"/>
  <cols>
    <col min="1" max="1" width="8.625" style="140" customWidth="1"/>
    <col min="2" max="2" width="7.625" style="100" customWidth="1"/>
    <col min="3" max="3" width="13.875" style="543" customWidth="1"/>
    <col min="4" max="4" width="7.625" style="100" customWidth="1"/>
    <col min="5" max="5" width="10.625" style="100" customWidth="1"/>
    <col min="6" max="6" width="8.625" style="100" customWidth="1"/>
    <col min="7" max="7" width="10.625" style="543" customWidth="1"/>
    <col min="8" max="8" width="7.625" style="100" customWidth="1"/>
    <col min="9" max="9" width="9.625" style="543" customWidth="1"/>
    <col min="10" max="10" width="11.625" style="100" customWidth="1"/>
    <col min="11" max="11" width="11.625" style="543" customWidth="1"/>
    <col min="12" max="12" width="11.625" style="100" customWidth="1"/>
    <col min="13" max="15" width="11.625" style="543" customWidth="1"/>
    <col min="16" max="17" width="12.625" style="543" customWidth="1"/>
    <col min="18" max="19" width="11.625" style="543" customWidth="1"/>
    <col min="20" max="20" width="11.625" style="100" customWidth="1"/>
    <col min="21" max="21" width="11.625" style="543" customWidth="1"/>
    <col min="22" max="22" width="11.625" style="100" customWidth="1"/>
    <col min="23" max="23" width="11.75" style="543" customWidth="1"/>
    <col min="24" max="29" width="11.625" style="543" customWidth="1"/>
    <col min="30" max="30" width="12.625" style="543" customWidth="1"/>
    <col min="31" max="31" width="6.625" style="543" customWidth="1"/>
    <col min="32" max="32" width="10.625" style="543" customWidth="1"/>
    <col min="33" max="33" width="10.75" style="100" customWidth="1"/>
    <col min="34" max="34" width="10.75" style="544" customWidth="1"/>
    <col min="35" max="35" width="10.75" style="101" customWidth="1"/>
    <col min="36" max="36" width="10.75" style="544" customWidth="1"/>
    <col min="37" max="37" width="10.75" style="101" customWidth="1"/>
    <col min="38" max="38" width="11.5" style="544" customWidth="1"/>
    <col min="39" max="16384" width="9" style="101"/>
  </cols>
  <sheetData>
    <row r="1" spans="1:38" s="106" customFormat="1" ht="14.1" customHeight="1">
      <c r="A1" s="98" t="s">
        <v>828</v>
      </c>
      <c r="C1" s="513"/>
      <c r="E1" s="102"/>
      <c r="G1" s="513"/>
      <c r="I1" s="513"/>
      <c r="K1" s="513"/>
      <c r="M1" s="513"/>
      <c r="N1" s="513"/>
      <c r="O1" s="513"/>
      <c r="P1" s="102" t="s">
        <v>753</v>
      </c>
      <c r="Q1" s="98" t="s">
        <v>829</v>
      </c>
      <c r="R1" s="513"/>
      <c r="S1" s="513"/>
      <c r="U1" s="513"/>
      <c r="V1" s="137"/>
      <c r="W1" s="514"/>
      <c r="X1" s="514"/>
      <c r="Y1" s="514"/>
      <c r="Z1" s="514"/>
      <c r="AA1" s="514"/>
      <c r="AB1" s="514"/>
      <c r="AC1" s="514"/>
      <c r="AD1" s="102" t="s">
        <v>830</v>
      </c>
      <c r="AE1" s="98" t="s">
        <v>793</v>
      </c>
      <c r="AF1" s="513"/>
      <c r="AH1" s="513"/>
      <c r="AJ1" s="513"/>
      <c r="AL1" s="513"/>
    </row>
    <row r="2" spans="1:38" s="106" customFormat="1" ht="14.1" customHeight="1">
      <c r="A2" s="98"/>
      <c r="C2" s="513"/>
      <c r="E2" s="102"/>
      <c r="G2" s="513"/>
      <c r="I2" s="513"/>
      <c r="K2" s="513"/>
      <c r="M2" s="513"/>
      <c r="N2" s="513"/>
      <c r="O2" s="513"/>
      <c r="P2" s="102"/>
      <c r="Q2" s="98"/>
      <c r="R2" s="513"/>
      <c r="S2" s="513"/>
      <c r="U2" s="513"/>
      <c r="V2" s="137"/>
      <c r="W2" s="514"/>
      <c r="X2" s="514"/>
      <c r="Y2" s="514"/>
      <c r="Z2" s="514"/>
      <c r="AA2" s="514"/>
      <c r="AB2" s="514"/>
      <c r="AC2" s="514"/>
      <c r="AD2" s="102"/>
      <c r="AE2" s="98"/>
      <c r="AF2" s="513"/>
      <c r="AH2" s="513"/>
      <c r="AJ2" s="513"/>
      <c r="AL2" s="513"/>
    </row>
    <row r="3" spans="1:38" s="103" customFormat="1" ht="24" customHeight="1">
      <c r="A3" s="822" t="s">
        <v>775</v>
      </c>
      <c r="B3" s="822"/>
      <c r="C3" s="822"/>
      <c r="D3" s="822"/>
      <c r="E3" s="822"/>
      <c r="F3" s="822"/>
      <c r="G3" s="822"/>
      <c r="H3" s="822"/>
      <c r="I3" s="822"/>
      <c r="J3" s="822" t="s">
        <v>370</v>
      </c>
      <c r="K3" s="822"/>
      <c r="L3" s="822"/>
      <c r="M3" s="822"/>
      <c r="N3" s="822"/>
      <c r="O3" s="822"/>
      <c r="P3" s="822"/>
      <c r="Q3" s="822" t="s">
        <v>776</v>
      </c>
      <c r="R3" s="822"/>
      <c r="S3" s="822"/>
      <c r="T3" s="822"/>
      <c r="U3" s="822"/>
      <c r="V3" s="822"/>
      <c r="W3" s="822"/>
      <c r="X3" s="754" t="s">
        <v>371</v>
      </c>
      <c r="Y3" s="754"/>
      <c r="Z3" s="754"/>
      <c r="AA3" s="754"/>
      <c r="AB3" s="754"/>
      <c r="AC3" s="754"/>
      <c r="AD3" s="754"/>
      <c r="AE3" s="822" t="s">
        <v>776</v>
      </c>
      <c r="AF3" s="822"/>
      <c r="AG3" s="822"/>
      <c r="AH3" s="822"/>
      <c r="AI3" s="822"/>
      <c r="AJ3" s="822"/>
      <c r="AK3" s="822"/>
      <c r="AL3" s="822"/>
    </row>
    <row r="4" spans="1:38" s="104" customFormat="1" ht="20.100000000000001" customHeight="1">
      <c r="F4" s="515"/>
      <c r="G4" s="515"/>
      <c r="H4" s="515"/>
      <c r="I4" s="515"/>
      <c r="J4" s="515"/>
      <c r="K4" s="515"/>
      <c r="M4" s="516"/>
      <c r="O4" s="516"/>
      <c r="S4" s="516"/>
      <c r="U4" s="516"/>
      <c r="V4" s="290"/>
      <c r="W4" s="517"/>
      <c r="X4" s="290"/>
      <c r="Y4" s="517"/>
      <c r="Z4" s="290"/>
      <c r="AA4" s="517"/>
      <c r="AB4" s="290"/>
      <c r="AC4" s="517"/>
      <c r="AD4" s="290"/>
      <c r="AE4" s="824" t="s">
        <v>371</v>
      </c>
      <c r="AF4" s="824"/>
      <c r="AG4" s="824"/>
      <c r="AH4" s="824"/>
      <c r="AI4" s="824"/>
      <c r="AJ4" s="824"/>
      <c r="AK4" s="824"/>
      <c r="AL4" s="824"/>
    </row>
    <row r="5" spans="1:38" s="98" customFormat="1" ht="18" customHeight="1" thickBot="1">
      <c r="A5" s="98" t="s">
        <v>219</v>
      </c>
      <c r="G5" s="518"/>
      <c r="I5" s="518"/>
      <c r="K5" s="518"/>
      <c r="M5" s="518"/>
      <c r="O5" s="518"/>
      <c r="P5" s="105" t="s">
        <v>220</v>
      </c>
      <c r="Q5" s="98" t="s">
        <v>219</v>
      </c>
      <c r="R5" s="518"/>
      <c r="S5" s="518"/>
      <c r="U5" s="272"/>
      <c r="W5" s="518"/>
      <c r="X5" s="518"/>
      <c r="Y5" s="518"/>
      <c r="Z5" s="518"/>
      <c r="AA5" s="272"/>
      <c r="AB5" s="105"/>
      <c r="AC5" s="272"/>
      <c r="AD5" s="105" t="s">
        <v>220</v>
      </c>
      <c r="AE5" s="98" t="s">
        <v>219</v>
      </c>
      <c r="AF5" s="102"/>
      <c r="AH5" s="518"/>
      <c r="AJ5" s="518"/>
      <c r="AL5" s="272" t="s">
        <v>220</v>
      </c>
    </row>
    <row r="6" spans="1:38" s="106" customFormat="1" ht="20.100000000000001" customHeight="1">
      <c r="A6" s="1197" t="s">
        <v>221</v>
      </c>
      <c r="B6" s="1023" t="s">
        <v>222</v>
      </c>
      <c r="C6" s="955"/>
      <c r="D6" s="955"/>
      <c r="E6" s="955"/>
      <c r="F6" s="955"/>
      <c r="G6" s="955"/>
      <c r="H6" s="955"/>
      <c r="I6" s="955"/>
      <c r="J6" s="955" t="s">
        <v>222</v>
      </c>
      <c r="K6" s="1025"/>
      <c r="L6" s="819" t="s">
        <v>223</v>
      </c>
      <c r="M6" s="955"/>
      <c r="N6" s="955"/>
      <c r="O6" s="998"/>
      <c r="P6" s="1023" t="s">
        <v>224</v>
      </c>
      <c r="Q6" s="1197" t="s">
        <v>221</v>
      </c>
      <c r="R6" s="1023" t="s">
        <v>223</v>
      </c>
      <c r="S6" s="955"/>
      <c r="T6" s="955"/>
      <c r="U6" s="955"/>
      <c r="V6" s="955"/>
      <c r="W6" s="955"/>
      <c r="X6" s="955" t="s">
        <v>225</v>
      </c>
      <c r="Y6" s="955"/>
      <c r="Z6" s="955"/>
      <c r="AA6" s="955"/>
      <c r="AB6" s="955"/>
      <c r="AC6" s="998"/>
      <c r="AD6" s="1023" t="s">
        <v>224</v>
      </c>
      <c r="AE6" s="863" t="s">
        <v>58</v>
      </c>
      <c r="AF6" s="900"/>
      <c r="AG6" s="1023" t="s">
        <v>225</v>
      </c>
      <c r="AH6" s="955"/>
      <c r="AI6" s="955"/>
      <c r="AJ6" s="1025"/>
      <c r="AK6" s="1202" t="s">
        <v>226</v>
      </c>
      <c r="AL6" s="1202"/>
    </row>
    <row r="7" spans="1:38" s="106" customFormat="1" ht="13.5" customHeight="1">
      <c r="A7" s="1198"/>
      <c r="B7" s="852" t="s">
        <v>227</v>
      </c>
      <c r="C7" s="820"/>
      <c r="D7" s="933" t="s">
        <v>228</v>
      </c>
      <c r="E7" s="1205"/>
      <c r="F7" s="820" t="s">
        <v>229</v>
      </c>
      <c r="G7" s="820"/>
      <c r="H7" s="820" t="s">
        <v>230</v>
      </c>
      <c r="I7" s="836"/>
      <c r="J7" s="933" t="s">
        <v>768</v>
      </c>
      <c r="K7" s="1205"/>
      <c r="L7" s="820" t="s">
        <v>227</v>
      </c>
      <c r="M7" s="820"/>
      <c r="N7" s="832" t="s">
        <v>231</v>
      </c>
      <c r="O7" s="820"/>
      <c r="P7" s="995"/>
      <c r="Q7" s="1198"/>
      <c r="R7" s="852" t="s">
        <v>232</v>
      </c>
      <c r="S7" s="836"/>
      <c r="T7" s="820" t="s">
        <v>233</v>
      </c>
      <c r="U7" s="820"/>
      <c r="V7" s="832" t="s">
        <v>234</v>
      </c>
      <c r="W7" s="836"/>
      <c r="X7" s="832" t="s">
        <v>235</v>
      </c>
      <c r="Y7" s="820"/>
      <c r="Z7" s="832" t="s">
        <v>236</v>
      </c>
      <c r="AA7" s="820"/>
      <c r="AB7" s="820" t="s">
        <v>237</v>
      </c>
      <c r="AC7" s="820"/>
      <c r="AD7" s="995"/>
      <c r="AE7" s="901"/>
      <c r="AF7" s="902"/>
      <c r="AG7" s="820" t="s">
        <v>238</v>
      </c>
      <c r="AH7" s="836"/>
      <c r="AI7" s="820" t="s">
        <v>239</v>
      </c>
      <c r="AJ7" s="836"/>
      <c r="AK7" s="935"/>
      <c r="AL7" s="1203"/>
    </row>
    <row r="8" spans="1:38" s="106" customFormat="1" ht="13.5" customHeight="1">
      <c r="A8" s="1198"/>
      <c r="B8" s="852"/>
      <c r="C8" s="820"/>
      <c r="D8" s="1204"/>
      <c r="E8" s="831"/>
      <c r="F8" s="820"/>
      <c r="G8" s="820"/>
      <c r="H8" s="820"/>
      <c r="I8" s="836"/>
      <c r="J8" s="1204"/>
      <c r="K8" s="831"/>
      <c r="L8" s="820"/>
      <c r="M8" s="820"/>
      <c r="N8" s="832"/>
      <c r="O8" s="820"/>
      <c r="P8" s="995"/>
      <c r="Q8" s="1198"/>
      <c r="R8" s="852"/>
      <c r="S8" s="836"/>
      <c r="T8" s="820"/>
      <c r="U8" s="820"/>
      <c r="V8" s="832"/>
      <c r="W8" s="836"/>
      <c r="X8" s="832"/>
      <c r="Y8" s="820"/>
      <c r="Z8" s="832"/>
      <c r="AA8" s="820"/>
      <c r="AB8" s="820"/>
      <c r="AC8" s="820"/>
      <c r="AD8" s="995"/>
      <c r="AE8" s="901"/>
      <c r="AF8" s="902"/>
      <c r="AG8" s="820"/>
      <c r="AH8" s="836"/>
      <c r="AI8" s="820"/>
      <c r="AJ8" s="836"/>
      <c r="AK8" s="1204"/>
      <c r="AL8" s="988"/>
    </row>
    <row r="9" spans="1:38" s="106" customFormat="1" ht="13.5" customHeight="1">
      <c r="A9" s="1198"/>
      <c r="B9" s="852" t="s">
        <v>240</v>
      </c>
      <c r="C9" s="1195" t="s">
        <v>156</v>
      </c>
      <c r="D9" s="820" t="s">
        <v>240</v>
      </c>
      <c r="E9" s="1206" t="s">
        <v>156</v>
      </c>
      <c r="F9" s="820" t="s">
        <v>240</v>
      </c>
      <c r="G9" s="1195" t="s">
        <v>156</v>
      </c>
      <c r="H9" s="820" t="s">
        <v>240</v>
      </c>
      <c r="I9" s="1200" t="s">
        <v>156</v>
      </c>
      <c r="J9" s="832" t="s">
        <v>769</v>
      </c>
      <c r="K9" s="1195" t="s">
        <v>329</v>
      </c>
      <c r="L9" s="820" t="s">
        <v>240</v>
      </c>
      <c r="M9" s="1195" t="s">
        <v>156</v>
      </c>
      <c r="N9" s="832" t="s">
        <v>240</v>
      </c>
      <c r="O9" s="1195" t="s">
        <v>156</v>
      </c>
      <c r="P9" s="995"/>
      <c r="Q9" s="1198"/>
      <c r="R9" s="852" t="s">
        <v>240</v>
      </c>
      <c r="S9" s="1200" t="s">
        <v>156</v>
      </c>
      <c r="T9" s="820" t="s">
        <v>240</v>
      </c>
      <c r="U9" s="1195" t="s">
        <v>156</v>
      </c>
      <c r="V9" s="832" t="s">
        <v>240</v>
      </c>
      <c r="W9" s="1200" t="s">
        <v>156</v>
      </c>
      <c r="X9" s="832" t="s">
        <v>240</v>
      </c>
      <c r="Y9" s="1195" t="s">
        <v>156</v>
      </c>
      <c r="Z9" s="832" t="s">
        <v>240</v>
      </c>
      <c r="AA9" s="1195" t="s">
        <v>156</v>
      </c>
      <c r="AB9" s="820" t="s">
        <v>240</v>
      </c>
      <c r="AC9" s="1195" t="s">
        <v>156</v>
      </c>
      <c r="AD9" s="995"/>
      <c r="AE9" s="901"/>
      <c r="AF9" s="902"/>
      <c r="AG9" s="820" t="s">
        <v>240</v>
      </c>
      <c r="AH9" s="1200" t="s">
        <v>156</v>
      </c>
      <c r="AI9" s="820" t="s">
        <v>240</v>
      </c>
      <c r="AJ9" s="1200" t="s">
        <v>156</v>
      </c>
      <c r="AK9" s="820" t="s">
        <v>240</v>
      </c>
      <c r="AL9" s="1200" t="s">
        <v>156</v>
      </c>
    </row>
    <row r="10" spans="1:38" s="106" customFormat="1" ht="13.5" customHeight="1">
      <c r="A10" s="1199"/>
      <c r="B10" s="853"/>
      <c r="C10" s="1196"/>
      <c r="D10" s="821"/>
      <c r="E10" s="1207"/>
      <c r="F10" s="821"/>
      <c r="G10" s="1196"/>
      <c r="H10" s="821"/>
      <c r="I10" s="1201"/>
      <c r="J10" s="833"/>
      <c r="K10" s="1196"/>
      <c r="L10" s="821"/>
      <c r="M10" s="1196"/>
      <c r="N10" s="833"/>
      <c r="O10" s="1196"/>
      <c r="P10" s="996"/>
      <c r="Q10" s="1199"/>
      <c r="R10" s="853"/>
      <c r="S10" s="1201"/>
      <c r="T10" s="821"/>
      <c r="U10" s="1196"/>
      <c r="V10" s="833"/>
      <c r="W10" s="1201"/>
      <c r="X10" s="833"/>
      <c r="Y10" s="1196"/>
      <c r="Z10" s="833"/>
      <c r="AA10" s="1196"/>
      <c r="AB10" s="821"/>
      <c r="AC10" s="1196"/>
      <c r="AD10" s="996"/>
      <c r="AE10" s="903"/>
      <c r="AF10" s="904"/>
      <c r="AG10" s="821"/>
      <c r="AH10" s="1201"/>
      <c r="AI10" s="821"/>
      <c r="AJ10" s="1201"/>
      <c r="AK10" s="821"/>
      <c r="AL10" s="1201"/>
    </row>
    <row r="11" spans="1:38" s="106" customFormat="1" ht="17.100000000000001" customHeight="1">
      <c r="A11" s="430" t="s">
        <v>7</v>
      </c>
      <c r="B11" s="519">
        <v>15</v>
      </c>
      <c r="C11" s="238">
        <v>814946</v>
      </c>
      <c r="D11" s="69">
        <v>6</v>
      </c>
      <c r="E11" s="238">
        <v>575633</v>
      </c>
      <c r="F11" s="69">
        <v>4</v>
      </c>
      <c r="G11" s="238">
        <v>182557</v>
      </c>
      <c r="H11" s="69">
        <v>5</v>
      </c>
      <c r="I11" s="238">
        <v>56756</v>
      </c>
      <c r="J11" s="69">
        <v>0</v>
      </c>
      <c r="K11" s="69">
        <v>0</v>
      </c>
      <c r="L11" s="69">
        <v>1288</v>
      </c>
      <c r="M11" s="238">
        <v>61856.008999999991</v>
      </c>
      <c r="N11" s="69">
        <v>869</v>
      </c>
      <c r="O11" s="238">
        <v>1806.8400000000001</v>
      </c>
      <c r="P11" s="433" t="s">
        <v>7</v>
      </c>
      <c r="Q11" s="430" t="s">
        <v>7</v>
      </c>
      <c r="R11" s="69">
        <v>55</v>
      </c>
      <c r="S11" s="238">
        <v>66.162999999999997</v>
      </c>
      <c r="T11" s="69">
        <v>330</v>
      </c>
      <c r="U11" s="238">
        <v>55846.248999999982</v>
      </c>
      <c r="V11" s="69">
        <v>5</v>
      </c>
      <c r="W11" s="69">
        <v>429.24599999999998</v>
      </c>
      <c r="X11" s="69">
        <v>10</v>
      </c>
      <c r="Y11" s="238">
        <v>489.625</v>
      </c>
      <c r="Z11" s="69">
        <v>8</v>
      </c>
      <c r="AA11" s="238">
        <v>913.31299999999999</v>
      </c>
      <c r="AB11" s="69">
        <v>4</v>
      </c>
      <c r="AC11" s="238">
        <v>2050.7820000000002</v>
      </c>
      <c r="AD11" s="433" t="s">
        <v>7</v>
      </c>
      <c r="AE11" s="861" t="s">
        <v>7</v>
      </c>
      <c r="AF11" s="862"/>
      <c r="AG11" s="69">
        <v>7</v>
      </c>
      <c r="AH11" s="238">
        <v>253.79100000000003</v>
      </c>
      <c r="AI11" s="520">
        <v>0</v>
      </c>
      <c r="AJ11" s="520">
        <v>0</v>
      </c>
      <c r="AK11" s="69">
        <v>12</v>
      </c>
      <c r="AL11" s="238">
        <v>8324.1649999999991</v>
      </c>
    </row>
    <row r="12" spans="1:38" s="106" customFormat="1" ht="17.100000000000001" customHeight="1">
      <c r="A12" s="430" t="s">
        <v>291</v>
      </c>
      <c r="B12" s="519">
        <v>15</v>
      </c>
      <c r="C12" s="238">
        <v>814946</v>
      </c>
      <c r="D12" s="69">
        <v>6</v>
      </c>
      <c r="E12" s="238">
        <v>575633</v>
      </c>
      <c r="F12" s="69">
        <v>4</v>
      </c>
      <c r="G12" s="238">
        <v>182557</v>
      </c>
      <c r="H12" s="69">
        <v>5</v>
      </c>
      <c r="I12" s="238">
        <v>56756</v>
      </c>
      <c r="J12" s="69">
        <v>0</v>
      </c>
      <c r="K12" s="69">
        <v>0</v>
      </c>
      <c r="L12" s="69">
        <v>1336</v>
      </c>
      <c r="M12" s="238">
        <v>62617.097999999991</v>
      </c>
      <c r="N12" s="69">
        <v>877</v>
      </c>
      <c r="O12" s="238">
        <v>1824.7159999999999</v>
      </c>
      <c r="P12" s="433" t="s">
        <v>291</v>
      </c>
      <c r="Q12" s="430" t="s">
        <v>291</v>
      </c>
      <c r="R12" s="69">
        <v>84</v>
      </c>
      <c r="S12" s="238">
        <v>108.56499999999998</v>
      </c>
      <c r="T12" s="69">
        <v>336</v>
      </c>
      <c r="U12" s="238">
        <v>56096.372999999992</v>
      </c>
      <c r="V12" s="69">
        <v>6</v>
      </c>
      <c r="W12" s="69">
        <v>636.27299999999991</v>
      </c>
      <c r="X12" s="69">
        <v>11</v>
      </c>
      <c r="Y12" s="238">
        <v>589.57400000000007</v>
      </c>
      <c r="Z12" s="69">
        <v>10</v>
      </c>
      <c r="AA12" s="238">
        <v>956.34400000000005</v>
      </c>
      <c r="AB12" s="69">
        <v>5</v>
      </c>
      <c r="AC12" s="238">
        <v>2151.4620000000004</v>
      </c>
      <c r="AD12" s="433" t="s">
        <v>291</v>
      </c>
      <c r="AE12" s="861" t="s">
        <v>291</v>
      </c>
      <c r="AF12" s="862"/>
      <c r="AG12" s="69">
        <v>7</v>
      </c>
      <c r="AH12" s="238">
        <v>253.79100000000003</v>
      </c>
      <c r="AI12" s="520">
        <v>0</v>
      </c>
      <c r="AJ12" s="520">
        <v>0</v>
      </c>
      <c r="AK12" s="69">
        <v>14</v>
      </c>
      <c r="AL12" s="238">
        <v>10388.264999999999</v>
      </c>
    </row>
    <row r="13" spans="1:38" s="106" customFormat="1" ht="17.100000000000001" customHeight="1">
      <c r="A13" s="430" t="s">
        <v>565</v>
      </c>
      <c r="B13" s="69">
        <v>15</v>
      </c>
      <c r="C13" s="238">
        <v>942844</v>
      </c>
      <c r="D13" s="745">
        <v>6</v>
      </c>
      <c r="E13" s="746">
        <v>575631</v>
      </c>
      <c r="F13" s="745">
        <v>4</v>
      </c>
      <c r="G13" s="746">
        <v>182557</v>
      </c>
      <c r="H13" s="69">
        <v>5</v>
      </c>
      <c r="I13" s="238">
        <v>56756</v>
      </c>
      <c r="J13" s="69">
        <v>1</v>
      </c>
      <c r="K13" s="238">
        <v>127900</v>
      </c>
      <c r="L13" s="69">
        <v>1442</v>
      </c>
      <c r="M13" s="238">
        <v>64058.397000000004</v>
      </c>
      <c r="N13" s="69">
        <v>886</v>
      </c>
      <c r="O13" s="238">
        <v>1851.5620000000001</v>
      </c>
      <c r="P13" s="433" t="s">
        <v>565</v>
      </c>
      <c r="Q13" s="430" t="s">
        <v>565</v>
      </c>
      <c r="R13" s="69">
        <v>138</v>
      </c>
      <c r="S13" s="238">
        <v>223.06</v>
      </c>
      <c r="T13" s="69">
        <v>354</v>
      </c>
      <c r="U13" s="238">
        <v>56970.083999999995</v>
      </c>
      <c r="V13" s="69">
        <v>6</v>
      </c>
      <c r="W13" s="69">
        <v>636.27299999999991</v>
      </c>
      <c r="X13" s="69">
        <v>15</v>
      </c>
      <c r="Y13" s="238">
        <v>728.91200000000003</v>
      </c>
      <c r="Z13" s="69">
        <v>29</v>
      </c>
      <c r="AA13" s="238">
        <v>1216.636</v>
      </c>
      <c r="AB13" s="69">
        <v>5</v>
      </c>
      <c r="AC13" s="238">
        <v>2156.0219999999999</v>
      </c>
      <c r="AD13" s="433" t="s">
        <v>565</v>
      </c>
      <c r="AE13" s="861" t="s">
        <v>565</v>
      </c>
      <c r="AF13" s="862"/>
      <c r="AG13" s="69">
        <v>9</v>
      </c>
      <c r="AH13" s="238">
        <v>275.84800000000001</v>
      </c>
      <c r="AI13" s="520">
        <v>0</v>
      </c>
      <c r="AJ13" s="520">
        <v>0</v>
      </c>
      <c r="AK13" s="69">
        <v>12</v>
      </c>
      <c r="AL13" s="238">
        <v>8324.1649999999991</v>
      </c>
    </row>
    <row r="14" spans="1:38" s="106" customFormat="1" ht="17.100000000000001" customHeight="1">
      <c r="A14" s="430" t="s">
        <v>705</v>
      </c>
      <c r="B14" s="69">
        <v>15</v>
      </c>
      <c r="C14" s="238">
        <v>941853</v>
      </c>
      <c r="D14" s="745">
        <v>6</v>
      </c>
      <c r="E14" s="746">
        <v>575631</v>
      </c>
      <c r="F14" s="745">
        <v>4</v>
      </c>
      <c r="G14" s="746">
        <v>181559</v>
      </c>
      <c r="H14" s="69">
        <v>5</v>
      </c>
      <c r="I14" s="238">
        <v>56763</v>
      </c>
      <c r="J14" s="69">
        <v>1</v>
      </c>
      <c r="K14" s="238">
        <v>127900</v>
      </c>
      <c r="L14" s="69">
        <v>1525</v>
      </c>
      <c r="M14" s="238">
        <v>65751.263000000006</v>
      </c>
      <c r="N14" s="69">
        <v>908</v>
      </c>
      <c r="O14" s="238">
        <v>1892.7329999999997</v>
      </c>
      <c r="P14" s="433" t="s">
        <v>705</v>
      </c>
      <c r="Q14" s="430" t="s">
        <v>705</v>
      </c>
      <c r="R14" s="69">
        <v>175</v>
      </c>
      <c r="S14" s="238">
        <v>306.1520000000001</v>
      </c>
      <c r="T14" s="69">
        <v>375</v>
      </c>
      <c r="U14" s="238">
        <v>58040.59</v>
      </c>
      <c r="V14" s="69">
        <v>6</v>
      </c>
      <c r="W14" s="69">
        <v>636.27299999999991</v>
      </c>
      <c r="X14" s="69">
        <v>18</v>
      </c>
      <c r="Y14" s="238">
        <v>1091.018</v>
      </c>
      <c r="Z14" s="69">
        <v>27</v>
      </c>
      <c r="AA14" s="238">
        <v>1302.2349999999999</v>
      </c>
      <c r="AB14" s="69">
        <v>5</v>
      </c>
      <c r="AC14" s="238">
        <v>2156.0219999999999</v>
      </c>
      <c r="AD14" s="433" t="s">
        <v>705</v>
      </c>
      <c r="AE14" s="861" t="s">
        <v>762</v>
      </c>
      <c r="AF14" s="862"/>
      <c r="AG14" s="69">
        <v>11</v>
      </c>
      <c r="AH14" s="238">
        <v>326.24</v>
      </c>
      <c r="AI14" s="520">
        <v>0</v>
      </c>
      <c r="AJ14" s="520">
        <v>0</v>
      </c>
      <c r="AK14" s="69">
        <v>14</v>
      </c>
      <c r="AL14" s="238">
        <v>9246.4449999999979</v>
      </c>
    </row>
    <row r="15" spans="1:38" s="112" customFormat="1" ht="17.100000000000001" customHeight="1">
      <c r="A15" s="435" t="s">
        <v>764</v>
      </c>
      <c r="B15" s="66">
        <f>SUM(D15,F15,H15,J15)</f>
        <v>17</v>
      </c>
      <c r="C15" s="247">
        <f>SUM(C17:C39)</f>
        <v>1094184</v>
      </c>
      <c r="D15" s="521">
        <v>6</v>
      </c>
      <c r="E15" s="522">
        <v>575631</v>
      </c>
      <c r="F15" s="521">
        <v>4</v>
      </c>
      <c r="G15" s="522">
        <v>182557</v>
      </c>
      <c r="H15" s="66">
        <v>5</v>
      </c>
      <c r="I15" s="247">
        <v>56756</v>
      </c>
      <c r="J15" s="66">
        <v>2</v>
      </c>
      <c r="K15" s="247">
        <v>279240</v>
      </c>
      <c r="L15" s="66">
        <f>SUM(L17:L39)</f>
        <v>1591</v>
      </c>
      <c r="M15" s="247">
        <f>SUM(M17:M39)</f>
        <v>67174.299999999988</v>
      </c>
      <c r="N15" s="66">
        <f>SUM(N17:N39)</f>
        <v>918</v>
      </c>
      <c r="O15" s="247">
        <f>SUM(O17:O39)</f>
        <v>1929.8999999999999</v>
      </c>
      <c r="P15" s="437" t="s">
        <v>764</v>
      </c>
      <c r="Q15" s="435" t="s">
        <v>764</v>
      </c>
      <c r="R15" s="66">
        <f t="shared" ref="R15:AC15" si="0">SUM(R17:R39)</f>
        <v>214</v>
      </c>
      <c r="S15" s="247">
        <f t="shared" si="0"/>
        <v>389.59999999999991</v>
      </c>
      <c r="T15" s="66">
        <f t="shared" si="0"/>
        <v>374</v>
      </c>
      <c r="U15" s="247">
        <f t="shared" si="0"/>
        <v>58354.5</v>
      </c>
      <c r="V15" s="66">
        <f t="shared" si="0"/>
        <v>9</v>
      </c>
      <c r="W15" s="436">
        <f t="shared" si="0"/>
        <v>1186.0999999999999</v>
      </c>
      <c r="X15" s="66">
        <f t="shared" si="0"/>
        <v>22</v>
      </c>
      <c r="Y15" s="247">
        <f t="shared" si="0"/>
        <v>1193.6000000000001</v>
      </c>
      <c r="Z15" s="66">
        <f t="shared" si="0"/>
        <v>36</v>
      </c>
      <c r="AA15" s="247">
        <f t="shared" si="0"/>
        <v>1597.2</v>
      </c>
      <c r="AB15" s="66">
        <f t="shared" si="0"/>
        <v>5</v>
      </c>
      <c r="AC15" s="247">
        <f t="shared" si="0"/>
        <v>2163.8000000000002</v>
      </c>
      <c r="AD15" s="437" t="s">
        <v>764</v>
      </c>
      <c r="AE15" s="1003" t="s">
        <v>764</v>
      </c>
      <c r="AF15" s="1004"/>
      <c r="AG15" s="66">
        <f t="shared" ref="AG15:AL15" si="1">SUM(AG17:AG39)</f>
        <v>13</v>
      </c>
      <c r="AH15" s="247">
        <f t="shared" si="1"/>
        <v>359.59999999999997</v>
      </c>
      <c r="AI15" s="523">
        <f t="shared" si="1"/>
        <v>0</v>
      </c>
      <c r="AJ15" s="524">
        <f t="shared" si="1"/>
        <v>0</v>
      </c>
      <c r="AK15" s="66">
        <f t="shared" si="1"/>
        <v>13</v>
      </c>
      <c r="AL15" s="247">
        <f t="shared" si="1"/>
        <v>8308.9</v>
      </c>
    </row>
    <row r="16" spans="1:38" s="106" customFormat="1" ht="13.15" customHeight="1">
      <c r="A16" s="255"/>
      <c r="B16" s="69"/>
      <c r="C16" s="238"/>
      <c r="D16" s="69"/>
      <c r="E16" s="238"/>
      <c r="F16" s="69"/>
      <c r="G16" s="238"/>
      <c r="H16" s="69"/>
      <c r="I16" s="238"/>
      <c r="J16" s="69"/>
      <c r="K16" s="238"/>
      <c r="L16" s="69"/>
      <c r="M16" s="238"/>
      <c r="N16" s="69"/>
      <c r="O16" s="238"/>
      <c r="P16" s="439"/>
      <c r="Q16" s="255"/>
      <c r="R16" s="238"/>
      <c r="S16" s="238"/>
      <c r="T16" s="69"/>
      <c r="U16" s="238"/>
      <c r="V16" s="69"/>
      <c r="W16" s="238"/>
      <c r="X16" s="238"/>
      <c r="Y16" s="238"/>
      <c r="Z16" s="238"/>
      <c r="AA16" s="238"/>
      <c r="AB16" s="69"/>
      <c r="AC16" s="238"/>
      <c r="AD16" s="439"/>
      <c r="AE16" s="67"/>
      <c r="AF16" s="255"/>
      <c r="AG16" s="69"/>
      <c r="AH16" s="238"/>
      <c r="AI16" s="69"/>
      <c r="AJ16" s="238"/>
      <c r="AK16" s="69"/>
      <c r="AL16" s="238"/>
    </row>
    <row r="17" spans="1:38" s="106" customFormat="1" ht="17.100000000000001" customHeight="1">
      <c r="A17" s="255" t="s">
        <v>78</v>
      </c>
      <c r="B17" s="525">
        <f>SUM(D17+F17+H17+J17)</f>
        <v>1</v>
      </c>
      <c r="C17" s="526">
        <f>SUM(E17+G17+I17+K17)</f>
        <v>8509</v>
      </c>
      <c r="D17" s="527">
        <v>0</v>
      </c>
      <c r="E17" s="527">
        <v>0</v>
      </c>
      <c r="F17" s="527">
        <v>0</v>
      </c>
      <c r="G17" s="527">
        <v>0</v>
      </c>
      <c r="H17" s="527">
        <v>1</v>
      </c>
      <c r="I17" s="528">
        <v>8509</v>
      </c>
      <c r="J17" s="527">
        <v>0</v>
      </c>
      <c r="K17" s="528">
        <v>0</v>
      </c>
      <c r="L17" s="69">
        <f t="shared" ref="L17:M39" si="2">R17+T17+V17+X17+Z17+N17+AB17+AG17+AI17</f>
        <v>268</v>
      </c>
      <c r="M17" s="238">
        <f>S17+U17+W17+Y17+AA17+O17+AC17+AH17+AJ17</f>
        <v>13479.3</v>
      </c>
      <c r="N17" s="527">
        <v>185</v>
      </c>
      <c r="O17" s="529">
        <v>405.8</v>
      </c>
      <c r="P17" s="441" t="s">
        <v>9</v>
      </c>
      <c r="Q17" s="255" t="s">
        <v>78</v>
      </c>
      <c r="R17" s="212">
        <v>13</v>
      </c>
      <c r="S17" s="529">
        <v>34.4</v>
      </c>
      <c r="T17" s="527">
        <v>60</v>
      </c>
      <c r="U17" s="529">
        <v>11850</v>
      </c>
      <c r="V17" s="212">
        <v>0</v>
      </c>
      <c r="W17" s="743">
        <v>0</v>
      </c>
      <c r="X17" s="527">
        <v>3</v>
      </c>
      <c r="Y17" s="529">
        <v>119.7</v>
      </c>
      <c r="Z17" s="527">
        <v>1</v>
      </c>
      <c r="AA17" s="529">
        <v>0.8</v>
      </c>
      <c r="AB17" s="527">
        <v>1</v>
      </c>
      <c r="AC17" s="529">
        <v>989</v>
      </c>
      <c r="AD17" s="441" t="s">
        <v>9</v>
      </c>
      <c r="AE17" s="67" t="s">
        <v>78</v>
      </c>
      <c r="AF17" s="530" t="s">
        <v>9</v>
      </c>
      <c r="AG17" s="527">
        <v>5</v>
      </c>
      <c r="AH17" s="529">
        <v>79.599999999999994</v>
      </c>
      <c r="AI17" s="527">
        <v>0</v>
      </c>
      <c r="AJ17" s="528">
        <v>0</v>
      </c>
      <c r="AK17" s="527">
        <v>0</v>
      </c>
      <c r="AL17" s="528">
        <v>0</v>
      </c>
    </row>
    <row r="18" spans="1:38" s="106" customFormat="1" ht="17.100000000000001" customHeight="1">
      <c r="A18" s="255" t="s">
        <v>10</v>
      </c>
      <c r="B18" s="525">
        <f t="shared" ref="B18:B39" si="3">SUM(D18+F18+H18+J18)</f>
        <v>1</v>
      </c>
      <c r="C18" s="526">
        <f t="shared" ref="C18:C39" si="4">SUM(E18+G18+I18+K18)</f>
        <v>136550</v>
      </c>
      <c r="D18" s="527">
        <v>1</v>
      </c>
      <c r="E18" s="528">
        <v>136550</v>
      </c>
      <c r="F18" s="527">
        <v>0</v>
      </c>
      <c r="G18" s="527">
        <v>0</v>
      </c>
      <c r="H18" s="527">
        <v>0</v>
      </c>
      <c r="I18" s="527">
        <v>0</v>
      </c>
      <c r="J18" s="527">
        <v>0</v>
      </c>
      <c r="K18" s="527">
        <v>0</v>
      </c>
      <c r="L18" s="69">
        <f t="shared" si="2"/>
        <v>122</v>
      </c>
      <c r="M18" s="238">
        <f t="shared" si="2"/>
        <v>3616.5000000000005</v>
      </c>
      <c r="N18" s="527">
        <v>73</v>
      </c>
      <c r="O18" s="529">
        <v>149.5</v>
      </c>
      <c r="P18" s="441" t="s">
        <v>11</v>
      </c>
      <c r="Q18" s="255" t="s">
        <v>10</v>
      </c>
      <c r="R18" s="212">
        <v>18</v>
      </c>
      <c r="S18" s="529">
        <v>36.1</v>
      </c>
      <c r="T18" s="527">
        <v>28</v>
      </c>
      <c r="U18" s="529">
        <v>3353.8</v>
      </c>
      <c r="V18" s="212">
        <v>0</v>
      </c>
      <c r="W18" s="743">
        <v>0</v>
      </c>
      <c r="X18" s="527">
        <v>1</v>
      </c>
      <c r="Y18" s="529">
        <v>27.3</v>
      </c>
      <c r="Z18" s="527">
        <v>1</v>
      </c>
      <c r="AA18" s="529">
        <v>18.5</v>
      </c>
      <c r="AB18" s="527">
        <v>1</v>
      </c>
      <c r="AC18" s="529">
        <v>31.3</v>
      </c>
      <c r="AD18" s="441" t="s">
        <v>11</v>
      </c>
      <c r="AE18" s="67" t="s">
        <v>10</v>
      </c>
      <c r="AF18" s="530" t="s">
        <v>11</v>
      </c>
      <c r="AG18" s="527">
        <v>0</v>
      </c>
      <c r="AH18" s="528">
        <v>0</v>
      </c>
      <c r="AI18" s="527">
        <v>0</v>
      </c>
      <c r="AJ18" s="528">
        <v>0</v>
      </c>
      <c r="AK18" s="527">
        <v>0</v>
      </c>
      <c r="AL18" s="528">
        <v>0</v>
      </c>
    </row>
    <row r="19" spans="1:38" s="106" customFormat="1" ht="17.100000000000001" customHeight="1">
      <c r="A19" s="255" t="s">
        <v>12</v>
      </c>
      <c r="B19" s="525">
        <f t="shared" si="3"/>
        <v>1</v>
      </c>
      <c r="C19" s="526">
        <f t="shared" si="4"/>
        <v>8490</v>
      </c>
      <c r="D19" s="527">
        <v>0</v>
      </c>
      <c r="E19" s="527">
        <v>0</v>
      </c>
      <c r="F19" s="527">
        <v>1</v>
      </c>
      <c r="G19" s="528">
        <v>8490</v>
      </c>
      <c r="H19" s="527">
        <v>0</v>
      </c>
      <c r="I19" s="527">
        <v>0</v>
      </c>
      <c r="J19" s="527">
        <v>0</v>
      </c>
      <c r="K19" s="527">
        <v>0</v>
      </c>
      <c r="L19" s="69">
        <f t="shared" si="2"/>
        <v>83</v>
      </c>
      <c r="M19" s="238">
        <f t="shared" si="2"/>
        <v>3180.3</v>
      </c>
      <c r="N19" s="527">
        <v>54</v>
      </c>
      <c r="O19" s="529">
        <v>98.6</v>
      </c>
      <c r="P19" s="441" t="s">
        <v>13</v>
      </c>
      <c r="Q19" s="255" t="s">
        <v>12</v>
      </c>
      <c r="R19" s="212">
        <v>6</v>
      </c>
      <c r="S19" s="529">
        <v>11.4</v>
      </c>
      <c r="T19" s="527">
        <v>21</v>
      </c>
      <c r="U19" s="529">
        <v>2950.8</v>
      </c>
      <c r="V19" s="212">
        <v>0</v>
      </c>
      <c r="W19" s="743">
        <v>0</v>
      </c>
      <c r="X19" s="527">
        <v>1</v>
      </c>
      <c r="Y19" s="529">
        <v>52.5</v>
      </c>
      <c r="Z19" s="527">
        <v>1</v>
      </c>
      <c r="AA19" s="529">
        <v>67</v>
      </c>
      <c r="AB19" s="527">
        <v>0</v>
      </c>
      <c r="AC19" s="528">
        <v>0</v>
      </c>
      <c r="AD19" s="441" t="s">
        <v>13</v>
      </c>
      <c r="AE19" s="67" t="s">
        <v>12</v>
      </c>
      <c r="AF19" s="530" t="s">
        <v>13</v>
      </c>
      <c r="AG19" s="527">
        <v>0</v>
      </c>
      <c r="AH19" s="528">
        <v>0</v>
      </c>
      <c r="AI19" s="527">
        <v>0</v>
      </c>
      <c r="AJ19" s="528">
        <v>0</v>
      </c>
      <c r="AK19" s="527">
        <v>3</v>
      </c>
      <c r="AL19" s="529">
        <v>1328.9</v>
      </c>
    </row>
    <row r="20" spans="1:38" s="106" customFormat="1" ht="17.100000000000001" customHeight="1">
      <c r="A20" s="255" t="s">
        <v>14</v>
      </c>
      <c r="B20" s="525">
        <f t="shared" si="3"/>
        <v>1</v>
      </c>
      <c r="C20" s="526">
        <f t="shared" si="4"/>
        <v>8380</v>
      </c>
      <c r="D20" s="527">
        <v>0</v>
      </c>
      <c r="E20" s="527">
        <v>0</v>
      </c>
      <c r="F20" s="527">
        <v>1</v>
      </c>
      <c r="G20" s="527">
        <v>8380</v>
      </c>
      <c r="H20" s="527">
        <v>0</v>
      </c>
      <c r="I20" s="527">
        <v>0</v>
      </c>
      <c r="J20" s="527">
        <v>0</v>
      </c>
      <c r="K20" s="527">
        <v>0</v>
      </c>
      <c r="L20" s="69">
        <f t="shared" si="2"/>
        <v>99</v>
      </c>
      <c r="M20" s="238">
        <f t="shared" si="2"/>
        <v>4594.0999999999995</v>
      </c>
      <c r="N20" s="527">
        <v>46</v>
      </c>
      <c r="O20" s="529">
        <v>88.5</v>
      </c>
      <c r="P20" s="441" t="s">
        <v>15</v>
      </c>
      <c r="Q20" s="255" t="s">
        <v>14</v>
      </c>
      <c r="R20" s="212">
        <v>13</v>
      </c>
      <c r="S20" s="529">
        <v>30.2</v>
      </c>
      <c r="T20" s="527">
        <v>27</v>
      </c>
      <c r="U20" s="529">
        <v>4061.5</v>
      </c>
      <c r="V20" s="212">
        <v>2</v>
      </c>
      <c r="W20" s="743">
        <v>39.9</v>
      </c>
      <c r="X20" s="527">
        <v>5</v>
      </c>
      <c r="Y20" s="529">
        <v>263.5</v>
      </c>
      <c r="Z20" s="527">
        <v>6</v>
      </c>
      <c r="AA20" s="529">
        <v>110.5</v>
      </c>
      <c r="AB20" s="527">
        <v>0</v>
      </c>
      <c r="AC20" s="528">
        <v>0</v>
      </c>
      <c r="AD20" s="441" t="s">
        <v>15</v>
      </c>
      <c r="AE20" s="67" t="s">
        <v>14</v>
      </c>
      <c r="AF20" s="530" t="s">
        <v>15</v>
      </c>
      <c r="AG20" s="527">
        <v>0</v>
      </c>
      <c r="AH20" s="528">
        <v>0</v>
      </c>
      <c r="AI20" s="527">
        <v>0</v>
      </c>
      <c r="AJ20" s="528">
        <v>0</v>
      </c>
      <c r="AK20" s="527">
        <v>1</v>
      </c>
      <c r="AL20" s="529">
        <v>2386.5</v>
      </c>
    </row>
    <row r="21" spans="1:38" s="106" customFormat="1" ht="17.100000000000001" customHeight="1">
      <c r="A21" s="262" t="s">
        <v>16</v>
      </c>
      <c r="B21" s="525">
        <f t="shared" si="3"/>
        <v>1</v>
      </c>
      <c r="C21" s="526">
        <f t="shared" si="4"/>
        <v>20860</v>
      </c>
      <c r="D21" s="527">
        <v>0</v>
      </c>
      <c r="E21" s="527">
        <v>0</v>
      </c>
      <c r="F21" s="527">
        <v>1</v>
      </c>
      <c r="G21" s="528">
        <v>20860</v>
      </c>
      <c r="H21" s="527">
        <v>0</v>
      </c>
      <c r="I21" s="527">
        <v>0</v>
      </c>
      <c r="J21" s="527">
        <v>0</v>
      </c>
      <c r="K21" s="527">
        <v>0</v>
      </c>
      <c r="L21" s="69">
        <f t="shared" si="2"/>
        <v>251</v>
      </c>
      <c r="M21" s="238">
        <f t="shared" si="2"/>
        <v>15669.6</v>
      </c>
      <c r="N21" s="527">
        <v>171</v>
      </c>
      <c r="O21" s="529">
        <v>329.4</v>
      </c>
      <c r="P21" s="441" t="s">
        <v>17</v>
      </c>
      <c r="Q21" s="255" t="s">
        <v>16</v>
      </c>
      <c r="R21" s="212">
        <v>22</v>
      </c>
      <c r="S21" s="529">
        <v>26.1</v>
      </c>
      <c r="T21" s="527">
        <v>49</v>
      </c>
      <c r="U21" s="529">
        <v>14583</v>
      </c>
      <c r="V21" s="212">
        <v>0</v>
      </c>
      <c r="W21" s="743">
        <v>0</v>
      </c>
      <c r="X21" s="527">
        <v>1</v>
      </c>
      <c r="Y21" s="529">
        <v>245.7</v>
      </c>
      <c r="Z21" s="527">
        <v>5</v>
      </c>
      <c r="AA21" s="529">
        <v>32.299999999999997</v>
      </c>
      <c r="AB21" s="531">
        <v>1</v>
      </c>
      <c r="AC21" s="529">
        <v>350</v>
      </c>
      <c r="AD21" s="532" t="s">
        <v>17</v>
      </c>
      <c r="AE21" s="70" t="s">
        <v>16</v>
      </c>
      <c r="AF21" s="530" t="s">
        <v>17</v>
      </c>
      <c r="AG21" s="527">
        <v>2</v>
      </c>
      <c r="AH21" s="529">
        <v>103.1</v>
      </c>
      <c r="AI21" s="527">
        <v>0</v>
      </c>
      <c r="AJ21" s="528">
        <v>0</v>
      </c>
      <c r="AK21" s="527">
        <v>0</v>
      </c>
      <c r="AL21" s="528">
        <v>0</v>
      </c>
    </row>
    <row r="22" spans="1:38" s="106" customFormat="1" ht="17.100000000000001" customHeight="1">
      <c r="A22" s="262" t="s">
        <v>18</v>
      </c>
      <c r="B22" s="525">
        <f t="shared" si="3"/>
        <v>1</v>
      </c>
      <c r="C22" s="526">
        <f t="shared" si="4"/>
        <v>166032</v>
      </c>
      <c r="D22" s="527">
        <v>1</v>
      </c>
      <c r="E22" s="528">
        <v>166032</v>
      </c>
      <c r="F22" s="527">
        <v>0</v>
      </c>
      <c r="G22" s="527">
        <v>0</v>
      </c>
      <c r="H22" s="527">
        <v>0</v>
      </c>
      <c r="I22" s="527">
        <v>0</v>
      </c>
      <c r="J22" s="527">
        <v>0</v>
      </c>
      <c r="K22" s="527">
        <v>0</v>
      </c>
      <c r="L22" s="69">
        <f t="shared" si="2"/>
        <v>78</v>
      </c>
      <c r="M22" s="238">
        <f t="shared" si="2"/>
        <v>2621</v>
      </c>
      <c r="N22" s="527">
        <v>27</v>
      </c>
      <c r="O22" s="529">
        <v>50.7</v>
      </c>
      <c r="P22" s="441" t="s">
        <v>19</v>
      </c>
      <c r="Q22" s="255" t="s">
        <v>18</v>
      </c>
      <c r="R22" s="527">
        <v>29</v>
      </c>
      <c r="S22" s="529">
        <v>49</v>
      </c>
      <c r="T22" s="527">
        <v>15</v>
      </c>
      <c r="U22" s="529">
        <v>2126</v>
      </c>
      <c r="V22" s="527">
        <v>1</v>
      </c>
      <c r="W22" s="743">
        <v>41</v>
      </c>
      <c r="X22" s="527">
        <v>3</v>
      </c>
      <c r="Y22" s="529">
        <v>176.5</v>
      </c>
      <c r="Z22" s="527">
        <v>3</v>
      </c>
      <c r="AA22" s="529">
        <v>177.8</v>
      </c>
      <c r="AB22" s="531">
        <v>0</v>
      </c>
      <c r="AC22" s="528">
        <v>0</v>
      </c>
      <c r="AD22" s="532" t="s">
        <v>19</v>
      </c>
      <c r="AE22" s="70" t="s">
        <v>18</v>
      </c>
      <c r="AF22" s="530" t="s">
        <v>19</v>
      </c>
      <c r="AG22" s="527">
        <v>0</v>
      </c>
      <c r="AH22" s="528">
        <v>0</v>
      </c>
      <c r="AI22" s="527">
        <v>0</v>
      </c>
      <c r="AJ22" s="528">
        <v>0</v>
      </c>
      <c r="AK22" s="527">
        <v>1</v>
      </c>
      <c r="AL22" s="529">
        <v>370</v>
      </c>
    </row>
    <row r="23" spans="1:38" s="106" customFormat="1" ht="17.100000000000001" customHeight="1">
      <c r="A23" s="262" t="s">
        <v>20</v>
      </c>
      <c r="B23" s="525">
        <f t="shared" si="3"/>
        <v>1</v>
      </c>
      <c r="C23" s="526">
        <f t="shared" si="4"/>
        <v>29172</v>
      </c>
      <c r="D23" s="527">
        <v>0</v>
      </c>
      <c r="E23" s="527">
        <v>0</v>
      </c>
      <c r="F23" s="527">
        <v>1</v>
      </c>
      <c r="G23" s="528">
        <v>29172</v>
      </c>
      <c r="H23" s="527">
        <v>0</v>
      </c>
      <c r="I23" s="527">
        <v>0</v>
      </c>
      <c r="J23" s="527">
        <v>0</v>
      </c>
      <c r="K23" s="527">
        <v>0</v>
      </c>
      <c r="L23" s="69">
        <f t="shared" si="2"/>
        <v>62</v>
      </c>
      <c r="M23" s="238">
        <f t="shared" si="2"/>
        <v>1632.6999999999998</v>
      </c>
      <c r="N23" s="527">
        <v>29</v>
      </c>
      <c r="O23" s="529">
        <v>52.6</v>
      </c>
      <c r="P23" s="441" t="s">
        <v>21</v>
      </c>
      <c r="Q23" s="255" t="s">
        <v>20</v>
      </c>
      <c r="R23" s="527">
        <v>20</v>
      </c>
      <c r="S23" s="529">
        <v>20</v>
      </c>
      <c r="T23" s="527">
        <v>12</v>
      </c>
      <c r="U23" s="529">
        <v>1507.8</v>
      </c>
      <c r="V23" s="212">
        <v>1</v>
      </c>
      <c r="W23" s="743">
        <v>52.3</v>
      </c>
      <c r="X23" s="527">
        <v>0</v>
      </c>
      <c r="Y23" s="528">
        <v>0</v>
      </c>
      <c r="Z23" s="527">
        <v>0</v>
      </c>
      <c r="AA23" s="528">
        <v>0</v>
      </c>
      <c r="AB23" s="531">
        <v>0</v>
      </c>
      <c r="AC23" s="528">
        <v>0</v>
      </c>
      <c r="AD23" s="532" t="s">
        <v>21</v>
      </c>
      <c r="AE23" s="70" t="s">
        <v>20</v>
      </c>
      <c r="AF23" s="530" t="s">
        <v>21</v>
      </c>
      <c r="AG23" s="527">
        <v>0</v>
      </c>
      <c r="AH23" s="528">
        <v>0</v>
      </c>
      <c r="AI23" s="527">
        <v>0</v>
      </c>
      <c r="AJ23" s="528">
        <v>0</v>
      </c>
      <c r="AK23" s="527">
        <v>1</v>
      </c>
      <c r="AL23" s="529">
        <v>309.89999999999998</v>
      </c>
    </row>
    <row r="24" spans="1:38" s="106" customFormat="1" ht="17.100000000000001" customHeight="1">
      <c r="A24" s="262" t="s">
        <v>22</v>
      </c>
      <c r="B24" s="525">
        <f t="shared" si="3"/>
        <v>1</v>
      </c>
      <c r="C24" s="526">
        <f t="shared" si="4"/>
        <v>48172</v>
      </c>
      <c r="D24" s="527">
        <v>1</v>
      </c>
      <c r="E24" s="528">
        <v>48172</v>
      </c>
      <c r="F24" s="527">
        <v>0</v>
      </c>
      <c r="G24" s="527">
        <v>0</v>
      </c>
      <c r="H24" s="527">
        <v>0</v>
      </c>
      <c r="I24" s="527">
        <v>0</v>
      </c>
      <c r="J24" s="527">
        <v>0</v>
      </c>
      <c r="K24" s="527">
        <v>0</v>
      </c>
      <c r="L24" s="69">
        <f t="shared" si="2"/>
        <v>47</v>
      </c>
      <c r="M24" s="238">
        <f t="shared" si="2"/>
        <v>2317.9999999999995</v>
      </c>
      <c r="N24" s="527">
        <v>25</v>
      </c>
      <c r="O24" s="529">
        <v>54.2</v>
      </c>
      <c r="P24" s="441" t="s">
        <v>23</v>
      </c>
      <c r="Q24" s="255" t="s">
        <v>22</v>
      </c>
      <c r="R24" s="212">
        <v>1</v>
      </c>
      <c r="S24" s="529">
        <v>0.2</v>
      </c>
      <c r="T24" s="527">
        <v>16</v>
      </c>
      <c r="U24" s="529">
        <v>1987.7</v>
      </c>
      <c r="V24" s="212">
        <v>1</v>
      </c>
      <c r="W24" s="743">
        <v>32</v>
      </c>
      <c r="X24" s="527">
        <v>2</v>
      </c>
      <c r="Y24" s="529">
        <v>67</v>
      </c>
      <c r="Z24" s="527">
        <v>1</v>
      </c>
      <c r="AA24" s="529">
        <v>94.2</v>
      </c>
      <c r="AB24" s="531">
        <v>0</v>
      </c>
      <c r="AC24" s="528">
        <v>0</v>
      </c>
      <c r="AD24" s="532" t="s">
        <v>23</v>
      </c>
      <c r="AE24" s="70" t="s">
        <v>22</v>
      </c>
      <c r="AF24" s="530" t="s">
        <v>23</v>
      </c>
      <c r="AG24" s="527">
        <v>1</v>
      </c>
      <c r="AH24" s="529">
        <v>82.7</v>
      </c>
      <c r="AI24" s="527">
        <v>0</v>
      </c>
      <c r="AJ24" s="528">
        <v>0</v>
      </c>
      <c r="AK24" s="527">
        <v>0</v>
      </c>
      <c r="AL24" s="528">
        <v>0</v>
      </c>
    </row>
    <row r="25" spans="1:38" s="106" customFormat="1" ht="17.100000000000001" customHeight="1">
      <c r="A25" s="262" t="s">
        <v>24</v>
      </c>
      <c r="B25" s="525">
        <f t="shared" si="3"/>
        <v>3</v>
      </c>
      <c r="C25" s="526">
        <f t="shared" si="4"/>
        <v>91451</v>
      </c>
      <c r="D25" s="527">
        <v>2</v>
      </c>
      <c r="E25" s="528">
        <v>85957</v>
      </c>
      <c r="F25" s="527">
        <v>1</v>
      </c>
      <c r="G25" s="528">
        <v>5494</v>
      </c>
      <c r="H25" s="527">
        <v>0</v>
      </c>
      <c r="I25" s="527">
        <v>0</v>
      </c>
      <c r="J25" s="527">
        <v>0</v>
      </c>
      <c r="K25" s="527">
        <v>0</v>
      </c>
      <c r="L25" s="69">
        <f t="shared" si="2"/>
        <v>51</v>
      </c>
      <c r="M25" s="238">
        <f t="shared" si="2"/>
        <v>1109.8</v>
      </c>
      <c r="N25" s="527">
        <v>34</v>
      </c>
      <c r="O25" s="529">
        <v>69.099999999999994</v>
      </c>
      <c r="P25" s="441" t="s">
        <v>25</v>
      </c>
      <c r="Q25" s="255" t="s">
        <v>24</v>
      </c>
      <c r="R25" s="212">
        <v>4</v>
      </c>
      <c r="S25" s="529">
        <v>11.9</v>
      </c>
      <c r="T25" s="527">
        <v>12</v>
      </c>
      <c r="U25" s="529">
        <v>972.6</v>
      </c>
      <c r="V25" s="212">
        <v>0</v>
      </c>
      <c r="W25" s="743">
        <v>0</v>
      </c>
      <c r="X25" s="527">
        <v>1</v>
      </c>
      <c r="Y25" s="529">
        <v>56.2</v>
      </c>
      <c r="Z25" s="527">
        <v>0</v>
      </c>
      <c r="AA25" s="528">
        <v>0</v>
      </c>
      <c r="AB25" s="531">
        <v>0</v>
      </c>
      <c r="AC25" s="528">
        <v>0</v>
      </c>
      <c r="AD25" s="532" t="s">
        <v>25</v>
      </c>
      <c r="AE25" s="70" t="s">
        <v>24</v>
      </c>
      <c r="AF25" s="530" t="s">
        <v>25</v>
      </c>
      <c r="AG25" s="527">
        <v>0</v>
      </c>
      <c r="AH25" s="528">
        <v>0</v>
      </c>
      <c r="AI25" s="527">
        <v>0</v>
      </c>
      <c r="AJ25" s="528">
        <v>0</v>
      </c>
      <c r="AK25" s="527">
        <v>1</v>
      </c>
      <c r="AL25" s="529">
        <v>1367.5</v>
      </c>
    </row>
    <row r="26" spans="1:38" s="106" customFormat="1" ht="17.100000000000001" customHeight="1">
      <c r="A26" s="262" t="s">
        <v>26</v>
      </c>
      <c r="B26" s="525">
        <f t="shared" si="3"/>
        <v>1</v>
      </c>
      <c r="C26" s="526">
        <f t="shared" si="4"/>
        <v>9520</v>
      </c>
      <c r="D26" s="527">
        <v>0</v>
      </c>
      <c r="E26" s="527">
        <v>0</v>
      </c>
      <c r="F26" s="527">
        <v>1</v>
      </c>
      <c r="G26" s="528">
        <v>9520</v>
      </c>
      <c r="H26" s="527">
        <v>0</v>
      </c>
      <c r="I26" s="527">
        <v>0</v>
      </c>
      <c r="J26" s="527">
        <v>0</v>
      </c>
      <c r="K26" s="527">
        <v>0</v>
      </c>
      <c r="L26" s="69">
        <f t="shared" si="2"/>
        <v>170</v>
      </c>
      <c r="M26" s="238">
        <f t="shared" si="2"/>
        <v>4161.8</v>
      </c>
      <c r="N26" s="527">
        <v>100</v>
      </c>
      <c r="O26" s="529">
        <v>221.7</v>
      </c>
      <c r="P26" s="441" t="s">
        <v>27</v>
      </c>
      <c r="Q26" s="255" t="s">
        <v>26</v>
      </c>
      <c r="R26" s="527">
        <v>31</v>
      </c>
      <c r="S26" s="529">
        <v>45.5</v>
      </c>
      <c r="T26" s="527">
        <v>35</v>
      </c>
      <c r="U26" s="529">
        <v>3572.7</v>
      </c>
      <c r="V26" s="212">
        <v>1</v>
      </c>
      <c r="W26" s="743">
        <v>262.5</v>
      </c>
      <c r="X26" s="527">
        <v>0</v>
      </c>
      <c r="Y26" s="528">
        <v>0</v>
      </c>
      <c r="Z26" s="527">
        <v>1</v>
      </c>
      <c r="AA26" s="529">
        <v>4.0999999999999996</v>
      </c>
      <c r="AB26" s="531">
        <v>0</v>
      </c>
      <c r="AC26" s="528">
        <v>0</v>
      </c>
      <c r="AD26" s="532" t="s">
        <v>27</v>
      </c>
      <c r="AE26" s="70" t="s">
        <v>26</v>
      </c>
      <c r="AF26" s="530" t="s">
        <v>27</v>
      </c>
      <c r="AG26" s="527">
        <v>2</v>
      </c>
      <c r="AH26" s="529">
        <v>55.3</v>
      </c>
      <c r="AI26" s="527">
        <v>0</v>
      </c>
      <c r="AJ26" s="528">
        <v>0</v>
      </c>
      <c r="AK26" s="527">
        <v>2</v>
      </c>
      <c r="AL26" s="529">
        <v>742.4</v>
      </c>
    </row>
    <row r="27" spans="1:38" s="106" customFormat="1" ht="17.100000000000001" customHeight="1">
      <c r="A27" s="262" t="s">
        <v>28</v>
      </c>
      <c r="B27" s="525">
        <f t="shared" si="3"/>
        <v>1</v>
      </c>
      <c r="C27" s="526">
        <f t="shared" si="4"/>
        <v>21858</v>
      </c>
      <c r="D27" s="527">
        <v>0</v>
      </c>
      <c r="E27" s="527">
        <v>0</v>
      </c>
      <c r="F27" s="527">
        <v>1</v>
      </c>
      <c r="G27" s="528">
        <v>21858</v>
      </c>
      <c r="H27" s="527">
        <v>0</v>
      </c>
      <c r="I27" s="527">
        <v>0</v>
      </c>
      <c r="J27" s="527">
        <v>0</v>
      </c>
      <c r="K27" s="527">
        <v>0</v>
      </c>
      <c r="L27" s="69">
        <f t="shared" si="2"/>
        <v>9</v>
      </c>
      <c r="M27" s="238">
        <f t="shared" si="2"/>
        <v>515.70000000000005</v>
      </c>
      <c r="N27" s="527">
        <v>5</v>
      </c>
      <c r="O27" s="529">
        <v>9.4</v>
      </c>
      <c r="P27" s="441" t="s">
        <v>29</v>
      </c>
      <c r="Q27" s="255" t="s">
        <v>28</v>
      </c>
      <c r="R27" s="212">
        <v>0</v>
      </c>
      <c r="S27" s="527">
        <v>0</v>
      </c>
      <c r="T27" s="527">
        <v>2</v>
      </c>
      <c r="U27" s="529">
        <v>462.6</v>
      </c>
      <c r="V27" s="212">
        <v>0</v>
      </c>
      <c r="W27" s="743">
        <v>0</v>
      </c>
      <c r="X27" s="527">
        <v>0</v>
      </c>
      <c r="Y27" s="528">
        <v>0</v>
      </c>
      <c r="Z27" s="527">
        <v>1</v>
      </c>
      <c r="AA27" s="529">
        <v>36.200000000000003</v>
      </c>
      <c r="AB27" s="531">
        <v>0</v>
      </c>
      <c r="AC27" s="528">
        <v>0</v>
      </c>
      <c r="AD27" s="532" t="s">
        <v>29</v>
      </c>
      <c r="AE27" s="70" t="s">
        <v>28</v>
      </c>
      <c r="AF27" s="530" t="s">
        <v>29</v>
      </c>
      <c r="AG27" s="527">
        <v>1</v>
      </c>
      <c r="AH27" s="529">
        <v>7.5</v>
      </c>
      <c r="AI27" s="527">
        <v>0</v>
      </c>
      <c r="AJ27" s="528">
        <v>0</v>
      </c>
      <c r="AK27" s="527">
        <v>0</v>
      </c>
      <c r="AL27" s="528">
        <v>0</v>
      </c>
    </row>
    <row r="28" spans="1:38" s="106" customFormat="1" ht="17.100000000000001" customHeight="1">
      <c r="A28" s="262" t="s">
        <v>30</v>
      </c>
      <c r="B28" s="525">
        <f t="shared" si="3"/>
        <v>1</v>
      </c>
      <c r="C28" s="526">
        <f t="shared" si="4"/>
        <v>880</v>
      </c>
      <c r="D28" s="527">
        <v>0</v>
      </c>
      <c r="E28" s="527">
        <v>0</v>
      </c>
      <c r="F28" s="527">
        <v>0</v>
      </c>
      <c r="G28" s="527">
        <v>0</v>
      </c>
      <c r="H28" s="527">
        <v>1</v>
      </c>
      <c r="I28" s="528">
        <v>880</v>
      </c>
      <c r="J28" s="527">
        <v>0</v>
      </c>
      <c r="K28" s="528">
        <v>0</v>
      </c>
      <c r="L28" s="69">
        <f t="shared" si="2"/>
        <v>16</v>
      </c>
      <c r="M28" s="238">
        <f t="shared" si="2"/>
        <v>1678.2</v>
      </c>
      <c r="N28" s="527">
        <v>5</v>
      </c>
      <c r="O28" s="529">
        <v>13.5</v>
      </c>
      <c r="P28" s="441" t="s">
        <v>31</v>
      </c>
      <c r="Q28" s="255" t="s">
        <v>30</v>
      </c>
      <c r="R28" s="212">
        <v>2</v>
      </c>
      <c r="S28" s="529">
        <v>9.1999999999999993</v>
      </c>
      <c r="T28" s="527">
        <v>6</v>
      </c>
      <c r="U28" s="529">
        <v>1024.3</v>
      </c>
      <c r="V28" s="212">
        <v>1</v>
      </c>
      <c r="W28" s="743">
        <v>508.7</v>
      </c>
      <c r="X28" s="527">
        <v>1</v>
      </c>
      <c r="Y28" s="529">
        <v>17.3</v>
      </c>
      <c r="Z28" s="527">
        <v>0</v>
      </c>
      <c r="AA28" s="528">
        <v>0</v>
      </c>
      <c r="AB28" s="531">
        <v>1</v>
      </c>
      <c r="AC28" s="529">
        <v>105.2</v>
      </c>
      <c r="AD28" s="532" t="s">
        <v>31</v>
      </c>
      <c r="AE28" s="70" t="s">
        <v>30</v>
      </c>
      <c r="AF28" s="530" t="s">
        <v>31</v>
      </c>
      <c r="AG28" s="527">
        <v>0</v>
      </c>
      <c r="AH28" s="528">
        <v>0</v>
      </c>
      <c r="AI28" s="527">
        <v>0</v>
      </c>
      <c r="AJ28" s="528">
        <v>0</v>
      </c>
      <c r="AK28" s="527">
        <v>0</v>
      </c>
      <c r="AL28" s="528">
        <v>0</v>
      </c>
    </row>
    <row r="29" spans="1:38" s="106" customFormat="1" ht="17.100000000000001" customHeight="1">
      <c r="A29" s="262" t="s">
        <v>32</v>
      </c>
      <c r="B29" s="525">
        <f t="shared" si="3"/>
        <v>2</v>
      </c>
      <c r="C29" s="526">
        <f t="shared" si="4"/>
        <v>226766</v>
      </c>
      <c r="D29" s="527">
        <v>1</v>
      </c>
      <c r="E29" s="528">
        <v>75426</v>
      </c>
      <c r="F29" s="527">
        <v>0</v>
      </c>
      <c r="G29" s="527">
        <v>0</v>
      </c>
      <c r="H29" s="527">
        <v>0</v>
      </c>
      <c r="I29" s="527">
        <v>0</v>
      </c>
      <c r="J29" s="527">
        <v>1</v>
      </c>
      <c r="K29" s="528">
        <v>151340</v>
      </c>
      <c r="L29" s="69">
        <f t="shared" si="2"/>
        <v>15</v>
      </c>
      <c r="M29" s="238">
        <f t="shared" si="2"/>
        <v>448.70000000000005</v>
      </c>
      <c r="N29" s="527">
        <v>7</v>
      </c>
      <c r="O29" s="529">
        <v>15.1</v>
      </c>
      <c r="P29" s="441" t="s">
        <v>33</v>
      </c>
      <c r="Q29" s="255" t="s">
        <v>32</v>
      </c>
      <c r="R29" s="212">
        <v>2</v>
      </c>
      <c r="S29" s="529">
        <v>1.6</v>
      </c>
      <c r="T29" s="527">
        <v>6</v>
      </c>
      <c r="U29" s="529">
        <v>432</v>
      </c>
      <c r="V29" s="212">
        <v>0</v>
      </c>
      <c r="W29" s="743">
        <v>0</v>
      </c>
      <c r="X29" s="527">
        <v>0</v>
      </c>
      <c r="Y29" s="528">
        <v>0</v>
      </c>
      <c r="Z29" s="527">
        <v>0</v>
      </c>
      <c r="AA29" s="528">
        <v>0</v>
      </c>
      <c r="AB29" s="531">
        <v>0</v>
      </c>
      <c r="AC29" s="528">
        <v>0</v>
      </c>
      <c r="AD29" s="532" t="s">
        <v>33</v>
      </c>
      <c r="AE29" s="70" t="s">
        <v>32</v>
      </c>
      <c r="AF29" s="530" t="s">
        <v>33</v>
      </c>
      <c r="AG29" s="527">
        <v>0</v>
      </c>
      <c r="AH29" s="528">
        <v>0</v>
      </c>
      <c r="AI29" s="527">
        <v>0</v>
      </c>
      <c r="AJ29" s="528">
        <v>0</v>
      </c>
      <c r="AK29" s="527">
        <v>0</v>
      </c>
      <c r="AL29" s="528">
        <v>0</v>
      </c>
    </row>
    <row r="30" spans="1:38" s="106" customFormat="1" ht="17.100000000000001" customHeight="1">
      <c r="A30" s="262" t="s">
        <v>34</v>
      </c>
      <c r="B30" s="525">
        <f t="shared" si="3"/>
        <v>0</v>
      </c>
      <c r="C30" s="526">
        <f t="shared" si="4"/>
        <v>0</v>
      </c>
      <c r="D30" s="527">
        <v>0</v>
      </c>
      <c r="E30" s="527">
        <v>0</v>
      </c>
      <c r="F30" s="527">
        <v>0</v>
      </c>
      <c r="G30" s="527">
        <v>0</v>
      </c>
      <c r="H30" s="527">
        <v>0</v>
      </c>
      <c r="I30" s="527">
        <v>0</v>
      </c>
      <c r="J30" s="528">
        <v>0</v>
      </c>
      <c r="K30" s="528">
        <v>0</v>
      </c>
      <c r="L30" s="69">
        <f t="shared" si="2"/>
        <v>8</v>
      </c>
      <c r="M30" s="238">
        <f t="shared" si="2"/>
        <v>950.60000000000014</v>
      </c>
      <c r="N30" s="527">
        <v>0</v>
      </c>
      <c r="O30" s="528">
        <v>0</v>
      </c>
      <c r="P30" s="441" t="s">
        <v>35</v>
      </c>
      <c r="Q30" s="255" t="s">
        <v>34</v>
      </c>
      <c r="R30" s="212">
        <v>2</v>
      </c>
      <c r="S30" s="529">
        <v>6.7</v>
      </c>
      <c r="T30" s="527">
        <v>4</v>
      </c>
      <c r="U30" s="529">
        <v>542.1</v>
      </c>
      <c r="V30" s="212">
        <v>0</v>
      </c>
      <c r="W30" s="743">
        <v>0</v>
      </c>
      <c r="X30" s="527">
        <v>0</v>
      </c>
      <c r="Y30" s="528">
        <v>0</v>
      </c>
      <c r="Z30" s="527">
        <v>2</v>
      </c>
      <c r="AA30" s="529">
        <v>401.8</v>
      </c>
      <c r="AB30" s="531">
        <v>0</v>
      </c>
      <c r="AC30" s="528">
        <v>0</v>
      </c>
      <c r="AD30" s="532" t="s">
        <v>35</v>
      </c>
      <c r="AE30" s="70" t="s">
        <v>34</v>
      </c>
      <c r="AF30" s="530" t="s">
        <v>35</v>
      </c>
      <c r="AG30" s="527">
        <v>0</v>
      </c>
      <c r="AH30" s="528">
        <v>0</v>
      </c>
      <c r="AI30" s="527">
        <v>0</v>
      </c>
      <c r="AJ30" s="528">
        <v>0</v>
      </c>
      <c r="AK30" s="527">
        <v>0</v>
      </c>
      <c r="AL30" s="528">
        <v>0</v>
      </c>
    </row>
    <row r="31" spans="1:38" s="106" customFormat="1" ht="17.100000000000001" customHeight="1">
      <c r="A31" s="262" t="s">
        <v>36</v>
      </c>
      <c r="B31" s="525">
        <f t="shared" si="3"/>
        <v>1</v>
      </c>
      <c r="C31" s="526">
        <f t="shared" si="4"/>
        <v>30169</v>
      </c>
      <c r="D31" s="527">
        <v>1</v>
      </c>
      <c r="E31" s="528">
        <v>30169</v>
      </c>
      <c r="F31" s="527">
        <v>0</v>
      </c>
      <c r="G31" s="527">
        <v>0</v>
      </c>
      <c r="H31" s="527">
        <v>0</v>
      </c>
      <c r="I31" s="527">
        <v>0</v>
      </c>
      <c r="J31" s="528">
        <v>0</v>
      </c>
      <c r="K31" s="528">
        <v>0</v>
      </c>
      <c r="L31" s="69">
        <f t="shared" si="2"/>
        <v>33</v>
      </c>
      <c r="M31" s="238">
        <f t="shared" si="2"/>
        <v>2008.9</v>
      </c>
      <c r="N31" s="527">
        <v>15</v>
      </c>
      <c r="O31" s="529">
        <v>38.700000000000003</v>
      </c>
      <c r="P31" s="441" t="s">
        <v>37</v>
      </c>
      <c r="Q31" s="255" t="s">
        <v>36</v>
      </c>
      <c r="R31" s="212">
        <v>8</v>
      </c>
      <c r="S31" s="529">
        <v>9.1999999999999993</v>
      </c>
      <c r="T31" s="527">
        <v>10</v>
      </c>
      <c r="U31" s="529">
        <v>1961</v>
      </c>
      <c r="V31" s="212">
        <v>0</v>
      </c>
      <c r="W31" s="743">
        <v>0</v>
      </c>
      <c r="X31" s="527">
        <v>0</v>
      </c>
      <c r="Y31" s="528">
        <v>0</v>
      </c>
      <c r="Z31" s="527">
        <v>0</v>
      </c>
      <c r="AA31" s="528">
        <v>0</v>
      </c>
      <c r="AB31" s="531">
        <v>0</v>
      </c>
      <c r="AC31" s="528">
        <v>0</v>
      </c>
      <c r="AD31" s="532" t="s">
        <v>37</v>
      </c>
      <c r="AE31" s="70" t="s">
        <v>36</v>
      </c>
      <c r="AF31" s="530" t="s">
        <v>37</v>
      </c>
      <c r="AG31" s="527">
        <v>0</v>
      </c>
      <c r="AH31" s="528">
        <v>0</v>
      </c>
      <c r="AI31" s="527">
        <v>0</v>
      </c>
      <c r="AJ31" s="528">
        <v>0</v>
      </c>
      <c r="AK31" s="527">
        <v>0</v>
      </c>
      <c r="AL31" s="528">
        <v>0</v>
      </c>
    </row>
    <row r="32" spans="1:38" s="106" customFormat="1" ht="17.100000000000001" customHeight="1">
      <c r="A32" s="262" t="s">
        <v>38</v>
      </c>
      <c r="B32" s="525">
        <f t="shared" si="3"/>
        <v>1</v>
      </c>
      <c r="C32" s="526">
        <f t="shared" si="4"/>
        <v>16173</v>
      </c>
      <c r="D32" s="527">
        <v>0</v>
      </c>
      <c r="E32" s="527">
        <v>0</v>
      </c>
      <c r="F32" s="527">
        <v>0</v>
      </c>
      <c r="G32" s="527">
        <v>0</v>
      </c>
      <c r="H32" s="527">
        <v>1</v>
      </c>
      <c r="I32" s="528">
        <v>16173</v>
      </c>
      <c r="J32" s="528">
        <v>0</v>
      </c>
      <c r="K32" s="528">
        <v>0</v>
      </c>
      <c r="L32" s="69">
        <f t="shared" si="2"/>
        <v>21</v>
      </c>
      <c r="M32" s="238">
        <f t="shared" si="2"/>
        <v>801.4</v>
      </c>
      <c r="N32" s="527">
        <v>11</v>
      </c>
      <c r="O32" s="529">
        <v>21.9</v>
      </c>
      <c r="P32" s="441" t="s">
        <v>39</v>
      </c>
      <c r="Q32" s="255" t="s">
        <v>38</v>
      </c>
      <c r="R32" s="212">
        <v>1</v>
      </c>
      <c r="S32" s="529">
        <v>2.2000000000000002</v>
      </c>
      <c r="T32" s="527">
        <v>6</v>
      </c>
      <c r="U32" s="529">
        <v>744.9</v>
      </c>
      <c r="V32" s="212">
        <v>0</v>
      </c>
      <c r="W32" s="743">
        <v>0</v>
      </c>
      <c r="X32" s="527">
        <v>1</v>
      </c>
      <c r="Y32" s="529">
        <v>7</v>
      </c>
      <c r="Z32" s="527">
        <v>2</v>
      </c>
      <c r="AA32" s="529">
        <v>25.4</v>
      </c>
      <c r="AB32" s="531">
        <v>0</v>
      </c>
      <c r="AC32" s="528">
        <v>0</v>
      </c>
      <c r="AD32" s="532" t="s">
        <v>39</v>
      </c>
      <c r="AE32" s="70" t="s">
        <v>38</v>
      </c>
      <c r="AF32" s="530" t="s">
        <v>39</v>
      </c>
      <c r="AG32" s="527">
        <v>0</v>
      </c>
      <c r="AH32" s="528">
        <v>0</v>
      </c>
      <c r="AI32" s="527">
        <v>0</v>
      </c>
      <c r="AJ32" s="528">
        <v>0</v>
      </c>
      <c r="AK32" s="527">
        <v>1</v>
      </c>
      <c r="AL32" s="529">
        <v>576</v>
      </c>
    </row>
    <row r="33" spans="1:38" s="106" customFormat="1" ht="17.100000000000001" customHeight="1">
      <c r="A33" s="262" t="s">
        <v>40</v>
      </c>
      <c r="B33" s="525">
        <f t="shared" si="3"/>
        <v>0</v>
      </c>
      <c r="C33" s="526">
        <f t="shared" si="4"/>
        <v>0</v>
      </c>
      <c r="D33" s="527">
        <v>0</v>
      </c>
      <c r="E33" s="527">
        <v>0</v>
      </c>
      <c r="F33" s="527">
        <v>0</v>
      </c>
      <c r="G33" s="527">
        <v>0</v>
      </c>
      <c r="H33" s="527">
        <v>0</v>
      </c>
      <c r="I33" s="527">
        <v>0</v>
      </c>
      <c r="J33" s="528">
        <v>0</v>
      </c>
      <c r="K33" s="528">
        <v>0</v>
      </c>
      <c r="L33" s="69">
        <f t="shared" si="2"/>
        <v>23</v>
      </c>
      <c r="M33" s="238">
        <f t="shared" si="2"/>
        <v>629.70000000000005</v>
      </c>
      <c r="N33" s="527">
        <v>4</v>
      </c>
      <c r="O33" s="529">
        <v>17.2</v>
      </c>
      <c r="P33" s="441" t="s">
        <v>41</v>
      </c>
      <c r="Q33" s="255" t="s">
        <v>40</v>
      </c>
      <c r="R33" s="212">
        <v>10</v>
      </c>
      <c r="S33" s="529">
        <v>33.4</v>
      </c>
      <c r="T33" s="527">
        <v>8</v>
      </c>
      <c r="U33" s="529">
        <v>576.4</v>
      </c>
      <c r="V33" s="212">
        <v>0</v>
      </c>
      <c r="W33" s="743">
        <v>0</v>
      </c>
      <c r="X33" s="527">
        <v>1</v>
      </c>
      <c r="Y33" s="529">
        <v>2.7</v>
      </c>
      <c r="Z33" s="527">
        <v>0</v>
      </c>
      <c r="AA33" s="528">
        <v>0</v>
      </c>
      <c r="AB33" s="531">
        <v>0</v>
      </c>
      <c r="AC33" s="528">
        <v>0</v>
      </c>
      <c r="AD33" s="532" t="s">
        <v>41</v>
      </c>
      <c r="AE33" s="70" t="s">
        <v>40</v>
      </c>
      <c r="AF33" s="530" t="s">
        <v>41</v>
      </c>
      <c r="AG33" s="527">
        <v>0</v>
      </c>
      <c r="AH33" s="528">
        <v>0</v>
      </c>
      <c r="AI33" s="527">
        <v>0</v>
      </c>
      <c r="AJ33" s="528">
        <v>0</v>
      </c>
      <c r="AK33" s="527">
        <v>0</v>
      </c>
      <c r="AL33" s="528">
        <v>0</v>
      </c>
    </row>
    <row r="34" spans="1:38" s="106" customFormat="1" ht="17.100000000000001" customHeight="1">
      <c r="A34" s="262" t="s">
        <v>42</v>
      </c>
      <c r="B34" s="525">
        <f t="shared" si="3"/>
        <v>1</v>
      </c>
      <c r="C34" s="526">
        <f t="shared" si="4"/>
        <v>30950</v>
      </c>
      <c r="D34" s="527">
        <v>1</v>
      </c>
      <c r="E34" s="528">
        <v>30950</v>
      </c>
      <c r="F34" s="527">
        <v>0</v>
      </c>
      <c r="G34" s="527">
        <v>0</v>
      </c>
      <c r="H34" s="527">
        <v>0</v>
      </c>
      <c r="I34" s="527">
        <v>0</v>
      </c>
      <c r="J34" s="528">
        <v>0</v>
      </c>
      <c r="K34" s="528">
        <v>0</v>
      </c>
      <c r="L34" s="69">
        <f t="shared" si="2"/>
        <v>23</v>
      </c>
      <c r="M34" s="238">
        <f t="shared" si="2"/>
        <v>465.9</v>
      </c>
      <c r="N34" s="527">
        <v>12</v>
      </c>
      <c r="O34" s="529">
        <v>23.3</v>
      </c>
      <c r="P34" s="441" t="s">
        <v>43</v>
      </c>
      <c r="Q34" s="255" t="s">
        <v>42</v>
      </c>
      <c r="R34" s="212">
        <v>3</v>
      </c>
      <c r="S34" s="529">
        <v>5.6</v>
      </c>
      <c r="T34" s="527">
        <v>6</v>
      </c>
      <c r="U34" s="529">
        <v>209.2</v>
      </c>
      <c r="V34" s="212">
        <v>1</v>
      </c>
      <c r="W34" s="743">
        <v>207.1</v>
      </c>
      <c r="X34" s="527">
        <v>0</v>
      </c>
      <c r="Y34" s="528">
        <v>0</v>
      </c>
      <c r="Z34" s="527">
        <v>0</v>
      </c>
      <c r="AA34" s="528">
        <v>0</v>
      </c>
      <c r="AB34" s="531">
        <v>0</v>
      </c>
      <c r="AC34" s="528">
        <v>0</v>
      </c>
      <c r="AD34" s="532" t="s">
        <v>43</v>
      </c>
      <c r="AE34" s="70" t="s">
        <v>42</v>
      </c>
      <c r="AF34" s="530" t="s">
        <v>43</v>
      </c>
      <c r="AG34" s="527">
        <v>1</v>
      </c>
      <c r="AH34" s="529">
        <v>20.7</v>
      </c>
      <c r="AI34" s="527">
        <v>0</v>
      </c>
      <c r="AJ34" s="528">
        <v>0</v>
      </c>
      <c r="AK34" s="527">
        <v>0</v>
      </c>
      <c r="AL34" s="528">
        <v>0</v>
      </c>
    </row>
    <row r="35" spans="1:38" s="106" customFormat="1" ht="17.100000000000001" customHeight="1">
      <c r="A35" s="255" t="s">
        <v>44</v>
      </c>
      <c r="B35" s="525">
        <f t="shared" si="3"/>
        <v>1</v>
      </c>
      <c r="C35" s="526">
        <f t="shared" si="4"/>
        <v>37693</v>
      </c>
      <c r="D35" s="527">
        <v>0</v>
      </c>
      <c r="E35" s="527">
        <v>0</v>
      </c>
      <c r="F35" s="527">
        <v>1</v>
      </c>
      <c r="G35" s="528">
        <v>37693</v>
      </c>
      <c r="H35" s="527">
        <v>0</v>
      </c>
      <c r="I35" s="527">
        <v>0</v>
      </c>
      <c r="J35" s="528">
        <v>0</v>
      </c>
      <c r="K35" s="528">
        <v>0</v>
      </c>
      <c r="L35" s="69">
        <f t="shared" si="2"/>
        <v>96</v>
      </c>
      <c r="M35" s="238">
        <f t="shared" si="2"/>
        <v>4259.8999999999996</v>
      </c>
      <c r="N35" s="527">
        <v>57</v>
      </c>
      <c r="O35" s="529">
        <v>136.30000000000001</v>
      </c>
      <c r="P35" s="441" t="s">
        <v>45</v>
      </c>
      <c r="Q35" s="255" t="s">
        <v>44</v>
      </c>
      <c r="R35" s="212">
        <v>19</v>
      </c>
      <c r="S35" s="529">
        <v>43.7</v>
      </c>
      <c r="T35" s="527">
        <v>17</v>
      </c>
      <c r="U35" s="529">
        <v>2879.5</v>
      </c>
      <c r="V35" s="212">
        <v>0</v>
      </c>
      <c r="W35" s="743">
        <v>0</v>
      </c>
      <c r="X35" s="527">
        <v>0</v>
      </c>
      <c r="Y35" s="528">
        <v>0</v>
      </c>
      <c r="Z35" s="527">
        <v>2</v>
      </c>
      <c r="AA35" s="529">
        <v>512.1</v>
      </c>
      <c r="AB35" s="527">
        <v>1</v>
      </c>
      <c r="AC35" s="529">
        <v>688.3</v>
      </c>
      <c r="AD35" s="441" t="s">
        <v>45</v>
      </c>
      <c r="AE35" s="67" t="s">
        <v>44</v>
      </c>
      <c r="AF35" s="530" t="s">
        <v>45</v>
      </c>
      <c r="AG35" s="527">
        <v>0</v>
      </c>
      <c r="AH35" s="528">
        <v>0</v>
      </c>
      <c r="AI35" s="527">
        <v>0</v>
      </c>
      <c r="AJ35" s="528">
        <v>0</v>
      </c>
      <c r="AK35" s="527">
        <v>1</v>
      </c>
      <c r="AL35" s="529">
        <v>657.7</v>
      </c>
    </row>
    <row r="36" spans="1:38" s="106" customFormat="1" ht="17.100000000000001" customHeight="1">
      <c r="A36" s="255" t="s">
        <v>46</v>
      </c>
      <c r="B36" s="525">
        <f t="shared" si="3"/>
        <v>0</v>
      </c>
      <c r="C36" s="526">
        <f t="shared" si="4"/>
        <v>0</v>
      </c>
      <c r="D36" s="527">
        <v>0</v>
      </c>
      <c r="E36" s="527">
        <v>0</v>
      </c>
      <c r="F36" s="527">
        <v>0</v>
      </c>
      <c r="G36" s="527">
        <v>0</v>
      </c>
      <c r="H36" s="527">
        <v>0</v>
      </c>
      <c r="I36" s="527">
        <v>0</v>
      </c>
      <c r="J36" s="528">
        <v>0</v>
      </c>
      <c r="K36" s="528">
        <v>0</v>
      </c>
      <c r="L36" s="69">
        <f t="shared" si="2"/>
        <v>38</v>
      </c>
      <c r="M36" s="238">
        <f t="shared" si="2"/>
        <v>608.5</v>
      </c>
      <c r="N36" s="527">
        <v>17</v>
      </c>
      <c r="O36" s="529">
        <v>37</v>
      </c>
      <c r="P36" s="441" t="s">
        <v>47</v>
      </c>
      <c r="Q36" s="255" t="s">
        <v>46</v>
      </c>
      <c r="R36" s="212">
        <v>2</v>
      </c>
      <c r="S36" s="529">
        <v>1.9</v>
      </c>
      <c r="T36" s="527">
        <v>10</v>
      </c>
      <c r="U36" s="529">
        <v>460.8</v>
      </c>
      <c r="V36" s="212">
        <v>0</v>
      </c>
      <c r="W36" s="743">
        <v>0</v>
      </c>
      <c r="X36" s="527">
        <v>0</v>
      </c>
      <c r="Y36" s="528">
        <v>0</v>
      </c>
      <c r="Z36" s="527">
        <v>9</v>
      </c>
      <c r="AA36" s="529">
        <v>108.8</v>
      </c>
      <c r="AB36" s="527">
        <v>0</v>
      </c>
      <c r="AC36" s="528">
        <v>0</v>
      </c>
      <c r="AD36" s="441" t="s">
        <v>47</v>
      </c>
      <c r="AE36" s="67" t="s">
        <v>46</v>
      </c>
      <c r="AF36" s="530" t="s">
        <v>47</v>
      </c>
      <c r="AG36" s="527">
        <v>0</v>
      </c>
      <c r="AH36" s="528">
        <v>0</v>
      </c>
      <c r="AI36" s="527">
        <v>0</v>
      </c>
      <c r="AJ36" s="528">
        <v>0</v>
      </c>
      <c r="AK36" s="527">
        <v>0</v>
      </c>
      <c r="AL36" s="528">
        <v>0</v>
      </c>
    </row>
    <row r="37" spans="1:38" s="106" customFormat="1" ht="17.100000000000001" customHeight="1">
      <c r="A37" s="255" t="s">
        <v>48</v>
      </c>
      <c r="B37" s="525">
        <f t="shared" si="3"/>
        <v>2</v>
      </c>
      <c r="C37" s="526">
        <f t="shared" si="4"/>
        <v>43465</v>
      </c>
      <c r="D37" s="527">
        <v>1</v>
      </c>
      <c r="E37" s="528">
        <v>2375</v>
      </c>
      <c r="F37" s="527">
        <v>1</v>
      </c>
      <c r="G37" s="528">
        <v>41090</v>
      </c>
      <c r="H37" s="527">
        <v>0</v>
      </c>
      <c r="I37" s="527">
        <v>0</v>
      </c>
      <c r="J37" s="528">
        <v>0</v>
      </c>
      <c r="K37" s="528">
        <v>0</v>
      </c>
      <c r="L37" s="69">
        <f t="shared" si="2"/>
        <v>17</v>
      </c>
      <c r="M37" s="238">
        <f t="shared" si="2"/>
        <v>694</v>
      </c>
      <c r="N37" s="527">
        <v>8</v>
      </c>
      <c r="O37" s="529">
        <v>13.6</v>
      </c>
      <c r="P37" s="441" t="s">
        <v>49</v>
      </c>
      <c r="Q37" s="255" t="s">
        <v>48</v>
      </c>
      <c r="R37" s="212">
        <v>5</v>
      </c>
      <c r="S37" s="529">
        <v>7.4</v>
      </c>
      <c r="T37" s="527">
        <v>4</v>
      </c>
      <c r="U37" s="529">
        <v>673</v>
      </c>
      <c r="V37" s="212">
        <v>0</v>
      </c>
      <c r="W37" s="743">
        <v>0</v>
      </c>
      <c r="X37" s="527">
        <v>0</v>
      </c>
      <c r="Y37" s="528">
        <v>0</v>
      </c>
      <c r="Z37" s="527">
        <v>0</v>
      </c>
      <c r="AA37" s="528">
        <v>0</v>
      </c>
      <c r="AB37" s="527">
        <v>0</v>
      </c>
      <c r="AC37" s="528">
        <v>0</v>
      </c>
      <c r="AD37" s="441" t="s">
        <v>49</v>
      </c>
      <c r="AE37" s="67" t="s">
        <v>48</v>
      </c>
      <c r="AF37" s="530" t="s">
        <v>49</v>
      </c>
      <c r="AG37" s="527">
        <v>0</v>
      </c>
      <c r="AH37" s="528">
        <v>0</v>
      </c>
      <c r="AI37" s="527">
        <v>0</v>
      </c>
      <c r="AJ37" s="528">
        <v>0</v>
      </c>
      <c r="AK37" s="527">
        <v>0</v>
      </c>
      <c r="AL37" s="528">
        <v>0</v>
      </c>
    </row>
    <row r="38" spans="1:38" s="106" customFormat="1" ht="17.100000000000001" customHeight="1">
      <c r="A38" s="255" t="s">
        <v>50</v>
      </c>
      <c r="B38" s="525">
        <f t="shared" si="3"/>
        <v>2</v>
      </c>
      <c r="C38" s="526">
        <f t="shared" si="4"/>
        <v>31194</v>
      </c>
      <c r="D38" s="527">
        <v>0</v>
      </c>
      <c r="E38" s="527">
        <v>0</v>
      </c>
      <c r="F38" s="527">
        <v>0</v>
      </c>
      <c r="G38" s="527">
        <v>0</v>
      </c>
      <c r="H38" s="527">
        <v>2</v>
      </c>
      <c r="I38" s="528">
        <v>31194</v>
      </c>
      <c r="J38" s="528">
        <v>0</v>
      </c>
      <c r="K38" s="528">
        <v>0</v>
      </c>
      <c r="L38" s="69">
        <f t="shared" si="2"/>
        <v>48</v>
      </c>
      <c r="M38" s="238">
        <f t="shared" si="2"/>
        <v>1521.8</v>
      </c>
      <c r="N38" s="527">
        <v>28</v>
      </c>
      <c r="O38" s="529">
        <v>70.5</v>
      </c>
      <c r="P38" s="441" t="s">
        <v>51</v>
      </c>
      <c r="Q38" s="255" t="s">
        <v>50</v>
      </c>
      <c r="R38" s="212">
        <v>1</v>
      </c>
      <c r="S38" s="529">
        <v>2</v>
      </c>
      <c r="T38" s="527">
        <v>17</v>
      </c>
      <c r="U38" s="529">
        <v>1253.4000000000001</v>
      </c>
      <c r="V38" s="212">
        <v>1</v>
      </c>
      <c r="W38" s="743">
        <v>42.6</v>
      </c>
      <c r="X38" s="527">
        <v>1</v>
      </c>
      <c r="Y38" s="529">
        <v>153.30000000000001</v>
      </c>
      <c r="Z38" s="527">
        <v>0</v>
      </c>
      <c r="AA38" s="528">
        <v>0</v>
      </c>
      <c r="AB38" s="527">
        <v>0</v>
      </c>
      <c r="AC38" s="528">
        <v>0</v>
      </c>
      <c r="AD38" s="441" t="s">
        <v>51</v>
      </c>
      <c r="AE38" s="67" t="s">
        <v>50</v>
      </c>
      <c r="AF38" s="530" t="s">
        <v>51</v>
      </c>
      <c r="AG38" s="527">
        <v>0</v>
      </c>
      <c r="AH38" s="528">
        <v>0</v>
      </c>
      <c r="AI38" s="527">
        <v>0</v>
      </c>
      <c r="AJ38" s="528">
        <v>0</v>
      </c>
      <c r="AK38" s="527">
        <v>2</v>
      </c>
      <c r="AL38" s="529">
        <v>570</v>
      </c>
    </row>
    <row r="39" spans="1:38" s="106" customFormat="1" ht="17.100000000000001" customHeight="1" thickBot="1">
      <c r="A39" s="266" t="s">
        <v>52</v>
      </c>
      <c r="B39" s="525">
        <f t="shared" si="3"/>
        <v>1</v>
      </c>
      <c r="C39" s="526">
        <f t="shared" si="4"/>
        <v>127900</v>
      </c>
      <c r="D39" s="533">
        <v>0</v>
      </c>
      <c r="E39" s="533">
        <v>0</v>
      </c>
      <c r="F39" s="533">
        <v>0</v>
      </c>
      <c r="G39" s="533">
        <v>0</v>
      </c>
      <c r="H39" s="533">
        <v>0</v>
      </c>
      <c r="I39" s="533">
        <v>0</v>
      </c>
      <c r="J39" s="533">
        <v>1</v>
      </c>
      <c r="K39" s="534">
        <v>127900</v>
      </c>
      <c r="L39" s="69">
        <f t="shared" si="2"/>
        <v>13</v>
      </c>
      <c r="M39" s="238">
        <f t="shared" si="2"/>
        <v>207.9</v>
      </c>
      <c r="N39" s="527">
        <v>5</v>
      </c>
      <c r="O39" s="529">
        <v>13.3</v>
      </c>
      <c r="P39" s="451" t="s">
        <v>53</v>
      </c>
      <c r="Q39" s="266" t="s">
        <v>52</v>
      </c>
      <c r="R39" s="527">
        <v>2</v>
      </c>
      <c r="S39" s="529">
        <v>1.9</v>
      </c>
      <c r="T39" s="527">
        <v>3</v>
      </c>
      <c r="U39" s="529">
        <v>169.4</v>
      </c>
      <c r="V39" s="212">
        <v>0</v>
      </c>
      <c r="W39" s="743">
        <v>0</v>
      </c>
      <c r="X39" s="527">
        <v>1</v>
      </c>
      <c r="Y39" s="529">
        <v>4.9000000000000004</v>
      </c>
      <c r="Z39" s="527">
        <v>1</v>
      </c>
      <c r="AA39" s="529">
        <v>7.7</v>
      </c>
      <c r="AB39" s="527">
        <v>0</v>
      </c>
      <c r="AC39" s="528">
        <v>0</v>
      </c>
      <c r="AD39" s="451" t="s">
        <v>53</v>
      </c>
      <c r="AE39" s="482" t="s">
        <v>52</v>
      </c>
      <c r="AF39" s="535" t="s">
        <v>53</v>
      </c>
      <c r="AG39" s="527">
        <v>1</v>
      </c>
      <c r="AH39" s="529">
        <v>10.7</v>
      </c>
      <c r="AI39" s="527">
        <v>0</v>
      </c>
      <c r="AJ39" s="528">
        <v>0</v>
      </c>
      <c r="AK39" s="527">
        <v>0</v>
      </c>
      <c r="AL39" s="528">
        <v>0</v>
      </c>
    </row>
    <row r="40" spans="1:38" s="539" customFormat="1" ht="11.1" customHeight="1">
      <c r="A40" s="536" t="s">
        <v>691</v>
      </c>
      <c r="B40" s="536"/>
      <c r="C40" s="536"/>
      <c r="D40" s="536"/>
      <c r="E40" s="536"/>
      <c r="F40" s="536"/>
      <c r="G40" s="536"/>
      <c r="H40" s="536"/>
      <c r="I40" s="536"/>
      <c r="J40" s="536"/>
      <c r="K40" s="536"/>
      <c r="L40" s="536"/>
      <c r="M40" s="537"/>
      <c r="N40" s="536"/>
      <c r="O40" s="537"/>
      <c r="P40" s="213" t="s">
        <v>692</v>
      </c>
      <c r="Q40" s="536" t="s">
        <v>691</v>
      </c>
      <c r="R40" s="536"/>
      <c r="S40" s="537"/>
      <c r="T40" s="536"/>
      <c r="U40" s="537"/>
      <c r="V40" s="536"/>
      <c r="W40" s="537"/>
      <c r="X40" s="536"/>
      <c r="Y40" s="537"/>
      <c r="Z40" s="536"/>
      <c r="AA40" s="537"/>
      <c r="AB40" s="536"/>
      <c r="AC40" s="537"/>
      <c r="AD40" s="213" t="s">
        <v>692</v>
      </c>
      <c r="AE40" s="536" t="s">
        <v>687</v>
      </c>
      <c r="AF40" s="536"/>
      <c r="AG40" s="536"/>
      <c r="AH40" s="537"/>
      <c r="AI40" s="536"/>
      <c r="AJ40" s="537"/>
      <c r="AK40" s="536"/>
      <c r="AL40" s="538" t="s">
        <v>520</v>
      </c>
    </row>
    <row r="41" spans="1:38" s="539" customFormat="1" ht="11.1" customHeight="1">
      <c r="A41" s="539" t="s">
        <v>521</v>
      </c>
      <c r="M41" s="540"/>
      <c r="O41" s="540"/>
      <c r="Q41" s="539" t="s">
        <v>521</v>
      </c>
      <c r="S41" s="540"/>
      <c r="U41" s="540"/>
      <c r="W41" s="540"/>
      <c r="Y41" s="540"/>
      <c r="AA41" s="540"/>
      <c r="AC41" s="540"/>
      <c r="AE41" s="539" t="s">
        <v>521</v>
      </c>
      <c r="AH41" s="540"/>
      <c r="AJ41" s="540"/>
      <c r="AL41" s="540"/>
    </row>
    <row r="42" spans="1:38" s="539" customFormat="1" ht="11.1" customHeight="1">
      <c r="A42" s="539" t="s">
        <v>522</v>
      </c>
      <c r="M42" s="540"/>
      <c r="O42" s="540"/>
      <c r="Q42" s="539" t="s">
        <v>522</v>
      </c>
      <c r="S42" s="540"/>
      <c r="U42" s="540"/>
      <c r="V42" s="541"/>
      <c r="W42" s="542"/>
      <c r="X42" s="541"/>
      <c r="Y42" s="542"/>
      <c r="Z42" s="541"/>
      <c r="AA42" s="542"/>
      <c r="AB42" s="541"/>
      <c r="AC42" s="542"/>
      <c r="AD42" s="541"/>
      <c r="AE42" s="539" t="s">
        <v>522</v>
      </c>
      <c r="AH42" s="540"/>
      <c r="AJ42" s="540"/>
      <c r="AL42" s="540"/>
    </row>
    <row r="43" spans="1:38">
      <c r="A43" s="137"/>
      <c r="B43" s="137"/>
      <c r="C43" s="514"/>
      <c r="D43" s="137"/>
      <c r="E43" s="137"/>
      <c r="F43" s="137"/>
      <c r="G43" s="514"/>
      <c r="H43" s="137"/>
      <c r="I43" s="514"/>
      <c r="J43" s="137"/>
      <c r="K43" s="514"/>
      <c r="L43" s="137"/>
      <c r="M43" s="514"/>
      <c r="N43" s="514"/>
      <c r="O43" s="514"/>
      <c r="P43" s="514"/>
      <c r="Q43" s="514"/>
      <c r="R43" s="514"/>
      <c r="S43" s="514"/>
      <c r="T43" s="137"/>
      <c r="U43" s="514"/>
      <c r="V43" s="137"/>
      <c r="W43" s="514"/>
      <c r="X43" s="514"/>
      <c r="Y43" s="514"/>
      <c r="Z43" s="514"/>
      <c r="AA43" s="514"/>
      <c r="AB43" s="514"/>
      <c r="AC43" s="514"/>
      <c r="AD43" s="514"/>
      <c r="AE43" s="514"/>
      <c r="AF43" s="514"/>
      <c r="AG43" s="137"/>
      <c r="AH43" s="513"/>
      <c r="AI43" s="106"/>
      <c r="AJ43" s="513"/>
      <c r="AK43" s="106"/>
      <c r="AL43" s="513"/>
    </row>
    <row r="44" spans="1:38">
      <c r="A44" s="137"/>
      <c r="B44" s="137"/>
      <c r="C44" s="514"/>
      <c r="D44" s="137"/>
      <c r="E44" s="137"/>
      <c r="F44" s="137"/>
      <c r="G44" s="514"/>
      <c r="H44" s="137"/>
      <c r="I44" s="514"/>
      <c r="J44" s="137"/>
      <c r="K44" s="514"/>
      <c r="L44" s="137"/>
      <c r="M44" s="514"/>
      <c r="N44" s="514"/>
      <c r="O44" s="514"/>
      <c r="P44" s="514"/>
      <c r="Q44" s="514"/>
      <c r="R44" s="514"/>
      <c r="S44" s="514"/>
      <c r="T44" s="137"/>
      <c r="U44" s="514"/>
      <c r="V44" s="137"/>
      <c r="W44" s="514"/>
      <c r="X44" s="514"/>
      <c r="Y44" s="514"/>
      <c r="Z44" s="514"/>
      <c r="AA44" s="514"/>
      <c r="AB44" s="514"/>
      <c r="AC44" s="514"/>
      <c r="AD44" s="514"/>
      <c r="AE44" s="514"/>
      <c r="AF44" s="514"/>
      <c r="AG44" s="137"/>
      <c r="AH44" s="513"/>
      <c r="AI44" s="106"/>
      <c r="AJ44" s="513"/>
      <c r="AK44" s="106"/>
      <c r="AL44" s="513"/>
    </row>
    <row r="45" spans="1:38">
      <c r="A45" s="137"/>
      <c r="B45" s="137"/>
      <c r="C45" s="514"/>
      <c r="D45" s="137"/>
      <c r="E45" s="137"/>
      <c r="F45" s="137"/>
      <c r="G45" s="514"/>
      <c r="H45" s="137"/>
      <c r="I45" s="514"/>
      <c r="J45" s="137"/>
      <c r="K45" s="514"/>
      <c r="L45" s="137"/>
      <c r="M45" s="514"/>
      <c r="N45" s="514"/>
      <c r="O45" s="514"/>
      <c r="P45" s="514"/>
      <c r="Q45" s="514"/>
      <c r="R45" s="514"/>
      <c r="S45" s="514"/>
      <c r="T45" s="137"/>
      <c r="U45" s="514"/>
      <c r="V45" s="137"/>
      <c r="W45" s="514"/>
      <c r="X45" s="514"/>
      <c r="Y45" s="514"/>
      <c r="Z45" s="514"/>
      <c r="AA45" s="514"/>
      <c r="AB45" s="514"/>
      <c r="AC45" s="514"/>
      <c r="AD45" s="514"/>
      <c r="AE45" s="514"/>
      <c r="AF45" s="514"/>
      <c r="AG45" s="137"/>
      <c r="AH45" s="513"/>
      <c r="AI45" s="106"/>
      <c r="AJ45" s="513"/>
      <c r="AK45" s="106"/>
      <c r="AL45" s="513"/>
    </row>
    <row r="46" spans="1:38">
      <c r="A46" s="137"/>
      <c r="B46" s="137"/>
      <c r="C46" s="514"/>
      <c r="D46" s="137"/>
      <c r="E46" s="137"/>
      <c r="F46" s="137"/>
      <c r="G46" s="514"/>
      <c r="H46" s="137"/>
      <c r="I46" s="514"/>
      <c r="J46" s="137"/>
      <c r="K46" s="514"/>
      <c r="L46" s="137"/>
      <c r="M46" s="514"/>
      <c r="N46" s="514"/>
      <c r="O46" s="514"/>
      <c r="P46" s="514"/>
      <c r="Q46" s="514"/>
      <c r="R46" s="514"/>
      <c r="S46" s="514"/>
      <c r="T46" s="137"/>
      <c r="U46" s="514"/>
      <c r="V46" s="137"/>
      <c r="W46" s="514"/>
      <c r="X46" s="514"/>
      <c r="Y46" s="514"/>
      <c r="Z46" s="514"/>
      <c r="AA46" s="514"/>
      <c r="AB46" s="514"/>
      <c r="AC46" s="514"/>
      <c r="AD46" s="514"/>
      <c r="AE46" s="514"/>
      <c r="AF46" s="514"/>
      <c r="AG46" s="137"/>
      <c r="AH46" s="513"/>
      <c r="AI46" s="106"/>
      <c r="AJ46" s="513"/>
      <c r="AK46" s="106"/>
      <c r="AL46" s="513"/>
    </row>
    <row r="47" spans="1:38">
      <c r="A47" s="137"/>
      <c r="B47" s="137"/>
      <c r="C47" s="514"/>
      <c r="D47" s="137"/>
      <c r="E47" s="137"/>
      <c r="F47" s="137"/>
      <c r="G47" s="514"/>
      <c r="H47" s="137"/>
      <c r="I47" s="514"/>
      <c r="J47" s="137"/>
      <c r="K47" s="514"/>
      <c r="L47" s="137"/>
      <c r="M47" s="514"/>
      <c r="N47" s="514"/>
      <c r="O47" s="514"/>
      <c r="P47" s="514"/>
      <c r="Q47" s="514"/>
      <c r="R47" s="514"/>
      <c r="S47" s="514"/>
      <c r="T47" s="137"/>
      <c r="U47" s="514"/>
      <c r="V47" s="137"/>
      <c r="W47" s="514"/>
      <c r="X47" s="514"/>
      <c r="Y47" s="514"/>
      <c r="Z47" s="514"/>
      <c r="AA47" s="514"/>
      <c r="AB47" s="514"/>
      <c r="AC47" s="514"/>
      <c r="AD47" s="514"/>
      <c r="AE47" s="514"/>
      <c r="AF47" s="514"/>
      <c r="AG47" s="137"/>
      <c r="AH47" s="513"/>
      <c r="AI47" s="106"/>
      <c r="AJ47" s="513"/>
      <c r="AK47" s="106"/>
      <c r="AL47" s="513"/>
    </row>
    <row r="48" spans="1:38">
      <c r="A48" s="137"/>
      <c r="B48" s="137"/>
      <c r="C48" s="514"/>
      <c r="D48" s="137"/>
      <c r="E48" s="137"/>
      <c r="F48" s="137"/>
      <c r="G48" s="514"/>
      <c r="H48" s="137"/>
      <c r="I48" s="514"/>
      <c r="J48" s="137"/>
      <c r="K48" s="514"/>
      <c r="L48" s="137"/>
      <c r="M48" s="514"/>
      <c r="N48" s="514"/>
      <c r="O48" s="514"/>
      <c r="P48" s="514"/>
      <c r="Q48" s="514"/>
      <c r="R48" s="514"/>
      <c r="S48" s="514"/>
      <c r="T48" s="137"/>
      <c r="U48" s="514"/>
      <c r="V48" s="137"/>
      <c r="W48" s="514"/>
      <c r="X48" s="514"/>
      <c r="Y48" s="514"/>
      <c r="Z48" s="514"/>
      <c r="AA48" s="514"/>
      <c r="AB48" s="514"/>
      <c r="AC48" s="514"/>
      <c r="AD48" s="514"/>
      <c r="AE48" s="514"/>
      <c r="AF48" s="514"/>
      <c r="AG48" s="137"/>
      <c r="AH48" s="513"/>
      <c r="AI48" s="106"/>
      <c r="AJ48" s="513"/>
      <c r="AK48" s="106"/>
      <c r="AL48" s="513"/>
    </row>
    <row r="49" spans="1:38">
      <c r="A49" s="137"/>
      <c r="B49" s="137"/>
      <c r="C49" s="514"/>
      <c r="D49" s="137"/>
      <c r="E49" s="137"/>
      <c r="F49" s="137"/>
      <c r="G49" s="514"/>
      <c r="H49" s="137"/>
      <c r="I49" s="514"/>
      <c r="J49" s="137"/>
      <c r="K49" s="514"/>
      <c r="L49" s="137"/>
      <c r="M49" s="514"/>
      <c r="N49" s="514"/>
      <c r="O49" s="514"/>
      <c r="P49" s="514"/>
      <c r="Q49" s="514"/>
      <c r="R49" s="514"/>
      <c r="S49" s="514"/>
      <c r="T49" s="137"/>
      <c r="U49" s="514"/>
      <c r="V49" s="137"/>
      <c r="W49" s="514"/>
      <c r="X49" s="514"/>
      <c r="Y49" s="514"/>
      <c r="Z49" s="514"/>
      <c r="AA49" s="514"/>
      <c r="AB49" s="514"/>
      <c r="AC49" s="514"/>
      <c r="AD49" s="514"/>
      <c r="AE49" s="514"/>
      <c r="AF49" s="514"/>
      <c r="AG49" s="137"/>
      <c r="AH49" s="513"/>
      <c r="AI49" s="106"/>
      <c r="AJ49" s="513"/>
      <c r="AK49" s="106"/>
      <c r="AL49" s="513"/>
    </row>
    <row r="50" spans="1:38">
      <c r="A50" s="137"/>
      <c r="B50" s="137"/>
      <c r="C50" s="514"/>
      <c r="D50" s="137"/>
      <c r="E50" s="137"/>
      <c r="F50" s="137"/>
      <c r="G50" s="514"/>
      <c r="H50" s="137"/>
      <c r="I50" s="514"/>
      <c r="J50" s="137"/>
      <c r="K50" s="514"/>
      <c r="L50" s="137"/>
      <c r="M50" s="514"/>
      <c r="N50" s="514"/>
      <c r="O50" s="514"/>
      <c r="P50" s="514"/>
      <c r="Q50" s="514"/>
      <c r="R50" s="514"/>
      <c r="S50" s="514"/>
      <c r="T50" s="137"/>
      <c r="U50" s="514"/>
      <c r="V50" s="137"/>
      <c r="W50" s="514"/>
      <c r="X50" s="514"/>
      <c r="Y50" s="514"/>
      <c r="Z50" s="514"/>
      <c r="AA50" s="514"/>
      <c r="AB50" s="514"/>
      <c r="AC50" s="514"/>
      <c r="AD50" s="514"/>
      <c r="AE50" s="514"/>
      <c r="AF50" s="514"/>
      <c r="AG50" s="137"/>
      <c r="AH50" s="513"/>
      <c r="AI50" s="106"/>
      <c r="AJ50" s="513"/>
      <c r="AK50" s="106"/>
      <c r="AL50" s="513"/>
    </row>
    <row r="51" spans="1:38">
      <c r="A51" s="137"/>
      <c r="B51" s="137"/>
      <c r="C51" s="514"/>
      <c r="D51" s="137"/>
      <c r="E51" s="137"/>
      <c r="F51" s="137"/>
      <c r="G51" s="514"/>
      <c r="H51" s="137"/>
      <c r="I51" s="514"/>
      <c r="J51" s="137"/>
      <c r="K51" s="514"/>
      <c r="L51" s="137"/>
      <c r="M51" s="514"/>
      <c r="N51" s="514"/>
      <c r="O51" s="514"/>
      <c r="P51" s="514"/>
      <c r="Q51" s="514"/>
      <c r="R51" s="514"/>
      <c r="S51" s="514"/>
      <c r="T51" s="137"/>
      <c r="U51" s="514"/>
      <c r="V51" s="137"/>
      <c r="W51" s="514"/>
      <c r="X51" s="514"/>
      <c r="Y51" s="514"/>
      <c r="Z51" s="514"/>
      <c r="AA51" s="514"/>
      <c r="AB51" s="514"/>
      <c r="AC51" s="514"/>
      <c r="AD51" s="514"/>
      <c r="AE51" s="514"/>
      <c r="AF51" s="514"/>
      <c r="AG51" s="137"/>
      <c r="AH51" s="513"/>
      <c r="AI51" s="106"/>
      <c r="AJ51" s="513"/>
      <c r="AK51" s="106"/>
      <c r="AL51" s="513"/>
    </row>
    <row r="52" spans="1:38">
      <c r="A52" s="137"/>
      <c r="B52" s="137"/>
      <c r="C52" s="514"/>
      <c r="D52" s="137"/>
      <c r="E52" s="137"/>
      <c r="F52" s="137"/>
      <c r="G52" s="514"/>
      <c r="H52" s="137"/>
      <c r="I52" s="514"/>
      <c r="J52" s="137"/>
      <c r="K52" s="514"/>
      <c r="L52" s="137"/>
      <c r="M52" s="514"/>
      <c r="N52" s="514"/>
      <c r="O52" s="514"/>
      <c r="P52" s="514"/>
      <c r="Q52" s="514"/>
      <c r="R52" s="514"/>
      <c r="S52" s="514"/>
      <c r="T52" s="137"/>
      <c r="U52" s="514"/>
      <c r="V52" s="137"/>
      <c r="W52" s="514"/>
      <c r="X52" s="514"/>
      <c r="Y52" s="514"/>
      <c r="Z52" s="514"/>
      <c r="AA52" s="514"/>
      <c r="AB52" s="514"/>
      <c r="AC52" s="514"/>
      <c r="AD52" s="514"/>
      <c r="AE52" s="514"/>
      <c r="AF52" s="514"/>
      <c r="AG52" s="137"/>
      <c r="AH52" s="513"/>
      <c r="AI52" s="106"/>
      <c r="AJ52" s="513"/>
      <c r="AK52" s="106"/>
      <c r="AL52" s="513"/>
    </row>
    <row r="53" spans="1:38">
      <c r="A53" s="137"/>
      <c r="B53" s="137"/>
      <c r="C53" s="514"/>
      <c r="D53" s="137"/>
      <c r="E53" s="137"/>
      <c r="F53" s="137"/>
      <c r="G53" s="514"/>
      <c r="H53" s="137"/>
      <c r="I53" s="514"/>
      <c r="J53" s="137"/>
      <c r="K53" s="514"/>
      <c r="L53" s="137"/>
      <c r="M53" s="514"/>
      <c r="N53" s="514"/>
      <c r="O53" s="514"/>
      <c r="P53" s="514"/>
      <c r="Q53" s="514"/>
      <c r="R53" s="514"/>
      <c r="S53" s="514"/>
      <c r="T53" s="137"/>
      <c r="U53" s="514"/>
      <c r="V53" s="137"/>
      <c r="W53" s="514"/>
      <c r="X53" s="514"/>
      <c r="Y53" s="514"/>
      <c r="Z53" s="514"/>
      <c r="AA53" s="514"/>
      <c r="AB53" s="514"/>
      <c r="AC53" s="514"/>
      <c r="AD53" s="514"/>
      <c r="AE53" s="514"/>
      <c r="AF53" s="514"/>
      <c r="AG53" s="137"/>
      <c r="AH53" s="513"/>
      <c r="AI53" s="106"/>
      <c r="AJ53" s="513"/>
      <c r="AK53" s="106"/>
      <c r="AL53" s="513"/>
    </row>
    <row r="54" spans="1:38">
      <c r="A54" s="137"/>
      <c r="B54" s="137"/>
      <c r="C54" s="514"/>
      <c r="D54" s="137"/>
      <c r="E54" s="137"/>
      <c r="F54" s="137"/>
      <c r="G54" s="514"/>
      <c r="H54" s="137"/>
      <c r="I54" s="514"/>
      <c r="J54" s="137"/>
      <c r="K54" s="514"/>
      <c r="L54" s="137"/>
      <c r="M54" s="514"/>
      <c r="N54" s="514"/>
      <c r="O54" s="514"/>
      <c r="P54" s="514"/>
      <c r="Q54" s="514"/>
      <c r="R54" s="514"/>
      <c r="S54" s="514"/>
      <c r="T54" s="137"/>
      <c r="U54" s="514"/>
      <c r="V54" s="137"/>
      <c r="W54" s="514"/>
      <c r="X54" s="514"/>
      <c r="Y54" s="514"/>
      <c r="Z54" s="514"/>
      <c r="AA54" s="514"/>
      <c r="AB54" s="514"/>
      <c r="AC54" s="514"/>
      <c r="AD54" s="514"/>
      <c r="AE54" s="514"/>
      <c r="AF54" s="514"/>
      <c r="AG54" s="137"/>
      <c r="AH54" s="513"/>
      <c r="AI54" s="106"/>
      <c r="AJ54" s="513"/>
      <c r="AK54" s="106"/>
      <c r="AL54" s="513"/>
    </row>
    <row r="55" spans="1:38">
      <c r="A55" s="137"/>
      <c r="B55" s="137"/>
      <c r="C55" s="514"/>
      <c r="D55" s="137"/>
      <c r="E55" s="137"/>
      <c r="F55" s="137"/>
      <c r="G55" s="514"/>
      <c r="H55" s="137"/>
      <c r="I55" s="514"/>
      <c r="J55" s="137"/>
      <c r="K55" s="514"/>
      <c r="L55" s="137"/>
      <c r="M55" s="514"/>
      <c r="N55" s="514"/>
      <c r="O55" s="514"/>
      <c r="P55" s="514"/>
      <c r="Q55" s="514"/>
      <c r="R55" s="514"/>
      <c r="S55" s="514"/>
      <c r="T55" s="137"/>
      <c r="U55" s="514"/>
      <c r="V55" s="137"/>
      <c r="W55" s="514"/>
      <c r="X55" s="514"/>
      <c r="Y55" s="514"/>
      <c r="Z55" s="514"/>
      <c r="AA55" s="514"/>
      <c r="AB55" s="514"/>
      <c r="AC55" s="514"/>
      <c r="AD55" s="514"/>
      <c r="AE55" s="514"/>
      <c r="AF55" s="514"/>
      <c r="AG55" s="137"/>
      <c r="AH55" s="513"/>
      <c r="AI55" s="106"/>
      <c r="AJ55" s="513"/>
      <c r="AK55" s="106"/>
      <c r="AL55" s="513"/>
    </row>
    <row r="56" spans="1:38">
      <c r="A56" s="137"/>
      <c r="B56" s="137"/>
      <c r="C56" s="514"/>
      <c r="D56" s="137"/>
      <c r="E56" s="137"/>
      <c r="F56" s="137"/>
      <c r="G56" s="514"/>
      <c r="H56" s="137"/>
      <c r="I56" s="514"/>
      <c r="J56" s="137"/>
      <c r="K56" s="514"/>
      <c r="L56" s="137"/>
      <c r="M56" s="514"/>
      <c r="N56" s="514"/>
      <c r="O56" s="514"/>
      <c r="P56" s="514"/>
      <c r="Q56" s="514"/>
      <c r="R56" s="514"/>
      <c r="S56" s="514"/>
      <c r="T56" s="137"/>
      <c r="U56" s="514"/>
      <c r="V56" s="137"/>
      <c r="W56" s="514"/>
      <c r="X56" s="514"/>
      <c r="Y56" s="514"/>
      <c r="Z56" s="514"/>
      <c r="AA56" s="514"/>
      <c r="AB56" s="514"/>
      <c r="AC56" s="514"/>
      <c r="AD56" s="514"/>
      <c r="AE56" s="514"/>
      <c r="AF56" s="514"/>
      <c r="AG56" s="137"/>
      <c r="AH56" s="513"/>
      <c r="AI56" s="106"/>
      <c r="AJ56" s="513"/>
      <c r="AK56" s="106"/>
      <c r="AL56" s="513"/>
    </row>
    <row r="57" spans="1:38">
      <c r="A57" s="137"/>
      <c r="B57" s="137"/>
      <c r="C57" s="514"/>
      <c r="D57" s="137"/>
      <c r="E57" s="137"/>
      <c r="F57" s="137"/>
      <c r="G57" s="514"/>
      <c r="H57" s="137"/>
      <c r="I57" s="514"/>
      <c r="J57" s="137"/>
      <c r="K57" s="514"/>
      <c r="L57" s="137"/>
      <c r="M57" s="514"/>
      <c r="N57" s="514"/>
      <c r="O57" s="514"/>
      <c r="P57" s="514"/>
      <c r="Q57" s="514"/>
      <c r="R57" s="514"/>
      <c r="S57" s="514"/>
      <c r="T57" s="137"/>
      <c r="U57" s="514"/>
      <c r="V57" s="137"/>
      <c r="W57" s="514"/>
      <c r="X57" s="514"/>
      <c r="Y57" s="514"/>
      <c r="Z57" s="514"/>
      <c r="AA57" s="514"/>
      <c r="AB57" s="514"/>
      <c r="AC57" s="514"/>
      <c r="AD57" s="514"/>
      <c r="AE57" s="514"/>
      <c r="AF57" s="514"/>
      <c r="AG57" s="137"/>
      <c r="AH57" s="513"/>
      <c r="AI57" s="106"/>
      <c r="AJ57" s="513"/>
      <c r="AK57" s="106"/>
      <c r="AL57" s="513"/>
    </row>
    <row r="58" spans="1:38">
      <c r="A58" s="137"/>
      <c r="B58" s="137"/>
      <c r="C58" s="514"/>
      <c r="D58" s="137"/>
      <c r="E58" s="137"/>
      <c r="F58" s="137"/>
      <c r="G58" s="514"/>
      <c r="H58" s="137"/>
      <c r="I58" s="514"/>
      <c r="J58" s="137"/>
      <c r="K58" s="514"/>
      <c r="L58" s="137"/>
      <c r="M58" s="514"/>
      <c r="N58" s="514"/>
      <c r="O58" s="514"/>
      <c r="P58" s="514"/>
      <c r="Q58" s="514"/>
      <c r="R58" s="514"/>
      <c r="S58" s="514"/>
      <c r="T58" s="137"/>
      <c r="U58" s="514"/>
      <c r="V58" s="137"/>
      <c r="W58" s="514"/>
      <c r="X58" s="514"/>
      <c r="Y58" s="514"/>
      <c r="Z58" s="514"/>
      <c r="AA58" s="514"/>
      <c r="AB58" s="514"/>
      <c r="AC58" s="514"/>
      <c r="AD58" s="514"/>
      <c r="AE58" s="514"/>
      <c r="AF58" s="514"/>
      <c r="AG58" s="137"/>
      <c r="AH58" s="513"/>
      <c r="AI58" s="106"/>
      <c r="AJ58" s="513"/>
      <c r="AK58" s="106"/>
      <c r="AL58" s="513"/>
    </row>
    <row r="59" spans="1:38">
      <c r="A59" s="137"/>
      <c r="B59" s="137"/>
      <c r="C59" s="514"/>
      <c r="D59" s="137"/>
      <c r="E59" s="137"/>
      <c r="F59" s="137"/>
      <c r="G59" s="514"/>
      <c r="H59" s="137"/>
      <c r="I59" s="514"/>
      <c r="J59" s="137"/>
      <c r="K59" s="514"/>
      <c r="L59" s="137"/>
      <c r="M59" s="514"/>
      <c r="N59" s="514"/>
      <c r="O59" s="514"/>
      <c r="P59" s="514"/>
      <c r="Q59" s="514"/>
      <c r="R59" s="514"/>
      <c r="S59" s="514"/>
      <c r="T59" s="137"/>
      <c r="U59" s="514"/>
      <c r="V59" s="137"/>
      <c r="W59" s="514"/>
      <c r="X59" s="514"/>
      <c r="Y59" s="514"/>
      <c r="Z59" s="514"/>
      <c r="AA59" s="514"/>
      <c r="AB59" s="514"/>
      <c r="AC59" s="514"/>
      <c r="AD59" s="514"/>
      <c r="AE59" s="514"/>
      <c r="AF59" s="514"/>
      <c r="AG59" s="137"/>
      <c r="AH59" s="513"/>
      <c r="AI59" s="106"/>
      <c r="AJ59" s="513"/>
      <c r="AK59" s="106"/>
      <c r="AL59" s="513"/>
    </row>
    <row r="60" spans="1:38">
      <c r="A60" s="137"/>
      <c r="B60" s="137"/>
      <c r="C60" s="514"/>
      <c r="D60" s="137"/>
      <c r="E60" s="137"/>
      <c r="F60" s="137"/>
      <c r="G60" s="514"/>
      <c r="H60" s="137"/>
      <c r="I60" s="514"/>
      <c r="J60" s="137"/>
      <c r="K60" s="514"/>
      <c r="L60" s="137"/>
      <c r="M60" s="514"/>
      <c r="N60" s="514"/>
      <c r="O60" s="514"/>
      <c r="P60" s="514"/>
      <c r="Q60" s="514"/>
      <c r="R60" s="514"/>
      <c r="S60" s="514"/>
      <c r="T60" s="137"/>
      <c r="U60" s="514"/>
      <c r="V60" s="137"/>
      <c r="W60" s="514"/>
      <c r="X60" s="514"/>
      <c r="Y60" s="514"/>
      <c r="Z60" s="514"/>
      <c r="AA60" s="514"/>
      <c r="AB60" s="514"/>
      <c r="AC60" s="514"/>
      <c r="AD60" s="514"/>
      <c r="AE60" s="514"/>
      <c r="AF60" s="514"/>
      <c r="AG60" s="137"/>
      <c r="AH60" s="513"/>
      <c r="AI60" s="106"/>
      <c r="AJ60" s="513"/>
      <c r="AK60" s="106"/>
      <c r="AL60" s="513"/>
    </row>
    <row r="61" spans="1:38">
      <c r="A61" s="137"/>
      <c r="B61" s="137"/>
      <c r="C61" s="514"/>
      <c r="D61" s="137"/>
      <c r="E61" s="137"/>
      <c r="F61" s="137"/>
      <c r="G61" s="514"/>
      <c r="H61" s="137"/>
      <c r="I61" s="514"/>
      <c r="J61" s="137"/>
      <c r="K61" s="514"/>
      <c r="L61" s="137"/>
      <c r="M61" s="514"/>
      <c r="N61" s="514"/>
      <c r="O61" s="514"/>
      <c r="P61" s="514"/>
      <c r="Q61" s="514"/>
      <c r="R61" s="514"/>
      <c r="S61" s="514"/>
      <c r="T61" s="137"/>
      <c r="U61" s="514"/>
      <c r="V61" s="137"/>
      <c r="W61" s="514"/>
      <c r="X61" s="514"/>
      <c r="Y61" s="514"/>
      <c r="Z61" s="514"/>
      <c r="AA61" s="514"/>
      <c r="AB61" s="514"/>
      <c r="AC61" s="514"/>
      <c r="AD61" s="514"/>
      <c r="AE61" s="514"/>
      <c r="AF61" s="514"/>
      <c r="AG61" s="137"/>
      <c r="AH61" s="513"/>
      <c r="AI61" s="106"/>
      <c r="AJ61" s="513"/>
      <c r="AK61" s="106"/>
      <c r="AL61" s="513"/>
    </row>
    <row r="62" spans="1:38">
      <c r="A62" s="137"/>
      <c r="B62" s="137"/>
      <c r="C62" s="514"/>
      <c r="D62" s="137"/>
      <c r="E62" s="137"/>
      <c r="F62" s="137"/>
      <c r="G62" s="514"/>
      <c r="H62" s="137"/>
      <c r="I62" s="514"/>
      <c r="J62" s="137"/>
      <c r="K62" s="514"/>
      <c r="L62" s="137"/>
      <c r="M62" s="514"/>
      <c r="N62" s="514"/>
      <c r="O62" s="514"/>
      <c r="P62" s="514"/>
      <c r="Q62" s="514"/>
      <c r="R62" s="514"/>
      <c r="S62" s="514"/>
      <c r="T62" s="137"/>
      <c r="U62" s="514"/>
      <c r="V62" s="137"/>
      <c r="W62" s="514"/>
      <c r="X62" s="514"/>
      <c r="Y62" s="514"/>
      <c r="Z62" s="514"/>
      <c r="AA62" s="514"/>
      <c r="AB62" s="514"/>
      <c r="AC62" s="514"/>
      <c r="AD62" s="514"/>
      <c r="AE62" s="514"/>
      <c r="AF62" s="514"/>
      <c r="AG62" s="137"/>
      <c r="AH62" s="513"/>
      <c r="AI62" s="106"/>
      <c r="AJ62" s="513"/>
      <c r="AK62" s="106"/>
      <c r="AL62" s="513"/>
    </row>
    <row r="63" spans="1:38">
      <c r="A63" s="137"/>
      <c r="B63" s="137"/>
      <c r="C63" s="514"/>
      <c r="D63" s="137"/>
      <c r="E63" s="137"/>
      <c r="F63" s="137"/>
      <c r="G63" s="514"/>
      <c r="H63" s="137"/>
      <c r="I63" s="514"/>
      <c r="J63" s="137"/>
      <c r="K63" s="514"/>
      <c r="L63" s="137"/>
      <c r="M63" s="514"/>
      <c r="N63" s="514"/>
      <c r="O63" s="514"/>
      <c r="P63" s="514"/>
      <c r="Q63" s="514"/>
      <c r="R63" s="514"/>
      <c r="S63" s="514"/>
      <c r="T63" s="137"/>
      <c r="U63" s="514"/>
      <c r="V63" s="137"/>
      <c r="W63" s="514"/>
      <c r="X63" s="514"/>
      <c r="Y63" s="514"/>
      <c r="Z63" s="514"/>
      <c r="AA63" s="514"/>
      <c r="AB63" s="514"/>
      <c r="AC63" s="514"/>
      <c r="AD63" s="514"/>
      <c r="AE63" s="514"/>
      <c r="AF63" s="514"/>
      <c r="AG63" s="137"/>
      <c r="AH63" s="513"/>
      <c r="AI63" s="106"/>
      <c r="AJ63" s="513"/>
      <c r="AK63" s="106"/>
      <c r="AL63" s="513"/>
    </row>
    <row r="64" spans="1:38">
      <c r="A64" s="137"/>
      <c r="B64" s="137"/>
      <c r="C64" s="514"/>
      <c r="D64" s="137"/>
      <c r="E64" s="137"/>
      <c r="F64" s="137"/>
      <c r="G64" s="514"/>
      <c r="H64" s="137"/>
      <c r="I64" s="514"/>
      <c r="J64" s="137"/>
      <c r="K64" s="514"/>
      <c r="L64" s="137"/>
      <c r="M64" s="514"/>
      <c r="N64" s="514"/>
      <c r="O64" s="514"/>
      <c r="P64" s="514"/>
      <c r="Q64" s="514"/>
      <c r="R64" s="514"/>
      <c r="S64" s="514"/>
      <c r="T64" s="137"/>
      <c r="U64" s="514"/>
      <c r="V64" s="137"/>
      <c r="W64" s="514"/>
      <c r="X64" s="514"/>
      <c r="Y64" s="514"/>
      <c r="Z64" s="514"/>
      <c r="AA64" s="514"/>
      <c r="AB64" s="514"/>
      <c r="AC64" s="514"/>
      <c r="AD64" s="514"/>
      <c r="AE64" s="514"/>
      <c r="AF64" s="514"/>
      <c r="AG64" s="137"/>
      <c r="AH64" s="513"/>
      <c r="AI64" s="106"/>
      <c r="AJ64" s="513"/>
      <c r="AK64" s="106"/>
      <c r="AL64" s="513"/>
    </row>
    <row r="65" spans="1:38">
      <c r="A65" s="137"/>
      <c r="B65" s="137"/>
      <c r="C65" s="514"/>
      <c r="D65" s="137"/>
      <c r="E65" s="137"/>
      <c r="F65" s="137"/>
      <c r="G65" s="514"/>
      <c r="H65" s="137"/>
      <c r="I65" s="514"/>
      <c r="J65" s="137"/>
      <c r="K65" s="514"/>
      <c r="L65" s="137"/>
      <c r="M65" s="514"/>
      <c r="N65" s="514"/>
      <c r="O65" s="514"/>
      <c r="P65" s="514"/>
      <c r="Q65" s="514"/>
      <c r="R65" s="514"/>
      <c r="S65" s="514"/>
      <c r="T65" s="137"/>
      <c r="U65" s="514"/>
      <c r="V65" s="137"/>
      <c r="W65" s="514"/>
      <c r="X65" s="514"/>
      <c r="Y65" s="514"/>
      <c r="Z65" s="514"/>
      <c r="AA65" s="514"/>
      <c r="AB65" s="514"/>
      <c r="AC65" s="514"/>
      <c r="AD65" s="514"/>
      <c r="AE65" s="514"/>
      <c r="AF65" s="514"/>
      <c r="AG65" s="137"/>
      <c r="AH65" s="513"/>
      <c r="AI65" s="106"/>
      <c r="AJ65" s="513"/>
      <c r="AK65" s="106"/>
      <c r="AL65" s="513"/>
    </row>
    <row r="66" spans="1:38">
      <c r="A66" s="137"/>
      <c r="B66" s="137"/>
      <c r="C66" s="514"/>
      <c r="D66" s="137"/>
      <c r="E66" s="137"/>
      <c r="F66" s="137"/>
      <c r="G66" s="514"/>
      <c r="H66" s="137"/>
      <c r="I66" s="514"/>
      <c r="J66" s="137"/>
      <c r="K66" s="514"/>
      <c r="L66" s="137"/>
      <c r="M66" s="514"/>
      <c r="N66" s="514"/>
      <c r="O66" s="514"/>
      <c r="P66" s="514"/>
      <c r="Q66" s="514"/>
      <c r="R66" s="514"/>
      <c r="S66" s="514"/>
      <c r="T66" s="137"/>
      <c r="U66" s="514"/>
      <c r="V66" s="137"/>
      <c r="W66" s="514"/>
      <c r="X66" s="514"/>
      <c r="Y66" s="514"/>
      <c r="Z66" s="514"/>
      <c r="AA66" s="514"/>
      <c r="AB66" s="514"/>
      <c r="AC66" s="514"/>
      <c r="AD66" s="514"/>
      <c r="AE66" s="514"/>
      <c r="AF66" s="514"/>
      <c r="AG66" s="137"/>
      <c r="AH66" s="513"/>
      <c r="AI66" s="106"/>
      <c r="AJ66" s="513"/>
      <c r="AK66" s="106"/>
      <c r="AL66" s="513"/>
    </row>
    <row r="67" spans="1:38">
      <c r="A67" s="137"/>
      <c r="B67" s="137"/>
      <c r="C67" s="514"/>
      <c r="D67" s="137"/>
      <c r="E67" s="137"/>
      <c r="F67" s="137"/>
      <c r="G67" s="514"/>
      <c r="H67" s="137"/>
      <c r="I67" s="514"/>
      <c r="J67" s="137"/>
      <c r="K67" s="514"/>
      <c r="L67" s="137"/>
      <c r="M67" s="514"/>
      <c r="N67" s="514"/>
      <c r="O67" s="514"/>
      <c r="P67" s="514"/>
      <c r="Q67" s="514"/>
      <c r="R67" s="514"/>
      <c r="S67" s="514"/>
      <c r="T67" s="137"/>
      <c r="U67" s="514"/>
      <c r="V67" s="137"/>
      <c r="W67" s="514"/>
      <c r="X67" s="514"/>
      <c r="Y67" s="514"/>
      <c r="Z67" s="514"/>
      <c r="AA67" s="514"/>
      <c r="AB67" s="514"/>
      <c r="AC67" s="514"/>
      <c r="AD67" s="514"/>
      <c r="AE67" s="514"/>
      <c r="AF67" s="514"/>
      <c r="AG67" s="137"/>
      <c r="AH67" s="513"/>
      <c r="AI67" s="106"/>
      <c r="AJ67" s="513"/>
      <c r="AK67" s="106"/>
      <c r="AL67" s="513"/>
    </row>
    <row r="68" spans="1:38">
      <c r="A68" s="137"/>
      <c r="B68" s="137"/>
      <c r="C68" s="514"/>
      <c r="D68" s="137"/>
      <c r="E68" s="137"/>
      <c r="F68" s="137"/>
      <c r="G68" s="514"/>
      <c r="H68" s="137"/>
      <c r="I68" s="514"/>
      <c r="J68" s="137"/>
      <c r="K68" s="514"/>
      <c r="L68" s="137"/>
      <c r="M68" s="514"/>
      <c r="N68" s="514"/>
      <c r="O68" s="514"/>
      <c r="P68" s="514"/>
      <c r="Q68" s="514"/>
      <c r="R68" s="514"/>
      <c r="S68" s="514"/>
      <c r="T68" s="137"/>
      <c r="U68" s="514"/>
      <c r="V68" s="137"/>
      <c r="W68" s="514"/>
      <c r="X68" s="514"/>
      <c r="Y68" s="514"/>
      <c r="Z68" s="514"/>
      <c r="AA68" s="514"/>
      <c r="AB68" s="514"/>
      <c r="AC68" s="514"/>
      <c r="AD68" s="514"/>
      <c r="AE68" s="514"/>
      <c r="AF68" s="514"/>
      <c r="AG68" s="137"/>
      <c r="AH68" s="513"/>
      <c r="AI68" s="106"/>
      <c r="AJ68" s="513"/>
      <c r="AK68" s="106"/>
      <c r="AL68" s="513"/>
    </row>
    <row r="69" spans="1:38">
      <c r="A69" s="137"/>
      <c r="B69" s="137"/>
      <c r="C69" s="514"/>
      <c r="D69" s="137"/>
      <c r="E69" s="137"/>
      <c r="F69" s="137"/>
      <c r="G69" s="514"/>
      <c r="H69" s="137"/>
      <c r="I69" s="514"/>
      <c r="J69" s="137"/>
      <c r="K69" s="514"/>
      <c r="L69" s="137"/>
      <c r="M69" s="514"/>
      <c r="N69" s="514"/>
      <c r="O69" s="514"/>
      <c r="P69" s="514"/>
      <c r="Q69" s="514"/>
      <c r="R69" s="514"/>
      <c r="S69" s="514"/>
      <c r="T69" s="137"/>
      <c r="U69" s="514"/>
      <c r="V69" s="137"/>
      <c r="W69" s="514"/>
      <c r="X69" s="514"/>
      <c r="Y69" s="514"/>
      <c r="Z69" s="514"/>
      <c r="AA69" s="514"/>
      <c r="AB69" s="514"/>
      <c r="AC69" s="514"/>
      <c r="AD69" s="514"/>
      <c r="AE69" s="514"/>
      <c r="AF69" s="514"/>
      <c r="AG69" s="137"/>
      <c r="AH69" s="513"/>
      <c r="AI69" s="106"/>
      <c r="AJ69" s="513"/>
      <c r="AK69" s="106"/>
      <c r="AL69" s="513"/>
    </row>
    <row r="70" spans="1:38">
      <c r="A70" s="137"/>
      <c r="B70" s="137"/>
      <c r="C70" s="514"/>
      <c r="D70" s="137"/>
      <c r="E70" s="137"/>
      <c r="F70" s="137"/>
      <c r="G70" s="514"/>
      <c r="H70" s="137"/>
      <c r="I70" s="514"/>
      <c r="J70" s="137"/>
      <c r="K70" s="514"/>
      <c r="L70" s="137"/>
      <c r="M70" s="514"/>
      <c r="N70" s="514"/>
      <c r="O70" s="514"/>
      <c r="P70" s="514"/>
      <c r="Q70" s="514"/>
      <c r="R70" s="514"/>
      <c r="S70" s="514"/>
      <c r="T70" s="137"/>
      <c r="U70" s="514"/>
      <c r="V70" s="137"/>
      <c r="W70" s="514"/>
      <c r="X70" s="514"/>
      <c r="Y70" s="514"/>
      <c r="Z70" s="514"/>
      <c r="AA70" s="514"/>
      <c r="AB70" s="514"/>
      <c r="AC70" s="514"/>
      <c r="AD70" s="514"/>
      <c r="AE70" s="514"/>
      <c r="AF70" s="514"/>
      <c r="AG70" s="137"/>
      <c r="AH70" s="513"/>
      <c r="AI70" s="106"/>
      <c r="AJ70" s="513"/>
      <c r="AK70" s="106"/>
      <c r="AL70" s="513"/>
    </row>
    <row r="71" spans="1:38">
      <c r="A71" s="137"/>
      <c r="B71" s="137"/>
      <c r="C71" s="514"/>
      <c r="D71" s="137"/>
      <c r="E71" s="137"/>
      <c r="F71" s="137"/>
      <c r="G71" s="514"/>
      <c r="H71" s="137"/>
      <c r="I71" s="514"/>
      <c r="J71" s="137"/>
      <c r="K71" s="514"/>
      <c r="L71" s="137"/>
      <c r="M71" s="514"/>
      <c r="N71" s="514"/>
      <c r="O71" s="514"/>
      <c r="P71" s="514"/>
      <c r="Q71" s="514"/>
      <c r="R71" s="514"/>
      <c r="S71" s="514"/>
      <c r="T71" s="137"/>
      <c r="U71" s="514"/>
      <c r="V71" s="137"/>
      <c r="W71" s="514"/>
      <c r="X71" s="514"/>
      <c r="Y71" s="514"/>
      <c r="Z71" s="514"/>
      <c r="AA71" s="514"/>
      <c r="AB71" s="514"/>
      <c r="AC71" s="514"/>
      <c r="AD71" s="514"/>
      <c r="AE71" s="514"/>
      <c r="AF71" s="514"/>
      <c r="AG71" s="137"/>
      <c r="AH71" s="513"/>
      <c r="AI71" s="106"/>
      <c r="AJ71" s="513"/>
      <c r="AK71" s="106"/>
      <c r="AL71" s="513"/>
    </row>
    <row r="72" spans="1:38">
      <c r="A72" s="137"/>
      <c r="B72" s="137"/>
      <c r="C72" s="514"/>
      <c r="D72" s="137"/>
      <c r="E72" s="137"/>
      <c r="F72" s="137"/>
      <c r="G72" s="514"/>
      <c r="H72" s="137"/>
      <c r="I72" s="514"/>
      <c r="J72" s="137"/>
      <c r="K72" s="514"/>
      <c r="L72" s="137"/>
      <c r="M72" s="514"/>
      <c r="N72" s="514"/>
      <c r="O72" s="514"/>
      <c r="P72" s="514"/>
      <c r="Q72" s="514"/>
      <c r="R72" s="514"/>
      <c r="S72" s="514"/>
      <c r="T72" s="137"/>
      <c r="U72" s="514"/>
      <c r="V72" s="137"/>
      <c r="W72" s="514"/>
      <c r="X72" s="514"/>
      <c r="Y72" s="514"/>
      <c r="Z72" s="514"/>
      <c r="AA72" s="514"/>
      <c r="AB72" s="514"/>
      <c r="AC72" s="514"/>
      <c r="AD72" s="514"/>
      <c r="AE72" s="514"/>
      <c r="AF72" s="514"/>
      <c r="AG72" s="137"/>
      <c r="AH72" s="513"/>
      <c r="AI72" s="106"/>
      <c r="AJ72" s="513"/>
      <c r="AK72" s="106"/>
      <c r="AL72" s="513"/>
    </row>
    <row r="73" spans="1:38">
      <c r="A73" s="137"/>
      <c r="B73" s="137"/>
      <c r="C73" s="514"/>
      <c r="D73" s="137"/>
      <c r="E73" s="137"/>
      <c r="F73" s="137"/>
      <c r="G73" s="514"/>
      <c r="H73" s="137"/>
      <c r="I73" s="514"/>
      <c r="J73" s="137"/>
      <c r="K73" s="514"/>
      <c r="L73" s="137"/>
      <c r="M73" s="514"/>
      <c r="N73" s="514"/>
      <c r="O73" s="514"/>
      <c r="P73" s="514"/>
      <c r="Q73" s="514"/>
      <c r="R73" s="514"/>
      <c r="S73" s="514"/>
      <c r="T73" s="137"/>
      <c r="U73" s="514"/>
      <c r="V73" s="137"/>
      <c r="W73" s="514"/>
      <c r="X73" s="514"/>
      <c r="Y73" s="514"/>
      <c r="Z73" s="514"/>
      <c r="AA73" s="514"/>
      <c r="AB73" s="514"/>
      <c r="AC73" s="514"/>
      <c r="AD73" s="514"/>
      <c r="AE73" s="514"/>
      <c r="AF73" s="514"/>
      <c r="AG73" s="137"/>
      <c r="AH73" s="513"/>
      <c r="AI73" s="106"/>
      <c r="AJ73" s="513"/>
      <c r="AK73" s="106"/>
      <c r="AL73" s="513"/>
    </row>
    <row r="74" spans="1:38">
      <c r="A74" s="137"/>
      <c r="B74" s="137"/>
      <c r="C74" s="514"/>
      <c r="D74" s="137"/>
      <c r="E74" s="137"/>
      <c r="F74" s="137"/>
      <c r="G74" s="514"/>
      <c r="H74" s="137"/>
      <c r="I74" s="514"/>
      <c r="J74" s="137"/>
      <c r="K74" s="514"/>
      <c r="L74" s="137"/>
      <c r="M74" s="514"/>
      <c r="N74" s="514"/>
      <c r="O74" s="514"/>
      <c r="P74" s="514"/>
      <c r="Q74" s="514"/>
      <c r="R74" s="514"/>
      <c r="S74" s="514"/>
      <c r="T74" s="137"/>
      <c r="U74" s="514"/>
      <c r="V74" s="137"/>
      <c r="W74" s="514"/>
      <c r="X74" s="514"/>
      <c r="Y74" s="514"/>
      <c r="Z74" s="514"/>
      <c r="AA74" s="514"/>
      <c r="AB74" s="514"/>
      <c r="AC74" s="514"/>
      <c r="AD74" s="514"/>
      <c r="AE74" s="514"/>
      <c r="AF74" s="514"/>
      <c r="AG74" s="137"/>
      <c r="AH74" s="513"/>
      <c r="AI74" s="106"/>
      <c r="AJ74" s="513"/>
      <c r="AK74" s="106"/>
      <c r="AL74" s="513"/>
    </row>
    <row r="75" spans="1:38">
      <c r="A75" s="137"/>
      <c r="B75" s="137"/>
      <c r="C75" s="514"/>
      <c r="D75" s="137"/>
      <c r="E75" s="137"/>
      <c r="F75" s="137"/>
      <c r="G75" s="514"/>
      <c r="H75" s="137"/>
      <c r="I75" s="514"/>
      <c r="J75" s="137"/>
      <c r="K75" s="514"/>
      <c r="L75" s="137"/>
      <c r="M75" s="514"/>
      <c r="N75" s="514"/>
      <c r="O75" s="514"/>
      <c r="P75" s="514"/>
      <c r="Q75" s="514"/>
      <c r="R75" s="514"/>
      <c r="S75" s="514"/>
      <c r="T75" s="137"/>
      <c r="U75" s="514"/>
      <c r="V75" s="137"/>
      <c r="W75" s="514"/>
      <c r="X75" s="514"/>
      <c r="Y75" s="514"/>
      <c r="Z75" s="514"/>
      <c r="AA75" s="514"/>
      <c r="AB75" s="514"/>
      <c r="AC75" s="514"/>
      <c r="AD75" s="514"/>
      <c r="AE75" s="514"/>
      <c r="AF75" s="514"/>
      <c r="AG75" s="137"/>
      <c r="AH75" s="513"/>
      <c r="AI75" s="106"/>
      <c r="AJ75" s="513"/>
      <c r="AK75" s="106"/>
      <c r="AL75" s="513"/>
    </row>
    <row r="76" spans="1:38">
      <c r="A76" s="137"/>
      <c r="B76" s="137"/>
      <c r="C76" s="514"/>
      <c r="D76" s="137"/>
      <c r="E76" s="137"/>
      <c r="F76" s="137"/>
      <c r="G76" s="514"/>
      <c r="H76" s="137"/>
      <c r="I76" s="514"/>
      <c r="J76" s="137"/>
      <c r="K76" s="514"/>
      <c r="L76" s="137"/>
      <c r="M76" s="514"/>
      <c r="N76" s="514"/>
      <c r="O76" s="514"/>
      <c r="P76" s="514"/>
      <c r="Q76" s="514"/>
      <c r="R76" s="514"/>
      <c r="S76" s="514"/>
      <c r="T76" s="137"/>
      <c r="U76" s="514"/>
      <c r="V76" s="137"/>
      <c r="W76" s="514"/>
      <c r="X76" s="514"/>
      <c r="Y76" s="514"/>
      <c r="Z76" s="514"/>
      <c r="AA76" s="514"/>
      <c r="AB76" s="514"/>
      <c r="AC76" s="514"/>
      <c r="AD76" s="514"/>
      <c r="AE76" s="514"/>
      <c r="AF76" s="514"/>
      <c r="AG76" s="137"/>
      <c r="AH76" s="513"/>
      <c r="AI76" s="106"/>
      <c r="AJ76" s="513"/>
      <c r="AK76" s="106"/>
      <c r="AL76" s="513"/>
    </row>
    <row r="77" spans="1:38">
      <c r="A77" s="137"/>
      <c r="B77" s="137"/>
      <c r="C77" s="514"/>
      <c r="D77" s="137"/>
      <c r="E77" s="137"/>
      <c r="F77" s="137"/>
      <c r="G77" s="514"/>
      <c r="H77" s="137"/>
      <c r="I77" s="514"/>
      <c r="J77" s="137"/>
      <c r="K77" s="514"/>
      <c r="L77" s="137"/>
      <c r="M77" s="514"/>
      <c r="N77" s="514"/>
      <c r="O77" s="514"/>
      <c r="P77" s="514"/>
      <c r="Q77" s="514"/>
      <c r="R77" s="514"/>
      <c r="S77" s="514"/>
      <c r="T77" s="137"/>
      <c r="U77" s="514"/>
      <c r="V77" s="137"/>
      <c r="W77" s="514"/>
      <c r="X77" s="514"/>
      <c r="Y77" s="514"/>
      <c r="Z77" s="514"/>
      <c r="AA77" s="514"/>
      <c r="AB77" s="514"/>
      <c r="AC77" s="514"/>
      <c r="AD77" s="514"/>
      <c r="AE77" s="514"/>
      <c r="AF77" s="514"/>
      <c r="AG77" s="137"/>
      <c r="AH77" s="513"/>
      <c r="AI77" s="106"/>
      <c r="AJ77" s="513"/>
      <c r="AK77" s="106"/>
      <c r="AL77" s="513"/>
    </row>
    <row r="78" spans="1:38">
      <c r="A78" s="137"/>
      <c r="B78" s="137"/>
      <c r="C78" s="514"/>
      <c r="D78" s="137"/>
      <c r="E78" s="137"/>
      <c r="F78" s="137"/>
      <c r="G78" s="514"/>
      <c r="H78" s="137"/>
      <c r="I78" s="514"/>
      <c r="J78" s="137"/>
      <c r="K78" s="514"/>
      <c r="L78" s="137"/>
      <c r="M78" s="514"/>
      <c r="N78" s="514"/>
      <c r="O78" s="514"/>
      <c r="P78" s="514"/>
      <c r="Q78" s="514"/>
      <c r="R78" s="514"/>
      <c r="S78" s="514"/>
      <c r="T78" s="137"/>
      <c r="U78" s="514"/>
      <c r="V78" s="137"/>
      <c r="W78" s="514"/>
      <c r="X78" s="514"/>
      <c r="Y78" s="514"/>
      <c r="Z78" s="514"/>
      <c r="AA78" s="514"/>
      <c r="AB78" s="514"/>
      <c r="AC78" s="514"/>
      <c r="AD78" s="514"/>
      <c r="AE78" s="514"/>
      <c r="AF78" s="514"/>
      <c r="AG78" s="137"/>
      <c r="AH78" s="513"/>
      <c r="AI78" s="106"/>
      <c r="AJ78" s="513"/>
      <c r="AK78" s="106"/>
      <c r="AL78" s="513"/>
    </row>
    <row r="79" spans="1:38">
      <c r="A79" s="137"/>
      <c r="B79" s="137"/>
      <c r="C79" s="514"/>
      <c r="D79" s="137"/>
      <c r="E79" s="137"/>
      <c r="F79" s="137"/>
      <c r="G79" s="514"/>
      <c r="H79" s="137"/>
      <c r="I79" s="514"/>
      <c r="J79" s="137"/>
      <c r="K79" s="514"/>
      <c r="L79" s="137"/>
      <c r="M79" s="514"/>
      <c r="N79" s="514"/>
      <c r="O79" s="514"/>
      <c r="P79" s="514"/>
      <c r="Q79" s="514"/>
      <c r="R79" s="514"/>
      <c r="S79" s="514"/>
      <c r="T79" s="137"/>
      <c r="U79" s="514"/>
      <c r="V79" s="137"/>
      <c r="W79" s="514"/>
      <c r="X79" s="514"/>
      <c r="Y79" s="514"/>
      <c r="Z79" s="514"/>
      <c r="AA79" s="514"/>
      <c r="AB79" s="514"/>
      <c r="AC79" s="514"/>
      <c r="AD79" s="514"/>
      <c r="AE79" s="514"/>
      <c r="AF79" s="514"/>
      <c r="AG79" s="137"/>
      <c r="AH79" s="513"/>
      <c r="AI79" s="106"/>
      <c r="AJ79" s="513"/>
      <c r="AK79" s="106"/>
      <c r="AL79" s="513"/>
    </row>
    <row r="80" spans="1:38">
      <c r="A80" s="137"/>
      <c r="B80" s="137"/>
      <c r="C80" s="514"/>
      <c r="D80" s="137"/>
      <c r="E80" s="137"/>
      <c r="F80" s="137"/>
      <c r="G80" s="514"/>
      <c r="H80" s="137"/>
      <c r="I80" s="514"/>
      <c r="J80" s="137"/>
      <c r="K80" s="514"/>
      <c r="L80" s="137"/>
      <c r="M80" s="514"/>
      <c r="N80" s="514"/>
      <c r="O80" s="514"/>
      <c r="P80" s="514"/>
      <c r="Q80" s="514"/>
      <c r="R80" s="514"/>
      <c r="S80" s="514"/>
      <c r="T80" s="137"/>
      <c r="U80" s="514"/>
      <c r="V80" s="137"/>
      <c r="W80" s="514"/>
      <c r="X80" s="514"/>
      <c r="Y80" s="514"/>
      <c r="Z80" s="514"/>
      <c r="AA80" s="514"/>
      <c r="AB80" s="514"/>
      <c r="AC80" s="514"/>
      <c r="AD80" s="514"/>
      <c r="AE80" s="514"/>
      <c r="AF80" s="514"/>
      <c r="AG80" s="137"/>
      <c r="AH80" s="513"/>
      <c r="AI80" s="106"/>
      <c r="AJ80" s="513"/>
      <c r="AK80" s="106"/>
      <c r="AL80" s="513"/>
    </row>
    <row r="81" spans="1:38">
      <c r="A81" s="137"/>
      <c r="B81" s="137"/>
      <c r="C81" s="514"/>
      <c r="D81" s="137"/>
      <c r="E81" s="137"/>
      <c r="F81" s="137"/>
      <c r="G81" s="514"/>
      <c r="H81" s="137"/>
      <c r="I81" s="514"/>
      <c r="J81" s="137"/>
      <c r="K81" s="514"/>
      <c r="L81" s="137"/>
      <c r="M81" s="514"/>
      <c r="N81" s="514"/>
      <c r="O81" s="514"/>
      <c r="P81" s="514"/>
      <c r="Q81" s="514"/>
      <c r="R81" s="514"/>
      <c r="S81" s="514"/>
      <c r="T81" s="137"/>
      <c r="U81" s="514"/>
      <c r="V81" s="137"/>
      <c r="W81" s="514"/>
      <c r="X81" s="514"/>
      <c r="Y81" s="514"/>
      <c r="Z81" s="514"/>
      <c r="AA81" s="514"/>
      <c r="AB81" s="514"/>
      <c r="AC81" s="514"/>
      <c r="AD81" s="514"/>
      <c r="AE81" s="514"/>
      <c r="AF81" s="514"/>
      <c r="AG81" s="137"/>
      <c r="AH81" s="513"/>
      <c r="AI81" s="106"/>
      <c r="AJ81" s="513"/>
      <c r="AK81" s="106"/>
      <c r="AL81" s="513"/>
    </row>
    <row r="82" spans="1:38">
      <c r="A82" s="137"/>
      <c r="B82" s="137"/>
      <c r="C82" s="514"/>
      <c r="D82" s="137"/>
      <c r="E82" s="137"/>
      <c r="F82" s="137"/>
      <c r="G82" s="514"/>
      <c r="H82" s="137"/>
      <c r="I82" s="514"/>
      <c r="J82" s="137"/>
      <c r="K82" s="514"/>
      <c r="L82" s="137"/>
      <c r="M82" s="514"/>
      <c r="N82" s="514"/>
      <c r="O82" s="514"/>
      <c r="P82" s="514"/>
      <c r="Q82" s="514"/>
      <c r="R82" s="514"/>
      <c r="S82" s="514"/>
      <c r="T82" s="137"/>
      <c r="U82" s="514"/>
      <c r="V82" s="137"/>
      <c r="W82" s="514"/>
      <c r="X82" s="514"/>
      <c r="Y82" s="514"/>
      <c r="Z82" s="514"/>
      <c r="AA82" s="514"/>
      <c r="AB82" s="514"/>
      <c r="AC82" s="514"/>
      <c r="AD82" s="514"/>
      <c r="AE82" s="514"/>
      <c r="AF82" s="514"/>
      <c r="AG82" s="137"/>
      <c r="AH82" s="513"/>
      <c r="AI82" s="106"/>
      <c r="AJ82" s="513"/>
      <c r="AK82" s="106"/>
      <c r="AL82" s="513"/>
    </row>
    <row r="83" spans="1:38">
      <c r="A83" s="137"/>
      <c r="B83" s="137"/>
      <c r="C83" s="514"/>
      <c r="D83" s="137"/>
      <c r="E83" s="137"/>
      <c r="F83" s="137"/>
      <c r="G83" s="514"/>
      <c r="H83" s="137"/>
      <c r="I83" s="514"/>
      <c r="J83" s="137"/>
      <c r="K83" s="514"/>
      <c r="L83" s="137"/>
      <c r="M83" s="514"/>
      <c r="N83" s="514"/>
      <c r="O83" s="514"/>
      <c r="P83" s="514"/>
      <c r="Q83" s="514"/>
      <c r="R83" s="514"/>
      <c r="S83" s="514"/>
      <c r="T83" s="137"/>
      <c r="U83" s="514"/>
      <c r="V83" s="137"/>
      <c r="W83" s="514"/>
      <c r="X83" s="514"/>
      <c r="Y83" s="514"/>
      <c r="Z83" s="514"/>
      <c r="AA83" s="514"/>
      <c r="AB83" s="514"/>
      <c r="AC83" s="514"/>
      <c r="AD83" s="514"/>
      <c r="AE83" s="514"/>
      <c r="AF83" s="514"/>
      <c r="AG83" s="137"/>
      <c r="AH83" s="513"/>
      <c r="AI83" s="106"/>
      <c r="AJ83" s="513"/>
      <c r="AK83" s="106"/>
      <c r="AL83" s="513"/>
    </row>
  </sheetData>
  <sheetProtection selectLockedCells="1"/>
  <mergeCells count="70">
    <mergeCell ref="AE15:AF15"/>
    <mergeCell ref="AD6:AD10"/>
    <mergeCell ref="AB7:AC8"/>
    <mergeCell ref="AI7:AJ8"/>
    <mergeCell ref="AE12:AF12"/>
    <mergeCell ref="AC9:AC10"/>
    <mergeCell ref="AE13:AF13"/>
    <mergeCell ref="AE14:AF14"/>
    <mergeCell ref="F7:G8"/>
    <mergeCell ref="F9:F10"/>
    <mergeCell ref="G9:G10"/>
    <mergeCell ref="AE11:AF11"/>
    <mergeCell ref="AJ9:AJ10"/>
    <mergeCell ref="Z7:AA8"/>
    <mergeCell ref="Z9:Z10"/>
    <mergeCell ref="AA9:AA10"/>
    <mergeCell ref="Y9:Y10"/>
    <mergeCell ref="X7:Y8"/>
    <mergeCell ref="J7:K8"/>
    <mergeCell ref="J9:J10"/>
    <mergeCell ref="K9:K10"/>
    <mergeCell ref="W9:W10"/>
    <mergeCell ref="L9:L10"/>
    <mergeCell ref="B7:C8"/>
    <mergeCell ref="D7:E8"/>
    <mergeCell ref="D9:D10"/>
    <mergeCell ref="E9:E10"/>
    <mergeCell ref="C9:C10"/>
    <mergeCell ref="AE4:AL4"/>
    <mergeCell ref="AK6:AL8"/>
    <mergeCell ref="AL9:AL10"/>
    <mergeCell ref="AK9:AK10"/>
    <mergeCell ref="AG9:AG10"/>
    <mergeCell ref="AG6:AJ6"/>
    <mergeCell ref="AH9:AH10"/>
    <mergeCell ref="AG7:AH8"/>
    <mergeCell ref="AI9:AI10"/>
    <mergeCell ref="AE6:AF10"/>
    <mergeCell ref="A3:I3"/>
    <mergeCell ref="Q3:W3"/>
    <mergeCell ref="X3:AD3"/>
    <mergeCell ref="L6:O6"/>
    <mergeCell ref="J3:P3"/>
    <mergeCell ref="A6:A10"/>
    <mergeCell ref="H7:I8"/>
    <mergeCell ref="H9:H10"/>
    <mergeCell ref="I9:I10"/>
    <mergeCell ref="P6:P10"/>
    <mergeCell ref="R6:W6"/>
    <mergeCell ref="V7:W8"/>
    <mergeCell ref="L7:M8"/>
    <mergeCell ref="J6:K6"/>
    <mergeCell ref="B6:I6"/>
    <mergeCell ref="B9:B10"/>
    <mergeCell ref="AE3:AL3"/>
    <mergeCell ref="M9:M10"/>
    <mergeCell ref="N9:N10"/>
    <mergeCell ref="X9:X10"/>
    <mergeCell ref="Q6:Q10"/>
    <mergeCell ref="X6:AC6"/>
    <mergeCell ref="N7:O8"/>
    <mergeCell ref="O9:O10"/>
    <mergeCell ref="T7:U8"/>
    <mergeCell ref="T9:T10"/>
    <mergeCell ref="AB9:AB10"/>
    <mergeCell ref="R9:R10"/>
    <mergeCell ref="V9:V10"/>
    <mergeCell ref="S9:S10"/>
    <mergeCell ref="R7:S8"/>
    <mergeCell ref="U9:U10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1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15.25" style="140" customWidth="1"/>
    <col min="2" max="2" width="11.125" style="100" customWidth="1"/>
    <col min="3" max="3" width="11.125" style="101" customWidth="1"/>
    <col min="4" max="4" width="11.125" style="100" customWidth="1"/>
    <col min="5" max="6" width="11.125" style="101" customWidth="1"/>
    <col min="7" max="7" width="11.625" style="161" customWidth="1"/>
    <col min="8" max="16384" width="9" style="101"/>
  </cols>
  <sheetData>
    <row r="1" spans="1:32" ht="14.1" customHeight="1">
      <c r="A1" s="144"/>
      <c r="G1" s="102" t="s">
        <v>794</v>
      </c>
    </row>
    <row r="2" spans="1:32" ht="14.1" customHeight="1">
      <c r="A2" s="144"/>
      <c r="G2" s="102"/>
    </row>
    <row r="3" spans="1:32" s="103" customFormat="1" ht="20.100000000000001" customHeight="1">
      <c r="A3" s="754" t="s">
        <v>372</v>
      </c>
      <c r="B3" s="754"/>
      <c r="C3" s="754"/>
      <c r="D3" s="754"/>
      <c r="E3" s="754"/>
      <c r="F3" s="754"/>
      <c r="G3" s="754"/>
    </row>
    <row r="4" spans="1:32" s="104" customFormat="1" ht="24" customHeight="1">
      <c r="A4" s="755" t="s">
        <v>373</v>
      </c>
      <c r="B4" s="755"/>
      <c r="C4" s="755"/>
      <c r="D4" s="755"/>
      <c r="E4" s="755"/>
      <c r="F4" s="755"/>
      <c r="G4" s="755"/>
    </row>
    <row r="5" spans="1:32" s="98" customFormat="1" ht="18" customHeight="1" thickBot="1">
      <c r="A5" s="98" t="s">
        <v>241</v>
      </c>
      <c r="G5" s="102" t="s">
        <v>242</v>
      </c>
    </row>
    <row r="6" spans="1:32" s="106" customFormat="1" ht="25.5" customHeight="1">
      <c r="A6" s="846" t="s">
        <v>523</v>
      </c>
      <c r="B6" s="928" t="s">
        <v>524</v>
      </c>
      <c r="C6" s="1208" t="s">
        <v>243</v>
      </c>
      <c r="D6" s="1213" t="s">
        <v>525</v>
      </c>
      <c r="E6" s="818"/>
      <c r="F6" s="818"/>
      <c r="G6" s="819"/>
      <c r="AD6" s="107"/>
      <c r="AE6" s="107"/>
      <c r="AF6" s="107"/>
    </row>
    <row r="7" spans="1:32" s="106" customFormat="1" ht="25.5" customHeight="1">
      <c r="A7" s="953"/>
      <c r="B7" s="1000"/>
      <c r="C7" s="989"/>
      <c r="D7" s="1209"/>
      <c r="E7" s="820" t="s">
        <v>526</v>
      </c>
      <c r="F7" s="820" t="s">
        <v>244</v>
      </c>
      <c r="G7" s="1211" t="s">
        <v>245</v>
      </c>
    </row>
    <row r="8" spans="1:32" s="106" customFormat="1" ht="25.5" customHeight="1">
      <c r="A8" s="954"/>
      <c r="B8" s="986"/>
      <c r="C8" s="985"/>
      <c r="D8" s="1210"/>
      <c r="E8" s="821"/>
      <c r="F8" s="821"/>
      <c r="G8" s="1212"/>
    </row>
    <row r="9" spans="1:32" s="112" customFormat="1" ht="56.45" customHeight="1">
      <c r="A9" s="145" t="s">
        <v>7</v>
      </c>
      <c r="B9" s="462">
        <v>3681</v>
      </c>
      <c r="C9" s="462">
        <v>11538.58</v>
      </c>
      <c r="D9" s="462">
        <v>16655.602999999999</v>
      </c>
      <c r="E9" s="462">
        <v>8526.8819999999996</v>
      </c>
      <c r="F9" s="462">
        <v>8128.7209999999995</v>
      </c>
      <c r="G9" s="506">
        <v>51.195276448411988</v>
      </c>
    </row>
    <row r="10" spans="1:32" s="112" customFormat="1" ht="56.45" customHeight="1">
      <c r="A10" s="145" t="s">
        <v>291</v>
      </c>
      <c r="B10" s="462">
        <v>4186</v>
      </c>
      <c r="C10" s="462">
        <v>15851</v>
      </c>
      <c r="D10" s="462">
        <v>15109</v>
      </c>
      <c r="E10" s="462">
        <v>7654</v>
      </c>
      <c r="F10" s="462">
        <v>7455</v>
      </c>
      <c r="G10" s="506">
        <v>50.658547885366332</v>
      </c>
    </row>
    <row r="11" spans="1:32" s="112" customFormat="1" ht="56.45" customHeight="1">
      <c r="A11" s="145" t="s">
        <v>565</v>
      </c>
      <c r="B11" s="462">
        <v>4186</v>
      </c>
      <c r="C11" s="462">
        <v>15845.946</v>
      </c>
      <c r="D11" s="462">
        <v>16452.710999999999</v>
      </c>
      <c r="E11" s="462">
        <v>8978.098</v>
      </c>
      <c r="F11" s="462">
        <v>7474.6130000000003</v>
      </c>
      <c r="G11" s="506">
        <v>54.569110221409709</v>
      </c>
    </row>
    <row r="12" spans="1:32" s="112" customFormat="1" ht="56.45" customHeight="1">
      <c r="A12" s="145" t="s">
        <v>705</v>
      </c>
      <c r="B12" s="462">
        <v>4186</v>
      </c>
      <c r="C12" s="462">
        <v>11520.526000000002</v>
      </c>
      <c r="D12" s="462">
        <v>16463.303</v>
      </c>
      <c r="E12" s="462">
        <v>9057.4310000000005</v>
      </c>
      <c r="F12" s="462">
        <v>7405.8720000000003</v>
      </c>
      <c r="G12" s="506">
        <v>55.015879863232797</v>
      </c>
    </row>
    <row r="13" spans="1:32" s="112" customFormat="1" ht="56.45" customHeight="1">
      <c r="A13" s="97" t="s">
        <v>757</v>
      </c>
      <c r="B13" s="464">
        <f>SUM(B15:B17)</f>
        <v>4047</v>
      </c>
      <c r="C13" s="464">
        <f>SUM(C15:C17)</f>
        <v>11688.136</v>
      </c>
      <c r="D13" s="464">
        <f>SUM(D15:D17)</f>
        <v>18605.042999999998</v>
      </c>
      <c r="E13" s="464">
        <f>SUM(E15:E17)</f>
        <v>10879.669</v>
      </c>
      <c r="F13" s="464">
        <f>SUM(F15:F17)</f>
        <v>7725.3739999999998</v>
      </c>
      <c r="G13" s="507">
        <f>E13/D13*100</f>
        <v>58.476989276509606</v>
      </c>
    </row>
    <row r="14" spans="1:32" s="112" customFormat="1" ht="45.75" customHeight="1">
      <c r="A14" s="97"/>
      <c r="B14" s="508"/>
      <c r="C14" s="508"/>
      <c r="D14" s="508"/>
      <c r="E14" s="508"/>
      <c r="F14" s="508"/>
      <c r="G14" s="509"/>
    </row>
    <row r="15" spans="1:32" s="106" customFormat="1" ht="56.45" customHeight="1">
      <c r="A15" s="510" t="s">
        <v>677</v>
      </c>
      <c r="B15" s="142">
        <v>6</v>
      </c>
      <c r="C15" s="142">
        <v>430.14</v>
      </c>
      <c r="D15" s="142">
        <v>475.02</v>
      </c>
      <c r="E15" s="142">
        <v>470.33100000000002</v>
      </c>
      <c r="F15" s="142">
        <v>4.6890000000000001</v>
      </c>
      <c r="G15" s="511">
        <f>E15/D15*100</f>
        <v>99.012883668056091</v>
      </c>
    </row>
    <row r="16" spans="1:32" s="106" customFormat="1" ht="56.45" customHeight="1">
      <c r="A16" s="510" t="s">
        <v>678</v>
      </c>
      <c r="B16" s="142">
        <v>359</v>
      </c>
      <c r="C16" s="142">
        <v>4199.9960000000001</v>
      </c>
      <c r="D16" s="142">
        <v>4784.0230000000001</v>
      </c>
      <c r="E16" s="142">
        <v>3769.3380000000002</v>
      </c>
      <c r="F16" s="142">
        <v>1014.6849999999999</v>
      </c>
      <c r="G16" s="432">
        <f>E16/D16*100</f>
        <v>78.790131234736961</v>
      </c>
    </row>
    <row r="17" spans="1:29" s="106" customFormat="1" ht="56.45" customHeight="1" thickBot="1">
      <c r="A17" s="512" t="s">
        <v>679</v>
      </c>
      <c r="B17" s="448">
        <v>3682</v>
      </c>
      <c r="C17" s="448">
        <v>7058</v>
      </c>
      <c r="D17" s="448">
        <v>13346</v>
      </c>
      <c r="E17" s="448">
        <v>6640</v>
      </c>
      <c r="F17" s="448">
        <v>6706</v>
      </c>
      <c r="G17" s="447">
        <f>E17/D17*100</f>
        <v>49.752734901843247</v>
      </c>
    </row>
    <row r="18" spans="1:29" s="154" customFormat="1" ht="11.1" customHeight="1">
      <c r="A18" s="127" t="s">
        <v>731</v>
      </c>
      <c r="F18" s="155"/>
      <c r="G18" s="129" t="s">
        <v>246</v>
      </c>
    </row>
    <row r="19" spans="1:29" s="154" customFormat="1" ht="11.1" customHeight="1">
      <c r="A19" s="127" t="s">
        <v>247</v>
      </c>
      <c r="F19" s="155"/>
      <c r="G19" s="157"/>
    </row>
    <row r="20" spans="1:29" s="106" customFormat="1" ht="11.25">
      <c r="A20" s="137"/>
      <c r="B20" s="137"/>
      <c r="F20" s="159"/>
      <c r="G20" s="160"/>
    </row>
    <row r="21" spans="1:29" s="106" customFormat="1" ht="11.25">
      <c r="A21" s="158"/>
      <c r="B21" s="158"/>
      <c r="F21" s="159"/>
      <c r="G21" s="160"/>
      <c r="Z21" s="122"/>
      <c r="AB21" s="116"/>
      <c r="AC21" s="116"/>
    </row>
    <row r="22" spans="1:29" s="106" customFormat="1" ht="11.25">
      <c r="A22" s="158"/>
      <c r="B22" s="158"/>
      <c r="F22" s="159"/>
      <c r="G22" s="160"/>
      <c r="Z22" s="122"/>
      <c r="AB22" s="116"/>
      <c r="AC22" s="116"/>
    </row>
    <row r="23" spans="1:29" s="106" customFormat="1" ht="11.25">
      <c r="A23" s="158"/>
      <c r="B23" s="158"/>
      <c r="F23" s="159"/>
      <c r="G23" s="160"/>
      <c r="Z23" s="122"/>
      <c r="AB23" s="116"/>
      <c r="AC23" s="116"/>
    </row>
    <row r="24" spans="1:29" s="106" customFormat="1" ht="11.25">
      <c r="A24" s="158"/>
      <c r="B24" s="158"/>
      <c r="D24" s="137"/>
      <c r="F24" s="159"/>
      <c r="G24" s="160"/>
      <c r="Z24" s="122"/>
      <c r="AB24" s="116"/>
      <c r="AC24" s="116"/>
    </row>
    <row r="25" spans="1:29" s="106" customFormat="1" ht="11.25">
      <c r="A25" s="158"/>
      <c r="B25" s="158"/>
      <c r="D25" s="137"/>
      <c r="F25" s="159"/>
      <c r="G25" s="160"/>
      <c r="Z25" s="122"/>
      <c r="AB25" s="116"/>
      <c r="AC25" s="116"/>
    </row>
    <row r="26" spans="1:29" s="106" customFormat="1" ht="11.25">
      <c r="A26" s="158"/>
      <c r="B26" s="158"/>
      <c r="D26" s="137"/>
      <c r="F26" s="159"/>
      <c r="G26" s="160"/>
      <c r="Z26" s="122"/>
      <c r="AB26" s="116"/>
      <c r="AC26" s="116"/>
    </row>
    <row r="27" spans="1:29" s="106" customFormat="1" ht="11.25">
      <c r="A27" s="158"/>
      <c r="B27" s="158"/>
      <c r="D27" s="137"/>
      <c r="F27" s="159"/>
      <c r="G27" s="160"/>
      <c r="Z27" s="122"/>
      <c r="AB27" s="116"/>
      <c r="AC27" s="116"/>
    </row>
    <row r="28" spans="1:29" s="106" customFormat="1" ht="11.25">
      <c r="A28" s="158"/>
      <c r="B28" s="158"/>
      <c r="D28" s="137"/>
      <c r="F28" s="159"/>
      <c r="G28" s="160"/>
      <c r="Z28" s="122"/>
      <c r="AB28" s="116"/>
      <c r="AC28" s="116"/>
    </row>
    <row r="29" spans="1:29" s="106" customFormat="1" ht="11.25">
      <c r="A29" s="158"/>
      <c r="B29" s="158"/>
      <c r="D29" s="137"/>
      <c r="F29" s="159"/>
      <c r="G29" s="160"/>
      <c r="Z29" s="122"/>
      <c r="AB29" s="116"/>
      <c r="AC29" s="116"/>
    </row>
    <row r="30" spans="1:29" s="106" customFormat="1" ht="11.25">
      <c r="A30" s="158"/>
      <c r="B30" s="158"/>
      <c r="D30" s="137"/>
      <c r="F30" s="159"/>
      <c r="G30" s="160"/>
      <c r="Z30" s="122"/>
      <c r="AB30" s="116"/>
      <c r="AC30" s="116"/>
    </row>
    <row r="31" spans="1:29" s="106" customFormat="1" ht="11.25">
      <c r="A31" s="158"/>
      <c r="B31" s="158"/>
      <c r="D31" s="137"/>
      <c r="F31" s="159"/>
      <c r="G31" s="160"/>
      <c r="Z31" s="122"/>
      <c r="AB31" s="116"/>
      <c r="AC31" s="116"/>
    </row>
    <row r="32" spans="1:29" s="106" customFormat="1" ht="11.25">
      <c r="A32" s="158"/>
      <c r="B32" s="158"/>
      <c r="D32" s="137"/>
      <c r="F32" s="159"/>
      <c r="G32" s="160"/>
      <c r="Z32" s="122"/>
      <c r="AB32" s="116"/>
      <c r="AC32" s="116"/>
    </row>
    <row r="33" spans="1:29" s="106" customFormat="1" ht="11.25">
      <c r="A33" s="158"/>
      <c r="B33" s="158"/>
      <c r="D33" s="137"/>
      <c r="F33" s="159"/>
      <c r="G33" s="160"/>
      <c r="Z33" s="122"/>
      <c r="AB33" s="116"/>
      <c r="AC33" s="116"/>
    </row>
    <row r="34" spans="1:29" s="106" customFormat="1" ht="11.25">
      <c r="A34" s="158"/>
      <c r="B34" s="158"/>
      <c r="D34" s="137"/>
      <c r="F34" s="159"/>
      <c r="G34" s="160"/>
      <c r="Z34" s="122"/>
      <c r="AB34" s="116"/>
      <c r="AC34" s="116"/>
    </row>
    <row r="35" spans="1:29" s="106" customFormat="1" ht="11.25">
      <c r="A35" s="137"/>
      <c r="B35" s="137"/>
      <c r="D35" s="137"/>
      <c r="F35" s="159"/>
      <c r="G35" s="160"/>
    </row>
    <row r="36" spans="1:29" s="106" customFormat="1" ht="11.25">
      <c r="A36" s="137"/>
      <c r="B36" s="137"/>
      <c r="D36" s="137"/>
      <c r="F36" s="159"/>
      <c r="G36" s="160"/>
    </row>
    <row r="37" spans="1:29" s="106" customFormat="1" ht="11.25">
      <c r="A37" s="137"/>
      <c r="B37" s="137"/>
      <c r="D37" s="137"/>
      <c r="F37" s="159"/>
      <c r="G37" s="160"/>
    </row>
    <row r="38" spans="1:29" s="106" customFormat="1" ht="11.25">
      <c r="A38" s="137"/>
      <c r="B38" s="137"/>
      <c r="D38" s="137"/>
      <c r="F38" s="159"/>
      <c r="G38" s="160"/>
    </row>
    <row r="39" spans="1:29" s="106" customFormat="1" ht="11.25">
      <c r="A39" s="137"/>
      <c r="B39" s="137"/>
      <c r="D39" s="137"/>
      <c r="F39" s="159"/>
      <c r="G39" s="160"/>
    </row>
    <row r="40" spans="1:29" s="106" customFormat="1" ht="11.25">
      <c r="A40" s="137"/>
      <c r="B40" s="137"/>
      <c r="D40" s="137"/>
      <c r="F40" s="159"/>
      <c r="G40" s="160"/>
    </row>
    <row r="41" spans="1:29" s="106" customFormat="1" ht="11.25">
      <c r="A41" s="137"/>
      <c r="B41" s="137"/>
      <c r="D41" s="137"/>
      <c r="F41" s="159"/>
      <c r="G41" s="160"/>
    </row>
    <row r="42" spans="1:29" s="106" customFormat="1" ht="11.25">
      <c r="A42" s="137"/>
      <c r="B42" s="137"/>
      <c r="D42" s="137"/>
      <c r="F42" s="159"/>
      <c r="G42" s="160"/>
    </row>
    <row r="43" spans="1:29" s="106" customFormat="1" ht="11.25">
      <c r="A43" s="137"/>
      <c r="B43" s="137"/>
      <c r="D43" s="137"/>
      <c r="F43" s="159"/>
      <c r="G43" s="160"/>
    </row>
    <row r="44" spans="1:29" s="106" customFormat="1" ht="11.25">
      <c r="A44" s="137"/>
      <c r="B44" s="137"/>
      <c r="D44" s="137"/>
      <c r="F44" s="159"/>
      <c r="G44" s="160"/>
    </row>
    <row r="45" spans="1:29" s="106" customFormat="1" ht="11.25">
      <c r="A45" s="137"/>
      <c r="B45" s="137"/>
      <c r="D45" s="137"/>
      <c r="G45" s="160"/>
    </row>
    <row r="46" spans="1:29" s="106" customFormat="1" ht="11.25">
      <c r="A46" s="137"/>
      <c r="B46" s="137"/>
      <c r="D46" s="137"/>
      <c r="G46" s="160"/>
    </row>
    <row r="47" spans="1:29" s="106" customFormat="1" ht="11.25">
      <c r="A47" s="137"/>
      <c r="B47" s="137"/>
      <c r="D47" s="137"/>
      <c r="G47" s="160"/>
    </row>
    <row r="48" spans="1:29" s="106" customFormat="1" ht="11.25">
      <c r="A48" s="137"/>
      <c r="B48" s="137"/>
      <c r="D48" s="137"/>
      <c r="G48" s="160"/>
    </row>
    <row r="49" spans="1:7" s="106" customFormat="1" ht="11.25">
      <c r="A49" s="137"/>
      <c r="B49" s="137"/>
      <c r="D49" s="137"/>
      <c r="G49" s="160"/>
    </row>
    <row r="50" spans="1:7" s="106" customFormat="1" ht="11.25">
      <c r="A50" s="137"/>
      <c r="B50" s="137"/>
      <c r="D50" s="137"/>
      <c r="G50" s="160"/>
    </row>
    <row r="51" spans="1:7" s="106" customFormat="1" ht="11.25">
      <c r="A51" s="137"/>
      <c r="B51" s="137"/>
      <c r="D51" s="137"/>
      <c r="G51" s="160"/>
    </row>
    <row r="52" spans="1:7" s="106" customFormat="1" ht="11.25">
      <c r="A52" s="137"/>
      <c r="B52" s="137"/>
      <c r="D52" s="137"/>
      <c r="G52" s="160"/>
    </row>
    <row r="53" spans="1:7" s="106" customFormat="1" ht="11.25">
      <c r="A53" s="137"/>
      <c r="B53" s="137"/>
      <c r="D53" s="137"/>
      <c r="G53" s="160"/>
    </row>
    <row r="54" spans="1:7" s="106" customFormat="1" ht="11.25">
      <c r="A54" s="137"/>
      <c r="B54" s="137"/>
      <c r="D54" s="137"/>
      <c r="G54" s="160"/>
    </row>
    <row r="55" spans="1:7" s="106" customFormat="1" ht="11.25">
      <c r="A55" s="137"/>
      <c r="B55" s="137"/>
      <c r="D55" s="137"/>
      <c r="G55" s="160"/>
    </row>
    <row r="56" spans="1:7" s="106" customFormat="1" ht="11.25">
      <c r="A56" s="137"/>
      <c r="B56" s="137"/>
      <c r="D56" s="137"/>
      <c r="G56" s="160"/>
    </row>
    <row r="57" spans="1:7" s="106" customFormat="1" ht="11.25">
      <c r="A57" s="137"/>
      <c r="B57" s="137"/>
      <c r="D57" s="137"/>
      <c r="G57" s="160"/>
    </row>
    <row r="58" spans="1:7" s="106" customFormat="1" ht="11.25">
      <c r="A58" s="137"/>
      <c r="B58" s="137"/>
      <c r="D58" s="137"/>
      <c r="G58" s="160"/>
    </row>
    <row r="59" spans="1:7" s="106" customFormat="1" ht="11.25">
      <c r="A59" s="137"/>
      <c r="B59" s="137"/>
      <c r="D59" s="137"/>
      <c r="G59" s="160"/>
    </row>
    <row r="60" spans="1:7" s="106" customFormat="1" ht="11.25">
      <c r="A60" s="137"/>
      <c r="B60" s="137"/>
      <c r="D60" s="137"/>
      <c r="G60" s="160"/>
    </row>
    <row r="61" spans="1:7" s="106" customFormat="1" ht="11.25">
      <c r="A61" s="137"/>
      <c r="B61" s="137"/>
      <c r="D61" s="137"/>
      <c r="G61" s="160"/>
    </row>
    <row r="62" spans="1:7" s="106" customFormat="1" ht="11.25">
      <c r="A62" s="137"/>
      <c r="B62" s="137"/>
      <c r="D62" s="137"/>
      <c r="G62" s="160"/>
    </row>
    <row r="63" spans="1:7" s="106" customFormat="1" ht="11.25">
      <c r="A63" s="137"/>
      <c r="B63" s="137"/>
      <c r="D63" s="137"/>
      <c r="G63" s="160"/>
    </row>
    <row r="64" spans="1:7" s="106" customFormat="1" ht="11.25">
      <c r="A64" s="137"/>
      <c r="B64" s="137"/>
      <c r="D64" s="137"/>
      <c r="G64" s="160"/>
    </row>
    <row r="65" spans="1:7" s="106" customFormat="1" ht="11.25">
      <c r="A65" s="137"/>
      <c r="B65" s="137"/>
      <c r="D65" s="137"/>
      <c r="G65" s="160"/>
    </row>
    <row r="66" spans="1:7" s="106" customFormat="1" ht="11.25">
      <c r="A66" s="137"/>
      <c r="B66" s="137"/>
      <c r="D66" s="137"/>
      <c r="G66" s="160"/>
    </row>
    <row r="67" spans="1:7" s="106" customFormat="1" ht="11.25">
      <c r="A67" s="137"/>
      <c r="B67" s="137"/>
      <c r="D67" s="137"/>
      <c r="G67" s="160"/>
    </row>
    <row r="68" spans="1:7" s="106" customFormat="1" ht="11.25">
      <c r="A68" s="137"/>
      <c r="B68" s="137"/>
      <c r="D68" s="137"/>
      <c r="G68" s="160"/>
    </row>
    <row r="69" spans="1:7" s="106" customFormat="1" ht="11.25">
      <c r="A69" s="137"/>
      <c r="B69" s="137"/>
      <c r="D69" s="137"/>
      <c r="G69" s="160"/>
    </row>
    <row r="70" spans="1:7" s="106" customFormat="1" ht="11.25">
      <c r="A70" s="137"/>
      <c r="B70" s="137"/>
      <c r="D70" s="137"/>
      <c r="G70" s="160"/>
    </row>
    <row r="71" spans="1:7" s="106" customFormat="1" ht="11.25">
      <c r="A71" s="137"/>
      <c r="B71" s="137"/>
      <c r="D71" s="137"/>
      <c r="G71" s="160"/>
    </row>
    <row r="72" spans="1:7" s="106" customFormat="1" ht="11.25">
      <c r="A72" s="137"/>
      <c r="B72" s="137"/>
      <c r="D72" s="137"/>
      <c r="G72" s="160"/>
    </row>
    <row r="73" spans="1:7" s="106" customFormat="1" ht="11.25">
      <c r="A73" s="137"/>
      <c r="B73" s="137"/>
      <c r="D73" s="137"/>
      <c r="G73" s="160"/>
    </row>
    <row r="74" spans="1:7" s="106" customFormat="1" ht="11.25">
      <c r="A74" s="137"/>
      <c r="B74" s="137"/>
      <c r="D74" s="137"/>
      <c r="G74" s="160"/>
    </row>
    <row r="75" spans="1:7" s="106" customFormat="1" ht="11.25">
      <c r="A75" s="137"/>
      <c r="B75" s="137"/>
      <c r="D75" s="137"/>
      <c r="G75" s="160"/>
    </row>
    <row r="76" spans="1:7" s="106" customFormat="1" ht="11.25">
      <c r="A76" s="137"/>
      <c r="B76" s="137"/>
      <c r="D76" s="137"/>
      <c r="G76" s="160"/>
    </row>
    <row r="77" spans="1:7" s="106" customFormat="1" ht="11.25">
      <c r="A77" s="137"/>
      <c r="B77" s="137"/>
      <c r="D77" s="137"/>
      <c r="G77" s="160"/>
    </row>
    <row r="78" spans="1:7" s="106" customFormat="1" ht="11.25">
      <c r="A78" s="137"/>
      <c r="B78" s="137"/>
      <c r="D78" s="137"/>
      <c r="G78" s="160"/>
    </row>
    <row r="79" spans="1:7" s="106" customFormat="1" ht="11.25">
      <c r="A79" s="137"/>
      <c r="B79" s="137"/>
      <c r="D79" s="137"/>
      <c r="G79" s="160"/>
    </row>
    <row r="80" spans="1:7" s="106" customFormat="1" ht="11.25">
      <c r="A80" s="137"/>
      <c r="B80" s="137"/>
      <c r="D80" s="137"/>
      <c r="G80" s="160"/>
    </row>
    <row r="81" spans="1:7" s="106" customFormat="1" ht="11.25">
      <c r="A81" s="137"/>
      <c r="B81" s="137"/>
      <c r="D81" s="137"/>
      <c r="G81" s="160"/>
    </row>
    <row r="82" spans="1:7" s="106" customFormat="1" ht="11.25">
      <c r="A82" s="137"/>
      <c r="B82" s="137"/>
      <c r="D82" s="137"/>
      <c r="G82" s="160"/>
    </row>
    <row r="83" spans="1:7" s="106" customFormat="1" ht="11.25">
      <c r="A83" s="137"/>
      <c r="B83" s="137"/>
      <c r="D83" s="137"/>
      <c r="G83" s="160"/>
    </row>
    <row r="84" spans="1:7" s="106" customFormat="1" ht="11.25">
      <c r="A84" s="137"/>
      <c r="B84" s="137"/>
      <c r="D84" s="137"/>
      <c r="G84" s="160"/>
    </row>
    <row r="85" spans="1:7" s="106" customFormat="1" ht="11.25">
      <c r="A85" s="137"/>
      <c r="B85" s="137"/>
      <c r="D85" s="137"/>
      <c r="G85" s="160"/>
    </row>
    <row r="86" spans="1:7" s="106" customFormat="1" ht="11.25">
      <c r="A86" s="137"/>
      <c r="B86" s="137"/>
      <c r="D86" s="137"/>
      <c r="G86" s="160"/>
    </row>
    <row r="87" spans="1:7" s="106" customFormat="1" ht="11.25">
      <c r="A87" s="137"/>
      <c r="B87" s="137"/>
      <c r="D87" s="137"/>
      <c r="G87" s="160"/>
    </row>
    <row r="88" spans="1:7" s="106" customFormat="1" ht="11.25">
      <c r="A88" s="137"/>
      <c r="B88" s="137"/>
      <c r="D88" s="137"/>
      <c r="G88" s="160"/>
    </row>
    <row r="89" spans="1:7" s="106" customFormat="1" ht="11.25">
      <c r="A89" s="137"/>
      <c r="B89" s="137"/>
      <c r="D89" s="137"/>
      <c r="G89" s="160"/>
    </row>
    <row r="90" spans="1:7" s="106" customFormat="1" ht="11.25">
      <c r="A90" s="137"/>
      <c r="B90" s="137"/>
      <c r="D90" s="137"/>
      <c r="G90" s="160"/>
    </row>
    <row r="91" spans="1:7" s="106" customFormat="1" ht="11.25">
      <c r="A91" s="137"/>
      <c r="B91" s="137"/>
      <c r="D91" s="137"/>
      <c r="G91" s="160"/>
    </row>
    <row r="92" spans="1:7" s="106" customFormat="1" ht="11.25">
      <c r="A92" s="137"/>
      <c r="B92" s="137"/>
      <c r="D92" s="137"/>
      <c r="G92" s="160"/>
    </row>
    <row r="93" spans="1:7" s="106" customFormat="1" ht="11.25">
      <c r="A93" s="137"/>
      <c r="B93" s="137"/>
      <c r="D93" s="137"/>
      <c r="G93" s="160"/>
    </row>
    <row r="94" spans="1:7" s="106" customFormat="1" ht="11.25">
      <c r="A94" s="137"/>
      <c r="B94" s="137"/>
      <c r="D94" s="137"/>
      <c r="G94" s="160"/>
    </row>
    <row r="95" spans="1:7" s="106" customFormat="1" ht="11.25">
      <c r="A95" s="137"/>
      <c r="B95" s="137"/>
      <c r="D95" s="137"/>
      <c r="G95" s="160"/>
    </row>
    <row r="96" spans="1:7" s="106" customFormat="1" ht="11.25">
      <c r="A96" s="137"/>
      <c r="B96" s="137"/>
      <c r="D96" s="137"/>
      <c r="G96" s="160"/>
    </row>
    <row r="97" spans="1:7" s="106" customFormat="1" ht="11.25">
      <c r="A97" s="137"/>
      <c r="B97" s="137"/>
      <c r="D97" s="137"/>
      <c r="G97" s="160"/>
    </row>
    <row r="98" spans="1:7" s="106" customFormat="1" ht="11.25">
      <c r="A98" s="137"/>
      <c r="B98" s="137"/>
      <c r="D98" s="137"/>
      <c r="G98" s="160"/>
    </row>
    <row r="99" spans="1:7" s="106" customFormat="1" ht="11.25">
      <c r="A99" s="137"/>
      <c r="B99" s="137"/>
      <c r="D99" s="137"/>
      <c r="G99" s="160"/>
    </row>
    <row r="100" spans="1:7" s="106" customFormat="1" ht="11.25">
      <c r="A100" s="137"/>
      <c r="B100" s="137"/>
      <c r="D100" s="137"/>
      <c r="G100" s="160"/>
    </row>
    <row r="101" spans="1:7" s="106" customFormat="1" ht="11.25">
      <c r="A101" s="137"/>
      <c r="B101" s="137"/>
      <c r="D101" s="137"/>
      <c r="G101" s="160"/>
    </row>
  </sheetData>
  <sheetProtection selectLockedCells="1"/>
  <mergeCells count="10">
    <mergeCell ref="A6:A8"/>
    <mergeCell ref="B6:B8"/>
    <mergeCell ref="C6:C8"/>
    <mergeCell ref="A3:G3"/>
    <mergeCell ref="A4:G4"/>
    <mergeCell ref="D7:D8"/>
    <mergeCell ref="E7:E8"/>
    <mergeCell ref="F7:F8"/>
    <mergeCell ref="G7:G8"/>
    <mergeCell ref="D6:G6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8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17.625" style="208" customWidth="1"/>
    <col min="2" max="2" width="21.625" style="209" customWidth="1"/>
    <col min="3" max="3" width="21.625" style="210" customWidth="1"/>
    <col min="4" max="4" width="21.625" style="211" customWidth="1"/>
    <col min="5" max="6" width="30.875" style="211" customWidth="1"/>
    <col min="7" max="7" width="20.125" style="208" customWidth="1"/>
    <col min="8" max="16384" width="9" style="211"/>
  </cols>
  <sheetData>
    <row r="1" spans="1:32" s="165" customFormat="1" ht="14.1" customHeight="1">
      <c r="A1" s="162" t="s">
        <v>831</v>
      </c>
      <c r="B1" s="163"/>
      <c r="C1" s="164"/>
      <c r="G1" s="166" t="s">
        <v>795</v>
      </c>
    </row>
    <row r="2" spans="1:32" s="165" customFormat="1" ht="14.1" customHeight="1">
      <c r="A2" s="162"/>
      <c r="B2" s="163"/>
      <c r="C2" s="164"/>
      <c r="G2" s="166"/>
    </row>
    <row r="3" spans="1:32" s="167" customFormat="1" ht="20.100000000000001" customHeight="1">
      <c r="A3" s="1221" t="s">
        <v>374</v>
      </c>
      <c r="B3" s="1221"/>
      <c r="C3" s="1221"/>
      <c r="D3" s="1221"/>
      <c r="E3" s="1221" t="s">
        <v>532</v>
      </c>
      <c r="F3" s="1221"/>
      <c r="G3" s="1221"/>
    </row>
    <row r="4" spans="1:32" s="169" customFormat="1" ht="24" customHeight="1">
      <c r="A4" s="168"/>
      <c r="B4" s="168"/>
      <c r="C4" s="168"/>
      <c r="D4" s="168"/>
      <c r="E4" s="168"/>
      <c r="F4" s="168"/>
      <c r="G4" s="168"/>
    </row>
    <row r="5" spans="1:32" s="170" customFormat="1" ht="18" customHeight="1" thickBot="1">
      <c r="A5" s="170" t="s">
        <v>248</v>
      </c>
      <c r="C5" s="171"/>
      <c r="G5" s="166" t="s">
        <v>533</v>
      </c>
    </row>
    <row r="6" spans="1:32" s="172" customFormat="1" ht="15.95" customHeight="1">
      <c r="A6" s="900" t="s">
        <v>155</v>
      </c>
      <c r="B6" s="1230" t="s">
        <v>249</v>
      </c>
      <c r="C6" s="1224" t="s">
        <v>296</v>
      </c>
      <c r="D6" s="1227" t="s">
        <v>251</v>
      </c>
      <c r="E6" s="1233" t="s">
        <v>528</v>
      </c>
      <c r="F6" s="1234"/>
      <c r="G6" s="1214" t="s">
        <v>529</v>
      </c>
      <c r="AD6" s="173"/>
      <c r="AE6" s="173"/>
      <c r="AF6" s="173"/>
    </row>
    <row r="7" spans="1:32" s="172" customFormat="1" ht="15.95" customHeight="1">
      <c r="A7" s="1222"/>
      <c r="B7" s="1231"/>
      <c r="C7" s="1225"/>
      <c r="D7" s="1228"/>
      <c r="E7" s="1235" t="s">
        <v>250</v>
      </c>
      <c r="F7" s="1236"/>
      <c r="G7" s="1215"/>
    </row>
    <row r="8" spans="1:32" s="172" customFormat="1" ht="11.1" customHeight="1">
      <c r="A8" s="1222"/>
      <c r="B8" s="1231"/>
      <c r="C8" s="1225"/>
      <c r="D8" s="1228"/>
      <c r="E8" s="1217" t="s">
        <v>530</v>
      </c>
      <c r="F8" s="1219" t="s">
        <v>531</v>
      </c>
      <c r="G8" s="1215"/>
    </row>
    <row r="9" spans="1:32" s="172" customFormat="1" ht="11.1" customHeight="1">
      <c r="A9" s="1223"/>
      <c r="B9" s="1232"/>
      <c r="C9" s="1226"/>
      <c r="D9" s="1229"/>
      <c r="E9" s="1218"/>
      <c r="F9" s="1220"/>
      <c r="G9" s="1216"/>
    </row>
    <row r="10" spans="1:32" s="177" customFormat="1" ht="18" customHeight="1">
      <c r="A10" s="174" t="s">
        <v>7</v>
      </c>
      <c r="B10" s="175">
        <v>36335</v>
      </c>
      <c r="C10" s="175">
        <v>33247975</v>
      </c>
      <c r="D10" s="175">
        <v>979774</v>
      </c>
      <c r="E10" s="175">
        <v>19976536</v>
      </c>
      <c r="F10" s="175">
        <v>18384178</v>
      </c>
      <c r="G10" s="176" t="s">
        <v>7</v>
      </c>
    </row>
    <row r="11" spans="1:32" s="177" customFormat="1" ht="18" customHeight="1">
      <c r="A11" s="174" t="s">
        <v>291</v>
      </c>
      <c r="B11" s="175">
        <v>32284</v>
      </c>
      <c r="C11" s="175">
        <v>28648057.18</v>
      </c>
      <c r="D11" s="175">
        <v>1175004</v>
      </c>
      <c r="E11" s="175">
        <v>148339193</v>
      </c>
      <c r="F11" s="175">
        <v>126643262</v>
      </c>
      <c r="G11" s="176" t="s">
        <v>291</v>
      </c>
    </row>
    <row r="12" spans="1:32" s="177" customFormat="1" ht="18" customHeight="1">
      <c r="A12" s="174" t="s">
        <v>565</v>
      </c>
      <c r="B12" s="175">
        <v>29081</v>
      </c>
      <c r="C12" s="175">
        <v>27540804</v>
      </c>
      <c r="D12" s="175">
        <v>2010176</v>
      </c>
      <c r="E12" s="175">
        <v>29381364</v>
      </c>
      <c r="F12" s="175">
        <v>28223561</v>
      </c>
      <c r="G12" s="176" t="s">
        <v>565</v>
      </c>
    </row>
    <row r="13" spans="1:32" s="177" customFormat="1" ht="18" customHeight="1">
      <c r="A13" s="174" t="s">
        <v>705</v>
      </c>
      <c r="B13" s="175">
        <v>33832</v>
      </c>
      <c r="C13" s="175">
        <v>31211204.710000001</v>
      </c>
      <c r="D13" s="175">
        <v>1397468</v>
      </c>
      <c r="E13" s="175">
        <v>151295520.24000001</v>
      </c>
      <c r="F13" s="175">
        <v>144608231.28000003</v>
      </c>
      <c r="G13" s="176" t="s">
        <v>705</v>
      </c>
    </row>
    <row r="14" spans="1:32" s="177" customFormat="1" ht="18" customHeight="1">
      <c r="A14" s="178" t="s">
        <v>764</v>
      </c>
      <c r="B14" s="179">
        <f>SUM(B16:B38)</f>
        <v>32656</v>
      </c>
      <c r="C14" s="179">
        <f>SUM(C16:C38)</f>
        <v>30131050.57</v>
      </c>
      <c r="D14" s="179">
        <f>SUM(D16:D38)</f>
        <v>144072</v>
      </c>
      <c r="E14" s="179">
        <f>SUM(E16:E38)</f>
        <v>3447379</v>
      </c>
      <c r="F14" s="179">
        <f>SUM(F16:F38)</f>
        <v>3291805</v>
      </c>
      <c r="G14" s="180" t="s">
        <v>764</v>
      </c>
    </row>
    <row r="15" spans="1:32" s="172" customFormat="1" ht="14.25" customHeight="1">
      <c r="A15" s="181"/>
      <c r="B15" s="175"/>
      <c r="C15" s="175"/>
      <c r="D15" s="175"/>
      <c r="E15" s="175"/>
      <c r="F15" s="175"/>
      <c r="G15" s="182"/>
    </row>
    <row r="16" spans="1:32" s="172" customFormat="1" ht="18" customHeight="1">
      <c r="A16" s="181" t="s">
        <v>78</v>
      </c>
      <c r="B16" s="183">
        <v>3582</v>
      </c>
      <c r="C16" s="183">
        <v>3645909.57</v>
      </c>
      <c r="D16" s="183">
        <v>0</v>
      </c>
      <c r="E16" s="183">
        <v>406561</v>
      </c>
      <c r="F16" s="183">
        <v>391666</v>
      </c>
      <c r="G16" s="184" t="s">
        <v>79</v>
      </c>
    </row>
    <row r="17" spans="1:29" s="172" customFormat="1" ht="18" customHeight="1">
      <c r="A17" s="181" t="s">
        <v>10</v>
      </c>
      <c r="B17" s="503">
        <v>2402</v>
      </c>
      <c r="C17" s="504">
        <v>2312624</v>
      </c>
      <c r="D17" s="504">
        <v>114</v>
      </c>
      <c r="E17" s="183">
        <v>568623</v>
      </c>
      <c r="F17" s="185">
        <v>544038</v>
      </c>
      <c r="G17" s="184" t="s">
        <v>331</v>
      </c>
    </row>
    <row r="18" spans="1:29" s="172" customFormat="1" ht="18" customHeight="1">
      <c r="A18" s="181" t="s">
        <v>12</v>
      </c>
      <c r="B18" s="186">
        <v>2650</v>
      </c>
      <c r="C18" s="183">
        <v>1772049</v>
      </c>
      <c r="D18" s="183">
        <v>0</v>
      </c>
      <c r="E18" s="183">
        <v>241348</v>
      </c>
      <c r="F18" s="183">
        <v>236324</v>
      </c>
      <c r="G18" s="184" t="s">
        <v>332</v>
      </c>
    </row>
    <row r="19" spans="1:29" s="172" customFormat="1" ht="18" customHeight="1">
      <c r="A19" s="181" t="s">
        <v>14</v>
      </c>
      <c r="B19" s="183">
        <v>1312</v>
      </c>
      <c r="C19" s="183">
        <v>1176416</v>
      </c>
      <c r="D19" s="183">
        <v>0</v>
      </c>
      <c r="E19" s="183">
        <v>69675</v>
      </c>
      <c r="F19" s="183">
        <v>67939</v>
      </c>
      <c r="G19" s="184" t="s">
        <v>463</v>
      </c>
      <c r="I19" s="187"/>
      <c r="J19" s="187"/>
    </row>
    <row r="20" spans="1:29" s="172" customFormat="1" ht="18" customHeight="1">
      <c r="A20" s="181" t="s">
        <v>16</v>
      </c>
      <c r="B20" s="183">
        <v>2524</v>
      </c>
      <c r="C20" s="183">
        <v>2317679</v>
      </c>
      <c r="D20" s="183">
        <v>0</v>
      </c>
      <c r="E20" s="183">
        <v>287789</v>
      </c>
      <c r="F20" s="183">
        <v>267793</v>
      </c>
      <c r="G20" s="184" t="s">
        <v>334</v>
      </c>
      <c r="I20" s="187"/>
      <c r="J20" s="187"/>
    </row>
    <row r="21" spans="1:29" s="172" customFormat="1" ht="18" customHeight="1">
      <c r="A21" s="188" t="s">
        <v>18</v>
      </c>
      <c r="B21" s="189">
        <v>2202</v>
      </c>
      <c r="C21" s="183">
        <v>1239003</v>
      </c>
      <c r="D21" s="183">
        <v>0</v>
      </c>
      <c r="E21" s="183">
        <v>87840</v>
      </c>
      <c r="F21" s="183">
        <v>83160</v>
      </c>
      <c r="G21" s="184" t="s">
        <v>335</v>
      </c>
      <c r="I21" s="187"/>
      <c r="J21" s="187"/>
      <c r="Z21" s="190"/>
      <c r="AB21" s="191"/>
      <c r="AC21" s="191"/>
    </row>
    <row r="22" spans="1:29" s="172" customFormat="1" ht="18" customHeight="1">
      <c r="A22" s="188" t="s">
        <v>20</v>
      </c>
      <c r="B22" s="189">
        <v>1667</v>
      </c>
      <c r="C22" s="183">
        <v>1521662</v>
      </c>
      <c r="D22" s="183">
        <v>0</v>
      </c>
      <c r="E22" s="183">
        <v>171974</v>
      </c>
      <c r="F22" s="183">
        <v>149388</v>
      </c>
      <c r="G22" s="184" t="s">
        <v>336</v>
      </c>
      <c r="Z22" s="190"/>
      <c r="AB22" s="191"/>
      <c r="AC22" s="191"/>
    </row>
    <row r="23" spans="1:29" s="172" customFormat="1" ht="18" customHeight="1">
      <c r="A23" s="188" t="s">
        <v>22</v>
      </c>
      <c r="B23" s="189">
        <v>2631</v>
      </c>
      <c r="C23" s="183">
        <v>2220937</v>
      </c>
      <c r="D23" s="183">
        <v>0</v>
      </c>
      <c r="E23" s="183">
        <v>121864</v>
      </c>
      <c r="F23" s="183">
        <v>114418</v>
      </c>
      <c r="G23" s="184" t="s">
        <v>337</v>
      </c>
      <c r="Z23" s="190"/>
      <c r="AB23" s="191"/>
      <c r="AC23" s="191"/>
    </row>
    <row r="24" spans="1:29" s="172" customFormat="1" ht="18" customHeight="1">
      <c r="A24" s="188" t="s">
        <v>24</v>
      </c>
      <c r="B24" s="189">
        <v>228</v>
      </c>
      <c r="C24" s="183">
        <v>316827</v>
      </c>
      <c r="D24" s="183">
        <v>0</v>
      </c>
      <c r="E24" s="183">
        <v>18090</v>
      </c>
      <c r="F24" s="183">
        <v>16660</v>
      </c>
      <c r="G24" s="184" t="s">
        <v>338</v>
      </c>
      <c r="Z24" s="190"/>
      <c r="AB24" s="191"/>
      <c r="AC24" s="191"/>
    </row>
    <row r="25" spans="1:29" s="172" customFormat="1" ht="18" customHeight="1">
      <c r="A25" s="188" t="s">
        <v>26</v>
      </c>
      <c r="B25" s="189">
        <v>1199</v>
      </c>
      <c r="C25" s="183">
        <v>678097</v>
      </c>
      <c r="D25" s="183">
        <v>0</v>
      </c>
      <c r="E25" s="183">
        <v>251600</v>
      </c>
      <c r="F25" s="183">
        <v>237282</v>
      </c>
      <c r="G25" s="184" t="s">
        <v>339</v>
      </c>
      <c r="Z25" s="190"/>
      <c r="AB25" s="191"/>
      <c r="AC25" s="191"/>
    </row>
    <row r="26" spans="1:29" s="172" customFormat="1" ht="18" customHeight="1">
      <c r="A26" s="188" t="s">
        <v>28</v>
      </c>
      <c r="B26" s="189">
        <v>706</v>
      </c>
      <c r="C26" s="183">
        <v>942851</v>
      </c>
      <c r="D26" s="183">
        <v>0</v>
      </c>
      <c r="E26" s="183">
        <v>63251</v>
      </c>
      <c r="F26" s="183">
        <v>55818</v>
      </c>
      <c r="G26" s="184" t="s">
        <v>340</v>
      </c>
      <c r="Z26" s="190"/>
      <c r="AB26" s="191"/>
      <c r="AC26" s="191"/>
    </row>
    <row r="27" spans="1:29" s="172" customFormat="1" ht="18" customHeight="1">
      <c r="A27" s="188" t="s">
        <v>30</v>
      </c>
      <c r="B27" s="189">
        <v>1930</v>
      </c>
      <c r="C27" s="183">
        <v>2357182</v>
      </c>
      <c r="D27" s="183">
        <v>90486</v>
      </c>
      <c r="E27" s="183">
        <v>296917</v>
      </c>
      <c r="F27" s="183">
        <v>289743</v>
      </c>
      <c r="G27" s="184" t="s">
        <v>464</v>
      </c>
      <c r="Z27" s="190"/>
      <c r="AB27" s="191"/>
      <c r="AC27" s="191"/>
    </row>
    <row r="28" spans="1:29" s="172" customFormat="1" ht="18" customHeight="1">
      <c r="A28" s="188" t="s">
        <v>32</v>
      </c>
      <c r="B28" s="192">
        <v>1343</v>
      </c>
      <c r="C28" s="192">
        <v>2141250</v>
      </c>
      <c r="D28" s="192">
        <v>0</v>
      </c>
      <c r="E28" s="192">
        <v>137174</v>
      </c>
      <c r="F28" s="192">
        <v>133411</v>
      </c>
      <c r="G28" s="184" t="s">
        <v>571</v>
      </c>
      <c r="Z28" s="190"/>
      <c r="AB28" s="191"/>
      <c r="AC28" s="191"/>
    </row>
    <row r="29" spans="1:29" s="172" customFormat="1" ht="18" customHeight="1">
      <c r="A29" s="188" t="s">
        <v>34</v>
      </c>
      <c r="B29" s="189">
        <v>543</v>
      </c>
      <c r="C29" s="183">
        <v>625352</v>
      </c>
      <c r="D29" s="183">
        <v>32864</v>
      </c>
      <c r="E29" s="183">
        <v>67440</v>
      </c>
      <c r="F29" s="183">
        <v>65497</v>
      </c>
      <c r="G29" s="184" t="s">
        <v>343</v>
      </c>
      <c r="Z29" s="190"/>
      <c r="AB29" s="191"/>
      <c r="AC29" s="191"/>
    </row>
    <row r="30" spans="1:29" s="172" customFormat="1" ht="18" customHeight="1">
      <c r="A30" s="188" t="s">
        <v>36</v>
      </c>
      <c r="B30" s="189">
        <v>1408</v>
      </c>
      <c r="C30" s="183">
        <v>1624175</v>
      </c>
      <c r="D30" s="183">
        <v>19608</v>
      </c>
      <c r="E30" s="183">
        <v>81718</v>
      </c>
      <c r="F30" s="185">
        <v>77265</v>
      </c>
      <c r="G30" s="184" t="s">
        <v>344</v>
      </c>
      <c r="I30" s="187"/>
      <c r="J30" s="187"/>
      <c r="Z30" s="190"/>
      <c r="AB30" s="191"/>
      <c r="AC30" s="191"/>
    </row>
    <row r="31" spans="1:29" s="172" customFormat="1" ht="18" customHeight="1">
      <c r="A31" s="188" t="s">
        <v>38</v>
      </c>
      <c r="B31" s="193">
        <v>1897</v>
      </c>
      <c r="C31" s="183">
        <v>1680707</v>
      </c>
      <c r="D31" s="194">
        <v>0</v>
      </c>
      <c r="E31" s="194">
        <v>145592</v>
      </c>
      <c r="F31" s="194">
        <v>146406</v>
      </c>
      <c r="G31" s="184" t="s">
        <v>465</v>
      </c>
      <c r="Z31" s="190"/>
      <c r="AB31" s="191"/>
      <c r="AC31" s="191"/>
    </row>
    <row r="32" spans="1:29" s="172" customFormat="1" ht="18" customHeight="1">
      <c r="A32" s="188" t="s">
        <v>40</v>
      </c>
      <c r="B32" s="193">
        <v>397</v>
      </c>
      <c r="C32" s="183">
        <v>512604</v>
      </c>
      <c r="D32" s="194">
        <v>1000</v>
      </c>
      <c r="E32" s="194">
        <v>13587</v>
      </c>
      <c r="F32" s="194">
        <v>13587</v>
      </c>
      <c r="G32" s="184" t="s">
        <v>466</v>
      </c>
      <c r="Z32" s="190"/>
      <c r="AB32" s="191"/>
      <c r="AC32" s="191"/>
    </row>
    <row r="33" spans="1:29" s="172" customFormat="1" ht="18" customHeight="1">
      <c r="A33" s="188" t="s">
        <v>42</v>
      </c>
      <c r="B33" s="189">
        <v>926</v>
      </c>
      <c r="C33" s="183">
        <v>947031</v>
      </c>
      <c r="D33" s="183">
        <v>0</v>
      </c>
      <c r="E33" s="183">
        <v>80942</v>
      </c>
      <c r="F33" s="183">
        <v>74380</v>
      </c>
      <c r="G33" s="184" t="s">
        <v>347</v>
      </c>
      <c r="Z33" s="190"/>
      <c r="AB33" s="191"/>
      <c r="AC33" s="191"/>
    </row>
    <row r="34" spans="1:29" s="172" customFormat="1" ht="18" customHeight="1">
      <c r="A34" s="188" t="s">
        <v>44</v>
      </c>
      <c r="B34" s="195">
        <v>451</v>
      </c>
      <c r="C34" s="183">
        <v>348479</v>
      </c>
      <c r="D34" s="196">
        <v>0</v>
      </c>
      <c r="E34" s="196">
        <v>76552</v>
      </c>
      <c r="F34" s="196">
        <v>75386</v>
      </c>
      <c r="G34" s="184" t="s">
        <v>467</v>
      </c>
      <c r="Z34" s="190"/>
      <c r="AB34" s="191"/>
      <c r="AC34" s="191"/>
    </row>
    <row r="35" spans="1:29" s="172" customFormat="1" ht="18" customHeight="1">
      <c r="A35" s="181" t="s">
        <v>46</v>
      </c>
      <c r="B35" s="183">
        <v>1619</v>
      </c>
      <c r="C35" s="183">
        <v>959977</v>
      </c>
      <c r="D35" s="183">
        <v>0</v>
      </c>
      <c r="E35" s="183">
        <v>61426</v>
      </c>
      <c r="F35" s="183">
        <v>59247</v>
      </c>
      <c r="G35" s="184" t="s">
        <v>355</v>
      </c>
      <c r="I35" s="505"/>
      <c r="J35" s="505"/>
    </row>
    <row r="36" spans="1:29" s="172" customFormat="1" ht="18" customHeight="1">
      <c r="A36" s="181" t="s">
        <v>48</v>
      </c>
      <c r="B36" s="183">
        <v>529</v>
      </c>
      <c r="C36" s="183">
        <v>128928</v>
      </c>
      <c r="D36" s="183">
        <v>0</v>
      </c>
      <c r="E36" s="183">
        <v>169170</v>
      </c>
      <c r="F36" s="183">
        <v>164661</v>
      </c>
      <c r="G36" s="184" t="s">
        <v>350</v>
      </c>
    </row>
    <row r="37" spans="1:29" s="172" customFormat="1" ht="18" customHeight="1">
      <c r="A37" s="181" t="s">
        <v>50</v>
      </c>
      <c r="B37" s="183">
        <v>508</v>
      </c>
      <c r="C37" s="183">
        <v>659754</v>
      </c>
      <c r="D37" s="183">
        <v>0</v>
      </c>
      <c r="E37" s="183">
        <v>26968</v>
      </c>
      <c r="F37" s="183">
        <v>26458</v>
      </c>
      <c r="G37" s="184" t="s">
        <v>356</v>
      </c>
      <c r="I37" s="187"/>
      <c r="J37" s="187"/>
    </row>
    <row r="38" spans="1:29" s="172" customFormat="1" ht="18" customHeight="1" thickBot="1">
      <c r="A38" s="197" t="s">
        <v>52</v>
      </c>
      <c r="B38" s="198">
        <v>2</v>
      </c>
      <c r="C38" s="199">
        <v>1557</v>
      </c>
      <c r="D38" s="199">
        <v>0</v>
      </c>
      <c r="E38" s="199">
        <v>1278</v>
      </c>
      <c r="F38" s="199">
        <v>1278</v>
      </c>
      <c r="G38" s="200" t="s">
        <v>468</v>
      </c>
    </row>
    <row r="39" spans="1:29" s="201" customFormat="1" ht="11.1" customHeight="1">
      <c r="A39" s="201" t="s">
        <v>252</v>
      </c>
      <c r="C39" s="202"/>
      <c r="E39" s="202"/>
      <c r="G39" s="203" t="s">
        <v>527</v>
      </c>
    </row>
    <row r="40" spans="1:29" s="206" customFormat="1" ht="11.1" customHeight="1">
      <c r="A40" s="204" t="s">
        <v>566</v>
      </c>
      <c r="B40" s="204"/>
      <c r="C40" s="205"/>
      <c r="E40" s="205"/>
      <c r="F40" s="205"/>
      <c r="G40" s="204"/>
    </row>
    <row r="41" spans="1:29" s="172" customFormat="1" ht="11.25">
      <c r="A41" s="207"/>
      <c r="B41" s="207"/>
      <c r="C41" s="187"/>
      <c r="G41" s="207"/>
    </row>
    <row r="42" spans="1:29" s="172" customFormat="1" ht="11.25">
      <c r="A42" s="207"/>
      <c r="B42" s="207"/>
      <c r="C42" s="187"/>
      <c r="G42" s="207"/>
    </row>
    <row r="43" spans="1:29" s="172" customFormat="1" ht="11.25">
      <c r="A43" s="207"/>
      <c r="B43" s="207"/>
      <c r="C43" s="187"/>
      <c r="G43" s="207"/>
    </row>
    <row r="44" spans="1:29" s="172" customFormat="1" ht="11.25">
      <c r="A44" s="207"/>
      <c r="B44" s="207"/>
      <c r="C44" s="187"/>
      <c r="G44" s="207"/>
    </row>
    <row r="45" spans="1:29" s="172" customFormat="1" ht="11.25">
      <c r="A45" s="207"/>
      <c r="B45" s="207"/>
      <c r="C45" s="187"/>
      <c r="G45" s="207"/>
    </row>
    <row r="46" spans="1:29" s="172" customFormat="1" ht="11.25">
      <c r="A46" s="207"/>
      <c r="B46" s="207"/>
      <c r="C46" s="187"/>
      <c r="G46" s="207"/>
    </row>
    <row r="47" spans="1:29" s="172" customFormat="1" ht="11.25">
      <c r="A47" s="207"/>
      <c r="B47" s="207"/>
      <c r="C47" s="187"/>
      <c r="G47" s="207"/>
    </row>
    <row r="48" spans="1:29" s="172" customFormat="1" ht="11.25">
      <c r="A48" s="207"/>
      <c r="B48" s="207"/>
      <c r="C48" s="187"/>
      <c r="G48" s="207"/>
    </row>
    <row r="49" spans="1:7" s="172" customFormat="1" ht="11.25">
      <c r="A49" s="207"/>
      <c r="B49" s="207"/>
      <c r="C49" s="187"/>
      <c r="G49" s="207"/>
    </row>
    <row r="50" spans="1:7" s="172" customFormat="1" ht="11.25">
      <c r="A50" s="207"/>
      <c r="B50" s="207"/>
      <c r="C50" s="187"/>
      <c r="G50" s="207"/>
    </row>
    <row r="51" spans="1:7" s="172" customFormat="1" ht="11.25">
      <c r="A51" s="207"/>
      <c r="B51" s="207"/>
      <c r="C51" s="187"/>
      <c r="G51" s="207"/>
    </row>
    <row r="52" spans="1:7" s="172" customFormat="1" ht="11.25">
      <c r="A52" s="207"/>
      <c r="B52" s="207"/>
      <c r="C52" s="187"/>
      <c r="G52" s="207"/>
    </row>
    <row r="53" spans="1:7" s="172" customFormat="1" ht="11.25">
      <c r="A53" s="207"/>
      <c r="B53" s="207"/>
      <c r="C53" s="187"/>
      <c r="G53" s="207"/>
    </row>
    <row r="54" spans="1:7" s="172" customFormat="1" ht="11.25">
      <c r="A54" s="207"/>
      <c r="B54" s="207"/>
      <c r="C54" s="187"/>
      <c r="G54" s="207"/>
    </row>
    <row r="55" spans="1:7" s="172" customFormat="1" ht="11.25">
      <c r="A55" s="207"/>
      <c r="B55" s="207"/>
      <c r="C55" s="187"/>
      <c r="G55" s="207"/>
    </row>
    <row r="56" spans="1:7" s="172" customFormat="1" ht="11.25">
      <c r="A56" s="207"/>
      <c r="B56" s="207"/>
      <c r="C56" s="187"/>
      <c r="G56" s="207"/>
    </row>
    <row r="57" spans="1:7" s="172" customFormat="1" ht="11.25">
      <c r="A57" s="207"/>
      <c r="B57" s="207"/>
      <c r="C57" s="187"/>
      <c r="G57" s="207"/>
    </row>
    <row r="58" spans="1:7" s="172" customFormat="1" ht="11.25">
      <c r="A58" s="207"/>
      <c r="B58" s="207"/>
      <c r="C58" s="187"/>
      <c r="G58" s="207"/>
    </row>
    <row r="59" spans="1:7" s="172" customFormat="1" ht="11.25">
      <c r="A59" s="207"/>
      <c r="B59" s="207"/>
      <c r="C59" s="187"/>
      <c r="G59" s="207"/>
    </row>
    <row r="60" spans="1:7" s="172" customFormat="1" ht="11.25">
      <c r="A60" s="207"/>
      <c r="B60" s="207"/>
      <c r="C60" s="187"/>
      <c r="G60" s="207"/>
    </row>
    <row r="61" spans="1:7" s="172" customFormat="1" ht="11.25">
      <c r="A61" s="207"/>
      <c r="B61" s="207"/>
      <c r="C61" s="187"/>
      <c r="G61" s="207"/>
    </row>
    <row r="62" spans="1:7" s="172" customFormat="1" ht="11.25">
      <c r="A62" s="207"/>
      <c r="B62" s="207"/>
      <c r="C62" s="187"/>
      <c r="G62" s="207"/>
    </row>
    <row r="63" spans="1:7" s="172" customFormat="1" ht="11.25">
      <c r="A63" s="207"/>
      <c r="B63" s="207"/>
      <c r="C63" s="187"/>
      <c r="G63" s="207"/>
    </row>
    <row r="64" spans="1:7" s="172" customFormat="1" ht="11.25">
      <c r="A64" s="207"/>
      <c r="B64" s="207"/>
      <c r="C64" s="187"/>
      <c r="G64" s="207"/>
    </row>
    <row r="65" spans="1:7" s="172" customFormat="1" ht="11.25">
      <c r="A65" s="207"/>
      <c r="B65" s="207"/>
      <c r="C65" s="187"/>
      <c r="G65" s="207"/>
    </row>
    <row r="66" spans="1:7" s="172" customFormat="1" ht="11.25">
      <c r="A66" s="207"/>
      <c r="B66" s="207"/>
      <c r="C66" s="187"/>
      <c r="G66" s="207"/>
    </row>
    <row r="67" spans="1:7" s="172" customFormat="1" ht="11.25">
      <c r="A67" s="207"/>
      <c r="B67" s="207"/>
      <c r="C67" s="187"/>
      <c r="G67" s="207"/>
    </row>
    <row r="68" spans="1:7" s="172" customFormat="1" ht="11.25">
      <c r="A68" s="207"/>
      <c r="B68" s="207"/>
      <c r="C68" s="187"/>
      <c r="G68" s="207"/>
    </row>
    <row r="69" spans="1:7" s="172" customFormat="1" ht="11.25">
      <c r="A69" s="207"/>
      <c r="B69" s="207"/>
      <c r="C69" s="187"/>
      <c r="G69" s="207"/>
    </row>
    <row r="70" spans="1:7" s="172" customFormat="1" ht="11.25">
      <c r="A70" s="207"/>
      <c r="B70" s="207"/>
      <c r="C70" s="187"/>
      <c r="G70" s="207"/>
    </row>
    <row r="71" spans="1:7" s="172" customFormat="1" ht="11.25">
      <c r="A71" s="207"/>
      <c r="B71" s="207"/>
      <c r="C71" s="187"/>
      <c r="G71" s="207"/>
    </row>
    <row r="72" spans="1:7" s="172" customFormat="1" ht="11.25">
      <c r="A72" s="207"/>
      <c r="B72" s="207"/>
      <c r="C72" s="187"/>
      <c r="G72" s="207"/>
    </row>
    <row r="73" spans="1:7" s="172" customFormat="1" ht="11.25">
      <c r="A73" s="207"/>
      <c r="B73" s="207"/>
      <c r="C73" s="187"/>
      <c r="G73" s="207"/>
    </row>
    <row r="74" spans="1:7" s="172" customFormat="1" ht="11.25">
      <c r="A74" s="207"/>
      <c r="B74" s="207"/>
      <c r="C74" s="187"/>
      <c r="G74" s="207"/>
    </row>
    <row r="75" spans="1:7" s="172" customFormat="1" ht="11.25">
      <c r="A75" s="207"/>
      <c r="B75" s="207"/>
      <c r="C75" s="187"/>
      <c r="G75" s="207"/>
    </row>
    <row r="76" spans="1:7" s="172" customFormat="1" ht="11.25">
      <c r="A76" s="207"/>
      <c r="B76" s="207"/>
      <c r="C76" s="187"/>
      <c r="G76" s="207"/>
    </row>
    <row r="77" spans="1:7" s="172" customFormat="1" ht="11.25">
      <c r="A77" s="207"/>
      <c r="B77" s="207"/>
      <c r="C77" s="187"/>
      <c r="G77" s="207"/>
    </row>
    <row r="78" spans="1:7" s="172" customFormat="1" ht="11.25">
      <c r="A78" s="207"/>
      <c r="B78" s="207"/>
      <c r="C78" s="187"/>
      <c r="G78" s="207"/>
    </row>
  </sheetData>
  <sheetProtection selectLockedCells="1"/>
  <mergeCells count="11">
    <mergeCell ref="G6:G9"/>
    <mergeCell ref="E8:E9"/>
    <mergeCell ref="F8:F9"/>
    <mergeCell ref="E3:G3"/>
    <mergeCell ref="A3:D3"/>
    <mergeCell ref="A6:A9"/>
    <mergeCell ref="C6:C9"/>
    <mergeCell ref="D6:D9"/>
    <mergeCell ref="B6:B9"/>
    <mergeCell ref="E6:F6"/>
    <mergeCell ref="E7:F7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6"/>
  <sheetViews>
    <sheetView view="pageBreakPreview" topLeftCell="A7" zoomScaleNormal="100" zoomScaleSheetLayoutView="100" workbookViewId="0">
      <selection activeCell="J2" sqref="J2"/>
    </sheetView>
  </sheetViews>
  <sheetFormatPr defaultRowHeight="14.25"/>
  <cols>
    <col min="1" max="1" width="14.625" style="140" customWidth="1"/>
    <col min="2" max="2" width="13.125" style="100" customWidth="1"/>
    <col min="3" max="5" width="13.125" style="101" customWidth="1"/>
    <col min="6" max="6" width="15.375" style="161" customWidth="1"/>
    <col min="7" max="16384" width="9" style="101"/>
  </cols>
  <sheetData>
    <row r="1" spans="1:32" ht="14.1" customHeight="1">
      <c r="A1" s="144" t="s">
        <v>832</v>
      </c>
      <c r="F1" s="102"/>
    </row>
    <row r="2" spans="1:32" ht="14.1" customHeight="1">
      <c r="A2" s="144"/>
      <c r="F2" s="102"/>
    </row>
    <row r="3" spans="1:32" s="103" customFormat="1" ht="20.100000000000001" customHeight="1">
      <c r="A3" s="754" t="s">
        <v>375</v>
      </c>
      <c r="B3" s="754"/>
      <c r="C3" s="754"/>
      <c r="D3" s="754"/>
      <c r="E3" s="754"/>
      <c r="F3" s="754"/>
    </row>
    <row r="4" spans="1:32" s="104" customFormat="1" ht="24" customHeight="1">
      <c r="A4" s="755" t="s">
        <v>376</v>
      </c>
      <c r="B4" s="755"/>
      <c r="C4" s="755"/>
      <c r="D4" s="755"/>
      <c r="E4" s="755"/>
      <c r="F4" s="755"/>
    </row>
    <row r="5" spans="1:32" s="98" customFormat="1" ht="18" customHeight="1" thickBot="1">
      <c r="A5" s="98" t="s">
        <v>303</v>
      </c>
      <c r="F5" s="102" t="s">
        <v>304</v>
      </c>
    </row>
    <row r="6" spans="1:32" s="106" customFormat="1" ht="25.5" customHeight="1">
      <c r="A6" s="846" t="s">
        <v>305</v>
      </c>
      <c r="B6" s="1238" t="s">
        <v>535</v>
      </c>
      <c r="C6" s="1237" t="s">
        <v>536</v>
      </c>
      <c r="D6" s="1237" t="s">
        <v>537</v>
      </c>
      <c r="E6" s="1237" t="s">
        <v>306</v>
      </c>
      <c r="F6" s="929" t="s">
        <v>307</v>
      </c>
      <c r="AD6" s="107"/>
      <c r="AE6" s="107"/>
      <c r="AF6" s="107"/>
    </row>
    <row r="7" spans="1:32" s="106" customFormat="1" ht="25.5" customHeight="1">
      <c r="A7" s="953"/>
      <c r="B7" s="1239"/>
      <c r="C7" s="926"/>
      <c r="D7" s="926"/>
      <c r="E7" s="926"/>
      <c r="F7" s="935"/>
    </row>
    <row r="8" spans="1:32" s="106" customFormat="1" ht="25.5" customHeight="1">
      <c r="A8" s="954"/>
      <c r="B8" s="1240"/>
      <c r="C8" s="925"/>
      <c r="D8" s="925"/>
      <c r="E8" s="925"/>
      <c r="F8" s="934"/>
    </row>
    <row r="9" spans="1:32" s="112" customFormat="1" ht="39.950000000000003" customHeight="1">
      <c r="A9" s="145" t="s">
        <v>7</v>
      </c>
      <c r="B9" s="146">
        <v>7</v>
      </c>
      <c r="C9" s="146">
        <v>365.5</v>
      </c>
      <c r="D9" s="146">
        <v>2495.5</v>
      </c>
      <c r="E9" s="146">
        <v>2143.1</v>
      </c>
      <c r="F9" s="147">
        <v>99.52</v>
      </c>
    </row>
    <row r="10" spans="1:32" s="112" customFormat="1" ht="39.950000000000003" customHeight="1">
      <c r="A10" s="145" t="s">
        <v>291</v>
      </c>
      <c r="B10" s="146">
        <v>7</v>
      </c>
      <c r="C10" s="146">
        <v>365.5</v>
      </c>
      <c r="D10" s="146">
        <v>2495.5</v>
      </c>
      <c r="E10" s="146">
        <v>2143.1</v>
      </c>
      <c r="F10" s="147">
        <v>99.52</v>
      </c>
    </row>
    <row r="11" spans="1:32" s="112" customFormat="1" ht="39.950000000000003" customHeight="1">
      <c r="A11" s="145" t="s">
        <v>565</v>
      </c>
      <c r="B11" s="146">
        <v>7</v>
      </c>
      <c r="C11" s="146">
        <v>365.5</v>
      </c>
      <c r="D11" s="146">
        <v>2555.5</v>
      </c>
      <c r="E11" s="146">
        <v>2168.4</v>
      </c>
      <c r="F11" s="147">
        <v>99.52</v>
      </c>
    </row>
    <row r="12" spans="1:32" s="112" customFormat="1" ht="39.950000000000003" customHeight="1">
      <c r="A12" s="145" t="s">
        <v>705</v>
      </c>
      <c r="B12" s="146">
        <v>7</v>
      </c>
      <c r="C12" s="146">
        <v>365.5</v>
      </c>
      <c r="D12" s="146">
        <v>2555.5</v>
      </c>
      <c r="E12" s="146">
        <v>2164.8999999999996</v>
      </c>
      <c r="F12" s="147">
        <v>96.880000000000024</v>
      </c>
    </row>
    <row r="13" spans="1:32" s="112" customFormat="1" ht="39.950000000000003" customHeight="1">
      <c r="A13" s="97" t="s">
        <v>757</v>
      </c>
      <c r="B13" s="148">
        <f>SUM(B15:B21)</f>
        <v>7</v>
      </c>
      <c r="C13" s="148">
        <f>SUM(C15:C21)</f>
        <v>365.5</v>
      </c>
      <c r="D13" s="148">
        <f>SUM(D15:D21)</f>
        <v>2555.5</v>
      </c>
      <c r="E13" s="148">
        <f>SUM(E15:E21)</f>
        <v>2164.8999999999996</v>
      </c>
      <c r="F13" s="149">
        <f>SUM(F15:F21)</f>
        <v>96.90000000000002</v>
      </c>
    </row>
    <row r="14" spans="1:32" s="112" customFormat="1" ht="17.850000000000001" customHeight="1">
      <c r="A14" s="97"/>
      <c r="B14" s="148"/>
      <c r="C14" s="148"/>
      <c r="D14" s="148"/>
      <c r="E14" s="148"/>
      <c r="F14" s="149"/>
    </row>
    <row r="15" spans="1:32" s="112" customFormat="1" ht="39.950000000000003" customHeight="1">
      <c r="A15" s="60" t="s">
        <v>680</v>
      </c>
      <c r="B15" s="95">
        <v>1</v>
      </c>
      <c r="C15" s="95">
        <v>83</v>
      </c>
      <c r="D15" s="95">
        <v>612</v>
      </c>
      <c r="E15" s="95">
        <v>1248</v>
      </c>
      <c r="F15" s="150">
        <v>51.5</v>
      </c>
    </row>
    <row r="16" spans="1:32" s="112" customFormat="1" ht="39.950000000000003" customHeight="1">
      <c r="A16" s="60" t="s">
        <v>681</v>
      </c>
      <c r="B16" s="95">
        <v>1</v>
      </c>
      <c r="C16" s="95">
        <v>73</v>
      </c>
      <c r="D16" s="95">
        <v>515</v>
      </c>
      <c r="E16" s="95">
        <v>595</v>
      </c>
      <c r="F16" s="150">
        <v>26.4</v>
      </c>
    </row>
    <row r="17" spans="1:29" s="112" customFormat="1" ht="39.950000000000003" customHeight="1">
      <c r="A17" s="60" t="s">
        <v>682</v>
      </c>
      <c r="B17" s="95">
        <v>1</v>
      </c>
      <c r="C17" s="95">
        <v>55</v>
      </c>
      <c r="D17" s="95">
        <v>407</v>
      </c>
      <c r="E17" s="95">
        <v>135.30000000000001</v>
      </c>
      <c r="F17" s="150">
        <v>7.8</v>
      </c>
    </row>
    <row r="18" spans="1:29" s="112" customFormat="1" ht="39.950000000000003" customHeight="1">
      <c r="A18" s="60" t="s">
        <v>683</v>
      </c>
      <c r="B18" s="95">
        <v>1</v>
      </c>
      <c r="C18" s="95">
        <v>42</v>
      </c>
      <c r="D18" s="95">
        <v>300</v>
      </c>
      <c r="E18" s="95">
        <v>96.4</v>
      </c>
      <c r="F18" s="150">
        <v>6.9</v>
      </c>
    </row>
    <row r="19" spans="1:29" s="112" customFormat="1" ht="39.950000000000003" customHeight="1">
      <c r="A19" s="60" t="s">
        <v>684</v>
      </c>
      <c r="B19" s="95">
        <v>1</v>
      </c>
      <c r="C19" s="95">
        <v>45</v>
      </c>
      <c r="D19" s="95">
        <v>390</v>
      </c>
      <c r="E19" s="95">
        <v>48.7</v>
      </c>
      <c r="F19" s="150">
        <v>2.7</v>
      </c>
    </row>
    <row r="20" spans="1:29" s="112" customFormat="1" ht="39.950000000000003" customHeight="1">
      <c r="A20" s="60" t="s">
        <v>685</v>
      </c>
      <c r="B20" s="95">
        <v>1</v>
      </c>
      <c r="C20" s="95">
        <v>32.5</v>
      </c>
      <c r="D20" s="95">
        <v>223.5</v>
      </c>
      <c r="E20" s="95">
        <v>17.600000000000001</v>
      </c>
      <c r="F20" s="150">
        <v>1.4</v>
      </c>
    </row>
    <row r="21" spans="1:29" s="112" customFormat="1" ht="39.75" customHeight="1" thickBot="1">
      <c r="A21" s="61" t="s">
        <v>686</v>
      </c>
      <c r="B21" s="143">
        <v>1</v>
      </c>
      <c r="C21" s="143">
        <v>35</v>
      </c>
      <c r="D21" s="143">
        <v>108</v>
      </c>
      <c r="E21" s="143">
        <v>23.9</v>
      </c>
      <c r="F21" s="151">
        <v>0.2</v>
      </c>
      <c r="Z21" s="152"/>
      <c r="AB21" s="153"/>
      <c r="AC21" s="153"/>
    </row>
    <row r="22" spans="1:29" s="154" customFormat="1" ht="11.1" customHeight="1">
      <c r="A22" s="127" t="s">
        <v>732</v>
      </c>
      <c r="E22" s="155"/>
      <c r="F22" s="129" t="s">
        <v>246</v>
      </c>
      <c r="Z22" s="156"/>
    </row>
    <row r="23" spans="1:29" s="154" customFormat="1" ht="11.1" customHeight="1">
      <c r="A23" s="127" t="s">
        <v>555</v>
      </c>
      <c r="E23" s="155"/>
      <c r="F23" s="157"/>
      <c r="Z23" s="156"/>
    </row>
    <row r="24" spans="1:29" s="106" customFormat="1" ht="11.25">
      <c r="A24" s="158"/>
      <c r="B24" s="158"/>
      <c r="E24" s="159"/>
      <c r="F24" s="160"/>
      <c r="Z24" s="122"/>
      <c r="AB24" s="116"/>
      <c r="AC24" s="116"/>
    </row>
    <row r="25" spans="1:29" s="106" customFormat="1" ht="11.25">
      <c r="A25" s="158"/>
      <c r="B25" s="158"/>
      <c r="E25" s="159"/>
      <c r="F25" s="160"/>
      <c r="Z25" s="122"/>
      <c r="AB25" s="116"/>
      <c r="AC25" s="116"/>
    </row>
    <row r="26" spans="1:29" s="106" customFormat="1" ht="11.25">
      <c r="A26" s="158"/>
      <c r="B26" s="158"/>
      <c r="E26" s="159"/>
      <c r="F26" s="160"/>
      <c r="Z26" s="122"/>
      <c r="AB26" s="116"/>
      <c r="AC26" s="116"/>
    </row>
    <row r="27" spans="1:29" s="106" customFormat="1" ht="11.25">
      <c r="A27" s="158"/>
      <c r="B27" s="158"/>
      <c r="E27" s="159"/>
      <c r="F27" s="160"/>
      <c r="Z27" s="122"/>
      <c r="AB27" s="116"/>
      <c r="AC27" s="116"/>
    </row>
    <row r="28" spans="1:29" s="106" customFormat="1" ht="11.25">
      <c r="A28" s="158"/>
      <c r="B28" s="158"/>
      <c r="E28" s="159"/>
      <c r="F28" s="160"/>
      <c r="Z28" s="122"/>
      <c r="AB28" s="116"/>
      <c r="AC28" s="116"/>
    </row>
    <row r="29" spans="1:29" s="106" customFormat="1" ht="11.25">
      <c r="A29" s="158"/>
      <c r="B29" s="158"/>
      <c r="E29" s="159"/>
      <c r="F29" s="160"/>
      <c r="Z29" s="122"/>
      <c r="AB29" s="116"/>
      <c r="AC29" s="116"/>
    </row>
    <row r="30" spans="1:29" s="106" customFormat="1" ht="11.25">
      <c r="A30" s="158"/>
      <c r="B30" s="158"/>
      <c r="E30" s="159"/>
      <c r="F30" s="160"/>
      <c r="Z30" s="122"/>
      <c r="AB30" s="116"/>
      <c r="AC30" s="116"/>
    </row>
    <row r="31" spans="1:29" s="106" customFormat="1" ht="11.25">
      <c r="A31" s="158"/>
      <c r="B31" s="158"/>
      <c r="E31" s="159"/>
      <c r="F31" s="160"/>
      <c r="Z31" s="122"/>
      <c r="AB31" s="116"/>
      <c r="AC31" s="116"/>
    </row>
    <row r="32" spans="1:29" s="106" customFormat="1" ht="11.25">
      <c r="A32" s="158"/>
      <c r="B32" s="158"/>
      <c r="E32" s="159"/>
      <c r="F32" s="160"/>
      <c r="Z32" s="122"/>
      <c r="AB32" s="116"/>
      <c r="AC32" s="116"/>
    </row>
    <row r="33" spans="1:29" s="106" customFormat="1" ht="11.25">
      <c r="A33" s="158"/>
      <c r="B33" s="158"/>
      <c r="E33" s="159"/>
      <c r="F33" s="160"/>
      <c r="Z33" s="122"/>
      <c r="AB33" s="116"/>
      <c r="AC33" s="116"/>
    </row>
    <row r="34" spans="1:29" s="106" customFormat="1" ht="11.25">
      <c r="A34" s="158"/>
      <c r="B34" s="158"/>
      <c r="E34" s="159"/>
      <c r="F34" s="160"/>
      <c r="Z34" s="122"/>
      <c r="AB34" s="116"/>
      <c r="AC34" s="116"/>
    </row>
    <row r="35" spans="1:29" s="106" customFormat="1" ht="11.25">
      <c r="A35" s="137"/>
      <c r="B35" s="137"/>
      <c r="E35" s="159"/>
      <c r="F35" s="160"/>
    </row>
    <row r="36" spans="1:29" s="106" customFormat="1" ht="11.25">
      <c r="A36" s="137"/>
      <c r="B36" s="137"/>
      <c r="E36" s="159"/>
      <c r="F36" s="160"/>
    </row>
    <row r="37" spans="1:29" s="106" customFormat="1" ht="11.25">
      <c r="A37" s="137"/>
      <c r="B37" s="137"/>
      <c r="E37" s="159"/>
      <c r="F37" s="160"/>
    </row>
    <row r="38" spans="1:29" s="106" customFormat="1" ht="11.25">
      <c r="A38" s="137"/>
      <c r="B38" s="137"/>
      <c r="E38" s="159"/>
      <c r="F38" s="160"/>
    </row>
    <row r="39" spans="1:29" s="106" customFormat="1" ht="11.25">
      <c r="A39" s="137"/>
      <c r="B39" s="137"/>
      <c r="E39" s="159"/>
      <c r="F39" s="160"/>
    </row>
    <row r="40" spans="1:29" s="106" customFormat="1" ht="11.25">
      <c r="A40" s="137"/>
      <c r="B40" s="137"/>
      <c r="E40" s="159"/>
      <c r="F40" s="160"/>
    </row>
    <row r="41" spans="1:29" s="106" customFormat="1" ht="11.25">
      <c r="A41" s="137"/>
      <c r="B41" s="137"/>
      <c r="E41" s="159"/>
      <c r="F41" s="160"/>
    </row>
    <row r="42" spans="1:29" s="106" customFormat="1" ht="11.25">
      <c r="A42" s="137"/>
      <c r="B42" s="137"/>
      <c r="E42" s="159"/>
      <c r="F42" s="160"/>
    </row>
    <row r="43" spans="1:29" s="106" customFormat="1" ht="11.25">
      <c r="A43" s="137"/>
      <c r="B43" s="137"/>
      <c r="E43" s="159"/>
      <c r="F43" s="160"/>
    </row>
    <row r="44" spans="1:29" s="106" customFormat="1" ht="11.25">
      <c r="A44" s="137"/>
      <c r="B44" s="137"/>
      <c r="E44" s="159"/>
      <c r="F44" s="160"/>
    </row>
    <row r="45" spans="1:29" s="106" customFormat="1" ht="11.25">
      <c r="A45" s="137"/>
      <c r="B45" s="137"/>
      <c r="E45" s="159"/>
      <c r="F45" s="160"/>
    </row>
    <row r="46" spans="1:29" s="106" customFormat="1" ht="11.25">
      <c r="A46" s="137"/>
      <c r="B46" s="137"/>
      <c r="E46" s="159"/>
      <c r="F46" s="160"/>
    </row>
    <row r="47" spans="1:29" s="106" customFormat="1" ht="11.25">
      <c r="A47" s="137"/>
      <c r="B47" s="137"/>
      <c r="E47" s="159"/>
      <c r="F47" s="160"/>
    </row>
    <row r="48" spans="1:29" s="106" customFormat="1" ht="11.25">
      <c r="A48" s="137"/>
      <c r="B48" s="137"/>
      <c r="E48" s="159"/>
      <c r="F48" s="160"/>
    </row>
    <row r="49" spans="1:6" s="106" customFormat="1" ht="11.25">
      <c r="A49" s="137"/>
      <c r="B49" s="137"/>
      <c r="E49" s="159"/>
      <c r="F49" s="160"/>
    </row>
    <row r="50" spans="1:6" s="106" customFormat="1" ht="11.25">
      <c r="A50" s="137"/>
      <c r="B50" s="137"/>
      <c r="F50" s="160"/>
    </row>
    <row r="51" spans="1:6" s="106" customFormat="1" ht="11.25">
      <c r="A51" s="137"/>
      <c r="B51" s="137"/>
      <c r="F51" s="160"/>
    </row>
    <row r="52" spans="1:6" s="106" customFormat="1" ht="11.25">
      <c r="A52" s="137"/>
      <c r="B52" s="137"/>
      <c r="F52" s="160"/>
    </row>
    <row r="53" spans="1:6" s="106" customFormat="1" ht="11.25">
      <c r="A53" s="137"/>
      <c r="B53" s="137"/>
      <c r="F53" s="160"/>
    </row>
    <row r="54" spans="1:6" s="106" customFormat="1" ht="11.25">
      <c r="A54" s="137"/>
      <c r="B54" s="137"/>
      <c r="F54" s="160"/>
    </row>
    <row r="55" spans="1:6" s="106" customFormat="1" ht="11.25">
      <c r="A55" s="137"/>
      <c r="B55" s="137"/>
      <c r="F55" s="160"/>
    </row>
    <row r="56" spans="1:6" s="106" customFormat="1" ht="11.25">
      <c r="A56" s="137"/>
      <c r="B56" s="137"/>
      <c r="F56" s="160"/>
    </row>
    <row r="57" spans="1:6" s="106" customFormat="1" ht="11.25">
      <c r="A57" s="137"/>
      <c r="B57" s="137"/>
      <c r="F57" s="160"/>
    </row>
    <row r="58" spans="1:6" s="106" customFormat="1" ht="11.25">
      <c r="A58" s="137"/>
      <c r="B58" s="137"/>
      <c r="F58" s="160"/>
    </row>
    <row r="59" spans="1:6" s="106" customFormat="1" ht="11.25">
      <c r="A59" s="137"/>
      <c r="B59" s="137"/>
      <c r="F59" s="160"/>
    </row>
    <row r="60" spans="1:6" s="106" customFormat="1" ht="11.25">
      <c r="A60" s="137"/>
      <c r="B60" s="137"/>
      <c r="F60" s="160"/>
    </row>
    <row r="61" spans="1:6" s="106" customFormat="1" ht="11.25">
      <c r="A61" s="137"/>
      <c r="B61" s="137"/>
      <c r="F61" s="160"/>
    </row>
    <row r="62" spans="1:6" s="106" customFormat="1" ht="11.25">
      <c r="A62" s="137"/>
      <c r="B62" s="137"/>
      <c r="F62" s="160"/>
    </row>
    <row r="63" spans="1:6" s="106" customFormat="1" ht="11.25">
      <c r="A63" s="137"/>
      <c r="B63" s="137"/>
      <c r="F63" s="160"/>
    </row>
    <row r="64" spans="1:6" s="106" customFormat="1" ht="11.25">
      <c r="A64" s="137"/>
      <c r="B64" s="137"/>
      <c r="F64" s="160"/>
    </row>
    <row r="65" spans="1:6" s="106" customFormat="1" ht="11.25">
      <c r="A65" s="137"/>
      <c r="B65" s="137"/>
      <c r="F65" s="160"/>
    </row>
    <row r="66" spans="1:6" s="106" customFormat="1" ht="11.25">
      <c r="A66" s="137"/>
      <c r="B66" s="137"/>
      <c r="F66" s="160"/>
    </row>
    <row r="67" spans="1:6" s="106" customFormat="1" ht="11.25">
      <c r="A67" s="137"/>
      <c r="B67" s="137"/>
      <c r="F67" s="160"/>
    </row>
    <row r="68" spans="1:6" s="106" customFormat="1" ht="11.25">
      <c r="A68" s="137"/>
      <c r="B68" s="137"/>
      <c r="F68" s="160"/>
    </row>
    <row r="69" spans="1:6" s="106" customFormat="1" ht="11.25">
      <c r="A69" s="137"/>
      <c r="B69" s="137"/>
      <c r="F69" s="160"/>
    </row>
    <row r="70" spans="1:6" s="106" customFormat="1" ht="11.25">
      <c r="A70" s="137"/>
      <c r="B70" s="137"/>
      <c r="F70" s="160"/>
    </row>
    <row r="71" spans="1:6" s="106" customFormat="1" ht="11.25">
      <c r="A71" s="137"/>
      <c r="B71" s="137"/>
      <c r="F71" s="160"/>
    </row>
    <row r="72" spans="1:6" s="106" customFormat="1" ht="11.25">
      <c r="A72" s="137"/>
      <c r="B72" s="137"/>
      <c r="F72" s="160"/>
    </row>
    <row r="73" spans="1:6" s="106" customFormat="1" ht="11.25">
      <c r="A73" s="137"/>
      <c r="B73" s="137"/>
      <c r="F73" s="160"/>
    </row>
    <row r="74" spans="1:6" s="106" customFormat="1" ht="11.25">
      <c r="A74" s="137"/>
      <c r="B74" s="137"/>
      <c r="F74" s="160"/>
    </row>
    <row r="75" spans="1:6" s="106" customFormat="1" ht="11.25">
      <c r="A75" s="137"/>
      <c r="B75" s="137"/>
      <c r="F75" s="160"/>
    </row>
    <row r="76" spans="1:6" s="106" customFormat="1" ht="11.25">
      <c r="A76" s="137"/>
      <c r="B76" s="137"/>
      <c r="F76" s="160"/>
    </row>
    <row r="77" spans="1:6" s="106" customFormat="1" ht="11.25">
      <c r="A77" s="137"/>
      <c r="B77" s="137"/>
      <c r="F77" s="160"/>
    </row>
    <row r="78" spans="1:6" s="106" customFormat="1" ht="11.25">
      <c r="A78" s="137"/>
      <c r="B78" s="137"/>
      <c r="F78" s="160"/>
    </row>
    <row r="79" spans="1:6" s="106" customFormat="1" ht="11.25">
      <c r="A79" s="137"/>
      <c r="B79" s="137"/>
      <c r="F79" s="160"/>
    </row>
    <row r="80" spans="1:6" s="106" customFormat="1" ht="11.25">
      <c r="A80" s="137"/>
      <c r="B80" s="137"/>
      <c r="F80" s="160"/>
    </row>
    <row r="81" spans="1:6" s="106" customFormat="1" ht="11.25">
      <c r="A81" s="137"/>
      <c r="B81" s="137"/>
      <c r="F81" s="160"/>
    </row>
    <row r="82" spans="1:6" s="106" customFormat="1" ht="11.25">
      <c r="A82" s="137"/>
      <c r="B82" s="137"/>
      <c r="F82" s="160"/>
    </row>
    <row r="83" spans="1:6" s="106" customFormat="1" ht="11.25">
      <c r="A83" s="137"/>
      <c r="B83" s="137"/>
      <c r="F83" s="160"/>
    </row>
    <row r="84" spans="1:6" s="106" customFormat="1" ht="11.25">
      <c r="A84" s="137"/>
      <c r="B84" s="137"/>
      <c r="F84" s="160"/>
    </row>
    <row r="85" spans="1:6" s="106" customFormat="1" ht="11.25">
      <c r="A85" s="137"/>
      <c r="B85" s="137"/>
      <c r="F85" s="160"/>
    </row>
    <row r="86" spans="1:6" s="106" customFormat="1" ht="11.25">
      <c r="A86" s="137"/>
      <c r="B86" s="137"/>
      <c r="F86" s="160"/>
    </row>
    <row r="87" spans="1:6" s="106" customFormat="1" ht="11.25">
      <c r="A87" s="137"/>
      <c r="B87" s="137"/>
      <c r="F87" s="160"/>
    </row>
    <row r="88" spans="1:6" s="106" customFormat="1" ht="11.25">
      <c r="A88" s="137"/>
      <c r="B88" s="137"/>
      <c r="F88" s="160"/>
    </row>
    <row r="89" spans="1:6" s="106" customFormat="1" ht="11.25">
      <c r="A89" s="137"/>
      <c r="B89" s="137"/>
      <c r="F89" s="160"/>
    </row>
    <row r="90" spans="1:6" s="106" customFormat="1" ht="11.25">
      <c r="A90" s="137"/>
      <c r="B90" s="137"/>
      <c r="F90" s="160"/>
    </row>
    <row r="91" spans="1:6" s="106" customFormat="1" ht="11.25">
      <c r="A91" s="137"/>
      <c r="B91" s="137"/>
      <c r="F91" s="160"/>
    </row>
    <row r="92" spans="1:6" s="106" customFormat="1" ht="11.25">
      <c r="A92" s="137"/>
      <c r="B92" s="137"/>
      <c r="F92" s="160"/>
    </row>
    <row r="93" spans="1:6" s="106" customFormat="1" ht="11.25">
      <c r="A93" s="137"/>
      <c r="B93" s="137"/>
      <c r="F93" s="160"/>
    </row>
    <row r="94" spans="1:6" s="106" customFormat="1" ht="11.25">
      <c r="A94" s="137"/>
      <c r="B94" s="137"/>
      <c r="F94" s="160"/>
    </row>
    <row r="95" spans="1:6" s="106" customFormat="1" ht="11.25">
      <c r="A95" s="137"/>
      <c r="B95" s="137"/>
      <c r="F95" s="160"/>
    </row>
    <row r="96" spans="1:6" s="106" customFormat="1" ht="11.25">
      <c r="A96" s="137"/>
      <c r="B96" s="137"/>
      <c r="F96" s="160"/>
    </row>
    <row r="97" spans="1:6" s="106" customFormat="1" ht="11.25">
      <c r="A97" s="137"/>
      <c r="B97" s="137"/>
      <c r="F97" s="160"/>
    </row>
    <row r="98" spans="1:6" s="106" customFormat="1" ht="11.25">
      <c r="A98" s="137"/>
      <c r="B98" s="137"/>
      <c r="F98" s="160"/>
    </row>
    <row r="99" spans="1:6" s="106" customFormat="1" ht="11.25">
      <c r="A99" s="137"/>
      <c r="B99" s="137"/>
      <c r="F99" s="160"/>
    </row>
    <row r="100" spans="1:6" s="106" customFormat="1" ht="11.25">
      <c r="A100" s="137"/>
      <c r="B100" s="137"/>
      <c r="F100" s="160"/>
    </row>
    <row r="101" spans="1:6" s="106" customFormat="1" ht="11.25">
      <c r="A101" s="137"/>
      <c r="B101" s="137"/>
      <c r="F101" s="160"/>
    </row>
    <row r="102" spans="1:6" s="106" customFormat="1" ht="11.25">
      <c r="A102" s="137"/>
      <c r="B102" s="137"/>
      <c r="F102" s="160"/>
    </row>
    <row r="103" spans="1:6" s="106" customFormat="1" ht="11.25">
      <c r="A103" s="137"/>
      <c r="B103" s="137"/>
      <c r="F103" s="160"/>
    </row>
    <row r="104" spans="1:6" s="106" customFormat="1" ht="11.25">
      <c r="A104" s="137"/>
      <c r="B104" s="137"/>
      <c r="F104" s="160"/>
    </row>
    <row r="105" spans="1:6" s="106" customFormat="1" ht="11.25">
      <c r="A105" s="137"/>
      <c r="B105" s="137"/>
      <c r="F105" s="160"/>
    </row>
    <row r="106" spans="1:6" s="106" customFormat="1" ht="11.25">
      <c r="A106" s="137"/>
      <c r="B106" s="137"/>
      <c r="F106" s="160"/>
    </row>
  </sheetData>
  <sheetProtection selectLockedCells="1"/>
  <mergeCells count="8">
    <mergeCell ref="A3:F3"/>
    <mergeCell ref="A4:F4"/>
    <mergeCell ref="D6:D8"/>
    <mergeCell ref="E6:E8"/>
    <mergeCell ref="F6:F8"/>
    <mergeCell ref="A6:A8"/>
    <mergeCell ref="B6:B8"/>
    <mergeCell ref="C6:C8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9"/>
  <sheetViews>
    <sheetView view="pageBreakPreview" topLeftCell="L10" zoomScaleNormal="100" zoomScaleSheetLayoutView="100" workbookViewId="0">
      <selection activeCell="J2" sqref="J2"/>
    </sheetView>
  </sheetViews>
  <sheetFormatPr defaultRowHeight="14.25"/>
  <cols>
    <col min="1" max="1" width="6.625" style="140" customWidth="1"/>
    <col min="2" max="2" width="10.625" style="140" customWidth="1"/>
    <col min="3" max="3" width="12.625" style="100" bestFit="1" customWidth="1"/>
    <col min="4" max="4" width="10.625" style="101" customWidth="1"/>
    <col min="5" max="5" width="7.625" style="161" customWidth="1"/>
    <col min="6" max="7" width="11.375" style="101" customWidth="1"/>
    <col min="8" max="8" width="11.625" style="101" customWidth="1"/>
    <col min="9" max="9" width="13.625" style="101" customWidth="1"/>
    <col min="10" max="11" width="14.125" style="101" customWidth="1"/>
    <col min="12" max="12" width="12.375" style="161" customWidth="1"/>
    <col min="13" max="14" width="14.125" style="101" customWidth="1"/>
    <col min="15" max="15" width="14.125" style="100" customWidth="1"/>
    <col min="16" max="16" width="14.125" style="101" customWidth="1"/>
    <col min="17" max="17" width="12.375" style="161" customWidth="1"/>
    <col min="18" max="19" width="14.125" style="101" customWidth="1"/>
    <col min="20" max="20" width="13.625" style="101" customWidth="1"/>
    <col min="21" max="21" width="6.625" style="101" customWidth="1"/>
    <col min="22" max="22" width="10.625" style="101" customWidth="1"/>
    <col min="23" max="24" width="13.375" style="101" customWidth="1"/>
    <col min="25" max="25" width="11.625" style="161" customWidth="1"/>
    <col min="26" max="27" width="13.375" style="101" customWidth="1"/>
    <col min="28" max="16384" width="9" style="101"/>
  </cols>
  <sheetData>
    <row r="1" spans="1:28" ht="14.1" customHeight="1">
      <c r="A1" s="144"/>
      <c r="B1" s="144"/>
      <c r="H1" s="102" t="s">
        <v>833</v>
      </c>
      <c r="I1" s="144" t="s">
        <v>754</v>
      </c>
      <c r="T1" s="102" t="s">
        <v>834</v>
      </c>
      <c r="U1" s="144" t="s">
        <v>796</v>
      </c>
    </row>
    <row r="2" spans="1:28" ht="14.1" customHeight="1">
      <c r="A2" s="144"/>
      <c r="B2" s="144"/>
      <c r="H2" s="102"/>
      <c r="I2" s="144"/>
      <c r="T2" s="102"/>
      <c r="U2" s="144"/>
    </row>
    <row r="3" spans="1:28" s="103" customFormat="1" ht="20.100000000000001" customHeight="1">
      <c r="A3" s="754" t="s">
        <v>377</v>
      </c>
      <c r="B3" s="754"/>
      <c r="C3" s="754"/>
      <c r="D3" s="754"/>
      <c r="E3" s="754"/>
      <c r="F3" s="754"/>
      <c r="G3" s="754"/>
      <c r="H3" s="754"/>
      <c r="I3" s="822" t="s">
        <v>378</v>
      </c>
      <c r="J3" s="822"/>
      <c r="K3" s="822"/>
      <c r="L3" s="822"/>
      <c r="M3" s="822"/>
      <c r="N3" s="822"/>
      <c r="O3" s="754" t="s">
        <v>379</v>
      </c>
      <c r="P3" s="754"/>
      <c r="Q3" s="754"/>
      <c r="R3" s="754"/>
      <c r="S3" s="754"/>
      <c r="T3" s="754"/>
      <c r="U3" s="754" t="s">
        <v>378</v>
      </c>
      <c r="V3" s="754"/>
      <c r="W3" s="754"/>
      <c r="X3" s="754"/>
      <c r="Y3" s="754"/>
      <c r="Z3" s="754"/>
      <c r="AA3" s="754"/>
      <c r="AB3" s="489"/>
    </row>
    <row r="4" spans="1:28" s="104" customFormat="1" ht="24" customHeight="1">
      <c r="A4" s="755" t="s">
        <v>380</v>
      </c>
      <c r="B4" s="755"/>
      <c r="C4" s="755"/>
      <c r="D4" s="755"/>
      <c r="E4" s="755"/>
      <c r="F4" s="755"/>
      <c r="G4" s="755"/>
      <c r="H4" s="755"/>
      <c r="I4" s="428"/>
      <c r="O4" s="490"/>
      <c r="P4" s="490"/>
      <c r="Q4" s="490"/>
      <c r="R4" s="490"/>
      <c r="S4" s="490"/>
      <c r="T4" s="490"/>
      <c r="U4" s="755" t="s">
        <v>379</v>
      </c>
      <c r="V4" s="755"/>
      <c r="W4" s="755"/>
      <c r="X4" s="755"/>
      <c r="Y4" s="755"/>
      <c r="Z4" s="755"/>
      <c r="AA4" s="755"/>
      <c r="AB4" s="290"/>
    </row>
    <row r="5" spans="1:28" s="491" customFormat="1" ht="18" customHeight="1" thickBot="1">
      <c r="A5" s="491" t="s">
        <v>255</v>
      </c>
      <c r="E5" s="492"/>
      <c r="H5" s="102" t="s">
        <v>256</v>
      </c>
      <c r="I5" s="491" t="s">
        <v>255</v>
      </c>
      <c r="L5" s="492"/>
      <c r="Q5" s="492"/>
      <c r="T5" s="102" t="s">
        <v>256</v>
      </c>
      <c r="U5" s="491" t="s">
        <v>255</v>
      </c>
      <c r="Y5" s="492"/>
      <c r="AA5" s="102" t="s">
        <v>256</v>
      </c>
    </row>
    <row r="6" spans="1:28" s="106" customFormat="1" ht="19.5" customHeight="1">
      <c r="A6" s="863" t="s">
        <v>539</v>
      </c>
      <c r="B6" s="900"/>
      <c r="C6" s="955" t="s">
        <v>124</v>
      </c>
      <c r="D6" s="955"/>
      <c r="E6" s="955"/>
      <c r="F6" s="955"/>
      <c r="G6" s="1025"/>
      <c r="H6" s="929" t="s">
        <v>541</v>
      </c>
      <c r="I6" s="900" t="s">
        <v>221</v>
      </c>
      <c r="J6" s="955" t="s">
        <v>253</v>
      </c>
      <c r="K6" s="955"/>
      <c r="L6" s="955"/>
      <c r="M6" s="955"/>
      <c r="N6" s="955"/>
      <c r="O6" s="955" t="s">
        <v>254</v>
      </c>
      <c r="P6" s="955"/>
      <c r="Q6" s="955"/>
      <c r="R6" s="955"/>
      <c r="S6" s="955"/>
      <c r="T6" s="994" t="s">
        <v>542</v>
      </c>
      <c r="U6" s="863" t="s">
        <v>539</v>
      </c>
      <c r="V6" s="900"/>
      <c r="W6" s="1023" t="s">
        <v>543</v>
      </c>
      <c r="X6" s="955"/>
      <c r="Y6" s="955"/>
      <c r="Z6" s="955"/>
      <c r="AA6" s="955"/>
    </row>
    <row r="7" spans="1:28" s="106" customFormat="1" ht="11.25" customHeight="1">
      <c r="A7" s="901"/>
      <c r="B7" s="902"/>
      <c r="C7" s="1205" t="s">
        <v>540</v>
      </c>
      <c r="D7" s="820" t="s">
        <v>544</v>
      </c>
      <c r="E7" s="820"/>
      <c r="F7" s="924" t="s">
        <v>545</v>
      </c>
      <c r="G7" s="924" t="s">
        <v>546</v>
      </c>
      <c r="H7" s="935"/>
      <c r="I7" s="902"/>
      <c r="J7" s="1205" t="s">
        <v>540</v>
      </c>
      <c r="K7" s="820" t="s">
        <v>544</v>
      </c>
      <c r="L7" s="820"/>
      <c r="M7" s="933" t="s">
        <v>545</v>
      </c>
      <c r="N7" s="933" t="s">
        <v>546</v>
      </c>
      <c r="O7" s="1205" t="s">
        <v>540</v>
      </c>
      <c r="P7" s="820" t="s">
        <v>544</v>
      </c>
      <c r="Q7" s="820"/>
      <c r="R7" s="924" t="s">
        <v>545</v>
      </c>
      <c r="S7" s="933" t="s">
        <v>546</v>
      </c>
      <c r="T7" s="995"/>
      <c r="U7" s="901"/>
      <c r="V7" s="902"/>
      <c r="W7" s="1241" t="s">
        <v>540</v>
      </c>
      <c r="X7" s="820" t="s">
        <v>544</v>
      </c>
      <c r="Y7" s="989"/>
      <c r="Z7" s="933" t="s">
        <v>545</v>
      </c>
      <c r="AA7" s="933" t="s">
        <v>546</v>
      </c>
    </row>
    <row r="8" spans="1:28" s="106" customFormat="1" ht="12.75" customHeight="1">
      <c r="A8" s="901"/>
      <c r="B8" s="902"/>
      <c r="C8" s="939"/>
      <c r="D8" s="924"/>
      <c r="E8" s="820"/>
      <c r="F8" s="926"/>
      <c r="G8" s="926"/>
      <c r="H8" s="935"/>
      <c r="I8" s="902"/>
      <c r="J8" s="939"/>
      <c r="K8" s="924"/>
      <c r="L8" s="820"/>
      <c r="M8" s="935"/>
      <c r="N8" s="935"/>
      <c r="O8" s="939"/>
      <c r="P8" s="924"/>
      <c r="Q8" s="820"/>
      <c r="R8" s="926"/>
      <c r="S8" s="935"/>
      <c r="T8" s="995"/>
      <c r="U8" s="901"/>
      <c r="V8" s="902"/>
      <c r="W8" s="1239"/>
      <c r="X8" s="1244"/>
      <c r="Y8" s="989"/>
      <c r="Z8" s="935"/>
      <c r="AA8" s="935"/>
    </row>
    <row r="9" spans="1:28" s="106" customFormat="1" ht="10.5" customHeight="1">
      <c r="A9" s="901"/>
      <c r="B9" s="902"/>
      <c r="C9" s="939"/>
      <c r="D9" s="1245"/>
      <c r="E9" s="820" t="s">
        <v>547</v>
      </c>
      <c r="F9" s="926"/>
      <c r="G9" s="926"/>
      <c r="H9" s="935"/>
      <c r="I9" s="902"/>
      <c r="J9" s="939"/>
      <c r="K9" s="1245"/>
      <c r="L9" s="820" t="s">
        <v>547</v>
      </c>
      <c r="M9" s="935"/>
      <c r="N9" s="935"/>
      <c r="O9" s="939"/>
      <c r="P9" s="1245"/>
      <c r="Q9" s="820" t="s">
        <v>547</v>
      </c>
      <c r="R9" s="926"/>
      <c r="S9" s="935"/>
      <c r="T9" s="995"/>
      <c r="U9" s="901"/>
      <c r="V9" s="902"/>
      <c r="W9" s="1239"/>
      <c r="X9" s="1245"/>
      <c r="Y9" s="1242" t="s">
        <v>547</v>
      </c>
      <c r="Z9" s="935"/>
      <c r="AA9" s="935"/>
    </row>
    <row r="10" spans="1:28" s="106" customFormat="1" ht="12.75" customHeight="1">
      <c r="A10" s="903"/>
      <c r="B10" s="904"/>
      <c r="C10" s="940"/>
      <c r="D10" s="821"/>
      <c r="E10" s="821"/>
      <c r="F10" s="925"/>
      <c r="G10" s="925"/>
      <c r="H10" s="934"/>
      <c r="I10" s="904"/>
      <c r="J10" s="940"/>
      <c r="K10" s="821"/>
      <c r="L10" s="821"/>
      <c r="M10" s="934"/>
      <c r="N10" s="934"/>
      <c r="O10" s="940"/>
      <c r="P10" s="821"/>
      <c r="Q10" s="821"/>
      <c r="R10" s="925"/>
      <c r="S10" s="934"/>
      <c r="T10" s="996"/>
      <c r="U10" s="903"/>
      <c r="V10" s="904"/>
      <c r="W10" s="1240"/>
      <c r="X10" s="821"/>
      <c r="Y10" s="1243"/>
      <c r="Z10" s="934"/>
      <c r="AA10" s="934"/>
    </row>
    <row r="11" spans="1:28" s="106" customFormat="1" ht="18" customHeight="1">
      <c r="A11" s="861" t="s">
        <v>7</v>
      </c>
      <c r="B11" s="862"/>
      <c r="C11" s="462">
        <v>12404139</v>
      </c>
      <c r="D11" s="462">
        <v>9080463</v>
      </c>
      <c r="E11" s="493">
        <v>73.205105166912432</v>
      </c>
      <c r="F11" s="462">
        <v>1649511</v>
      </c>
      <c r="G11" s="462">
        <v>1674165</v>
      </c>
      <c r="H11" s="462">
        <v>535434</v>
      </c>
      <c r="I11" s="430" t="s">
        <v>7</v>
      </c>
      <c r="J11" s="69">
        <v>2222849</v>
      </c>
      <c r="K11" s="69">
        <v>2212999</v>
      </c>
      <c r="L11" s="432">
        <v>99.556874983410921</v>
      </c>
      <c r="M11" s="69">
        <v>0</v>
      </c>
      <c r="N11" s="69">
        <v>9850</v>
      </c>
      <c r="O11" s="462">
        <v>3009371</v>
      </c>
      <c r="P11" s="462">
        <v>2490715</v>
      </c>
      <c r="Q11" s="493">
        <v>82.765302117950895</v>
      </c>
      <c r="R11" s="462">
        <v>420826</v>
      </c>
      <c r="S11" s="462">
        <v>97830</v>
      </c>
      <c r="T11" s="433" t="s">
        <v>7</v>
      </c>
      <c r="U11" s="861" t="s">
        <v>7</v>
      </c>
      <c r="V11" s="862"/>
      <c r="W11" s="462">
        <v>6636485</v>
      </c>
      <c r="X11" s="462">
        <v>3841315</v>
      </c>
      <c r="Y11" s="493">
        <v>57.881770244338682</v>
      </c>
      <c r="Z11" s="462">
        <v>1228685</v>
      </c>
      <c r="AA11" s="69">
        <v>1566485</v>
      </c>
    </row>
    <row r="12" spans="1:28" s="106" customFormat="1" ht="18" customHeight="1">
      <c r="A12" s="861" t="s">
        <v>291</v>
      </c>
      <c r="B12" s="862"/>
      <c r="C12" s="462">
        <v>12416188</v>
      </c>
      <c r="D12" s="462">
        <v>9259557</v>
      </c>
      <c r="E12" s="493">
        <v>74.576488371471186</v>
      </c>
      <c r="F12" s="462">
        <v>1476325</v>
      </c>
      <c r="G12" s="462">
        <v>1680306</v>
      </c>
      <c r="H12" s="462">
        <v>536380</v>
      </c>
      <c r="I12" s="430" t="s">
        <v>291</v>
      </c>
      <c r="J12" s="69">
        <v>2218473</v>
      </c>
      <c r="K12" s="69">
        <v>2208623</v>
      </c>
      <c r="L12" s="432">
        <v>99.556000906930137</v>
      </c>
      <c r="M12" s="69">
        <v>0</v>
      </c>
      <c r="N12" s="69">
        <v>9850</v>
      </c>
      <c r="O12" s="462">
        <v>3009341</v>
      </c>
      <c r="P12" s="462">
        <v>2498050</v>
      </c>
      <c r="Q12" s="493">
        <v>83.009868273485793</v>
      </c>
      <c r="R12" s="462">
        <v>413461</v>
      </c>
      <c r="S12" s="462">
        <v>97830</v>
      </c>
      <c r="T12" s="433" t="s">
        <v>291</v>
      </c>
      <c r="U12" s="861" t="s">
        <v>291</v>
      </c>
      <c r="V12" s="862"/>
      <c r="W12" s="462">
        <v>6651994</v>
      </c>
      <c r="X12" s="462">
        <v>4016504</v>
      </c>
      <c r="Y12" s="493">
        <v>60.380451335343956</v>
      </c>
      <c r="Z12" s="462">
        <v>1062864</v>
      </c>
      <c r="AA12" s="69">
        <v>1572626</v>
      </c>
    </row>
    <row r="13" spans="1:28" s="106" customFormat="1" ht="18" customHeight="1">
      <c r="A13" s="861" t="s">
        <v>565</v>
      </c>
      <c r="B13" s="862"/>
      <c r="C13" s="462">
        <v>12318427</v>
      </c>
      <c r="D13" s="462">
        <v>9407987</v>
      </c>
      <c r="E13" s="493">
        <v>76.373282075706584</v>
      </c>
      <c r="F13" s="462">
        <v>1996673</v>
      </c>
      <c r="G13" s="462">
        <v>913767</v>
      </c>
      <c r="H13" s="462">
        <v>535430</v>
      </c>
      <c r="I13" s="430" t="s">
        <v>565</v>
      </c>
      <c r="J13" s="69">
        <v>2212242</v>
      </c>
      <c r="K13" s="69">
        <v>2202392</v>
      </c>
      <c r="L13" s="432">
        <v>99.554750339248599</v>
      </c>
      <c r="M13" s="69">
        <v>0</v>
      </c>
      <c r="N13" s="69">
        <v>9850</v>
      </c>
      <c r="O13" s="462">
        <v>2967978</v>
      </c>
      <c r="P13" s="462">
        <v>2459717</v>
      </c>
      <c r="Q13" s="493">
        <v>82.875176298476603</v>
      </c>
      <c r="R13" s="462">
        <v>405641</v>
      </c>
      <c r="S13" s="462">
        <v>102620</v>
      </c>
      <c r="T13" s="433" t="s">
        <v>565</v>
      </c>
      <c r="U13" s="861" t="s">
        <v>565</v>
      </c>
      <c r="V13" s="862"/>
      <c r="W13" s="462">
        <v>6602777</v>
      </c>
      <c r="X13" s="462">
        <v>4210448</v>
      </c>
      <c r="Y13" s="493">
        <v>63.767835866636112</v>
      </c>
      <c r="Z13" s="462">
        <v>1591032</v>
      </c>
      <c r="AA13" s="69">
        <v>801297</v>
      </c>
    </row>
    <row r="14" spans="1:28" s="106" customFormat="1" ht="18" customHeight="1">
      <c r="A14" s="861" t="s">
        <v>762</v>
      </c>
      <c r="B14" s="862"/>
      <c r="C14" s="462">
        <v>12290226</v>
      </c>
      <c r="D14" s="462">
        <v>9291301</v>
      </c>
      <c r="E14" s="493">
        <v>75.599106151506078</v>
      </c>
      <c r="F14" s="462">
        <v>1765883</v>
      </c>
      <c r="G14" s="462">
        <v>1233042</v>
      </c>
      <c r="H14" s="462">
        <v>535480</v>
      </c>
      <c r="I14" s="430" t="s">
        <v>705</v>
      </c>
      <c r="J14" s="69">
        <v>2214472</v>
      </c>
      <c r="K14" s="69">
        <v>2204622</v>
      </c>
      <c r="L14" s="432">
        <v>99.555198711024573</v>
      </c>
      <c r="M14" s="69">
        <v>0</v>
      </c>
      <c r="N14" s="69">
        <v>9850</v>
      </c>
      <c r="O14" s="462">
        <v>3011208</v>
      </c>
      <c r="P14" s="462">
        <v>2517047</v>
      </c>
      <c r="Q14" s="493">
        <v>83.589277127319008</v>
      </c>
      <c r="R14" s="462">
        <v>405641</v>
      </c>
      <c r="S14" s="462">
        <v>88520</v>
      </c>
      <c r="T14" s="433" t="s">
        <v>705</v>
      </c>
      <c r="U14" s="861" t="s">
        <v>762</v>
      </c>
      <c r="V14" s="862"/>
      <c r="W14" s="462">
        <v>6529066</v>
      </c>
      <c r="X14" s="462">
        <v>4034152</v>
      </c>
      <c r="Y14" s="493">
        <v>61.787581868524533</v>
      </c>
      <c r="Z14" s="462">
        <v>1360242</v>
      </c>
      <c r="AA14" s="69">
        <v>1134672</v>
      </c>
    </row>
    <row r="15" spans="1:28" s="112" customFormat="1" ht="18" customHeight="1">
      <c r="A15" s="1003" t="s">
        <v>764</v>
      </c>
      <c r="B15" s="1004"/>
      <c r="C15" s="464">
        <f>SUM(C17:C39)</f>
        <v>12342307</v>
      </c>
      <c r="D15" s="464">
        <f>SUM(D17:D39)</f>
        <v>9780752</v>
      </c>
      <c r="E15" s="494">
        <f>D15/C15*100</f>
        <v>79.245735825563244</v>
      </c>
      <c r="F15" s="464">
        <f>SUM(F17:F39)</f>
        <v>1655186</v>
      </c>
      <c r="G15" s="464">
        <f>SUM(G17:G39)</f>
        <v>906369</v>
      </c>
      <c r="H15" s="464">
        <f>SUM(H17:H39)</f>
        <v>535550</v>
      </c>
      <c r="I15" s="435" t="s">
        <v>764</v>
      </c>
      <c r="J15" s="66">
        <f>SUM(J17:J39)</f>
        <v>2271322</v>
      </c>
      <c r="K15" s="66">
        <f>SUM(K17:K39)</f>
        <v>2261472</v>
      </c>
      <c r="L15" s="436">
        <f>K15/J15*100</f>
        <v>99.566331854312168</v>
      </c>
      <c r="M15" s="66">
        <f>SUM(M17:M39)</f>
        <v>0</v>
      </c>
      <c r="N15" s="66">
        <f>SUM(N17:N39)</f>
        <v>9850</v>
      </c>
      <c r="O15" s="464">
        <f>SUM(O17:O39)</f>
        <v>3021201</v>
      </c>
      <c r="P15" s="464">
        <f>SUM(P17:P39)</f>
        <v>2529540</v>
      </c>
      <c r="Q15" s="494">
        <f>P15/O15*100</f>
        <v>83.72630619412611</v>
      </c>
      <c r="R15" s="464">
        <f>SUM(R17:R39)</f>
        <v>404141</v>
      </c>
      <c r="S15" s="464">
        <f>SUM(S17:S39)</f>
        <v>87520</v>
      </c>
      <c r="T15" s="437" t="s">
        <v>764</v>
      </c>
      <c r="U15" s="1003" t="s">
        <v>764</v>
      </c>
      <c r="V15" s="1004"/>
      <c r="W15" s="464">
        <f>SUM(W17:W39)</f>
        <v>6514234</v>
      </c>
      <c r="X15" s="464">
        <f>SUM(X17:X39)</f>
        <v>4454190</v>
      </c>
      <c r="Y15" s="494">
        <f>X15/W15*100</f>
        <v>68.376266495799811</v>
      </c>
      <c r="Z15" s="464">
        <f>SUM(Z17:Z39)</f>
        <v>1251045</v>
      </c>
      <c r="AA15" s="66">
        <f>SUM(AA17:AA39)</f>
        <v>808999</v>
      </c>
    </row>
    <row r="16" spans="1:28" s="106" customFormat="1" ht="17.100000000000001" customHeight="1">
      <c r="A16" s="67"/>
      <c r="B16" s="255"/>
      <c r="C16" s="462"/>
      <c r="D16" s="462"/>
      <c r="E16" s="462"/>
      <c r="F16" s="462"/>
      <c r="G16" s="462"/>
      <c r="H16" s="462"/>
      <c r="I16" s="255"/>
      <c r="J16" s="69"/>
      <c r="K16" s="69"/>
      <c r="L16" s="432"/>
      <c r="M16" s="69"/>
      <c r="N16" s="69"/>
      <c r="O16" s="462"/>
      <c r="P16" s="462"/>
      <c r="Q16" s="462"/>
      <c r="R16" s="462"/>
      <c r="S16" s="462"/>
      <c r="T16" s="439"/>
      <c r="U16" s="67"/>
      <c r="V16" s="255"/>
      <c r="W16" s="462"/>
      <c r="X16" s="462"/>
      <c r="Y16" s="495"/>
      <c r="Z16" s="462"/>
      <c r="AA16" s="69"/>
    </row>
    <row r="17" spans="1:29" s="106" customFormat="1" ht="17.45" customHeight="1">
      <c r="A17" s="67" t="s">
        <v>78</v>
      </c>
      <c r="B17" s="472" t="s">
        <v>9</v>
      </c>
      <c r="C17" s="462">
        <f t="shared" ref="C17:C39" si="0">D17+F17+G17</f>
        <v>909509</v>
      </c>
      <c r="D17" s="462">
        <f t="shared" ref="D17:D39" si="1">H17+K17+P17+X17</f>
        <v>752474</v>
      </c>
      <c r="E17" s="493">
        <f t="shared" ref="E17:E39" si="2">D17/C17*100</f>
        <v>82.734090591736859</v>
      </c>
      <c r="F17" s="462">
        <f t="shared" ref="F17:G39" si="3">M17+R17+Z17</f>
        <v>35794</v>
      </c>
      <c r="G17" s="462">
        <f t="shared" si="3"/>
        <v>121241</v>
      </c>
      <c r="H17" s="473">
        <v>14640</v>
      </c>
      <c r="I17" s="255" t="s">
        <v>8</v>
      </c>
      <c r="J17" s="69">
        <f t="shared" ref="J17:J39" si="4">K17+M17+N17</f>
        <v>193941</v>
      </c>
      <c r="K17" s="142">
        <v>193941</v>
      </c>
      <c r="L17" s="493">
        <f t="shared" ref="L17:L38" si="5">K17/J17*100</f>
        <v>100</v>
      </c>
      <c r="M17" s="142">
        <v>0</v>
      </c>
      <c r="N17" s="94">
        <v>0</v>
      </c>
      <c r="O17" s="462">
        <f t="shared" ref="O17:O39" si="6">P17+R17+S17</f>
        <v>170188</v>
      </c>
      <c r="P17" s="473">
        <v>151588</v>
      </c>
      <c r="Q17" s="493">
        <f t="shared" ref="Q17:Q39" si="7">P17/O17*100</f>
        <v>89.070909817378435</v>
      </c>
      <c r="R17" s="473">
        <v>10600</v>
      </c>
      <c r="S17" s="473">
        <v>8000</v>
      </c>
      <c r="T17" s="441" t="s">
        <v>9</v>
      </c>
      <c r="U17" s="67" t="s">
        <v>78</v>
      </c>
      <c r="V17" s="472" t="s">
        <v>9</v>
      </c>
      <c r="W17" s="462">
        <f t="shared" ref="W17:W39" si="8">X17+Z17+AA17</f>
        <v>530740</v>
      </c>
      <c r="X17" s="473">
        <v>392305</v>
      </c>
      <c r="Y17" s="493">
        <f t="shared" ref="Y17:Y39" si="9">X17/W17*100</f>
        <v>73.916607001545003</v>
      </c>
      <c r="Z17" s="473">
        <v>25194</v>
      </c>
      <c r="AA17" s="473">
        <v>113241</v>
      </c>
    </row>
    <row r="18" spans="1:29" s="106" customFormat="1" ht="17.45" customHeight="1">
      <c r="A18" s="67" t="s">
        <v>10</v>
      </c>
      <c r="B18" s="472" t="s">
        <v>11</v>
      </c>
      <c r="C18" s="462">
        <f t="shared" si="0"/>
        <v>1015959</v>
      </c>
      <c r="D18" s="462">
        <f t="shared" si="1"/>
        <v>745583</v>
      </c>
      <c r="E18" s="493">
        <f t="shared" si="2"/>
        <v>73.387115031216808</v>
      </c>
      <c r="F18" s="462">
        <f t="shared" si="3"/>
        <v>87910</v>
      </c>
      <c r="G18" s="462">
        <f t="shared" si="3"/>
        <v>182466</v>
      </c>
      <c r="H18" s="473">
        <v>31460</v>
      </c>
      <c r="I18" s="255" t="s">
        <v>10</v>
      </c>
      <c r="J18" s="69">
        <f t="shared" si="4"/>
        <v>241401</v>
      </c>
      <c r="K18" s="142">
        <v>232251</v>
      </c>
      <c r="L18" s="493">
        <f t="shared" si="5"/>
        <v>96.209626306436178</v>
      </c>
      <c r="M18" s="142">
        <v>0</v>
      </c>
      <c r="N18" s="94">
        <v>9150</v>
      </c>
      <c r="O18" s="462">
        <f t="shared" si="6"/>
        <v>155320</v>
      </c>
      <c r="P18" s="473">
        <v>134810</v>
      </c>
      <c r="Q18" s="493">
        <f t="shared" si="7"/>
        <v>86.79500386299253</v>
      </c>
      <c r="R18" s="473">
        <v>20510</v>
      </c>
      <c r="S18" s="473">
        <v>0</v>
      </c>
      <c r="T18" s="441" t="s">
        <v>11</v>
      </c>
      <c r="U18" s="67" t="s">
        <v>10</v>
      </c>
      <c r="V18" s="472" t="s">
        <v>11</v>
      </c>
      <c r="W18" s="462">
        <f t="shared" si="8"/>
        <v>587778</v>
      </c>
      <c r="X18" s="473">
        <v>347062</v>
      </c>
      <c r="Y18" s="493">
        <f t="shared" si="9"/>
        <v>59.046442704558523</v>
      </c>
      <c r="Z18" s="473">
        <v>67400</v>
      </c>
      <c r="AA18" s="473">
        <v>173316</v>
      </c>
    </row>
    <row r="19" spans="1:29" s="106" customFormat="1" ht="17.45" customHeight="1">
      <c r="A19" s="67" t="s">
        <v>12</v>
      </c>
      <c r="B19" s="472" t="s">
        <v>13</v>
      </c>
      <c r="C19" s="462">
        <f t="shared" si="0"/>
        <v>896314</v>
      </c>
      <c r="D19" s="462">
        <f t="shared" si="1"/>
        <v>688854</v>
      </c>
      <c r="E19" s="493">
        <f t="shared" si="2"/>
        <v>76.85409354311102</v>
      </c>
      <c r="F19" s="462">
        <f t="shared" si="3"/>
        <v>78010</v>
      </c>
      <c r="G19" s="462">
        <f t="shared" si="3"/>
        <v>129450</v>
      </c>
      <c r="H19" s="473">
        <v>50220</v>
      </c>
      <c r="I19" s="255" t="s">
        <v>12</v>
      </c>
      <c r="J19" s="69">
        <f t="shared" si="4"/>
        <v>160766</v>
      </c>
      <c r="K19" s="142">
        <v>160766</v>
      </c>
      <c r="L19" s="493">
        <f t="shared" si="5"/>
        <v>100</v>
      </c>
      <c r="M19" s="142">
        <v>0</v>
      </c>
      <c r="N19" s="94">
        <v>0</v>
      </c>
      <c r="O19" s="462">
        <f t="shared" si="6"/>
        <v>160175</v>
      </c>
      <c r="P19" s="473">
        <v>140895</v>
      </c>
      <c r="Q19" s="493">
        <f t="shared" si="7"/>
        <v>87.963165287966277</v>
      </c>
      <c r="R19" s="473">
        <v>12500</v>
      </c>
      <c r="S19" s="473">
        <v>6780</v>
      </c>
      <c r="T19" s="441" t="s">
        <v>13</v>
      </c>
      <c r="U19" s="67" t="s">
        <v>12</v>
      </c>
      <c r="V19" s="472" t="s">
        <v>13</v>
      </c>
      <c r="W19" s="462">
        <f t="shared" si="8"/>
        <v>525153</v>
      </c>
      <c r="X19" s="473">
        <v>336973</v>
      </c>
      <c r="Y19" s="493">
        <f t="shared" si="9"/>
        <v>64.166633343044793</v>
      </c>
      <c r="Z19" s="473">
        <v>65510</v>
      </c>
      <c r="AA19" s="473">
        <v>122670</v>
      </c>
    </row>
    <row r="20" spans="1:29" s="106" customFormat="1" ht="17.45" customHeight="1">
      <c r="A20" s="67" t="s">
        <v>14</v>
      </c>
      <c r="B20" s="472" t="s">
        <v>15</v>
      </c>
      <c r="C20" s="462">
        <f t="shared" si="0"/>
        <v>977594</v>
      </c>
      <c r="D20" s="462">
        <f t="shared" si="1"/>
        <v>717322</v>
      </c>
      <c r="E20" s="493">
        <f t="shared" si="2"/>
        <v>73.376268675953412</v>
      </c>
      <c r="F20" s="462">
        <f t="shared" si="3"/>
        <v>104100</v>
      </c>
      <c r="G20" s="462">
        <f t="shared" si="3"/>
        <v>156172</v>
      </c>
      <c r="H20" s="473">
        <v>32050</v>
      </c>
      <c r="I20" s="255" t="s">
        <v>14</v>
      </c>
      <c r="J20" s="69">
        <f t="shared" si="4"/>
        <v>165699</v>
      </c>
      <c r="K20" s="142">
        <v>165699</v>
      </c>
      <c r="L20" s="493">
        <f t="shared" si="5"/>
        <v>100</v>
      </c>
      <c r="M20" s="142">
        <v>0</v>
      </c>
      <c r="N20" s="94">
        <v>0</v>
      </c>
      <c r="O20" s="462">
        <f t="shared" si="6"/>
        <v>249581</v>
      </c>
      <c r="P20" s="473">
        <v>182591</v>
      </c>
      <c r="Q20" s="493">
        <f t="shared" si="7"/>
        <v>73.159014508315934</v>
      </c>
      <c r="R20" s="473">
        <v>53200</v>
      </c>
      <c r="S20" s="473">
        <v>13790</v>
      </c>
      <c r="T20" s="441" t="s">
        <v>15</v>
      </c>
      <c r="U20" s="67" t="s">
        <v>14</v>
      </c>
      <c r="V20" s="472" t="s">
        <v>15</v>
      </c>
      <c r="W20" s="462">
        <f t="shared" si="8"/>
        <v>530264</v>
      </c>
      <c r="X20" s="473">
        <v>336982</v>
      </c>
      <c r="Y20" s="493">
        <f t="shared" si="9"/>
        <v>63.549854412141883</v>
      </c>
      <c r="Z20" s="473">
        <v>50900</v>
      </c>
      <c r="AA20" s="473">
        <v>142382</v>
      </c>
    </row>
    <row r="21" spans="1:29" s="106" customFormat="1" ht="17.45" customHeight="1">
      <c r="A21" s="70" t="s">
        <v>16</v>
      </c>
      <c r="B21" s="475" t="s">
        <v>17</v>
      </c>
      <c r="C21" s="462">
        <f t="shared" si="0"/>
        <v>536190</v>
      </c>
      <c r="D21" s="462">
        <f t="shared" si="1"/>
        <v>414405</v>
      </c>
      <c r="E21" s="493">
        <f t="shared" si="2"/>
        <v>77.286969171375816</v>
      </c>
      <c r="F21" s="462">
        <f t="shared" si="3"/>
        <v>48837</v>
      </c>
      <c r="G21" s="462">
        <f t="shared" si="3"/>
        <v>72948</v>
      </c>
      <c r="H21" s="473">
        <v>34860</v>
      </c>
      <c r="I21" s="255" t="s">
        <v>16</v>
      </c>
      <c r="J21" s="69">
        <f t="shared" si="4"/>
        <v>107504</v>
      </c>
      <c r="K21" s="142">
        <v>106804</v>
      </c>
      <c r="L21" s="493">
        <f t="shared" si="5"/>
        <v>99.348861437713936</v>
      </c>
      <c r="M21" s="142">
        <v>0</v>
      </c>
      <c r="N21" s="94">
        <v>700</v>
      </c>
      <c r="O21" s="462">
        <f t="shared" si="6"/>
        <v>85292</v>
      </c>
      <c r="P21" s="473">
        <v>64892</v>
      </c>
      <c r="Q21" s="493">
        <f t="shared" si="7"/>
        <v>76.082164798574311</v>
      </c>
      <c r="R21" s="473">
        <v>19100</v>
      </c>
      <c r="S21" s="473">
        <v>1300</v>
      </c>
      <c r="T21" s="441" t="s">
        <v>17</v>
      </c>
      <c r="U21" s="67" t="s">
        <v>16</v>
      </c>
      <c r="V21" s="472" t="s">
        <v>17</v>
      </c>
      <c r="W21" s="462">
        <f t="shared" si="8"/>
        <v>308534</v>
      </c>
      <c r="X21" s="473">
        <v>207849</v>
      </c>
      <c r="Y21" s="493">
        <f t="shared" si="9"/>
        <v>67.366643546578331</v>
      </c>
      <c r="Z21" s="474">
        <v>29737</v>
      </c>
      <c r="AA21" s="473">
        <v>70948</v>
      </c>
      <c r="AB21" s="116"/>
      <c r="AC21" s="116"/>
    </row>
    <row r="22" spans="1:29" s="106" customFormat="1" ht="17.45" customHeight="1">
      <c r="A22" s="70" t="s">
        <v>18</v>
      </c>
      <c r="B22" s="475" t="s">
        <v>19</v>
      </c>
      <c r="C22" s="462">
        <f t="shared" si="0"/>
        <v>449017</v>
      </c>
      <c r="D22" s="462">
        <f t="shared" si="1"/>
        <v>419147</v>
      </c>
      <c r="E22" s="493">
        <f t="shared" si="2"/>
        <v>93.347690621958634</v>
      </c>
      <c r="F22" s="462">
        <f t="shared" si="3"/>
        <v>29870</v>
      </c>
      <c r="G22" s="462">
        <f t="shared" si="3"/>
        <v>0</v>
      </c>
      <c r="H22" s="473">
        <v>24320</v>
      </c>
      <c r="I22" s="255" t="s">
        <v>18</v>
      </c>
      <c r="J22" s="69">
        <f t="shared" si="4"/>
        <v>65074</v>
      </c>
      <c r="K22" s="142">
        <v>65074</v>
      </c>
      <c r="L22" s="493">
        <f t="shared" si="5"/>
        <v>100</v>
      </c>
      <c r="M22" s="142">
        <v>0</v>
      </c>
      <c r="N22" s="94">
        <v>0</v>
      </c>
      <c r="O22" s="462">
        <f t="shared" si="6"/>
        <v>85895</v>
      </c>
      <c r="P22" s="473">
        <v>73375</v>
      </c>
      <c r="Q22" s="493">
        <f t="shared" si="7"/>
        <v>85.424064264508985</v>
      </c>
      <c r="R22" s="473">
        <v>12520</v>
      </c>
      <c r="S22" s="473">
        <v>0</v>
      </c>
      <c r="T22" s="441" t="s">
        <v>19</v>
      </c>
      <c r="U22" s="67" t="s">
        <v>18</v>
      </c>
      <c r="V22" s="472" t="s">
        <v>19</v>
      </c>
      <c r="W22" s="462">
        <f t="shared" si="8"/>
        <v>273728</v>
      </c>
      <c r="X22" s="473">
        <v>256378</v>
      </c>
      <c r="Y22" s="493">
        <f t="shared" si="9"/>
        <v>93.66159106850597</v>
      </c>
      <c r="Z22" s="474">
        <v>17350</v>
      </c>
      <c r="AA22" s="473">
        <v>0</v>
      </c>
      <c r="AB22" s="116"/>
      <c r="AC22" s="116"/>
    </row>
    <row r="23" spans="1:29" s="106" customFormat="1" ht="17.45" customHeight="1">
      <c r="A23" s="70" t="s">
        <v>20</v>
      </c>
      <c r="B23" s="475" t="s">
        <v>21</v>
      </c>
      <c r="C23" s="462">
        <f t="shared" si="0"/>
        <v>636550</v>
      </c>
      <c r="D23" s="462">
        <f t="shared" si="1"/>
        <v>586981</v>
      </c>
      <c r="E23" s="493">
        <f t="shared" si="2"/>
        <v>92.212866232032042</v>
      </c>
      <c r="F23" s="462">
        <f t="shared" si="3"/>
        <v>45255</v>
      </c>
      <c r="G23" s="462">
        <f t="shared" si="3"/>
        <v>4314</v>
      </c>
      <c r="H23" s="473">
        <v>54080</v>
      </c>
      <c r="I23" s="255" t="s">
        <v>20</v>
      </c>
      <c r="J23" s="69">
        <f t="shared" si="4"/>
        <v>108330</v>
      </c>
      <c r="K23" s="142">
        <v>108330</v>
      </c>
      <c r="L23" s="493">
        <f t="shared" si="5"/>
        <v>100</v>
      </c>
      <c r="M23" s="142">
        <v>0</v>
      </c>
      <c r="N23" s="94">
        <v>0</v>
      </c>
      <c r="O23" s="462">
        <f t="shared" si="6"/>
        <v>124835</v>
      </c>
      <c r="P23" s="473">
        <v>105635</v>
      </c>
      <c r="Q23" s="493">
        <f t="shared" si="7"/>
        <v>84.619698001361797</v>
      </c>
      <c r="R23" s="473">
        <v>19200</v>
      </c>
      <c r="S23" s="473">
        <v>0</v>
      </c>
      <c r="T23" s="441" t="s">
        <v>21</v>
      </c>
      <c r="U23" s="67" t="s">
        <v>20</v>
      </c>
      <c r="V23" s="472" t="s">
        <v>21</v>
      </c>
      <c r="W23" s="462">
        <f t="shared" si="8"/>
        <v>349305</v>
      </c>
      <c r="X23" s="473">
        <v>318936</v>
      </c>
      <c r="Y23" s="493">
        <f t="shared" si="9"/>
        <v>91.305878816507075</v>
      </c>
      <c r="Z23" s="474">
        <v>26055</v>
      </c>
      <c r="AA23" s="473">
        <v>4314</v>
      </c>
      <c r="AB23" s="116"/>
      <c r="AC23" s="116"/>
    </row>
    <row r="24" spans="1:29" s="106" customFormat="1" ht="17.45" customHeight="1">
      <c r="A24" s="70" t="s">
        <v>22</v>
      </c>
      <c r="B24" s="475" t="s">
        <v>23</v>
      </c>
      <c r="C24" s="462">
        <f t="shared" si="0"/>
        <v>812090</v>
      </c>
      <c r="D24" s="462">
        <f t="shared" si="1"/>
        <v>712551</v>
      </c>
      <c r="E24" s="493">
        <f t="shared" si="2"/>
        <v>87.742861012941916</v>
      </c>
      <c r="F24" s="462">
        <f t="shared" si="3"/>
        <v>34749</v>
      </c>
      <c r="G24" s="462">
        <f t="shared" si="3"/>
        <v>64790</v>
      </c>
      <c r="H24" s="473">
        <v>71650</v>
      </c>
      <c r="I24" s="255" t="s">
        <v>22</v>
      </c>
      <c r="J24" s="69">
        <f t="shared" si="4"/>
        <v>113990</v>
      </c>
      <c r="K24" s="142">
        <v>113990</v>
      </c>
      <c r="L24" s="493">
        <f t="shared" si="5"/>
        <v>100</v>
      </c>
      <c r="M24" s="142">
        <v>0</v>
      </c>
      <c r="N24" s="94">
        <v>0</v>
      </c>
      <c r="O24" s="462">
        <f t="shared" si="6"/>
        <v>224704</v>
      </c>
      <c r="P24" s="473">
        <v>207394</v>
      </c>
      <c r="Q24" s="493">
        <f t="shared" si="7"/>
        <v>92.296532326972368</v>
      </c>
      <c r="R24" s="473">
        <v>16010</v>
      </c>
      <c r="S24" s="473">
        <v>1300</v>
      </c>
      <c r="T24" s="441" t="s">
        <v>23</v>
      </c>
      <c r="U24" s="67" t="s">
        <v>22</v>
      </c>
      <c r="V24" s="472" t="s">
        <v>23</v>
      </c>
      <c r="W24" s="462">
        <f t="shared" si="8"/>
        <v>401746</v>
      </c>
      <c r="X24" s="473">
        <v>319517</v>
      </c>
      <c r="Y24" s="493">
        <f t="shared" si="9"/>
        <v>79.532092416601529</v>
      </c>
      <c r="Z24" s="474">
        <v>18739</v>
      </c>
      <c r="AA24" s="473">
        <v>63490</v>
      </c>
      <c r="AB24" s="116"/>
      <c r="AC24" s="116"/>
    </row>
    <row r="25" spans="1:29" s="106" customFormat="1" ht="17.45" customHeight="1">
      <c r="A25" s="70" t="s">
        <v>24</v>
      </c>
      <c r="B25" s="475" t="s">
        <v>25</v>
      </c>
      <c r="C25" s="462">
        <f t="shared" si="0"/>
        <v>582511</v>
      </c>
      <c r="D25" s="462">
        <f t="shared" si="1"/>
        <v>514663</v>
      </c>
      <c r="E25" s="493">
        <f t="shared" si="2"/>
        <v>88.352494631002671</v>
      </c>
      <c r="F25" s="462">
        <f t="shared" si="3"/>
        <v>45509</v>
      </c>
      <c r="G25" s="462">
        <f t="shared" si="3"/>
        <v>22339</v>
      </c>
      <c r="H25" s="473">
        <v>22510</v>
      </c>
      <c r="I25" s="255" t="s">
        <v>24</v>
      </c>
      <c r="J25" s="69">
        <f t="shared" si="4"/>
        <v>86385</v>
      </c>
      <c r="K25" s="142">
        <v>86385</v>
      </c>
      <c r="L25" s="493">
        <f t="shared" si="5"/>
        <v>100</v>
      </c>
      <c r="M25" s="142">
        <v>0</v>
      </c>
      <c r="N25" s="94">
        <v>0</v>
      </c>
      <c r="O25" s="462">
        <f t="shared" si="6"/>
        <v>141595</v>
      </c>
      <c r="P25" s="473">
        <v>127395</v>
      </c>
      <c r="Q25" s="493">
        <f t="shared" si="7"/>
        <v>89.971397295102236</v>
      </c>
      <c r="R25" s="473">
        <v>7400</v>
      </c>
      <c r="S25" s="473">
        <v>6800</v>
      </c>
      <c r="T25" s="441" t="s">
        <v>25</v>
      </c>
      <c r="U25" s="67" t="s">
        <v>24</v>
      </c>
      <c r="V25" s="472" t="s">
        <v>25</v>
      </c>
      <c r="W25" s="462">
        <f t="shared" si="8"/>
        <v>332021</v>
      </c>
      <c r="X25" s="473">
        <v>278373</v>
      </c>
      <c r="Y25" s="493">
        <f t="shared" si="9"/>
        <v>83.841985898482335</v>
      </c>
      <c r="Z25" s="474">
        <v>38109</v>
      </c>
      <c r="AA25" s="473">
        <v>15539</v>
      </c>
      <c r="AB25" s="116"/>
      <c r="AC25" s="116"/>
    </row>
    <row r="26" spans="1:29" s="106" customFormat="1" ht="17.45" customHeight="1">
      <c r="A26" s="70" t="s">
        <v>26</v>
      </c>
      <c r="B26" s="475" t="s">
        <v>27</v>
      </c>
      <c r="C26" s="462">
        <f t="shared" si="0"/>
        <v>953288</v>
      </c>
      <c r="D26" s="462">
        <f t="shared" si="1"/>
        <v>566981</v>
      </c>
      <c r="E26" s="493">
        <f t="shared" si="2"/>
        <v>59.476359715007433</v>
      </c>
      <c r="F26" s="462">
        <f t="shared" si="3"/>
        <v>380156</v>
      </c>
      <c r="G26" s="462">
        <f t="shared" si="3"/>
        <v>6151</v>
      </c>
      <c r="H26" s="473">
        <v>32430</v>
      </c>
      <c r="I26" s="255" t="s">
        <v>26</v>
      </c>
      <c r="J26" s="69">
        <f t="shared" si="4"/>
        <v>29102</v>
      </c>
      <c r="K26" s="142">
        <v>29102</v>
      </c>
      <c r="L26" s="493">
        <f t="shared" si="5"/>
        <v>100</v>
      </c>
      <c r="M26" s="142">
        <v>0</v>
      </c>
      <c r="N26" s="94">
        <v>0</v>
      </c>
      <c r="O26" s="462">
        <f t="shared" si="6"/>
        <v>92240</v>
      </c>
      <c r="P26" s="473">
        <v>89040</v>
      </c>
      <c r="Q26" s="493">
        <f t="shared" si="7"/>
        <v>96.530789245446655</v>
      </c>
      <c r="R26" s="473">
        <v>3200</v>
      </c>
      <c r="S26" s="473">
        <v>0</v>
      </c>
      <c r="T26" s="441" t="s">
        <v>27</v>
      </c>
      <c r="U26" s="67" t="s">
        <v>26</v>
      </c>
      <c r="V26" s="472" t="s">
        <v>27</v>
      </c>
      <c r="W26" s="462">
        <f t="shared" si="8"/>
        <v>799516</v>
      </c>
      <c r="X26" s="473">
        <v>416409</v>
      </c>
      <c r="Y26" s="493">
        <f t="shared" si="9"/>
        <v>52.082634994171471</v>
      </c>
      <c r="Z26" s="474">
        <v>376956</v>
      </c>
      <c r="AA26" s="473">
        <v>6151</v>
      </c>
      <c r="AB26" s="116"/>
      <c r="AC26" s="116"/>
    </row>
    <row r="27" spans="1:29" s="106" customFormat="1" ht="17.45" customHeight="1">
      <c r="A27" s="70" t="s">
        <v>28</v>
      </c>
      <c r="B27" s="475" t="s">
        <v>29</v>
      </c>
      <c r="C27" s="462">
        <f t="shared" si="0"/>
        <v>270179</v>
      </c>
      <c r="D27" s="462">
        <f t="shared" si="1"/>
        <v>213009</v>
      </c>
      <c r="E27" s="493">
        <f t="shared" si="2"/>
        <v>78.839954252551081</v>
      </c>
      <c r="F27" s="462">
        <f t="shared" si="3"/>
        <v>30430</v>
      </c>
      <c r="G27" s="462">
        <f t="shared" si="3"/>
        <v>26740</v>
      </c>
      <c r="H27" s="473">
        <v>13800</v>
      </c>
      <c r="I27" s="255" t="s">
        <v>28</v>
      </c>
      <c r="J27" s="69">
        <f t="shared" si="4"/>
        <v>48013</v>
      </c>
      <c r="K27" s="142">
        <v>48013</v>
      </c>
      <c r="L27" s="493">
        <f t="shared" si="5"/>
        <v>100</v>
      </c>
      <c r="M27" s="142">
        <v>0</v>
      </c>
      <c r="N27" s="94">
        <v>0</v>
      </c>
      <c r="O27" s="462">
        <f t="shared" si="6"/>
        <v>119366</v>
      </c>
      <c r="P27" s="473">
        <v>89166</v>
      </c>
      <c r="Q27" s="493">
        <f t="shared" si="7"/>
        <v>74.699663220682609</v>
      </c>
      <c r="R27" s="473">
        <v>12900</v>
      </c>
      <c r="S27" s="473">
        <v>17300</v>
      </c>
      <c r="T27" s="441" t="s">
        <v>29</v>
      </c>
      <c r="U27" s="67" t="s">
        <v>28</v>
      </c>
      <c r="V27" s="472" t="s">
        <v>29</v>
      </c>
      <c r="W27" s="462">
        <f t="shared" si="8"/>
        <v>89000</v>
      </c>
      <c r="X27" s="473">
        <v>62030</v>
      </c>
      <c r="Y27" s="493">
        <f t="shared" si="9"/>
        <v>69.696629213483135</v>
      </c>
      <c r="Z27" s="474">
        <v>17530</v>
      </c>
      <c r="AA27" s="473">
        <v>9440</v>
      </c>
      <c r="AB27" s="116"/>
      <c r="AC27" s="116"/>
    </row>
    <row r="28" spans="1:29" s="106" customFormat="1" ht="17.45" customHeight="1">
      <c r="A28" s="70" t="s">
        <v>30</v>
      </c>
      <c r="B28" s="475" t="s">
        <v>31</v>
      </c>
      <c r="C28" s="462">
        <f t="shared" si="0"/>
        <v>523067</v>
      </c>
      <c r="D28" s="462">
        <f t="shared" si="1"/>
        <v>421829</v>
      </c>
      <c r="E28" s="493">
        <f t="shared" si="2"/>
        <v>80.645309300720555</v>
      </c>
      <c r="F28" s="462">
        <f t="shared" si="3"/>
        <v>101238</v>
      </c>
      <c r="G28" s="462">
        <f t="shared" si="3"/>
        <v>0</v>
      </c>
      <c r="H28" s="473">
        <v>15780</v>
      </c>
      <c r="I28" s="255" t="s">
        <v>30</v>
      </c>
      <c r="J28" s="69">
        <f t="shared" si="4"/>
        <v>84636</v>
      </c>
      <c r="K28" s="142">
        <v>84636</v>
      </c>
      <c r="L28" s="493">
        <f t="shared" si="5"/>
        <v>100</v>
      </c>
      <c r="M28" s="142">
        <v>0</v>
      </c>
      <c r="N28" s="94">
        <v>0</v>
      </c>
      <c r="O28" s="462">
        <f t="shared" si="6"/>
        <v>264951</v>
      </c>
      <c r="P28" s="473">
        <v>205591</v>
      </c>
      <c r="Q28" s="493">
        <f t="shared" si="7"/>
        <v>77.595857347207598</v>
      </c>
      <c r="R28" s="473">
        <v>59360</v>
      </c>
      <c r="S28" s="473">
        <v>0</v>
      </c>
      <c r="T28" s="441" t="s">
        <v>31</v>
      </c>
      <c r="U28" s="67" t="s">
        <v>30</v>
      </c>
      <c r="V28" s="472" t="s">
        <v>31</v>
      </c>
      <c r="W28" s="462">
        <f t="shared" si="8"/>
        <v>157700</v>
      </c>
      <c r="X28" s="473">
        <v>115822</v>
      </c>
      <c r="Y28" s="493">
        <f t="shared" si="9"/>
        <v>73.444514901712111</v>
      </c>
      <c r="Z28" s="474">
        <v>41878</v>
      </c>
      <c r="AA28" s="473">
        <v>0</v>
      </c>
      <c r="AB28" s="116"/>
      <c r="AC28" s="116"/>
    </row>
    <row r="29" spans="1:29" s="106" customFormat="1" ht="17.45" customHeight="1">
      <c r="A29" s="70" t="s">
        <v>32</v>
      </c>
      <c r="B29" s="475" t="s">
        <v>33</v>
      </c>
      <c r="C29" s="462">
        <f t="shared" si="0"/>
        <v>360834</v>
      </c>
      <c r="D29" s="462">
        <f t="shared" si="1"/>
        <v>272764</v>
      </c>
      <c r="E29" s="493">
        <f t="shared" si="2"/>
        <v>75.592654794171281</v>
      </c>
      <c r="F29" s="462">
        <f t="shared" si="3"/>
        <v>67670</v>
      </c>
      <c r="G29" s="462">
        <f t="shared" si="3"/>
        <v>20400</v>
      </c>
      <c r="H29" s="473">
        <v>0</v>
      </c>
      <c r="I29" s="255" t="s">
        <v>32</v>
      </c>
      <c r="J29" s="69">
        <f t="shared" si="4"/>
        <v>98764</v>
      </c>
      <c r="K29" s="142">
        <v>98764</v>
      </c>
      <c r="L29" s="493">
        <f t="shared" si="5"/>
        <v>100</v>
      </c>
      <c r="M29" s="142">
        <v>0</v>
      </c>
      <c r="N29" s="94">
        <v>0</v>
      </c>
      <c r="O29" s="462">
        <f t="shared" si="6"/>
        <v>136370</v>
      </c>
      <c r="P29" s="473">
        <v>99770</v>
      </c>
      <c r="Q29" s="493">
        <f t="shared" si="7"/>
        <v>73.161252474884506</v>
      </c>
      <c r="R29" s="473">
        <v>36600</v>
      </c>
      <c r="S29" s="473">
        <v>0</v>
      </c>
      <c r="T29" s="441" t="s">
        <v>33</v>
      </c>
      <c r="U29" s="67" t="s">
        <v>32</v>
      </c>
      <c r="V29" s="472" t="s">
        <v>33</v>
      </c>
      <c r="W29" s="462">
        <f t="shared" si="8"/>
        <v>125700</v>
      </c>
      <c r="X29" s="473">
        <v>74230</v>
      </c>
      <c r="Y29" s="493">
        <f t="shared" si="9"/>
        <v>59.053301511535409</v>
      </c>
      <c r="Z29" s="474">
        <v>31070</v>
      </c>
      <c r="AA29" s="473">
        <v>20400</v>
      </c>
      <c r="AB29" s="116"/>
      <c r="AC29" s="116"/>
    </row>
    <row r="30" spans="1:29" s="106" customFormat="1" ht="17.45" customHeight="1">
      <c r="A30" s="70" t="s">
        <v>34</v>
      </c>
      <c r="B30" s="475" t="s">
        <v>35</v>
      </c>
      <c r="C30" s="462">
        <f t="shared" si="0"/>
        <v>331411</v>
      </c>
      <c r="D30" s="462">
        <f t="shared" si="1"/>
        <v>249781</v>
      </c>
      <c r="E30" s="493">
        <f t="shared" si="2"/>
        <v>75.368952750512207</v>
      </c>
      <c r="F30" s="462">
        <f t="shared" si="3"/>
        <v>61570</v>
      </c>
      <c r="G30" s="462">
        <f t="shared" si="3"/>
        <v>20060</v>
      </c>
      <c r="H30" s="473">
        <v>0</v>
      </c>
      <c r="I30" s="255" t="s">
        <v>34</v>
      </c>
      <c r="J30" s="69">
        <f t="shared" si="4"/>
        <v>60678</v>
      </c>
      <c r="K30" s="142">
        <v>60678</v>
      </c>
      <c r="L30" s="493">
        <f t="shared" si="5"/>
        <v>100</v>
      </c>
      <c r="M30" s="142">
        <v>0</v>
      </c>
      <c r="N30" s="94">
        <v>0</v>
      </c>
      <c r="O30" s="462">
        <f t="shared" si="6"/>
        <v>158133</v>
      </c>
      <c r="P30" s="473">
        <v>137303</v>
      </c>
      <c r="Q30" s="493">
        <f t="shared" si="7"/>
        <v>86.827543902917157</v>
      </c>
      <c r="R30" s="473">
        <v>13370</v>
      </c>
      <c r="S30" s="473">
        <v>7460</v>
      </c>
      <c r="T30" s="441" t="s">
        <v>35</v>
      </c>
      <c r="U30" s="67" t="s">
        <v>34</v>
      </c>
      <c r="V30" s="472" t="s">
        <v>35</v>
      </c>
      <c r="W30" s="462">
        <f t="shared" si="8"/>
        <v>112600</v>
      </c>
      <c r="X30" s="473">
        <v>51800</v>
      </c>
      <c r="Y30" s="493">
        <f t="shared" si="9"/>
        <v>46.00355239786856</v>
      </c>
      <c r="Z30" s="474">
        <v>48200</v>
      </c>
      <c r="AA30" s="473">
        <v>12600</v>
      </c>
      <c r="AB30" s="116"/>
      <c r="AC30" s="116"/>
    </row>
    <row r="31" spans="1:29" s="106" customFormat="1" ht="17.45" customHeight="1">
      <c r="A31" s="70" t="s">
        <v>36</v>
      </c>
      <c r="B31" s="475" t="s">
        <v>37</v>
      </c>
      <c r="C31" s="462">
        <f t="shared" si="0"/>
        <v>419303</v>
      </c>
      <c r="D31" s="462">
        <f t="shared" si="1"/>
        <v>330467</v>
      </c>
      <c r="E31" s="493">
        <f t="shared" si="2"/>
        <v>78.813411780979393</v>
      </c>
      <c r="F31" s="462">
        <f t="shared" si="3"/>
        <v>62976</v>
      </c>
      <c r="G31" s="462">
        <f t="shared" si="3"/>
        <v>25860</v>
      </c>
      <c r="H31" s="473">
        <v>0</v>
      </c>
      <c r="I31" s="255" t="s">
        <v>36</v>
      </c>
      <c r="J31" s="69">
        <f t="shared" si="4"/>
        <v>81935</v>
      </c>
      <c r="K31" s="142">
        <v>81935</v>
      </c>
      <c r="L31" s="493">
        <f t="shared" si="5"/>
        <v>100</v>
      </c>
      <c r="M31" s="142">
        <v>0</v>
      </c>
      <c r="N31" s="94">
        <v>0</v>
      </c>
      <c r="O31" s="462">
        <f t="shared" si="6"/>
        <v>142470</v>
      </c>
      <c r="P31" s="473">
        <v>108550</v>
      </c>
      <c r="Q31" s="493">
        <f t="shared" si="7"/>
        <v>76.191478907840249</v>
      </c>
      <c r="R31" s="473">
        <v>27420</v>
      </c>
      <c r="S31" s="473">
        <v>6500</v>
      </c>
      <c r="T31" s="441" t="s">
        <v>37</v>
      </c>
      <c r="U31" s="67" t="s">
        <v>36</v>
      </c>
      <c r="V31" s="472" t="s">
        <v>37</v>
      </c>
      <c r="W31" s="462">
        <f>X31+Z31+AA31</f>
        <v>194898</v>
      </c>
      <c r="X31" s="473">
        <v>139982</v>
      </c>
      <c r="Y31" s="493">
        <f t="shared" si="9"/>
        <v>71.823210089380083</v>
      </c>
      <c r="Z31" s="474">
        <v>35556</v>
      </c>
      <c r="AA31" s="473">
        <v>19360</v>
      </c>
      <c r="AB31" s="116"/>
      <c r="AC31" s="116"/>
    </row>
    <row r="32" spans="1:29" s="106" customFormat="1" ht="17.45" customHeight="1">
      <c r="A32" s="70" t="s">
        <v>38</v>
      </c>
      <c r="B32" s="475" t="s">
        <v>39</v>
      </c>
      <c r="C32" s="462">
        <f t="shared" si="0"/>
        <v>378485</v>
      </c>
      <c r="D32" s="462">
        <f t="shared" si="1"/>
        <v>263550</v>
      </c>
      <c r="E32" s="493">
        <f t="shared" si="2"/>
        <v>69.632878449608299</v>
      </c>
      <c r="F32" s="462">
        <f t="shared" si="3"/>
        <v>110495</v>
      </c>
      <c r="G32" s="462">
        <f t="shared" si="3"/>
        <v>4440</v>
      </c>
      <c r="H32" s="473">
        <v>16300</v>
      </c>
      <c r="I32" s="255" t="s">
        <v>38</v>
      </c>
      <c r="J32" s="69">
        <f t="shared" si="4"/>
        <v>100052</v>
      </c>
      <c r="K32" s="142">
        <v>100052</v>
      </c>
      <c r="L32" s="493">
        <f t="shared" si="5"/>
        <v>100</v>
      </c>
      <c r="M32" s="142">
        <v>0</v>
      </c>
      <c r="N32" s="94">
        <v>0</v>
      </c>
      <c r="O32" s="462">
        <f t="shared" si="6"/>
        <v>97833</v>
      </c>
      <c r="P32" s="473">
        <v>92493</v>
      </c>
      <c r="Q32" s="493">
        <f t="shared" si="7"/>
        <v>94.541719051853661</v>
      </c>
      <c r="R32" s="473">
        <v>900</v>
      </c>
      <c r="S32" s="473">
        <v>4440</v>
      </c>
      <c r="T32" s="441" t="s">
        <v>39</v>
      </c>
      <c r="U32" s="67" t="s">
        <v>38</v>
      </c>
      <c r="V32" s="472" t="s">
        <v>39</v>
      </c>
      <c r="W32" s="462">
        <f t="shared" si="8"/>
        <v>164300</v>
      </c>
      <c r="X32" s="473">
        <v>54705</v>
      </c>
      <c r="Y32" s="493">
        <f t="shared" si="9"/>
        <v>33.295800365185634</v>
      </c>
      <c r="Z32" s="474">
        <v>109595</v>
      </c>
      <c r="AA32" s="473">
        <v>0</v>
      </c>
      <c r="AB32" s="116"/>
      <c r="AC32" s="116"/>
    </row>
    <row r="33" spans="1:29" s="106" customFormat="1" ht="17.45" customHeight="1">
      <c r="A33" s="70" t="s">
        <v>40</v>
      </c>
      <c r="B33" s="475" t="s">
        <v>41</v>
      </c>
      <c r="C33" s="462">
        <f t="shared" si="0"/>
        <v>223123</v>
      </c>
      <c r="D33" s="462">
        <f t="shared" si="1"/>
        <v>194377</v>
      </c>
      <c r="E33" s="493">
        <f t="shared" si="2"/>
        <v>87.116523173316963</v>
      </c>
      <c r="F33" s="462">
        <f t="shared" si="3"/>
        <v>23476</v>
      </c>
      <c r="G33" s="462">
        <f t="shared" si="3"/>
        <v>5270</v>
      </c>
      <c r="H33" s="473">
        <v>33810</v>
      </c>
      <c r="I33" s="255" t="s">
        <v>40</v>
      </c>
      <c r="J33" s="69">
        <f t="shared" si="4"/>
        <v>38933</v>
      </c>
      <c r="K33" s="142">
        <v>38933</v>
      </c>
      <c r="L33" s="493">
        <f t="shared" si="5"/>
        <v>100</v>
      </c>
      <c r="M33" s="142">
        <v>0</v>
      </c>
      <c r="N33" s="94">
        <v>0</v>
      </c>
      <c r="O33" s="462">
        <f t="shared" si="6"/>
        <v>44580</v>
      </c>
      <c r="P33" s="473">
        <v>30004</v>
      </c>
      <c r="Q33" s="493">
        <f t="shared" si="7"/>
        <v>67.303723642889196</v>
      </c>
      <c r="R33" s="473">
        <v>14576</v>
      </c>
      <c r="S33" s="473">
        <v>0</v>
      </c>
      <c r="T33" s="441" t="s">
        <v>41</v>
      </c>
      <c r="U33" s="67" t="s">
        <v>40</v>
      </c>
      <c r="V33" s="472" t="s">
        <v>41</v>
      </c>
      <c r="W33" s="462">
        <f t="shared" si="8"/>
        <v>105800</v>
      </c>
      <c r="X33" s="473">
        <v>91630</v>
      </c>
      <c r="Y33" s="493">
        <f t="shared" si="9"/>
        <v>86.606805293005678</v>
      </c>
      <c r="Z33" s="474">
        <v>8900</v>
      </c>
      <c r="AA33" s="473">
        <v>5270</v>
      </c>
      <c r="AB33" s="116"/>
      <c r="AC33" s="116"/>
    </row>
    <row r="34" spans="1:29" s="106" customFormat="1" ht="17.45" customHeight="1">
      <c r="A34" s="70" t="s">
        <v>42</v>
      </c>
      <c r="B34" s="475" t="s">
        <v>43</v>
      </c>
      <c r="C34" s="462">
        <f t="shared" si="0"/>
        <v>373094</v>
      </c>
      <c r="D34" s="462">
        <f t="shared" si="1"/>
        <v>337594</v>
      </c>
      <c r="E34" s="493">
        <f t="shared" si="2"/>
        <v>90.484971615732221</v>
      </c>
      <c r="F34" s="462">
        <f t="shared" si="3"/>
        <v>28600</v>
      </c>
      <c r="G34" s="462">
        <f t="shared" si="3"/>
        <v>6900</v>
      </c>
      <c r="H34" s="473">
        <v>32980</v>
      </c>
      <c r="I34" s="255" t="s">
        <v>42</v>
      </c>
      <c r="J34" s="69">
        <f t="shared" si="4"/>
        <v>88654</v>
      </c>
      <c r="K34" s="142">
        <v>88654</v>
      </c>
      <c r="L34" s="493">
        <f t="shared" si="5"/>
        <v>100</v>
      </c>
      <c r="M34" s="142">
        <v>0</v>
      </c>
      <c r="N34" s="94">
        <v>0</v>
      </c>
      <c r="O34" s="462">
        <f t="shared" si="6"/>
        <v>87760</v>
      </c>
      <c r="P34" s="473">
        <v>79060</v>
      </c>
      <c r="Q34" s="493">
        <f t="shared" si="7"/>
        <v>90.086599817684601</v>
      </c>
      <c r="R34" s="473">
        <v>8700</v>
      </c>
      <c r="S34" s="473">
        <v>0</v>
      </c>
      <c r="T34" s="441" t="s">
        <v>43</v>
      </c>
      <c r="U34" s="67" t="s">
        <v>42</v>
      </c>
      <c r="V34" s="472" t="s">
        <v>43</v>
      </c>
      <c r="W34" s="462">
        <f t="shared" si="8"/>
        <v>163700</v>
      </c>
      <c r="X34" s="473">
        <v>136900</v>
      </c>
      <c r="Y34" s="493">
        <f t="shared" si="9"/>
        <v>83.628588882101411</v>
      </c>
      <c r="Z34" s="474">
        <v>19900</v>
      </c>
      <c r="AA34" s="473">
        <v>6900</v>
      </c>
      <c r="AB34" s="116"/>
      <c r="AC34" s="116"/>
    </row>
    <row r="35" spans="1:29" s="106" customFormat="1" ht="17.45" customHeight="1">
      <c r="A35" s="67" t="s">
        <v>44</v>
      </c>
      <c r="B35" s="472" t="s">
        <v>45</v>
      </c>
      <c r="C35" s="462">
        <f t="shared" si="0"/>
        <v>328870</v>
      </c>
      <c r="D35" s="462">
        <f t="shared" si="1"/>
        <v>277447</v>
      </c>
      <c r="E35" s="493">
        <f t="shared" si="2"/>
        <v>84.363730349378173</v>
      </c>
      <c r="F35" s="462">
        <f t="shared" si="3"/>
        <v>30895</v>
      </c>
      <c r="G35" s="462">
        <f t="shared" si="3"/>
        <v>20528</v>
      </c>
      <c r="H35" s="473">
        <v>42520</v>
      </c>
      <c r="I35" s="255" t="s">
        <v>44</v>
      </c>
      <c r="J35" s="69">
        <f t="shared" si="4"/>
        <v>80350</v>
      </c>
      <c r="K35" s="142">
        <v>80350</v>
      </c>
      <c r="L35" s="493">
        <f t="shared" si="5"/>
        <v>100</v>
      </c>
      <c r="M35" s="142">
        <v>0</v>
      </c>
      <c r="N35" s="94">
        <v>0</v>
      </c>
      <c r="O35" s="462">
        <f t="shared" si="6"/>
        <v>53100</v>
      </c>
      <c r="P35" s="473">
        <v>45850</v>
      </c>
      <c r="Q35" s="493">
        <f t="shared" si="7"/>
        <v>86.346516007532955</v>
      </c>
      <c r="R35" s="473">
        <v>3900</v>
      </c>
      <c r="S35" s="473">
        <v>3350</v>
      </c>
      <c r="T35" s="441" t="s">
        <v>45</v>
      </c>
      <c r="U35" s="67" t="s">
        <v>44</v>
      </c>
      <c r="V35" s="472" t="s">
        <v>45</v>
      </c>
      <c r="W35" s="462">
        <f t="shared" si="8"/>
        <v>152900</v>
      </c>
      <c r="X35" s="473">
        <v>108727</v>
      </c>
      <c r="Y35" s="493">
        <f t="shared" si="9"/>
        <v>71.10987573577502</v>
      </c>
      <c r="Z35" s="473">
        <v>26995</v>
      </c>
      <c r="AA35" s="473">
        <v>17178</v>
      </c>
    </row>
    <row r="36" spans="1:29" s="106" customFormat="1" ht="17.45" customHeight="1">
      <c r="A36" s="67" t="s">
        <v>46</v>
      </c>
      <c r="B36" s="472" t="s">
        <v>47</v>
      </c>
      <c r="C36" s="462">
        <f t="shared" si="0"/>
        <v>368585</v>
      </c>
      <c r="D36" s="462">
        <f t="shared" si="1"/>
        <v>314669</v>
      </c>
      <c r="E36" s="493">
        <f t="shared" si="2"/>
        <v>85.372166528751848</v>
      </c>
      <c r="F36" s="462">
        <f t="shared" si="3"/>
        <v>52816</v>
      </c>
      <c r="G36" s="462">
        <f t="shared" si="3"/>
        <v>1100</v>
      </c>
      <c r="H36" s="473">
        <v>12140</v>
      </c>
      <c r="I36" s="255" t="s">
        <v>46</v>
      </c>
      <c r="J36" s="69">
        <f t="shared" si="4"/>
        <v>62092</v>
      </c>
      <c r="K36" s="142">
        <v>62092</v>
      </c>
      <c r="L36" s="493">
        <f t="shared" si="5"/>
        <v>100</v>
      </c>
      <c r="M36" s="142">
        <v>0</v>
      </c>
      <c r="N36" s="94">
        <v>0</v>
      </c>
      <c r="O36" s="462">
        <f t="shared" si="6"/>
        <v>132093</v>
      </c>
      <c r="P36" s="473">
        <v>119293</v>
      </c>
      <c r="Q36" s="493">
        <f t="shared" si="7"/>
        <v>90.309857448918564</v>
      </c>
      <c r="R36" s="473">
        <v>11700</v>
      </c>
      <c r="S36" s="473">
        <v>1100</v>
      </c>
      <c r="T36" s="441" t="s">
        <v>47</v>
      </c>
      <c r="U36" s="67" t="s">
        <v>46</v>
      </c>
      <c r="V36" s="472" t="s">
        <v>47</v>
      </c>
      <c r="W36" s="462">
        <f t="shared" si="8"/>
        <v>162260</v>
      </c>
      <c r="X36" s="473">
        <v>121144</v>
      </c>
      <c r="Y36" s="493">
        <f t="shared" si="9"/>
        <v>74.660421545667447</v>
      </c>
      <c r="Z36" s="473">
        <v>41116</v>
      </c>
      <c r="AA36" s="473">
        <v>0</v>
      </c>
    </row>
    <row r="37" spans="1:29" s="106" customFormat="1" ht="17.45" customHeight="1">
      <c r="A37" s="67" t="s">
        <v>48</v>
      </c>
      <c r="B37" s="472" t="s">
        <v>49</v>
      </c>
      <c r="C37" s="462">
        <f t="shared" si="0"/>
        <v>485483</v>
      </c>
      <c r="D37" s="462">
        <f t="shared" si="1"/>
        <v>361303</v>
      </c>
      <c r="E37" s="493">
        <f t="shared" si="2"/>
        <v>74.421349460228271</v>
      </c>
      <c r="F37" s="462">
        <f t="shared" si="3"/>
        <v>116580</v>
      </c>
      <c r="G37" s="462">
        <f t="shared" si="3"/>
        <v>7600</v>
      </c>
      <c r="H37" s="473">
        <v>0</v>
      </c>
      <c r="I37" s="255" t="s">
        <v>48</v>
      </c>
      <c r="J37" s="69">
        <f t="shared" si="4"/>
        <v>128853</v>
      </c>
      <c r="K37" s="142">
        <v>128853</v>
      </c>
      <c r="L37" s="493">
        <f t="shared" si="5"/>
        <v>100</v>
      </c>
      <c r="M37" s="142">
        <v>0</v>
      </c>
      <c r="N37" s="94">
        <v>0</v>
      </c>
      <c r="O37" s="462">
        <f t="shared" si="6"/>
        <v>138430</v>
      </c>
      <c r="P37" s="473">
        <v>130330</v>
      </c>
      <c r="Q37" s="493">
        <f t="shared" si="7"/>
        <v>94.148667196416952</v>
      </c>
      <c r="R37" s="473">
        <v>3100</v>
      </c>
      <c r="S37" s="473">
        <v>5000</v>
      </c>
      <c r="T37" s="441" t="s">
        <v>49</v>
      </c>
      <c r="U37" s="67" t="s">
        <v>48</v>
      </c>
      <c r="V37" s="472" t="s">
        <v>49</v>
      </c>
      <c r="W37" s="462">
        <f t="shared" si="8"/>
        <v>218200</v>
      </c>
      <c r="X37" s="473">
        <v>102120</v>
      </c>
      <c r="Y37" s="493">
        <f t="shared" si="9"/>
        <v>46.801099908340973</v>
      </c>
      <c r="Z37" s="473">
        <v>113480</v>
      </c>
      <c r="AA37" s="473">
        <v>2600</v>
      </c>
    </row>
    <row r="38" spans="1:29" s="106" customFormat="1" ht="17.45" customHeight="1">
      <c r="A38" s="67" t="s">
        <v>50</v>
      </c>
      <c r="B38" s="472" t="s">
        <v>51</v>
      </c>
      <c r="C38" s="462">
        <f t="shared" si="0"/>
        <v>427851</v>
      </c>
      <c r="D38" s="462">
        <f t="shared" si="1"/>
        <v>361501</v>
      </c>
      <c r="E38" s="493">
        <f t="shared" si="2"/>
        <v>84.492264830513435</v>
      </c>
      <c r="F38" s="462">
        <f t="shared" si="3"/>
        <v>66350</v>
      </c>
      <c r="G38" s="462">
        <f t="shared" si="3"/>
        <v>0</v>
      </c>
      <c r="H38" s="473">
        <v>0</v>
      </c>
      <c r="I38" s="255" t="s">
        <v>50</v>
      </c>
      <c r="J38" s="69">
        <f t="shared" si="4"/>
        <v>126170</v>
      </c>
      <c r="K38" s="142">
        <v>126170</v>
      </c>
      <c r="L38" s="493">
        <f t="shared" si="5"/>
        <v>100</v>
      </c>
      <c r="M38" s="142">
        <v>0</v>
      </c>
      <c r="N38" s="94">
        <v>0</v>
      </c>
      <c r="O38" s="462">
        <f t="shared" si="6"/>
        <v>112090</v>
      </c>
      <c r="P38" s="473">
        <v>74715</v>
      </c>
      <c r="Q38" s="493">
        <f t="shared" si="7"/>
        <v>66.656258363814786</v>
      </c>
      <c r="R38" s="473">
        <v>37375</v>
      </c>
      <c r="S38" s="473">
        <v>0</v>
      </c>
      <c r="T38" s="441" t="s">
        <v>51</v>
      </c>
      <c r="U38" s="67" t="s">
        <v>50</v>
      </c>
      <c r="V38" s="472" t="s">
        <v>51</v>
      </c>
      <c r="W38" s="462">
        <f t="shared" si="8"/>
        <v>189591</v>
      </c>
      <c r="X38" s="473">
        <v>160616</v>
      </c>
      <c r="Y38" s="493">
        <f t="shared" si="9"/>
        <v>84.717101550179081</v>
      </c>
      <c r="Z38" s="473">
        <v>28975</v>
      </c>
      <c r="AA38" s="473">
        <v>0</v>
      </c>
    </row>
    <row r="39" spans="1:29" s="106" customFormat="1" ht="17.25" customHeight="1" thickBot="1">
      <c r="A39" s="482" t="s">
        <v>52</v>
      </c>
      <c r="B39" s="483" t="s">
        <v>53</v>
      </c>
      <c r="C39" s="496">
        <f t="shared" si="0"/>
        <v>83000</v>
      </c>
      <c r="D39" s="496">
        <f t="shared" si="1"/>
        <v>63500</v>
      </c>
      <c r="E39" s="447">
        <f t="shared" si="2"/>
        <v>76.506024096385545</v>
      </c>
      <c r="F39" s="496">
        <f t="shared" si="3"/>
        <v>11900</v>
      </c>
      <c r="G39" s="496">
        <f t="shared" si="3"/>
        <v>7600</v>
      </c>
      <c r="H39" s="449">
        <v>0</v>
      </c>
      <c r="I39" s="266" t="s">
        <v>52</v>
      </c>
      <c r="J39" s="496">
        <f t="shared" si="4"/>
        <v>0</v>
      </c>
      <c r="K39" s="449">
        <v>0</v>
      </c>
      <c r="L39" s="493" t="s">
        <v>773</v>
      </c>
      <c r="M39" s="448">
        <v>0</v>
      </c>
      <c r="N39" s="449">
        <v>0</v>
      </c>
      <c r="O39" s="496">
        <f t="shared" si="6"/>
        <v>44200</v>
      </c>
      <c r="P39" s="449">
        <v>39800</v>
      </c>
      <c r="Q39" s="447">
        <f t="shared" si="7"/>
        <v>90.045248868778287</v>
      </c>
      <c r="R39" s="449">
        <v>0</v>
      </c>
      <c r="S39" s="449">
        <v>4400</v>
      </c>
      <c r="T39" s="451" t="s">
        <v>53</v>
      </c>
      <c r="U39" s="482" t="s">
        <v>52</v>
      </c>
      <c r="V39" s="483" t="s">
        <v>53</v>
      </c>
      <c r="W39" s="496">
        <f t="shared" si="8"/>
        <v>38800</v>
      </c>
      <c r="X39" s="449">
        <v>23700</v>
      </c>
      <c r="Y39" s="447">
        <f t="shared" si="9"/>
        <v>61.082474226804131</v>
      </c>
      <c r="Z39" s="449">
        <v>11900</v>
      </c>
      <c r="AA39" s="449">
        <v>3200</v>
      </c>
    </row>
    <row r="40" spans="1:29" s="127" customFormat="1" ht="11.1" customHeight="1">
      <c r="A40" s="127" t="s">
        <v>733</v>
      </c>
      <c r="C40" s="128"/>
      <c r="D40" s="128"/>
      <c r="E40" s="456"/>
      <c r="F40" s="128"/>
      <c r="G40" s="128"/>
      <c r="H40" s="129" t="s">
        <v>257</v>
      </c>
      <c r="I40" s="127" t="s">
        <v>734</v>
      </c>
      <c r="J40" s="128"/>
      <c r="K40" s="128"/>
      <c r="L40" s="497"/>
      <c r="O40" s="128" t="s">
        <v>54</v>
      </c>
      <c r="P40" s="128"/>
      <c r="Q40" s="456"/>
      <c r="R40" s="128"/>
      <c r="S40" s="128"/>
      <c r="T40" s="129" t="s">
        <v>257</v>
      </c>
      <c r="U40" s="127" t="s">
        <v>733</v>
      </c>
      <c r="V40" s="128"/>
      <c r="W40" s="128"/>
      <c r="X40" s="128"/>
      <c r="Y40" s="456"/>
      <c r="AA40" s="129" t="s">
        <v>257</v>
      </c>
    </row>
    <row r="41" spans="1:29" s="127" customFormat="1" ht="11.1" customHeight="1">
      <c r="A41" s="498" t="s">
        <v>258</v>
      </c>
      <c r="B41" s="132"/>
      <c r="C41" s="132"/>
      <c r="D41" s="132"/>
      <c r="E41" s="456"/>
      <c r="H41" s="499" t="s">
        <v>538</v>
      </c>
      <c r="I41" s="127" t="s">
        <v>258</v>
      </c>
      <c r="L41" s="456"/>
      <c r="O41" s="132"/>
      <c r="Q41" s="456"/>
      <c r="T41" s="129" t="s">
        <v>538</v>
      </c>
      <c r="U41" s="498" t="s">
        <v>258</v>
      </c>
      <c r="Y41" s="456"/>
      <c r="AA41" s="499" t="s">
        <v>538</v>
      </c>
    </row>
    <row r="42" spans="1:29" s="501" customFormat="1" ht="10.5">
      <c r="A42" s="500"/>
      <c r="B42" s="500"/>
      <c r="C42" s="500"/>
      <c r="E42" s="502"/>
      <c r="L42" s="502"/>
      <c r="O42" s="500"/>
      <c r="Q42" s="502"/>
      <c r="Y42" s="502"/>
    </row>
    <row r="43" spans="1:29" s="106" customFormat="1" ht="11.25">
      <c r="A43" s="137"/>
      <c r="B43" s="137"/>
      <c r="C43" s="137"/>
      <c r="E43" s="160"/>
      <c r="L43" s="160"/>
      <c r="O43" s="137"/>
      <c r="Q43" s="160"/>
      <c r="Y43" s="160"/>
    </row>
    <row r="44" spans="1:29" s="106" customFormat="1" ht="11.25">
      <c r="A44" s="137"/>
      <c r="B44" s="137"/>
      <c r="C44" s="137"/>
      <c r="E44" s="160"/>
      <c r="L44" s="160"/>
      <c r="O44" s="137"/>
      <c r="Q44" s="160"/>
      <c r="Y44" s="160"/>
    </row>
    <row r="45" spans="1:29" s="106" customFormat="1" ht="11.25">
      <c r="A45" s="137"/>
      <c r="B45" s="137"/>
      <c r="C45" s="137"/>
      <c r="E45" s="160"/>
      <c r="L45" s="160"/>
      <c r="O45" s="137"/>
      <c r="Q45" s="160"/>
      <c r="Y45" s="160"/>
    </row>
    <row r="46" spans="1:29" s="106" customFormat="1" ht="11.25">
      <c r="A46" s="137"/>
      <c r="B46" s="137"/>
      <c r="C46" s="137"/>
      <c r="E46" s="160"/>
      <c r="L46" s="160"/>
      <c r="O46" s="137"/>
      <c r="Q46" s="160"/>
      <c r="Y46" s="160"/>
    </row>
    <row r="47" spans="1:29" s="106" customFormat="1" ht="11.25">
      <c r="A47" s="137"/>
      <c r="B47" s="137"/>
      <c r="C47" s="137"/>
      <c r="E47" s="160"/>
      <c r="L47" s="160"/>
      <c r="O47" s="137"/>
      <c r="Q47" s="160"/>
      <c r="Y47" s="160"/>
    </row>
    <row r="48" spans="1:29" s="106" customFormat="1" ht="11.25">
      <c r="A48" s="137"/>
      <c r="B48" s="137"/>
      <c r="C48" s="137"/>
      <c r="E48" s="160"/>
      <c r="L48" s="160"/>
      <c r="O48" s="137"/>
      <c r="Q48" s="160"/>
      <c r="Y48" s="160"/>
    </row>
    <row r="49" spans="1:25" s="106" customFormat="1" ht="11.25">
      <c r="A49" s="137"/>
      <c r="B49" s="137"/>
      <c r="C49" s="137"/>
      <c r="E49" s="160"/>
      <c r="L49" s="160"/>
      <c r="O49" s="137"/>
      <c r="Q49" s="160"/>
      <c r="Y49" s="160"/>
    </row>
    <row r="50" spans="1:25" s="106" customFormat="1" ht="11.25">
      <c r="A50" s="137"/>
      <c r="B50" s="137"/>
      <c r="C50" s="137"/>
      <c r="E50" s="160"/>
      <c r="L50" s="160"/>
      <c r="O50" s="137"/>
      <c r="Q50" s="160"/>
      <c r="Y50" s="160"/>
    </row>
    <row r="51" spans="1:25" s="106" customFormat="1" ht="11.25">
      <c r="A51" s="137"/>
      <c r="B51" s="137"/>
      <c r="C51" s="137"/>
      <c r="E51" s="160"/>
      <c r="L51" s="160"/>
      <c r="O51" s="137"/>
      <c r="Q51" s="160"/>
      <c r="Y51" s="160"/>
    </row>
    <row r="52" spans="1:25" s="106" customFormat="1" ht="11.25">
      <c r="A52" s="137"/>
      <c r="B52" s="137"/>
      <c r="C52" s="137"/>
      <c r="E52" s="160"/>
      <c r="L52" s="160"/>
      <c r="O52" s="137"/>
      <c r="Q52" s="160"/>
      <c r="Y52" s="160"/>
    </row>
    <row r="53" spans="1:25" s="106" customFormat="1" ht="11.25">
      <c r="A53" s="137"/>
      <c r="B53" s="137"/>
      <c r="C53" s="137"/>
      <c r="E53" s="160"/>
      <c r="L53" s="160"/>
      <c r="O53" s="137"/>
      <c r="Q53" s="160"/>
      <c r="Y53" s="160"/>
    </row>
    <row r="54" spans="1:25" s="106" customFormat="1" ht="11.25">
      <c r="A54" s="137"/>
      <c r="B54" s="137"/>
      <c r="C54" s="137"/>
      <c r="E54" s="160"/>
      <c r="L54" s="160"/>
      <c r="O54" s="137"/>
      <c r="Q54" s="160"/>
      <c r="Y54" s="160"/>
    </row>
    <row r="55" spans="1:25" s="106" customFormat="1" ht="11.25">
      <c r="A55" s="137"/>
      <c r="B55" s="137"/>
      <c r="C55" s="137"/>
      <c r="E55" s="160"/>
      <c r="L55" s="160"/>
      <c r="O55" s="137"/>
      <c r="Q55" s="160"/>
      <c r="Y55" s="160"/>
    </row>
    <row r="56" spans="1:25" s="106" customFormat="1" ht="11.25">
      <c r="A56" s="137"/>
      <c r="B56" s="137"/>
      <c r="C56" s="137"/>
      <c r="E56" s="160"/>
      <c r="L56" s="160"/>
      <c r="O56" s="137"/>
      <c r="Q56" s="160"/>
      <c r="Y56" s="160"/>
    </row>
    <row r="57" spans="1:25" s="106" customFormat="1" ht="11.25">
      <c r="A57" s="137"/>
      <c r="B57" s="137"/>
      <c r="C57" s="137"/>
      <c r="E57" s="160"/>
      <c r="L57" s="160"/>
      <c r="O57" s="137"/>
      <c r="Q57" s="160"/>
      <c r="Y57" s="160"/>
    </row>
    <row r="58" spans="1:25" s="106" customFormat="1" ht="11.25">
      <c r="A58" s="137"/>
      <c r="B58" s="137"/>
      <c r="C58" s="137"/>
      <c r="E58" s="160"/>
      <c r="L58" s="160"/>
      <c r="O58" s="137"/>
      <c r="Q58" s="160"/>
      <c r="Y58" s="160"/>
    </row>
    <row r="59" spans="1:25" s="106" customFormat="1" ht="11.25">
      <c r="A59" s="137"/>
      <c r="B59" s="137"/>
      <c r="C59" s="137"/>
      <c r="E59" s="160"/>
      <c r="L59" s="160"/>
      <c r="O59" s="137"/>
      <c r="Q59" s="160"/>
      <c r="Y59" s="160"/>
    </row>
    <row r="60" spans="1:25" s="106" customFormat="1" ht="11.25">
      <c r="A60" s="137"/>
      <c r="B60" s="137"/>
      <c r="C60" s="137"/>
      <c r="E60" s="160"/>
      <c r="L60" s="160"/>
      <c r="O60" s="137"/>
      <c r="Q60" s="160"/>
      <c r="Y60" s="160"/>
    </row>
    <row r="61" spans="1:25" s="106" customFormat="1" ht="11.25">
      <c r="A61" s="137"/>
      <c r="B61" s="137"/>
      <c r="C61" s="137"/>
      <c r="E61" s="160"/>
      <c r="L61" s="160"/>
      <c r="O61" s="137"/>
      <c r="Q61" s="160"/>
      <c r="Y61" s="160"/>
    </row>
    <row r="62" spans="1:25" s="106" customFormat="1" ht="11.25">
      <c r="A62" s="137"/>
      <c r="B62" s="137"/>
      <c r="C62" s="137"/>
      <c r="E62" s="160"/>
      <c r="L62" s="160"/>
      <c r="O62" s="137"/>
      <c r="Q62" s="160"/>
      <c r="Y62" s="160"/>
    </row>
    <row r="63" spans="1:25" s="106" customFormat="1" ht="11.25">
      <c r="A63" s="137"/>
      <c r="B63" s="137"/>
      <c r="C63" s="137"/>
      <c r="E63" s="160"/>
      <c r="L63" s="160"/>
      <c r="O63" s="137"/>
      <c r="Q63" s="160"/>
      <c r="Y63" s="160"/>
    </row>
    <row r="64" spans="1:25" s="106" customFormat="1" ht="11.25">
      <c r="A64" s="137"/>
      <c r="B64" s="137"/>
      <c r="C64" s="137"/>
      <c r="E64" s="160"/>
      <c r="L64" s="160"/>
      <c r="O64" s="137"/>
      <c r="Q64" s="160"/>
      <c r="Y64" s="160"/>
    </row>
    <row r="65" spans="1:25" s="106" customFormat="1" ht="11.25">
      <c r="A65" s="137"/>
      <c r="B65" s="137"/>
      <c r="C65" s="137"/>
      <c r="E65" s="160"/>
      <c r="L65" s="160"/>
      <c r="O65" s="137"/>
      <c r="Q65" s="160"/>
      <c r="Y65" s="160"/>
    </row>
    <row r="66" spans="1:25" s="106" customFormat="1" ht="11.25">
      <c r="A66" s="137"/>
      <c r="B66" s="137"/>
      <c r="C66" s="137"/>
      <c r="E66" s="160"/>
      <c r="L66" s="160"/>
      <c r="O66" s="137"/>
      <c r="Q66" s="160"/>
      <c r="Y66" s="160"/>
    </row>
    <row r="67" spans="1:25" s="106" customFormat="1" ht="11.25">
      <c r="A67" s="137"/>
      <c r="B67" s="137"/>
      <c r="C67" s="137"/>
      <c r="E67" s="160"/>
      <c r="L67" s="160"/>
      <c r="O67" s="137"/>
      <c r="Q67" s="160"/>
      <c r="Y67" s="160"/>
    </row>
    <row r="68" spans="1:25" s="106" customFormat="1" ht="11.25">
      <c r="A68" s="137"/>
      <c r="B68" s="137"/>
      <c r="C68" s="137"/>
      <c r="E68" s="160"/>
      <c r="L68" s="160"/>
      <c r="O68" s="137"/>
      <c r="Q68" s="160"/>
      <c r="Y68" s="160"/>
    </row>
    <row r="69" spans="1:25" s="106" customFormat="1" ht="11.25">
      <c r="A69" s="137"/>
      <c r="B69" s="137"/>
      <c r="C69" s="137"/>
      <c r="E69" s="160"/>
      <c r="L69" s="160"/>
      <c r="O69" s="137"/>
      <c r="Q69" s="160"/>
      <c r="Y69" s="160"/>
    </row>
    <row r="70" spans="1:25" s="106" customFormat="1" ht="11.25">
      <c r="A70" s="137"/>
      <c r="B70" s="137"/>
      <c r="C70" s="137"/>
      <c r="E70" s="160"/>
      <c r="L70" s="160"/>
      <c r="O70" s="137"/>
      <c r="Q70" s="160"/>
      <c r="Y70" s="160"/>
    </row>
    <row r="71" spans="1:25" s="106" customFormat="1" ht="11.25">
      <c r="A71" s="137"/>
      <c r="B71" s="137"/>
      <c r="C71" s="137"/>
      <c r="E71" s="160"/>
      <c r="L71" s="160"/>
      <c r="O71" s="137"/>
      <c r="Q71" s="160"/>
      <c r="Y71" s="160"/>
    </row>
    <row r="72" spans="1:25" s="106" customFormat="1" ht="11.25">
      <c r="A72" s="137"/>
      <c r="B72" s="137"/>
      <c r="C72" s="137"/>
      <c r="E72" s="160"/>
      <c r="L72" s="160"/>
      <c r="O72" s="137"/>
      <c r="Q72" s="160"/>
      <c r="Y72" s="160"/>
    </row>
    <row r="73" spans="1:25" s="106" customFormat="1" ht="11.25">
      <c r="A73" s="137"/>
      <c r="B73" s="137"/>
      <c r="C73" s="137"/>
      <c r="E73" s="160"/>
      <c r="L73" s="160"/>
      <c r="O73" s="137"/>
      <c r="Q73" s="160"/>
      <c r="Y73" s="160"/>
    </row>
    <row r="74" spans="1:25" s="106" customFormat="1" ht="11.25">
      <c r="A74" s="137"/>
      <c r="B74" s="137"/>
      <c r="C74" s="137"/>
      <c r="E74" s="160"/>
      <c r="L74" s="160"/>
      <c r="O74" s="137"/>
      <c r="Q74" s="160"/>
      <c r="Y74" s="160"/>
    </row>
    <row r="75" spans="1:25" s="106" customFormat="1" ht="11.25">
      <c r="A75" s="137"/>
      <c r="B75" s="137"/>
      <c r="C75" s="137"/>
      <c r="E75" s="160"/>
      <c r="L75" s="160"/>
      <c r="O75" s="137"/>
      <c r="Q75" s="160"/>
      <c r="Y75" s="160"/>
    </row>
    <row r="76" spans="1:25" s="106" customFormat="1" ht="11.25">
      <c r="A76" s="137"/>
      <c r="B76" s="137"/>
      <c r="C76" s="137"/>
      <c r="E76" s="160"/>
      <c r="L76" s="160"/>
      <c r="O76" s="137"/>
      <c r="Q76" s="160"/>
      <c r="Y76" s="160"/>
    </row>
    <row r="77" spans="1:25" s="106" customFormat="1" ht="11.25">
      <c r="A77" s="137"/>
      <c r="B77" s="137"/>
      <c r="C77" s="137"/>
      <c r="E77" s="160"/>
      <c r="L77" s="160"/>
      <c r="O77" s="137"/>
      <c r="Q77" s="160"/>
      <c r="Y77" s="160"/>
    </row>
    <row r="78" spans="1:25" s="106" customFormat="1" ht="11.25">
      <c r="A78" s="137"/>
      <c r="B78" s="137"/>
      <c r="C78" s="137"/>
      <c r="E78" s="160"/>
      <c r="L78" s="160"/>
      <c r="O78" s="137"/>
      <c r="Q78" s="160"/>
      <c r="Y78" s="160"/>
    </row>
    <row r="79" spans="1:25" s="106" customFormat="1" ht="11.25">
      <c r="A79" s="137"/>
      <c r="B79" s="137"/>
      <c r="C79" s="137"/>
      <c r="E79" s="160"/>
      <c r="L79" s="160"/>
      <c r="O79" s="137"/>
      <c r="Q79" s="160"/>
      <c r="Y79" s="160"/>
    </row>
    <row r="80" spans="1:25" s="106" customFormat="1" ht="11.25">
      <c r="A80" s="137"/>
      <c r="B80" s="137"/>
      <c r="C80" s="137"/>
      <c r="E80" s="160"/>
      <c r="L80" s="160"/>
      <c r="O80" s="137"/>
      <c r="Q80" s="160"/>
      <c r="Y80" s="160"/>
    </row>
    <row r="81" spans="1:25" s="106" customFormat="1" ht="11.25">
      <c r="A81" s="137"/>
      <c r="B81" s="137"/>
      <c r="C81" s="137"/>
      <c r="E81" s="160"/>
      <c r="L81" s="160"/>
      <c r="O81" s="137"/>
      <c r="Q81" s="160"/>
      <c r="Y81" s="160"/>
    </row>
    <row r="82" spans="1:25" s="106" customFormat="1" ht="11.25">
      <c r="A82" s="137"/>
      <c r="B82" s="137"/>
      <c r="C82" s="137"/>
      <c r="E82" s="160"/>
      <c r="L82" s="160"/>
      <c r="O82" s="137"/>
      <c r="Q82" s="160"/>
      <c r="Y82" s="160"/>
    </row>
    <row r="83" spans="1:25" s="106" customFormat="1" ht="11.25">
      <c r="A83" s="137"/>
      <c r="B83" s="137"/>
      <c r="C83" s="137"/>
      <c r="E83" s="160"/>
      <c r="L83" s="160"/>
      <c r="O83" s="137"/>
      <c r="Q83" s="160"/>
      <c r="Y83" s="160"/>
    </row>
    <row r="84" spans="1:25" s="106" customFormat="1" ht="11.25">
      <c r="A84" s="137"/>
      <c r="B84" s="137"/>
      <c r="C84" s="137"/>
      <c r="E84" s="160"/>
      <c r="L84" s="160"/>
      <c r="O84" s="137"/>
      <c r="Q84" s="160"/>
      <c r="Y84" s="160"/>
    </row>
    <row r="85" spans="1:25" s="106" customFormat="1" ht="11.25">
      <c r="A85" s="137"/>
      <c r="B85" s="137"/>
      <c r="C85" s="137"/>
      <c r="E85" s="160"/>
      <c r="L85" s="160"/>
      <c r="O85" s="137"/>
      <c r="Q85" s="160"/>
      <c r="Y85" s="160"/>
    </row>
    <row r="86" spans="1:25" s="106" customFormat="1" ht="11.25">
      <c r="A86" s="137"/>
      <c r="B86" s="137"/>
      <c r="C86" s="137"/>
      <c r="E86" s="160"/>
      <c r="L86" s="160"/>
      <c r="O86" s="137"/>
      <c r="Q86" s="160"/>
      <c r="Y86" s="160"/>
    </row>
    <row r="87" spans="1:25" s="106" customFormat="1" ht="11.25">
      <c r="A87" s="137"/>
      <c r="B87" s="137"/>
      <c r="C87" s="137"/>
      <c r="E87" s="160"/>
      <c r="L87" s="160"/>
      <c r="O87" s="137"/>
      <c r="Q87" s="160"/>
      <c r="Y87" s="160"/>
    </row>
    <row r="88" spans="1:25" s="106" customFormat="1" ht="11.25">
      <c r="A88" s="137"/>
      <c r="B88" s="137"/>
      <c r="C88" s="137"/>
      <c r="E88" s="160"/>
      <c r="L88" s="160"/>
      <c r="O88" s="137"/>
      <c r="Q88" s="160"/>
      <c r="Y88" s="160"/>
    </row>
    <row r="89" spans="1:25" s="106" customFormat="1" ht="11.25">
      <c r="A89" s="137"/>
      <c r="B89" s="137"/>
      <c r="C89" s="137"/>
      <c r="E89" s="160"/>
      <c r="L89" s="160"/>
      <c r="O89" s="137"/>
      <c r="Q89" s="160"/>
      <c r="Y89" s="160"/>
    </row>
  </sheetData>
  <sheetProtection selectLockedCells="1"/>
  <mergeCells count="49">
    <mergeCell ref="I3:N3"/>
    <mergeCell ref="A4:H4"/>
    <mergeCell ref="E9:E10"/>
    <mergeCell ref="H6:H10"/>
    <mergeCell ref="A3:H3"/>
    <mergeCell ref="C6:G6"/>
    <mergeCell ref="C7:C10"/>
    <mergeCell ref="F7:F10"/>
    <mergeCell ref="G7:G10"/>
    <mergeCell ref="D7:E8"/>
    <mergeCell ref="D9:D10"/>
    <mergeCell ref="O7:O10"/>
    <mergeCell ref="K7:L8"/>
    <mergeCell ref="K9:K10"/>
    <mergeCell ref="J6:N6"/>
    <mergeCell ref="A15:B15"/>
    <mergeCell ref="A6:B10"/>
    <mergeCell ref="A11:B11"/>
    <mergeCell ref="A12:B12"/>
    <mergeCell ref="A13:B13"/>
    <mergeCell ref="M7:M10"/>
    <mergeCell ref="N7:N10"/>
    <mergeCell ref="A14:B14"/>
    <mergeCell ref="U3:AA3"/>
    <mergeCell ref="X7:Y8"/>
    <mergeCell ref="X9:X10"/>
    <mergeCell ref="I6:I10"/>
    <mergeCell ref="W6:AA6"/>
    <mergeCell ref="Z7:Z10"/>
    <mergeCell ref="T6:T10"/>
    <mergeCell ref="O3:T3"/>
    <mergeCell ref="S7:S10"/>
    <mergeCell ref="R7:R10"/>
    <mergeCell ref="Q9:Q10"/>
    <mergeCell ref="O6:S6"/>
    <mergeCell ref="P7:Q8"/>
    <mergeCell ref="J7:J10"/>
    <mergeCell ref="P9:P10"/>
    <mergeCell ref="L9:L10"/>
    <mergeCell ref="U13:V13"/>
    <mergeCell ref="U15:V15"/>
    <mergeCell ref="U4:AA4"/>
    <mergeCell ref="U6:V10"/>
    <mergeCell ref="W7:W10"/>
    <mergeCell ref="AA7:AA10"/>
    <mergeCell ref="U11:V11"/>
    <mergeCell ref="Y9:Y10"/>
    <mergeCell ref="U12:V12"/>
    <mergeCell ref="U14:V14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1" man="1"/>
    <brk id="20" max="41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3"/>
  <sheetViews>
    <sheetView view="pageBreakPreview" topLeftCell="S1" zoomScaleNormal="100" zoomScaleSheetLayoutView="100" workbookViewId="0">
      <selection activeCell="J2" sqref="J2"/>
    </sheetView>
  </sheetViews>
  <sheetFormatPr defaultRowHeight="14.25"/>
  <cols>
    <col min="1" max="1" width="6.625" style="140" customWidth="1"/>
    <col min="2" max="2" width="12.125" style="140" customWidth="1"/>
    <col min="3" max="3" width="10.625" style="100" customWidth="1"/>
    <col min="4" max="4" width="10.625" style="161" customWidth="1"/>
    <col min="5" max="6" width="10.625" style="101" customWidth="1"/>
    <col min="7" max="7" width="10.75" style="101" customWidth="1"/>
    <col min="8" max="8" width="10.375" style="101" customWidth="1"/>
    <col min="9" max="9" width="12.625" style="101" customWidth="1"/>
    <col min="10" max="20" width="11.625" style="101" customWidth="1"/>
    <col min="21" max="21" width="12.125" style="101" customWidth="1"/>
    <col min="22" max="22" width="12.125" style="140" customWidth="1"/>
    <col min="23" max="23" width="12.625" style="101" customWidth="1"/>
    <col min="24" max="29" width="11.625" style="101" customWidth="1"/>
    <col min="30" max="35" width="10" style="101" customWidth="1"/>
    <col min="36" max="36" width="10.25" style="101" customWidth="1"/>
    <col min="37" max="37" width="12.125" style="101" customWidth="1"/>
    <col min="38" max="16384" width="9" style="101"/>
  </cols>
  <sheetData>
    <row r="1" spans="1:39" ht="14.1" customHeight="1">
      <c r="A1" s="144"/>
      <c r="B1" s="144"/>
      <c r="H1" s="102" t="s">
        <v>835</v>
      </c>
      <c r="I1" s="98" t="s">
        <v>755</v>
      </c>
      <c r="V1" s="458" t="s">
        <v>797</v>
      </c>
      <c r="W1" s="98" t="s">
        <v>798</v>
      </c>
      <c r="AK1" s="102" t="s">
        <v>799</v>
      </c>
    </row>
    <row r="2" spans="1:39" ht="14.1" customHeight="1">
      <c r="A2" s="144"/>
      <c r="B2" s="144"/>
      <c r="H2" s="102"/>
      <c r="I2" s="98"/>
      <c r="V2" s="144"/>
      <c r="W2" s="98"/>
      <c r="AK2" s="102"/>
    </row>
    <row r="3" spans="1:39" s="103" customFormat="1" ht="20.100000000000001" customHeight="1">
      <c r="A3" s="1252" t="s">
        <v>381</v>
      </c>
      <c r="B3" s="1252"/>
      <c r="C3" s="1252"/>
      <c r="D3" s="1252"/>
      <c r="E3" s="1252"/>
      <c r="F3" s="1252"/>
      <c r="G3" s="1252"/>
      <c r="H3" s="1252"/>
      <c r="I3" s="1253" t="s">
        <v>572</v>
      </c>
      <c r="J3" s="1253"/>
      <c r="K3" s="1253"/>
      <c r="L3" s="1253"/>
      <c r="M3" s="1253"/>
      <c r="N3" s="1253"/>
      <c r="O3" s="1253"/>
      <c r="P3" s="754" t="s">
        <v>573</v>
      </c>
      <c r="Q3" s="754"/>
      <c r="R3" s="754"/>
      <c r="S3" s="754"/>
      <c r="T3" s="754"/>
      <c r="U3" s="754"/>
      <c r="V3" s="754"/>
      <c r="W3" s="754" t="s">
        <v>572</v>
      </c>
      <c r="X3" s="754"/>
      <c r="Y3" s="754"/>
      <c r="Z3" s="754"/>
      <c r="AA3" s="754"/>
      <c r="AB3" s="754"/>
      <c r="AC3" s="754"/>
      <c r="AD3" s="754" t="s">
        <v>573</v>
      </c>
      <c r="AE3" s="754"/>
      <c r="AF3" s="754"/>
      <c r="AG3" s="754"/>
      <c r="AH3" s="754"/>
      <c r="AI3" s="754"/>
      <c r="AJ3" s="754"/>
      <c r="AK3" s="754"/>
      <c r="AL3" s="459"/>
      <c r="AM3" s="459"/>
    </row>
    <row r="4" spans="1:39" s="104" customFormat="1" ht="24" customHeight="1">
      <c r="A4" s="1254" t="s">
        <v>382</v>
      </c>
      <c r="B4" s="1254"/>
      <c r="C4" s="1254"/>
      <c r="D4" s="1254"/>
      <c r="E4" s="1254"/>
      <c r="F4" s="1254"/>
      <c r="G4" s="1254"/>
      <c r="H4" s="1254"/>
      <c r="I4" s="460"/>
      <c r="P4" s="290"/>
      <c r="Q4" s="290"/>
      <c r="R4" s="290"/>
      <c r="S4" s="290"/>
      <c r="T4" s="290"/>
      <c r="U4" s="290"/>
      <c r="V4" s="290"/>
      <c r="W4" s="460"/>
      <c r="X4" s="290"/>
      <c r="Y4" s="290"/>
      <c r="Z4" s="290"/>
      <c r="AA4" s="290"/>
      <c r="AB4" s="290"/>
      <c r="AC4" s="290"/>
      <c r="AD4" s="290"/>
      <c r="AE4" s="290"/>
      <c r="AF4" s="290"/>
      <c r="AG4" s="290"/>
      <c r="AH4" s="290"/>
      <c r="AI4" s="290"/>
      <c r="AJ4" s="290"/>
      <c r="AK4" s="290"/>
      <c r="AL4" s="461"/>
      <c r="AM4" s="461"/>
    </row>
    <row r="5" spans="1:39" s="98" customFormat="1" ht="18" customHeight="1" thickBot="1">
      <c r="A5" s="98" t="s">
        <v>259</v>
      </c>
      <c r="D5" s="429"/>
      <c r="H5" s="102" t="s">
        <v>574</v>
      </c>
      <c r="I5" s="98" t="s">
        <v>575</v>
      </c>
      <c r="V5" s="102" t="s">
        <v>576</v>
      </c>
      <c r="W5" s="98" t="s">
        <v>577</v>
      </c>
      <c r="AK5" s="102" t="s">
        <v>260</v>
      </c>
    </row>
    <row r="6" spans="1:39" s="106" customFormat="1" ht="12.75" customHeight="1">
      <c r="A6" s="863" t="s">
        <v>578</v>
      </c>
      <c r="B6" s="900"/>
      <c r="C6" s="928" t="s">
        <v>579</v>
      </c>
      <c r="D6" s="1208"/>
      <c r="E6" s="1208"/>
      <c r="F6" s="1208" t="s">
        <v>580</v>
      </c>
      <c r="G6" s="1208"/>
      <c r="H6" s="1249"/>
      <c r="I6" s="846" t="s">
        <v>581</v>
      </c>
      <c r="J6" s="928" t="s">
        <v>582</v>
      </c>
      <c r="K6" s="1208"/>
      <c r="L6" s="1208"/>
      <c r="M6" s="1208" t="s">
        <v>583</v>
      </c>
      <c r="N6" s="1208"/>
      <c r="O6" s="1249"/>
      <c r="P6" s="928" t="s">
        <v>584</v>
      </c>
      <c r="Q6" s="1208"/>
      <c r="R6" s="1208"/>
      <c r="S6" s="1208" t="s">
        <v>585</v>
      </c>
      <c r="T6" s="1208"/>
      <c r="U6" s="1249"/>
      <c r="V6" s="951" t="s">
        <v>586</v>
      </c>
      <c r="W6" s="846" t="s">
        <v>581</v>
      </c>
      <c r="X6" s="1208" t="s">
        <v>587</v>
      </c>
      <c r="Y6" s="1208"/>
      <c r="Z6" s="1249"/>
      <c r="AA6" s="1208" t="s">
        <v>588</v>
      </c>
      <c r="AB6" s="1208"/>
      <c r="AC6" s="1249"/>
      <c r="AD6" s="928" t="s">
        <v>589</v>
      </c>
      <c r="AE6" s="1208"/>
      <c r="AF6" s="1249"/>
      <c r="AG6" s="1208" t="s">
        <v>590</v>
      </c>
      <c r="AH6" s="1208"/>
      <c r="AI6" s="1249"/>
      <c r="AJ6" s="1248" t="s">
        <v>591</v>
      </c>
      <c r="AK6" s="1023" t="s">
        <v>586</v>
      </c>
    </row>
    <row r="7" spans="1:39" s="106" customFormat="1" ht="12.75" customHeight="1">
      <c r="A7" s="901"/>
      <c r="B7" s="902"/>
      <c r="C7" s="832"/>
      <c r="D7" s="820"/>
      <c r="E7" s="820"/>
      <c r="F7" s="820"/>
      <c r="G7" s="820"/>
      <c r="H7" s="836"/>
      <c r="I7" s="953"/>
      <c r="J7" s="832"/>
      <c r="K7" s="820"/>
      <c r="L7" s="820"/>
      <c r="M7" s="820"/>
      <c r="N7" s="820"/>
      <c r="O7" s="836"/>
      <c r="P7" s="832"/>
      <c r="Q7" s="820"/>
      <c r="R7" s="820"/>
      <c r="S7" s="820"/>
      <c r="T7" s="820"/>
      <c r="U7" s="836"/>
      <c r="V7" s="1250"/>
      <c r="W7" s="953"/>
      <c r="X7" s="820"/>
      <c r="Y7" s="820"/>
      <c r="Z7" s="836"/>
      <c r="AA7" s="820"/>
      <c r="AB7" s="820"/>
      <c r="AC7" s="836"/>
      <c r="AD7" s="832"/>
      <c r="AE7" s="820"/>
      <c r="AF7" s="836"/>
      <c r="AG7" s="820"/>
      <c r="AH7" s="820"/>
      <c r="AI7" s="836"/>
      <c r="AJ7" s="834"/>
      <c r="AK7" s="995"/>
    </row>
    <row r="8" spans="1:39" s="106" customFormat="1" ht="12.75" customHeight="1">
      <c r="A8" s="901"/>
      <c r="B8" s="902"/>
      <c r="C8" s="832" t="s">
        <v>592</v>
      </c>
      <c r="D8" s="1242" t="s">
        <v>593</v>
      </c>
      <c r="E8" s="820" t="s">
        <v>594</v>
      </c>
      <c r="F8" s="820" t="s">
        <v>592</v>
      </c>
      <c r="G8" s="1242" t="s">
        <v>593</v>
      </c>
      <c r="H8" s="836" t="s">
        <v>594</v>
      </c>
      <c r="I8" s="953"/>
      <c r="J8" s="832" t="s">
        <v>592</v>
      </c>
      <c r="K8" s="1242" t="s">
        <v>593</v>
      </c>
      <c r="L8" s="820" t="s">
        <v>594</v>
      </c>
      <c r="M8" s="820" t="s">
        <v>592</v>
      </c>
      <c r="N8" s="1242" t="s">
        <v>593</v>
      </c>
      <c r="O8" s="836" t="s">
        <v>594</v>
      </c>
      <c r="P8" s="832" t="s">
        <v>592</v>
      </c>
      <c r="Q8" s="1242" t="s">
        <v>593</v>
      </c>
      <c r="R8" s="820" t="s">
        <v>594</v>
      </c>
      <c r="S8" s="820" t="s">
        <v>592</v>
      </c>
      <c r="T8" s="1242" t="s">
        <v>593</v>
      </c>
      <c r="U8" s="836" t="s">
        <v>594</v>
      </c>
      <c r="V8" s="1250"/>
      <c r="W8" s="953"/>
      <c r="X8" s="820" t="s">
        <v>592</v>
      </c>
      <c r="Y8" s="1242" t="s">
        <v>593</v>
      </c>
      <c r="Z8" s="836" t="s">
        <v>594</v>
      </c>
      <c r="AA8" s="820" t="s">
        <v>592</v>
      </c>
      <c r="AB8" s="1242" t="s">
        <v>593</v>
      </c>
      <c r="AC8" s="836" t="s">
        <v>594</v>
      </c>
      <c r="AD8" s="832" t="s">
        <v>592</v>
      </c>
      <c r="AE8" s="1242" t="s">
        <v>593</v>
      </c>
      <c r="AF8" s="836" t="s">
        <v>594</v>
      </c>
      <c r="AG8" s="820" t="s">
        <v>592</v>
      </c>
      <c r="AH8" s="1242" t="s">
        <v>593</v>
      </c>
      <c r="AI8" s="836" t="s">
        <v>594</v>
      </c>
      <c r="AJ8" s="834" t="s">
        <v>592</v>
      </c>
      <c r="AK8" s="995"/>
    </row>
    <row r="9" spans="1:39" s="106" customFormat="1" ht="12.75" customHeight="1">
      <c r="A9" s="903"/>
      <c r="B9" s="904"/>
      <c r="C9" s="833"/>
      <c r="D9" s="1243"/>
      <c r="E9" s="821"/>
      <c r="F9" s="821"/>
      <c r="G9" s="1243"/>
      <c r="H9" s="837"/>
      <c r="I9" s="954"/>
      <c r="J9" s="833"/>
      <c r="K9" s="1243"/>
      <c r="L9" s="821"/>
      <c r="M9" s="821"/>
      <c r="N9" s="1243"/>
      <c r="O9" s="837"/>
      <c r="P9" s="833"/>
      <c r="Q9" s="1243"/>
      <c r="R9" s="821"/>
      <c r="S9" s="821"/>
      <c r="T9" s="1243"/>
      <c r="U9" s="837"/>
      <c r="V9" s="1251"/>
      <c r="W9" s="954"/>
      <c r="X9" s="821"/>
      <c r="Y9" s="1243"/>
      <c r="Z9" s="837"/>
      <c r="AA9" s="821"/>
      <c r="AB9" s="1243"/>
      <c r="AC9" s="837"/>
      <c r="AD9" s="833"/>
      <c r="AE9" s="1243"/>
      <c r="AF9" s="837"/>
      <c r="AG9" s="821"/>
      <c r="AH9" s="1243"/>
      <c r="AI9" s="837"/>
      <c r="AJ9" s="835"/>
      <c r="AK9" s="996"/>
    </row>
    <row r="10" spans="1:39" s="106" customFormat="1" ht="18.75" customHeight="1">
      <c r="A10" s="1246" t="s">
        <v>7</v>
      </c>
      <c r="B10" s="1247"/>
      <c r="C10" s="462">
        <v>60</v>
      </c>
      <c r="D10" s="462">
        <v>2140</v>
      </c>
      <c r="E10" s="462">
        <v>8531.4</v>
      </c>
      <c r="F10" s="462">
        <v>7</v>
      </c>
      <c r="G10" s="462">
        <v>265</v>
      </c>
      <c r="H10" s="462">
        <v>1219</v>
      </c>
      <c r="I10" s="408" t="s">
        <v>7</v>
      </c>
      <c r="J10" s="69">
        <v>23</v>
      </c>
      <c r="K10" s="69">
        <v>3679</v>
      </c>
      <c r="L10" s="69">
        <v>70445</v>
      </c>
      <c r="M10" s="69">
        <v>14</v>
      </c>
      <c r="N10" s="69">
        <v>3147</v>
      </c>
      <c r="O10" s="69">
        <v>43224</v>
      </c>
      <c r="P10" s="462">
        <v>0</v>
      </c>
      <c r="Q10" s="462">
        <v>0</v>
      </c>
      <c r="R10" s="462">
        <v>0</v>
      </c>
      <c r="S10" s="69">
        <v>148</v>
      </c>
      <c r="T10" s="69">
        <v>104193.4</v>
      </c>
      <c r="U10" s="69">
        <v>1132488.2200000002</v>
      </c>
      <c r="V10" s="463">
        <v>2010</v>
      </c>
      <c r="W10" s="408" t="s">
        <v>7</v>
      </c>
      <c r="X10" s="69" t="s">
        <v>595</v>
      </c>
      <c r="Y10" s="69" t="s">
        <v>595</v>
      </c>
      <c r="Z10" s="69" t="s">
        <v>595</v>
      </c>
      <c r="AA10" s="69" t="s">
        <v>595</v>
      </c>
      <c r="AB10" s="69" t="s">
        <v>595</v>
      </c>
      <c r="AC10" s="69" t="s">
        <v>595</v>
      </c>
      <c r="AD10" s="69" t="s">
        <v>595</v>
      </c>
      <c r="AE10" s="69" t="s">
        <v>595</v>
      </c>
      <c r="AF10" s="69" t="s">
        <v>595</v>
      </c>
      <c r="AG10" s="69" t="s">
        <v>595</v>
      </c>
      <c r="AH10" s="69" t="s">
        <v>595</v>
      </c>
      <c r="AI10" s="69" t="s">
        <v>595</v>
      </c>
      <c r="AJ10" s="69">
        <v>128110</v>
      </c>
      <c r="AK10" s="463" t="s">
        <v>7</v>
      </c>
    </row>
    <row r="11" spans="1:39" s="106" customFormat="1" ht="18.75" customHeight="1">
      <c r="A11" s="1246" t="s">
        <v>291</v>
      </c>
      <c r="B11" s="1247"/>
      <c r="C11" s="462">
        <v>60</v>
      </c>
      <c r="D11" s="462">
        <v>2140</v>
      </c>
      <c r="E11" s="462">
        <v>8531</v>
      </c>
      <c r="F11" s="462">
        <v>7</v>
      </c>
      <c r="G11" s="462">
        <v>265</v>
      </c>
      <c r="H11" s="462">
        <v>1219</v>
      </c>
      <c r="I11" s="408" t="s">
        <v>291</v>
      </c>
      <c r="J11" s="69">
        <v>23</v>
      </c>
      <c r="K11" s="69">
        <v>3679</v>
      </c>
      <c r="L11" s="69">
        <v>70445</v>
      </c>
      <c r="M11" s="69">
        <v>14</v>
      </c>
      <c r="N11" s="69">
        <v>3147</v>
      </c>
      <c r="O11" s="69">
        <v>43224</v>
      </c>
      <c r="P11" s="462">
        <v>0</v>
      </c>
      <c r="Q11" s="462">
        <v>0</v>
      </c>
      <c r="R11" s="462">
        <v>0</v>
      </c>
      <c r="S11" s="69">
        <v>149</v>
      </c>
      <c r="T11" s="69">
        <v>106309</v>
      </c>
      <c r="U11" s="69">
        <v>1148310</v>
      </c>
      <c r="V11" s="463">
        <v>2011</v>
      </c>
      <c r="W11" s="408" t="s">
        <v>291</v>
      </c>
      <c r="X11" s="69">
        <v>1</v>
      </c>
      <c r="Y11" s="69">
        <v>400</v>
      </c>
      <c r="Z11" s="69">
        <v>16100</v>
      </c>
      <c r="AA11" s="69">
        <v>6</v>
      </c>
      <c r="AB11" s="69">
        <v>3179</v>
      </c>
      <c r="AC11" s="69">
        <v>63985</v>
      </c>
      <c r="AD11" s="69">
        <v>1</v>
      </c>
      <c r="AE11" s="69">
        <v>1530</v>
      </c>
      <c r="AF11" s="69">
        <v>6885</v>
      </c>
      <c r="AG11" s="69">
        <v>4</v>
      </c>
      <c r="AH11" s="69">
        <v>1349</v>
      </c>
      <c r="AI11" s="69">
        <v>2969</v>
      </c>
      <c r="AJ11" s="69">
        <v>130944</v>
      </c>
      <c r="AK11" s="463" t="s">
        <v>291</v>
      </c>
    </row>
    <row r="12" spans="1:39" s="106" customFormat="1" ht="18.75" customHeight="1">
      <c r="A12" s="1246" t="s">
        <v>565</v>
      </c>
      <c r="B12" s="1247"/>
      <c r="C12" s="462">
        <v>59</v>
      </c>
      <c r="D12" s="462">
        <v>2248</v>
      </c>
      <c r="E12" s="462">
        <v>8899</v>
      </c>
      <c r="F12" s="462">
        <v>7</v>
      </c>
      <c r="G12" s="462">
        <v>265</v>
      </c>
      <c r="H12" s="462">
        <v>1219</v>
      </c>
      <c r="I12" s="408" t="s">
        <v>565</v>
      </c>
      <c r="J12" s="69">
        <v>32</v>
      </c>
      <c r="K12" s="69">
        <v>4785</v>
      </c>
      <c r="L12" s="69">
        <v>80253</v>
      </c>
      <c r="M12" s="69">
        <v>14</v>
      </c>
      <c r="N12" s="69">
        <v>3147</v>
      </c>
      <c r="O12" s="69">
        <v>43224</v>
      </c>
      <c r="P12" s="462">
        <v>0</v>
      </c>
      <c r="Q12" s="462">
        <v>0</v>
      </c>
      <c r="R12" s="462">
        <v>0</v>
      </c>
      <c r="S12" s="69">
        <v>151</v>
      </c>
      <c r="T12" s="69">
        <v>107181</v>
      </c>
      <c r="U12" s="69">
        <v>1160506</v>
      </c>
      <c r="V12" s="463">
        <v>2012</v>
      </c>
      <c r="W12" s="408" t="s">
        <v>565</v>
      </c>
      <c r="X12" s="69">
        <v>1</v>
      </c>
      <c r="Y12" s="69">
        <v>400</v>
      </c>
      <c r="Z12" s="69">
        <v>16100</v>
      </c>
      <c r="AA12" s="69">
        <v>6</v>
      </c>
      <c r="AB12" s="69">
        <v>3179</v>
      </c>
      <c r="AC12" s="69">
        <v>63984.6</v>
      </c>
      <c r="AD12" s="69">
        <v>1</v>
      </c>
      <c r="AE12" s="69">
        <v>1530</v>
      </c>
      <c r="AF12" s="69">
        <v>6885</v>
      </c>
      <c r="AG12" s="69">
        <v>4</v>
      </c>
      <c r="AH12" s="69">
        <v>1349</v>
      </c>
      <c r="AI12" s="69">
        <v>2969</v>
      </c>
      <c r="AJ12" s="69">
        <v>139940</v>
      </c>
      <c r="AK12" s="463" t="s">
        <v>565</v>
      </c>
    </row>
    <row r="13" spans="1:39" s="106" customFormat="1" ht="18.75" customHeight="1">
      <c r="A13" s="1246" t="s">
        <v>762</v>
      </c>
      <c r="B13" s="1247"/>
      <c r="C13" s="462">
        <v>62</v>
      </c>
      <c r="D13" s="462">
        <v>2331.8000000000002</v>
      </c>
      <c r="E13" s="462">
        <v>9886.6</v>
      </c>
      <c r="F13" s="462">
        <v>7</v>
      </c>
      <c r="G13" s="462">
        <v>265</v>
      </c>
      <c r="H13" s="462">
        <v>1213</v>
      </c>
      <c r="I13" s="408" t="s">
        <v>705</v>
      </c>
      <c r="J13" s="69">
        <v>35</v>
      </c>
      <c r="K13" s="69">
        <v>5328.2</v>
      </c>
      <c r="L13" s="69">
        <v>94504</v>
      </c>
      <c r="M13" s="69">
        <v>16</v>
      </c>
      <c r="N13" s="69">
        <v>3537</v>
      </c>
      <c r="O13" s="69">
        <v>51452</v>
      </c>
      <c r="P13" s="462">
        <v>0</v>
      </c>
      <c r="Q13" s="462">
        <v>0</v>
      </c>
      <c r="R13" s="462">
        <v>0</v>
      </c>
      <c r="S13" s="69">
        <v>158</v>
      </c>
      <c r="T13" s="69">
        <v>114310</v>
      </c>
      <c r="U13" s="69">
        <v>1238758</v>
      </c>
      <c r="V13" s="463" t="s">
        <v>705</v>
      </c>
      <c r="W13" s="408" t="s">
        <v>705</v>
      </c>
      <c r="X13" s="69">
        <v>1</v>
      </c>
      <c r="Y13" s="69">
        <v>400</v>
      </c>
      <c r="Z13" s="69">
        <v>16100</v>
      </c>
      <c r="AA13" s="69">
        <v>6</v>
      </c>
      <c r="AB13" s="69">
        <v>3179</v>
      </c>
      <c r="AC13" s="69">
        <v>63985</v>
      </c>
      <c r="AD13" s="69">
        <v>1</v>
      </c>
      <c r="AE13" s="69">
        <v>1530</v>
      </c>
      <c r="AF13" s="69">
        <v>6885</v>
      </c>
      <c r="AG13" s="69">
        <v>10</v>
      </c>
      <c r="AH13" s="69">
        <v>2119.5</v>
      </c>
      <c r="AI13" s="69">
        <v>14836.5</v>
      </c>
      <c r="AJ13" s="69">
        <v>140959</v>
      </c>
      <c r="AK13" s="463" t="s">
        <v>705</v>
      </c>
    </row>
    <row r="14" spans="1:39" s="112" customFormat="1" ht="18.75" customHeight="1">
      <c r="A14" s="859" t="s">
        <v>764</v>
      </c>
      <c r="B14" s="860"/>
      <c r="C14" s="464">
        <f t="shared" ref="C14:H14" si="0">SUM(C16:C38)</f>
        <v>69</v>
      </c>
      <c r="D14" s="464">
        <f t="shared" si="0"/>
        <v>2714</v>
      </c>
      <c r="E14" s="464">
        <f t="shared" si="0"/>
        <v>10107</v>
      </c>
      <c r="F14" s="464">
        <f t="shared" si="0"/>
        <v>7</v>
      </c>
      <c r="G14" s="464">
        <f t="shared" si="0"/>
        <v>265</v>
      </c>
      <c r="H14" s="464">
        <f t="shared" si="0"/>
        <v>1213</v>
      </c>
      <c r="I14" s="97" t="s">
        <v>764</v>
      </c>
      <c r="J14" s="66">
        <f t="shared" ref="J14:AJ14" si="1">SUM(J16:J38)</f>
        <v>38</v>
      </c>
      <c r="K14" s="66">
        <f t="shared" si="1"/>
        <v>5504</v>
      </c>
      <c r="L14" s="66">
        <f t="shared" si="1"/>
        <v>96511</v>
      </c>
      <c r="M14" s="66">
        <f t="shared" si="1"/>
        <v>16</v>
      </c>
      <c r="N14" s="66">
        <f t="shared" si="1"/>
        <v>3537</v>
      </c>
      <c r="O14" s="66">
        <f t="shared" si="1"/>
        <v>51452</v>
      </c>
      <c r="P14" s="464">
        <f t="shared" si="1"/>
        <v>0</v>
      </c>
      <c r="Q14" s="464">
        <f t="shared" si="1"/>
        <v>0</v>
      </c>
      <c r="R14" s="464">
        <f t="shared" si="1"/>
        <v>0</v>
      </c>
      <c r="S14" s="66">
        <f t="shared" si="1"/>
        <v>162</v>
      </c>
      <c r="T14" s="66">
        <f t="shared" si="1"/>
        <v>119911</v>
      </c>
      <c r="U14" s="66">
        <f t="shared" si="1"/>
        <v>1281651</v>
      </c>
      <c r="V14" s="465" t="s">
        <v>757</v>
      </c>
      <c r="W14" s="97" t="s">
        <v>764</v>
      </c>
      <c r="X14" s="66">
        <f t="shared" si="1"/>
        <v>1</v>
      </c>
      <c r="Y14" s="66">
        <f t="shared" si="1"/>
        <v>400</v>
      </c>
      <c r="Z14" s="66">
        <f t="shared" si="1"/>
        <v>16100</v>
      </c>
      <c r="AA14" s="66">
        <f t="shared" si="1"/>
        <v>6</v>
      </c>
      <c r="AB14" s="66">
        <f t="shared" si="1"/>
        <v>3179</v>
      </c>
      <c r="AC14" s="66">
        <f t="shared" si="1"/>
        <v>63985</v>
      </c>
      <c r="AD14" s="66">
        <f t="shared" si="1"/>
        <v>2</v>
      </c>
      <c r="AE14" s="66">
        <f t="shared" si="1"/>
        <v>2078</v>
      </c>
      <c r="AF14" s="66">
        <f t="shared" si="1"/>
        <v>7981</v>
      </c>
      <c r="AG14" s="66">
        <f t="shared" si="1"/>
        <v>10</v>
      </c>
      <c r="AH14" s="66">
        <f t="shared" si="1"/>
        <v>2120</v>
      </c>
      <c r="AI14" s="66">
        <f t="shared" si="1"/>
        <v>14837</v>
      </c>
      <c r="AJ14" s="66">
        <f t="shared" si="1"/>
        <v>147150</v>
      </c>
      <c r="AK14" s="465" t="s">
        <v>764</v>
      </c>
    </row>
    <row r="15" spans="1:39" s="106" customFormat="1" ht="7.7" customHeight="1">
      <c r="A15" s="301"/>
      <c r="B15" s="466"/>
      <c r="C15" s="467"/>
      <c r="D15" s="468"/>
      <c r="E15" s="469"/>
      <c r="F15" s="467"/>
      <c r="G15" s="467"/>
      <c r="H15" s="470"/>
      <c r="I15" s="466"/>
      <c r="J15" s="69"/>
      <c r="K15" s="69"/>
      <c r="L15" s="69"/>
      <c r="M15" s="69"/>
      <c r="N15" s="69"/>
      <c r="O15" s="69"/>
      <c r="P15" s="462"/>
      <c r="Q15" s="462"/>
      <c r="R15" s="462"/>
      <c r="S15" s="69"/>
      <c r="T15" s="69"/>
      <c r="U15" s="69"/>
      <c r="V15" s="471"/>
      <c r="W15" s="466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471"/>
    </row>
    <row r="16" spans="1:39" s="106" customFormat="1" ht="18" customHeight="1">
      <c r="A16" s="67" t="s">
        <v>596</v>
      </c>
      <c r="B16" s="472" t="s">
        <v>9</v>
      </c>
      <c r="C16" s="473">
        <v>7</v>
      </c>
      <c r="D16" s="473">
        <v>195</v>
      </c>
      <c r="E16" s="473">
        <v>553</v>
      </c>
      <c r="F16" s="473">
        <v>0</v>
      </c>
      <c r="G16" s="473">
        <v>0</v>
      </c>
      <c r="H16" s="473">
        <v>0</v>
      </c>
      <c r="I16" s="255" t="s">
        <v>596</v>
      </c>
      <c r="J16" s="94">
        <v>0</v>
      </c>
      <c r="K16" s="94">
        <v>0</v>
      </c>
      <c r="L16" s="94">
        <v>0</v>
      </c>
      <c r="M16" s="94">
        <v>9</v>
      </c>
      <c r="N16" s="94">
        <v>1387</v>
      </c>
      <c r="O16" s="94">
        <v>22329</v>
      </c>
      <c r="P16" s="94">
        <v>0</v>
      </c>
      <c r="Q16" s="94">
        <v>0</v>
      </c>
      <c r="R16" s="94">
        <v>0</v>
      </c>
      <c r="S16" s="94">
        <v>6</v>
      </c>
      <c r="T16" s="94">
        <v>2551</v>
      </c>
      <c r="U16" s="94">
        <v>33878</v>
      </c>
      <c r="V16" s="441" t="s">
        <v>9</v>
      </c>
      <c r="W16" s="255" t="s">
        <v>596</v>
      </c>
      <c r="X16" s="94">
        <v>0</v>
      </c>
      <c r="Y16" s="94">
        <v>0</v>
      </c>
      <c r="Z16" s="94">
        <v>0</v>
      </c>
      <c r="AA16" s="94">
        <v>0</v>
      </c>
      <c r="AB16" s="94">
        <v>0</v>
      </c>
      <c r="AC16" s="94">
        <v>0</v>
      </c>
      <c r="AD16" s="94">
        <v>0</v>
      </c>
      <c r="AE16" s="94">
        <v>0</v>
      </c>
      <c r="AF16" s="94">
        <v>0</v>
      </c>
      <c r="AG16" s="94">
        <v>0</v>
      </c>
      <c r="AH16" s="94">
        <v>0</v>
      </c>
      <c r="AI16" s="94">
        <v>0</v>
      </c>
      <c r="AJ16" s="94">
        <v>15416</v>
      </c>
      <c r="AK16" s="441" t="s">
        <v>9</v>
      </c>
    </row>
    <row r="17" spans="1:37" s="106" customFormat="1" ht="18" customHeight="1">
      <c r="A17" s="67" t="s">
        <v>10</v>
      </c>
      <c r="B17" s="472" t="s">
        <v>11</v>
      </c>
      <c r="C17" s="473">
        <v>8</v>
      </c>
      <c r="D17" s="473">
        <v>368</v>
      </c>
      <c r="E17" s="473">
        <v>1173</v>
      </c>
      <c r="F17" s="473">
        <v>0</v>
      </c>
      <c r="G17" s="473">
        <v>0</v>
      </c>
      <c r="H17" s="473">
        <v>0</v>
      </c>
      <c r="I17" s="255" t="s">
        <v>10</v>
      </c>
      <c r="J17" s="94">
        <v>11</v>
      </c>
      <c r="K17" s="94">
        <v>1558</v>
      </c>
      <c r="L17" s="94">
        <v>23837</v>
      </c>
      <c r="M17" s="94">
        <v>0</v>
      </c>
      <c r="N17" s="94">
        <v>0</v>
      </c>
      <c r="O17" s="94">
        <v>0</v>
      </c>
      <c r="P17" s="94">
        <v>0</v>
      </c>
      <c r="Q17" s="94">
        <v>0</v>
      </c>
      <c r="R17" s="94">
        <v>0</v>
      </c>
      <c r="S17" s="94">
        <v>13</v>
      </c>
      <c r="T17" s="94">
        <v>11485</v>
      </c>
      <c r="U17" s="94">
        <v>101104</v>
      </c>
      <c r="V17" s="441" t="s">
        <v>11</v>
      </c>
      <c r="W17" s="255" t="s">
        <v>10</v>
      </c>
      <c r="X17" s="94">
        <v>0</v>
      </c>
      <c r="Y17" s="94">
        <v>0</v>
      </c>
      <c r="Z17" s="94">
        <v>0</v>
      </c>
      <c r="AA17" s="94">
        <v>0</v>
      </c>
      <c r="AB17" s="94">
        <v>0</v>
      </c>
      <c r="AC17" s="94">
        <v>0</v>
      </c>
      <c r="AD17" s="94">
        <v>0</v>
      </c>
      <c r="AE17" s="94">
        <v>0</v>
      </c>
      <c r="AF17" s="94">
        <v>0</v>
      </c>
      <c r="AG17" s="94">
        <v>0</v>
      </c>
      <c r="AH17" s="94">
        <v>0</v>
      </c>
      <c r="AI17" s="94">
        <v>0</v>
      </c>
      <c r="AJ17" s="94">
        <v>6926</v>
      </c>
      <c r="AK17" s="441" t="s">
        <v>11</v>
      </c>
    </row>
    <row r="18" spans="1:37" s="106" customFormat="1" ht="18" customHeight="1">
      <c r="A18" s="67" t="s">
        <v>12</v>
      </c>
      <c r="B18" s="472" t="s">
        <v>13</v>
      </c>
      <c r="C18" s="473">
        <v>5</v>
      </c>
      <c r="D18" s="473">
        <v>444</v>
      </c>
      <c r="E18" s="473">
        <v>1333</v>
      </c>
      <c r="F18" s="473">
        <v>0</v>
      </c>
      <c r="G18" s="473">
        <v>0</v>
      </c>
      <c r="H18" s="473">
        <v>0</v>
      </c>
      <c r="I18" s="255" t="s">
        <v>12</v>
      </c>
      <c r="J18" s="94">
        <v>0</v>
      </c>
      <c r="K18" s="94">
        <v>0</v>
      </c>
      <c r="L18" s="94">
        <v>0</v>
      </c>
      <c r="M18" s="94">
        <v>0</v>
      </c>
      <c r="N18" s="94">
        <v>0</v>
      </c>
      <c r="O18" s="94">
        <v>0</v>
      </c>
      <c r="P18" s="94">
        <v>0</v>
      </c>
      <c r="Q18" s="94">
        <v>0</v>
      </c>
      <c r="R18" s="94">
        <v>0</v>
      </c>
      <c r="S18" s="94">
        <v>11</v>
      </c>
      <c r="T18" s="94">
        <v>9396</v>
      </c>
      <c r="U18" s="94">
        <v>108826</v>
      </c>
      <c r="V18" s="441" t="s">
        <v>13</v>
      </c>
      <c r="W18" s="255" t="s">
        <v>12</v>
      </c>
      <c r="X18" s="94">
        <v>0</v>
      </c>
      <c r="Y18" s="94">
        <v>0</v>
      </c>
      <c r="Z18" s="94">
        <v>0</v>
      </c>
      <c r="AA18" s="94">
        <v>0</v>
      </c>
      <c r="AB18" s="94">
        <v>0</v>
      </c>
      <c r="AC18" s="94">
        <v>0</v>
      </c>
      <c r="AD18" s="94">
        <v>0</v>
      </c>
      <c r="AE18" s="94">
        <v>0</v>
      </c>
      <c r="AF18" s="94">
        <v>0</v>
      </c>
      <c r="AG18" s="94">
        <v>0</v>
      </c>
      <c r="AH18" s="94">
        <v>0</v>
      </c>
      <c r="AI18" s="94">
        <v>0</v>
      </c>
      <c r="AJ18" s="94">
        <v>9408</v>
      </c>
      <c r="AK18" s="441" t="s">
        <v>13</v>
      </c>
    </row>
    <row r="19" spans="1:37" s="106" customFormat="1" ht="18" customHeight="1">
      <c r="A19" s="67" t="s">
        <v>14</v>
      </c>
      <c r="B19" s="472" t="s">
        <v>15</v>
      </c>
      <c r="C19" s="473">
        <v>2</v>
      </c>
      <c r="D19" s="473">
        <v>63</v>
      </c>
      <c r="E19" s="473">
        <v>219</v>
      </c>
      <c r="F19" s="473">
        <v>0</v>
      </c>
      <c r="G19" s="473">
        <v>0</v>
      </c>
      <c r="H19" s="473">
        <v>0</v>
      </c>
      <c r="I19" s="255" t="s">
        <v>14</v>
      </c>
      <c r="J19" s="94">
        <v>2</v>
      </c>
      <c r="K19" s="94">
        <v>42</v>
      </c>
      <c r="L19" s="94">
        <v>1160</v>
      </c>
      <c r="M19" s="94">
        <v>2</v>
      </c>
      <c r="N19" s="94">
        <v>875</v>
      </c>
      <c r="O19" s="94">
        <v>10405</v>
      </c>
      <c r="P19" s="94">
        <v>0</v>
      </c>
      <c r="Q19" s="94">
        <v>0</v>
      </c>
      <c r="R19" s="94">
        <v>0</v>
      </c>
      <c r="S19" s="94">
        <v>8</v>
      </c>
      <c r="T19" s="94">
        <v>3522</v>
      </c>
      <c r="U19" s="94">
        <v>32619</v>
      </c>
      <c r="V19" s="441" t="s">
        <v>15</v>
      </c>
      <c r="W19" s="255" t="s">
        <v>14</v>
      </c>
      <c r="X19" s="94">
        <v>0</v>
      </c>
      <c r="Y19" s="94">
        <v>0</v>
      </c>
      <c r="Z19" s="94">
        <v>0</v>
      </c>
      <c r="AA19" s="94">
        <v>0</v>
      </c>
      <c r="AB19" s="94">
        <v>0</v>
      </c>
      <c r="AC19" s="94">
        <v>0</v>
      </c>
      <c r="AD19" s="94">
        <v>0</v>
      </c>
      <c r="AE19" s="94">
        <v>0</v>
      </c>
      <c r="AF19" s="94">
        <v>0</v>
      </c>
      <c r="AG19" s="94">
        <v>0</v>
      </c>
      <c r="AH19" s="94">
        <v>0</v>
      </c>
      <c r="AI19" s="94">
        <v>0</v>
      </c>
      <c r="AJ19" s="94">
        <v>14983</v>
      </c>
      <c r="AK19" s="441" t="s">
        <v>15</v>
      </c>
    </row>
    <row r="20" spans="1:37" s="106" customFormat="1" ht="18" customHeight="1">
      <c r="A20" s="67" t="s">
        <v>16</v>
      </c>
      <c r="B20" s="472" t="s">
        <v>17</v>
      </c>
      <c r="C20" s="473">
        <v>14</v>
      </c>
      <c r="D20" s="473">
        <v>458</v>
      </c>
      <c r="E20" s="473">
        <v>2464</v>
      </c>
      <c r="F20" s="473">
        <v>2</v>
      </c>
      <c r="G20" s="473">
        <v>55</v>
      </c>
      <c r="H20" s="473">
        <v>322</v>
      </c>
      <c r="I20" s="255" t="s">
        <v>16</v>
      </c>
      <c r="J20" s="94">
        <v>1</v>
      </c>
      <c r="K20" s="94">
        <v>226</v>
      </c>
      <c r="L20" s="94">
        <v>3977</v>
      </c>
      <c r="M20" s="94">
        <v>1</v>
      </c>
      <c r="N20" s="94">
        <v>240</v>
      </c>
      <c r="O20" s="94">
        <v>1920</v>
      </c>
      <c r="P20" s="94">
        <v>0</v>
      </c>
      <c r="Q20" s="94">
        <v>0</v>
      </c>
      <c r="R20" s="94">
        <v>0</v>
      </c>
      <c r="S20" s="473">
        <v>4</v>
      </c>
      <c r="T20" s="473">
        <v>1498</v>
      </c>
      <c r="U20" s="473">
        <v>14980</v>
      </c>
      <c r="V20" s="441" t="s">
        <v>17</v>
      </c>
      <c r="W20" s="255" t="s">
        <v>16</v>
      </c>
      <c r="X20" s="473">
        <v>0</v>
      </c>
      <c r="Y20" s="473">
        <v>0</v>
      </c>
      <c r="Z20" s="474">
        <v>0</v>
      </c>
      <c r="AA20" s="473">
        <v>2</v>
      </c>
      <c r="AB20" s="473">
        <v>2369</v>
      </c>
      <c r="AC20" s="473">
        <v>61675</v>
      </c>
      <c r="AD20" s="94">
        <v>1</v>
      </c>
      <c r="AE20" s="94">
        <v>1530</v>
      </c>
      <c r="AF20" s="94">
        <v>6885</v>
      </c>
      <c r="AG20" s="473">
        <v>0</v>
      </c>
      <c r="AH20" s="473">
        <v>0</v>
      </c>
      <c r="AI20" s="473">
        <v>0</v>
      </c>
      <c r="AJ20" s="94">
        <v>12652</v>
      </c>
      <c r="AK20" s="441" t="s">
        <v>17</v>
      </c>
    </row>
    <row r="21" spans="1:37" s="106" customFormat="1" ht="18" customHeight="1">
      <c r="A21" s="70" t="s">
        <v>18</v>
      </c>
      <c r="B21" s="475" t="s">
        <v>19</v>
      </c>
      <c r="C21" s="473">
        <v>4</v>
      </c>
      <c r="D21" s="473">
        <v>94</v>
      </c>
      <c r="E21" s="473">
        <v>286</v>
      </c>
      <c r="F21" s="473">
        <v>4</v>
      </c>
      <c r="G21" s="473">
        <v>180</v>
      </c>
      <c r="H21" s="473">
        <v>741</v>
      </c>
      <c r="I21" s="255" t="s">
        <v>18</v>
      </c>
      <c r="J21" s="94">
        <v>4</v>
      </c>
      <c r="K21" s="94">
        <v>180</v>
      </c>
      <c r="L21" s="94">
        <v>1949</v>
      </c>
      <c r="M21" s="94">
        <v>0</v>
      </c>
      <c r="N21" s="94">
        <v>0</v>
      </c>
      <c r="O21" s="94">
        <v>0</v>
      </c>
      <c r="P21" s="94">
        <v>0</v>
      </c>
      <c r="Q21" s="94">
        <v>0</v>
      </c>
      <c r="R21" s="94">
        <v>0</v>
      </c>
      <c r="S21" s="473">
        <v>8</v>
      </c>
      <c r="T21" s="473">
        <v>12634</v>
      </c>
      <c r="U21" s="473">
        <v>135540</v>
      </c>
      <c r="V21" s="441" t="s">
        <v>19</v>
      </c>
      <c r="W21" s="255" t="s">
        <v>18</v>
      </c>
      <c r="X21" s="473">
        <v>1</v>
      </c>
      <c r="Y21" s="473">
        <v>400</v>
      </c>
      <c r="Z21" s="474">
        <v>16100</v>
      </c>
      <c r="AA21" s="473">
        <v>0</v>
      </c>
      <c r="AB21" s="476">
        <v>0</v>
      </c>
      <c r="AC21" s="476">
        <v>0</v>
      </c>
      <c r="AD21" s="94">
        <v>0</v>
      </c>
      <c r="AE21" s="94">
        <v>0</v>
      </c>
      <c r="AF21" s="94">
        <v>0</v>
      </c>
      <c r="AG21" s="473">
        <v>0</v>
      </c>
      <c r="AH21" s="473">
        <v>0</v>
      </c>
      <c r="AI21" s="473">
        <v>0</v>
      </c>
      <c r="AJ21" s="94">
        <v>10000</v>
      </c>
      <c r="AK21" s="441" t="s">
        <v>19</v>
      </c>
    </row>
    <row r="22" spans="1:37" s="106" customFormat="1" ht="18" customHeight="1">
      <c r="A22" s="70" t="s">
        <v>20</v>
      </c>
      <c r="B22" s="475" t="s">
        <v>21</v>
      </c>
      <c r="C22" s="473">
        <v>5</v>
      </c>
      <c r="D22" s="473">
        <v>100</v>
      </c>
      <c r="E22" s="473">
        <v>300</v>
      </c>
      <c r="F22" s="473">
        <v>0</v>
      </c>
      <c r="G22" s="473">
        <v>0</v>
      </c>
      <c r="H22" s="473">
        <v>0</v>
      </c>
      <c r="I22" s="255" t="s">
        <v>20</v>
      </c>
      <c r="J22" s="94">
        <v>1</v>
      </c>
      <c r="K22" s="94">
        <v>395</v>
      </c>
      <c r="L22" s="94">
        <v>6715</v>
      </c>
      <c r="M22" s="94">
        <v>0</v>
      </c>
      <c r="N22" s="94">
        <v>0</v>
      </c>
      <c r="O22" s="94">
        <v>0</v>
      </c>
      <c r="P22" s="94">
        <v>0</v>
      </c>
      <c r="Q22" s="94">
        <v>0</v>
      </c>
      <c r="R22" s="94">
        <v>0</v>
      </c>
      <c r="S22" s="94">
        <v>16</v>
      </c>
      <c r="T22" s="94">
        <v>12700</v>
      </c>
      <c r="U22" s="94">
        <v>159280</v>
      </c>
      <c r="V22" s="441" t="s">
        <v>21</v>
      </c>
      <c r="W22" s="255" t="s">
        <v>20</v>
      </c>
      <c r="X22" s="94">
        <v>0</v>
      </c>
      <c r="Y22" s="94">
        <v>0</v>
      </c>
      <c r="Z22" s="477">
        <v>0</v>
      </c>
      <c r="AA22" s="473">
        <v>0</v>
      </c>
      <c r="AB22" s="476">
        <v>0</v>
      </c>
      <c r="AC22" s="476">
        <v>0</v>
      </c>
      <c r="AD22" s="94">
        <v>0</v>
      </c>
      <c r="AE22" s="94">
        <v>0</v>
      </c>
      <c r="AF22" s="94">
        <v>0</v>
      </c>
      <c r="AG22" s="473">
        <v>0</v>
      </c>
      <c r="AH22" s="473">
        <v>0</v>
      </c>
      <c r="AI22" s="473">
        <v>0</v>
      </c>
      <c r="AJ22" s="94">
        <v>2878</v>
      </c>
      <c r="AK22" s="441" t="s">
        <v>21</v>
      </c>
    </row>
    <row r="23" spans="1:37" s="106" customFormat="1" ht="18" customHeight="1">
      <c r="A23" s="70" t="s">
        <v>22</v>
      </c>
      <c r="B23" s="475" t="s">
        <v>23</v>
      </c>
      <c r="C23" s="473">
        <v>0</v>
      </c>
      <c r="D23" s="473">
        <v>0</v>
      </c>
      <c r="E23" s="473">
        <v>0</v>
      </c>
      <c r="F23" s="473">
        <v>0</v>
      </c>
      <c r="G23" s="473">
        <v>0</v>
      </c>
      <c r="H23" s="473">
        <v>0</v>
      </c>
      <c r="I23" s="255" t="s">
        <v>22</v>
      </c>
      <c r="J23" s="142">
        <v>2</v>
      </c>
      <c r="K23" s="142">
        <v>1012</v>
      </c>
      <c r="L23" s="142">
        <v>24566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21</v>
      </c>
      <c r="T23" s="94">
        <v>13385</v>
      </c>
      <c r="U23" s="94">
        <v>156675</v>
      </c>
      <c r="V23" s="441" t="s">
        <v>23</v>
      </c>
      <c r="W23" s="255" t="s">
        <v>22</v>
      </c>
      <c r="X23" s="94">
        <v>0</v>
      </c>
      <c r="Y23" s="94">
        <v>0</v>
      </c>
      <c r="Z23" s="477">
        <v>0</v>
      </c>
      <c r="AA23" s="473">
        <v>0</v>
      </c>
      <c r="AB23" s="476">
        <v>0</v>
      </c>
      <c r="AC23" s="476">
        <v>0</v>
      </c>
      <c r="AD23" s="94">
        <v>0</v>
      </c>
      <c r="AE23" s="94">
        <v>0</v>
      </c>
      <c r="AF23" s="94">
        <v>0</v>
      </c>
      <c r="AG23" s="473">
        <v>0</v>
      </c>
      <c r="AH23" s="473">
        <v>0</v>
      </c>
      <c r="AI23" s="473">
        <v>0</v>
      </c>
      <c r="AJ23" s="94">
        <v>2712</v>
      </c>
      <c r="AK23" s="441" t="s">
        <v>23</v>
      </c>
    </row>
    <row r="24" spans="1:37" s="106" customFormat="1" ht="18" customHeight="1">
      <c r="A24" s="70" t="s">
        <v>24</v>
      </c>
      <c r="B24" s="475" t="s">
        <v>25</v>
      </c>
      <c r="C24" s="473">
        <v>0</v>
      </c>
      <c r="D24" s="473">
        <v>0</v>
      </c>
      <c r="E24" s="473">
        <v>0</v>
      </c>
      <c r="F24" s="473">
        <v>0</v>
      </c>
      <c r="G24" s="473">
        <v>0</v>
      </c>
      <c r="H24" s="473">
        <v>0</v>
      </c>
      <c r="I24" s="255" t="s">
        <v>24</v>
      </c>
      <c r="J24" s="94">
        <v>3</v>
      </c>
      <c r="K24" s="94">
        <v>208</v>
      </c>
      <c r="L24" s="94">
        <v>2835</v>
      </c>
      <c r="M24" s="94">
        <v>0</v>
      </c>
      <c r="N24" s="94">
        <v>0</v>
      </c>
      <c r="O24" s="94">
        <v>0</v>
      </c>
      <c r="P24" s="94">
        <v>0</v>
      </c>
      <c r="Q24" s="94">
        <v>0</v>
      </c>
      <c r="R24" s="94">
        <v>0</v>
      </c>
      <c r="S24" s="94">
        <v>13</v>
      </c>
      <c r="T24" s="94">
        <v>13972</v>
      </c>
      <c r="U24" s="94">
        <v>161056</v>
      </c>
      <c r="V24" s="441" t="s">
        <v>25</v>
      </c>
      <c r="W24" s="255" t="s">
        <v>24</v>
      </c>
      <c r="X24" s="94">
        <v>0</v>
      </c>
      <c r="Y24" s="94">
        <v>0</v>
      </c>
      <c r="Z24" s="477">
        <v>0</v>
      </c>
      <c r="AA24" s="473">
        <v>0</v>
      </c>
      <c r="AB24" s="473">
        <v>0</v>
      </c>
      <c r="AC24" s="473">
        <v>0</v>
      </c>
      <c r="AD24" s="473">
        <v>0</v>
      </c>
      <c r="AE24" s="473">
        <v>0</v>
      </c>
      <c r="AF24" s="473">
        <v>0</v>
      </c>
      <c r="AG24" s="473">
        <v>0</v>
      </c>
      <c r="AH24" s="473">
        <v>0</v>
      </c>
      <c r="AI24" s="473">
        <v>0</v>
      </c>
      <c r="AJ24" s="94">
        <v>9360</v>
      </c>
      <c r="AK24" s="441" t="s">
        <v>25</v>
      </c>
    </row>
    <row r="25" spans="1:37" s="106" customFormat="1" ht="18" customHeight="1">
      <c r="A25" s="70" t="s">
        <v>26</v>
      </c>
      <c r="B25" s="475" t="s">
        <v>27</v>
      </c>
      <c r="C25" s="473">
        <v>13</v>
      </c>
      <c r="D25" s="473">
        <v>593</v>
      </c>
      <c r="E25" s="473">
        <v>1879</v>
      </c>
      <c r="F25" s="473">
        <v>0</v>
      </c>
      <c r="G25" s="473">
        <v>0</v>
      </c>
      <c r="H25" s="473">
        <v>0</v>
      </c>
      <c r="I25" s="255" t="s">
        <v>26</v>
      </c>
      <c r="J25" s="94">
        <v>7</v>
      </c>
      <c r="K25" s="94">
        <v>632</v>
      </c>
      <c r="L25" s="94">
        <v>15035</v>
      </c>
      <c r="M25" s="94">
        <v>3</v>
      </c>
      <c r="N25" s="94">
        <v>775</v>
      </c>
      <c r="O25" s="94">
        <v>14198</v>
      </c>
      <c r="P25" s="94">
        <v>0</v>
      </c>
      <c r="Q25" s="94">
        <v>0</v>
      </c>
      <c r="R25" s="94">
        <v>0</v>
      </c>
      <c r="S25" s="473">
        <v>6</v>
      </c>
      <c r="T25" s="473">
        <v>8337</v>
      </c>
      <c r="U25" s="473">
        <v>89620</v>
      </c>
      <c r="V25" s="441" t="s">
        <v>27</v>
      </c>
      <c r="W25" s="255" t="s">
        <v>26</v>
      </c>
      <c r="X25" s="94">
        <v>0</v>
      </c>
      <c r="Y25" s="94">
        <v>0</v>
      </c>
      <c r="Z25" s="477">
        <v>0</v>
      </c>
      <c r="AA25" s="473">
        <v>0</v>
      </c>
      <c r="AB25" s="473">
        <v>0</v>
      </c>
      <c r="AC25" s="473">
        <v>0</v>
      </c>
      <c r="AD25" s="473">
        <v>0</v>
      </c>
      <c r="AE25" s="473">
        <v>0</v>
      </c>
      <c r="AF25" s="473">
        <v>0</v>
      </c>
      <c r="AG25" s="473">
        <v>10</v>
      </c>
      <c r="AH25" s="473">
        <v>2120</v>
      </c>
      <c r="AI25" s="473">
        <v>14837</v>
      </c>
      <c r="AJ25" s="94">
        <v>7270</v>
      </c>
      <c r="AK25" s="441" t="s">
        <v>27</v>
      </c>
    </row>
    <row r="26" spans="1:37" s="106" customFormat="1" ht="18" customHeight="1">
      <c r="A26" s="70" t="s">
        <v>28</v>
      </c>
      <c r="B26" s="475" t="s">
        <v>29</v>
      </c>
      <c r="C26" s="473">
        <v>0</v>
      </c>
      <c r="D26" s="473">
        <v>0</v>
      </c>
      <c r="E26" s="473">
        <v>0</v>
      </c>
      <c r="F26" s="473">
        <v>0</v>
      </c>
      <c r="G26" s="473">
        <v>0</v>
      </c>
      <c r="H26" s="473">
        <v>0</v>
      </c>
      <c r="I26" s="255" t="s">
        <v>28</v>
      </c>
      <c r="J26" s="94">
        <v>0</v>
      </c>
      <c r="K26" s="94">
        <v>0</v>
      </c>
      <c r="L26" s="94">
        <v>0</v>
      </c>
      <c r="M26" s="94">
        <v>0</v>
      </c>
      <c r="N26" s="94">
        <v>0</v>
      </c>
      <c r="O26" s="94">
        <v>0</v>
      </c>
      <c r="P26" s="94">
        <v>0</v>
      </c>
      <c r="Q26" s="94">
        <v>0</v>
      </c>
      <c r="R26" s="94">
        <v>0</v>
      </c>
      <c r="S26" s="94">
        <v>0</v>
      </c>
      <c r="T26" s="94">
        <v>0</v>
      </c>
      <c r="U26" s="473">
        <v>0</v>
      </c>
      <c r="V26" s="441" t="s">
        <v>29</v>
      </c>
      <c r="W26" s="255" t="s">
        <v>28</v>
      </c>
      <c r="X26" s="94">
        <v>0</v>
      </c>
      <c r="Y26" s="94">
        <v>0</v>
      </c>
      <c r="Z26" s="477">
        <v>0</v>
      </c>
      <c r="AA26" s="473">
        <v>0</v>
      </c>
      <c r="AB26" s="473">
        <v>0</v>
      </c>
      <c r="AC26" s="473">
        <v>0</v>
      </c>
      <c r="AD26" s="473">
        <v>0</v>
      </c>
      <c r="AE26" s="473">
        <v>0</v>
      </c>
      <c r="AF26" s="473">
        <v>0</v>
      </c>
      <c r="AG26" s="473">
        <v>0</v>
      </c>
      <c r="AH26" s="473">
        <v>0</v>
      </c>
      <c r="AI26" s="473">
        <v>0</v>
      </c>
      <c r="AJ26" s="142">
        <v>3446</v>
      </c>
      <c r="AK26" s="441" t="s">
        <v>29</v>
      </c>
    </row>
    <row r="27" spans="1:37" s="106" customFormat="1" ht="17.649999999999999" customHeight="1">
      <c r="A27" s="70" t="s">
        <v>30</v>
      </c>
      <c r="B27" s="475" t="s">
        <v>31</v>
      </c>
      <c r="C27" s="473">
        <v>0</v>
      </c>
      <c r="D27" s="473">
        <v>0</v>
      </c>
      <c r="E27" s="473">
        <v>0</v>
      </c>
      <c r="F27" s="473">
        <v>0</v>
      </c>
      <c r="G27" s="473">
        <v>0</v>
      </c>
      <c r="H27" s="473">
        <v>0</v>
      </c>
      <c r="I27" s="255" t="s">
        <v>30</v>
      </c>
      <c r="J27" s="94">
        <v>0</v>
      </c>
      <c r="K27" s="94">
        <v>0</v>
      </c>
      <c r="L27" s="94">
        <v>0</v>
      </c>
      <c r="M27" s="94">
        <v>0</v>
      </c>
      <c r="N27" s="94">
        <v>0</v>
      </c>
      <c r="O27" s="94">
        <v>0</v>
      </c>
      <c r="P27" s="94">
        <v>0</v>
      </c>
      <c r="Q27" s="94">
        <v>0</v>
      </c>
      <c r="R27" s="94">
        <v>0</v>
      </c>
      <c r="S27" s="94">
        <v>0</v>
      </c>
      <c r="T27" s="94">
        <v>0</v>
      </c>
      <c r="U27" s="473">
        <v>0</v>
      </c>
      <c r="V27" s="441" t="s">
        <v>31</v>
      </c>
      <c r="W27" s="255" t="s">
        <v>30</v>
      </c>
      <c r="X27" s="94">
        <v>0</v>
      </c>
      <c r="Y27" s="94">
        <v>0</v>
      </c>
      <c r="Z27" s="477">
        <v>0</v>
      </c>
      <c r="AA27" s="473">
        <v>0</v>
      </c>
      <c r="AB27" s="473">
        <v>0</v>
      </c>
      <c r="AC27" s="473">
        <v>0</v>
      </c>
      <c r="AD27" s="473">
        <v>0</v>
      </c>
      <c r="AE27" s="473">
        <v>0</v>
      </c>
      <c r="AF27" s="473">
        <v>0</v>
      </c>
      <c r="AG27" s="473">
        <v>0</v>
      </c>
      <c r="AH27" s="473">
        <v>0</v>
      </c>
      <c r="AI27" s="473">
        <v>0</v>
      </c>
      <c r="AJ27" s="94">
        <v>821</v>
      </c>
      <c r="AK27" s="441" t="s">
        <v>31</v>
      </c>
    </row>
    <row r="28" spans="1:37" s="106" customFormat="1" ht="17.649999999999999" customHeight="1">
      <c r="A28" s="70" t="s">
        <v>32</v>
      </c>
      <c r="B28" s="475" t="s">
        <v>33</v>
      </c>
      <c r="C28" s="473">
        <v>0</v>
      </c>
      <c r="D28" s="473">
        <v>0</v>
      </c>
      <c r="E28" s="473">
        <v>0</v>
      </c>
      <c r="F28" s="473">
        <v>0</v>
      </c>
      <c r="G28" s="473">
        <v>0</v>
      </c>
      <c r="H28" s="473">
        <v>0</v>
      </c>
      <c r="I28" s="255" t="s">
        <v>32</v>
      </c>
      <c r="J28" s="94">
        <v>0</v>
      </c>
      <c r="K28" s="94">
        <v>0</v>
      </c>
      <c r="L28" s="94">
        <v>0</v>
      </c>
      <c r="M28" s="94">
        <v>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3</v>
      </c>
      <c r="T28" s="94">
        <v>1437</v>
      </c>
      <c r="U28" s="94">
        <v>12933</v>
      </c>
      <c r="V28" s="441" t="s">
        <v>33</v>
      </c>
      <c r="W28" s="255" t="s">
        <v>32</v>
      </c>
      <c r="X28" s="94">
        <v>0</v>
      </c>
      <c r="Y28" s="94">
        <v>0</v>
      </c>
      <c r="Z28" s="477">
        <v>0</v>
      </c>
      <c r="AA28" s="473">
        <v>0</v>
      </c>
      <c r="AB28" s="473">
        <v>0</v>
      </c>
      <c r="AC28" s="473">
        <v>0</v>
      </c>
      <c r="AD28" s="473">
        <v>0</v>
      </c>
      <c r="AE28" s="473">
        <v>0</v>
      </c>
      <c r="AF28" s="473">
        <v>0</v>
      </c>
      <c r="AG28" s="473">
        <v>0</v>
      </c>
      <c r="AH28" s="473">
        <v>0</v>
      </c>
      <c r="AI28" s="473">
        <v>0</v>
      </c>
      <c r="AJ28" s="94">
        <v>3618</v>
      </c>
      <c r="AK28" s="441" t="s">
        <v>33</v>
      </c>
    </row>
    <row r="29" spans="1:37" s="106" customFormat="1" ht="17.649999999999999" customHeight="1">
      <c r="A29" s="70" t="s">
        <v>34</v>
      </c>
      <c r="B29" s="475" t="s">
        <v>35</v>
      </c>
      <c r="C29" s="473">
        <v>1</v>
      </c>
      <c r="D29" s="473">
        <v>41</v>
      </c>
      <c r="E29" s="473">
        <v>144</v>
      </c>
      <c r="F29" s="473">
        <v>0</v>
      </c>
      <c r="G29" s="473">
        <v>0</v>
      </c>
      <c r="H29" s="473">
        <v>0</v>
      </c>
      <c r="I29" s="255" t="s">
        <v>34</v>
      </c>
      <c r="J29" s="94">
        <v>0</v>
      </c>
      <c r="K29" s="94">
        <v>0</v>
      </c>
      <c r="L29" s="94">
        <v>0</v>
      </c>
      <c r="M29" s="94">
        <v>0</v>
      </c>
      <c r="N29" s="94">
        <v>0</v>
      </c>
      <c r="O29" s="94">
        <v>0</v>
      </c>
      <c r="P29" s="94">
        <v>0</v>
      </c>
      <c r="Q29" s="94">
        <v>0</v>
      </c>
      <c r="R29" s="94">
        <v>0</v>
      </c>
      <c r="S29" s="94">
        <v>2</v>
      </c>
      <c r="T29" s="94">
        <v>1040</v>
      </c>
      <c r="U29" s="94">
        <v>9492</v>
      </c>
      <c r="V29" s="441" t="s">
        <v>35</v>
      </c>
      <c r="W29" s="255" t="s">
        <v>34</v>
      </c>
      <c r="X29" s="94">
        <v>0</v>
      </c>
      <c r="Y29" s="94">
        <v>0</v>
      </c>
      <c r="Z29" s="477">
        <v>0</v>
      </c>
      <c r="AA29" s="473">
        <v>0</v>
      </c>
      <c r="AB29" s="473">
        <v>0</v>
      </c>
      <c r="AC29" s="473">
        <v>0</v>
      </c>
      <c r="AD29" s="473">
        <v>0</v>
      </c>
      <c r="AE29" s="473">
        <v>0</v>
      </c>
      <c r="AF29" s="473">
        <v>0</v>
      </c>
      <c r="AG29" s="473">
        <v>0</v>
      </c>
      <c r="AH29" s="473">
        <v>0</v>
      </c>
      <c r="AI29" s="473">
        <v>0</v>
      </c>
      <c r="AJ29" s="94">
        <v>3146</v>
      </c>
      <c r="AK29" s="441" t="s">
        <v>35</v>
      </c>
    </row>
    <row r="30" spans="1:37" s="106" customFormat="1" ht="17.649999999999999" customHeight="1">
      <c r="A30" s="70" t="s">
        <v>36</v>
      </c>
      <c r="B30" s="475" t="s">
        <v>37</v>
      </c>
      <c r="C30" s="473">
        <v>2</v>
      </c>
      <c r="D30" s="473">
        <v>50</v>
      </c>
      <c r="E30" s="473">
        <v>100</v>
      </c>
      <c r="F30" s="473">
        <v>0</v>
      </c>
      <c r="G30" s="473">
        <v>0</v>
      </c>
      <c r="H30" s="473">
        <v>0</v>
      </c>
      <c r="I30" s="255" t="s">
        <v>36</v>
      </c>
      <c r="J30" s="94">
        <v>0</v>
      </c>
      <c r="K30" s="94">
        <v>0</v>
      </c>
      <c r="L30" s="94">
        <v>0</v>
      </c>
      <c r="M30" s="94">
        <v>0</v>
      </c>
      <c r="N30" s="94">
        <v>0</v>
      </c>
      <c r="O30" s="94">
        <v>0</v>
      </c>
      <c r="P30" s="94">
        <v>0</v>
      </c>
      <c r="Q30" s="94">
        <v>0</v>
      </c>
      <c r="R30" s="94">
        <v>0</v>
      </c>
      <c r="S30" s="473">
        <v>0</v>
      </c>
      <c r="T30" s="473">
        <v>0</v>
      </c>
      <c r="U30" s="473">
        <v>0</v>
      </c>
      <c r="V30" s="441" t="s">
        <v>37</v>
      </c>
      <c r="W30" s="255" t="s">
        <v>36</v>
      </c>
      <c r="X30" s="94">
        <v>0</v>
      </c>
      <c r="Y30" s="94">
        <v>0</v>
      </c>
      <c r="Z30" s="477">
        <v>0</v>
      </c>
      <c r="AA30" s="473">
        <v>0</v>
      </c>
      <c r="AB30" s="473">
        <v>0</v>
      </c>
      <c r="AC30" s="473">
        <v>0</v>
      </c>
      <c r="AD30" s="473">
        <v>0</v>
      </c>
      <c r="AE30" s="473">
        <v>0</v>
      </c>
      <c r="AF30" s="473">
        <v>0</v>
      </c>
      <c r="AG30" s="473">
        <v>0</v>
      </c>
      <c r="AH30" s="473">
        <v>0</v>
      </c>
      <c r="AI30" s="473">
        <v>0</v>
      </c>
      <c r="AJ30" s="94">
        <v>6112</v>
      </c>
      <c r="AK30" s="441" t="s">
        <v>37</v>
      </c>
    </row>
    <row r="31" spans="1:37" s="106" customFormat="1" ht="17.649999999999999" customHeight="1">
      <c r="A31" s="70" t="s">
        <v>38</v>
      </c>
      <c r="B31" s="475" t="s">
        <v>39</v>
      </c>
      <c r="C31" s="473">
        <v>2</v>
      </c>
      <c r="D31" s="473">
        <v>50</v>
      </c>
      <c r="E31" s="473">
        <v>600</v>
      </c>
      <c r="F31" s="473">
        <v>1</v>
      </c>
      <c r="G31" s="473">
        <v>30</v>
      </c>
      <c r="H31" s="473">
        <v>150</v>
      </c>
      <c r="I31" s="255" t="s">
        <v>38</v>
      </c>
      <c r="J31" s="94">
        <v>4</v>
      </c>
      <c r="K31" s="94">
        <v>346</v>
      </c>
      <c r="L31" s="94">
        <v>4673</v>
      </c>
      <c r="M31" s="94">
        <v>0</v>
      </c>
      <c r="N31" s="94">
        <v>0</v>
      </c>
      <c r="O31" s="94">
        <v>0</v>
      </c>
      <c r="P31" s="94">
        <v>0</v>
      </c>
      <c r="Q31" s="94">
        <v>0</v>
      </c>
      <c r="R31" s="94">
        <v>0</v>
      </c>
      <c r="S31" s="473">
        <v>6</v>
      </c>
      <c r="T31" s="473">
        <v>6369</v>
      </c>
      <c r="U31" s="473">
        <v>49614</v>
      </c>
      <c r="V31" s="441" t="s">
        <v>39</v>
      </c>
      <c r="W31" s="255" t="s">
        <v>38</v>
      </c>
      <c r="X31" s="94">
        <v>0</v>
      </c>
      <c r="Y31" s="94">
        <v>0</v>
      </c>
      <c r="Z31" s="477">
        <v>0</v>
      </c>
      <c r="AA31" s="473">
        <v>0</v>
      </c>
      <c r="AB31" s="473">
        <v>0</v>
      </c>
      <c r="AC31" s="473">
        <v>0</v>
      </c>
      <c r="AD31" s="473">
        <v>0</v>
      </c>
      <c r="AE31" s="473">
        <v>0</v>
      </c>
      <c r="AF31" s="473">
        <v>0</v>
      </c>
      <c r="AG31" s="473">
        <v>0</v>
      </c>
      <c r="AH31" s="473">
        <v>0</v>
      </c>
      <c r="AI31" s="473">
        <v>0</v>
      </c>
      <c r="AJ31" s="94">
        <v>2022</v>
      </c>
      <c r="AK31" s="441" t="s">
        <v>39</v>
      </c>
    </row>
    <row r="32" spans="1:37" s="106" customFormat="1" ht="17.649999999999999" customHeight="1">
      <c r="A32" s="70" t="s">
        <v>40</v>
      </c>
      <c r="B32" s="475" t="s">
        <v>41</v>
      </c>
      <c r="C32" s="473">
        <v>0</v>
      </c>
      <c r="D32" s="473">
        <v>0</v>
      </c>
      <c r="E32" s="473">
        <v>0</v>
      </c>
      <c r="F32" s="473">
        <v>0</v>
      </c>
      <c r="G32" s="473">
        <v>0</v>
      </c>
      <c r="H32" s="473">
        <v>0</v>
      </c>
      <c r="I32" s="255" t="s">
        <v>40</v>
      </c>
      <c r="J32" s="94">
        <v>0</v>
      </c>
      <c r="K32" s="94">
        <v>0</v>
      </c>
      <c r="L32" s="94">
        <v>0</v>
      </c>
      <c r="M32" s="94">
        <v>0</v>
      </c>
      <c r="N32" s="94">
        <v>0</v>
      </c>
      <c r="O32" s="94">
        <v>0</v>
      </c>
      <c r="P32" s="94">
        <v>0</v>
      </c>
      <c r="Q32" s="94">
        <v>0</v>
      </c>
      <c r="R32" s="94">
        <v>0</v>
      </c>
      <c r="S32" s="94">
        <v>14</v>
      </c>
      <c r="T32" s="94">
        <v>6366</v>
      </c>
      <c r="U32" s="94">
        <v>68038</v>
      </c>
      <c r="V32" s="441" t="s">
        <v>41</v>
      </c>
      <c r="W32" s="255" t="s">
        <v>40</v>
      </c>
      <c r="X32" s="94">
        <v>0</v>
      </c>
      <c r="Y32" s="94">
        <v>0</v>
      </c>
      <c r="Z32" s="477">
        <v>0</v>
      </c>
      <c r="AA32" s="473">
        <v>0</v>
      </c>
      <c r="AB32" s="473">
        <v>0</v>
      </c>
      <c r="AC32" s="473">
        <v>0</v>
      </c>
      <c r="AD32" s="473">
        <v>0</v>
      </c>
      <c r="AE32" s="473">
        <v>0</v>
      </c>
      <c r="AF32" s="473">
        <v>0</v>
      </c>
      <c r="AG32" s="473">
        <v>0</v>
      </c>
      <c r="AH32" s="473">
        <v>0</v>
      </c>
      <c r="AI32" s="473">
        <v>0</v>
      </c>
      <c r="AJ32" s="94">
        <v>1383</v>
      </c>
      <c r="AK32" s="441" t="s">
        <v>41</v>
      </c>
    </row>
    <row r="33" spans="1:37" s="106" customFormat="1" ht="17.649999999999999" customHeight="1">
      <c r="A33" s="70" t="s">
        <v>42</v>
      </c>
      <c r="B33" s="475" t="s">
        <v>43</v>
      </c>
      <c r="C33" s="444">
        <v>1</v>
      </c>
      <c r="D33" s="444">
        <v>40</v>
      </c>
      <c r="E33" s="478">
        <v>360</v>
      </c>
      <c r="F33" s="473">
        <v>0</v>
      </c>
      <c r="G33" s="473">
        <v>0</v>
      </c>
      <c r="H33" s="473">
        <v>0</v>
      </c>
      <c r="I33" s="255" t="s">
        <v>42</v>
      </c>
      <c r="J33" s="444">
        <v>1</v>
      </c>
      <c r="K33" s="444">
        <v>390</v>
      </c>
      <c r="L33" s="444">
        <v>7644</v>
      </c>
      <c r="M33" s="94">
        <v>0</v>
      </c>
      <c r="N33" s="94">
        <v>0</v>
      </c>
      <c r="O33" s="94">
        <v>0</v>
      </c>
      <c r="P33" s="94">
        <v>0</v>
      </c>
      <c r="Q33" s="94">
        <v>0</v>
      </c>
      <c r="R33" s="94">
        <v>0</v>
      </c>
      <c r="S33" s="478">
        <v>2</v>
      </c>
      <c r="T33" s="478">
        <v>1450</v>
      </c>
      <c r="U33" s="478">
        <v>16820</v>
      </c>
      <c r="V33" s="441" t="s">
        <v>43</v>
      </c>
      <c r="W33" s="255" t="s">
        <v>42</v>
      </c>
      <c r="X33" s="94">
        <v>0</v>
      </c>
      <c r="Y33" s="94">
        <v>0</v>
      </c>
      <c r="Z33" s="477">
        <v>0</v>
      </c>
      <c r="AA33" s="473">
        <v>0</v>
      </c>
      <c r="AB33" s="473">
        <v>0</v>
      </c>
      <c r="AC33" s="473">
        <v>0</v>
      </c>
      <c r="AD33" s="473">
        <v>0</v>
      </c>
      <c r="AE33" s="473">
        <v>0</v>
      </c>
      <c r="AF33" s="473">
        <v>0</v>
      </c>
      <c r="AG33" s="473">
        <v>0</v>
      </c>
      <c r="AH33" s="473">
        <v>0</v>
      </c>
      <c r="AI33" s="473">
        <v>0</v>
      </c>
      <c r="AJ33" s="478">
        <v>5861</v>
      </c>
      <c r="AK33" s="441" t="s">
        <v>43</v>
      </c>
    </row>
    <row r="34" spans="1:37" s="106" customFormat="1" ht="17.649999999999999" customHeight="1">
      <c r="A34" s="70" t="s">
        <v>44</v>
      </c>
      <c r="B34" s="475" t="s">
        <v>45</v>
      </c>
      <c r="C34" s="479">
        <v>4</v>
      </c>
      <c r="D34" s="479">
        <v>198</v>
      </c>
      <c r="E34" s="479">
        <v>657</v>
      </c>
      <c r="F34" s="473">
        <v>0</v>
      </c>
      <c r="G34" s="473">
        <v>0</v>
      </c>
      <c r="H34" s="473">
        <v>0</v>
      </c>
      <c r="I34" s="480" t="s">
        <v>44</v>
      </c>
      <c r="J34" s="481">
        <v>2</v>
      </c>
      <c r="K34" s="481">
        <v>515</v>
      </c>
      <c r="L34" s="481">
        <v>4120</v>
      </c>
      <c r="M34" s="481">
        <v>1</v>
      </c>
      <c r="N34" s="481">
        <v>260</v>
      </c>
      <c r="O34" s="481">
        <v>2600</v>
      </c>
      <c r="P34" s="94">
        <v>0</v>
      </c>
      <c r="Q34" s="94">
        <v>0</v>
      </c>
      <c r="R34" s="94">
        <v>0</v>
      </c>
      <c r="S34" s="481">
        <v>5</v>
      </c>
      <c r="T34" s="481">
        <v>3729</v>
      </c>
      <c r="U34" s="481">
        <v>38440</v>
      </c>
      <c r="V34" s="441" t="s">
        <v>45</v>
      </c>
      <c r="W34" s="480" t="s">
        <v>44</v>
      </c>
      <c r="X34" s="94">
        <v>0</v>
      </c>
      <c r="Y34" s="94">
        <v>0</v>
      </c>
      <c r="Z34" s="477">
        <v>0</v>
      </c>
      <c r="AA34" s="473">
        <v>0</v>
      </c>
      <c r="AB34" s="473">
        <v>0</v>
      </c>
      <c r="AC34" s="473">
        <v>0</v>
      </c>
      <c r="AD34" s="473">
        <v>0</v>
      </c>
      <c r="AE34" s="473">
        <v>0</v>
      </c>
      <c r="AF34" s="473">
        <v>0</v>
      </c>
      <c r="AG34" s="473">
        <v>0</v>
      </c>
      <c r="AH34" s="473">
        <v>0</v>
      </c>
      <c r="AI34" s="473">
        <v>0</v>
      </c>
      <c r="AJ34" s="481">
        <v>11816</v>
      </c>
      <c r="AK34" s="441" t="s">
        <v>45</v>
      </c>
    </row>
    <row r="35" spans="1:37" s="106" customFormat="1" ht="17.649999999999999" customHeight="1">
      <c r="A35" s="67" t="s">
        <v>46</v>
      </c>
      <c r="B35" s="472" t="s">
        <v>47</v>
      </c>
      <c r="C35" s="473">
        <v>1</v>
      </c>
      <c r="D35" s="473">
        <v>20</v>
      </c>
      <c r="E35" s="473">
        <v>39</v>
      </c>
      <c r="F35" s="473">
        <v>0</v>
      </c>
      <c r="G35" s="473">
        <v>0</v>
      </c>
      <c r="H35" s="473">
        <v>0</v>
      </c>
      <c r="I35" s="255" t="s">
        <v>46</v>
      </c>
      <c r="J35" s="94">
        <v>0</v>
      </c>
      <c r="K35" s="94">
        <v>0</v>
      </c>
      <c r="L35" s="94">
        <v>0</v>
      </c>
      <c r="M35" s="94">
        <v>0</v>
      </c>
      <c r="N35" s="94">
        <v>0</v>
      </c>
      <c r="O35" s="94">
        <v>0</v>
      </c>
      <c r="P35" s="94">
        <v>0</v>
      </c>
      <c r="Q35" s="94">
        <v>0</v>
      </c>
      <c r="R35" s="94">
        <v>0</v>
      </c>
      <c r="S35" s="94">
        <v>2</v>
      </c>
      <c r="T35" s="94">
        <v>786</v>
      </c>
      <c r="U35" s="94">
        <v>7860</v>
      </c>
      <c r="V35" s="441" t="s">
        <v>47</v>
      </c>
      <c r="W35" s="255" t="s">
        <v>46</v>
      </c>
      <c r="X35" s="94">
        <v>0</v>
      </c>
      <c r="Y35" s="94">
        <v>0</v>
      </c>
      <c r="Z35" s="477">
        <v>0</v>
      </c>
      <c r="AA35" s="473">
        <v>0</v>
      </c>
      <c r="AB35" s="473">
        <v>0</v>
      </c>
      <c r="AC35" s="473">
        <v>0</v>
      </c>
      <c r="AD35" s="473">
        <v>0</v>
      </c>
      <c r="AE35" s="473">
        <v>0</v>
      </c>
      <c r="AF35" s="473">
        <v>0</v>
      </c>
      <c r="AG35" s="473">
        <v>0</v>
      </c>
      <c r="AH35" s="473">
        <v>0</v>
      </c>
      <c r="AI35" s="473">
        <v>0</v>
      </c>
      <c r="AJ35" s="94">
        <v>1301</v>
      </c>
      <c r="AK35" s="441" t="s">
        <v>47</v>
      </c>
    </row>
    <row r="36" spans="1:37" s="106" customFormat="1" ht="17.649999999999999" customHeight="1">
      <c r="A36" s="67" t="s">
        <v>48</v>
      </c>
      <c r="B36" s="472" t="s">
        <v>49</v>
      </c>
      <c r="C36" s="473">
        <v>0</v>
      </c>
      <c r="D36" s="473">
        <v>0</v>
      </c>
      <c r="E36" s="473">
        <v>0</v>
      </c>
      <c r="F36" s="473">
        <v>0</v>
      </c>
      <c r="G36" s="473">
        <v>0</v>
      </c>
      <c r="H36" s="473">
        <v>0</v>
      </c>
      <c r="I36" s="255" t="s">
        <v>48</v>
      </c>
      <c r="J36" s="94">
        <v>0</v>
      </c>
      <c r="K36" s="94">
        <v>0</v>
      </c>
      <c r="L36" s="94">
        <v>0</v>
      </c>
      <c r="M36" s="94">
        <v>0</v>
      </c>
      <c r="N36" s="94">
        <v>0</v>
      </c>
      <c r="O36" s="94">
        <v>0</v>
      </c>
      <c r="P36" s="94">
        <v>0</v>
      </c>
      <c r="Q36" s="94">
        <v>0</v>
      </c>
      <c r="R36" s="94">
        <v>0</v>
      </c>
      <c r="S36" s="94">
        <v>4</v>
      </c>
      <c r="T36" s="94">
        <v>3177</v>
      </c>
      <c r="U36" s="94">
        <v>35741</v>
      </c>
      <c r="V36" s="441" t="s">
        <v>49</v>
      </c>
      <c r="W36" s="255" t="s">
        <v>48</v>
      </c>
      <c r="X36" s="94">
        <v>0</v>
      </c>
      <c r="Y36" s="94">
        <v>0</v>
      </c>
      <c r="Z36" s="477">
        <v>0</v>
      </c>
      <c r="AA36" s="473">
        <v>0</v>
      </c>
      <c r="AB36" s="473">
        <v>0</v>
      </c>
      <c r="AC36" s="473">
        <v>0</v>
      </c>
      <c r="AD36" s="473">
        <v>0</v>
      </c>
      <c r="AE36" s="473">
        <v>0</v>
      </c>
      <c r="AF36" s="473">
        <v>0</v>
      </c>
      <c r="AG36" s="473">
        <v>0</v>
      </c>
      <c r="AH36" s="473">
        <v>0</v>
      </c>
      <c r="AI36" s="473">
        <v>0</v>
      </c>
      <c r="AJ36" s="94">
        <v>5146</v>
      </c>
      <c r="AK36" s="441" t="s">
        <v>49</v>
      </c>
    </row>
    <row r="37" spans="1:37" s="106" customFormat="1" ht="17.649999999999999" customHeight="1">
      <c r="A37" s="67" t="s">
        <v>50</v>
      </c>
      <c r="B37" s="472" t="s">
        <v>51</v>
      </c>
      <c r="C37" s="473">
        <v>0</v>
      </c>
      <c r="D37" s="473">
        <v>0</v>
      </c>
      <c r="E37" s="473">
        <v>0</v>
      </c>
      <c r="F37" s="473">
        <v>0</v>
      </c>
      <c r="G37" s="473">
        <v>0</v>
      </c>
      <c r="H37" s="473">
        <v>0</v>
      </c>
      <c r="I37" s="255" t="s">
        <v>50</v>
      </c>
      <c r="J37" s="94">
        <v>0</v>
      </c>
      <c r="K37" s="94">
        <v>0</v>
      </c>
      <c r="L37" s="94">
        <v>0</v>
      </c>
      <c r="M37" s="94">
        <v>0</v>
      </c>
      <c r="N37" s="94">
        <v>0</v>
      </c>
      <c r="O37" s="94">
        <v>0</v>
      </c>
      <c r="P37" s="94">
        <v>0</v>
      </c>
      <c r="Q37" s="94">
        <v>0</v>
      </c>
      <c r="R37" s="94">
        <v>0</v>
      </c>
      <c r="S37" s="94">
        <v>8</v>
      </c>
      <c r="T37" s="94">
        <v>4018</v>
      </c>
      <c r="U37" s="94">
        <v>34619</v>
      </c>
      <c r="V37" s="441" t="s">
        <v>51</v>
      </c>
      <c r="W37" s="255" t="s">
        <v>50</v>
      </c>
      <c r="X37" s="94">
        <v>0</v>
      </c>
      <c r="Y37" s="94">
        <v>0</v>
      </c>
      <c r="Z37" s="477">
        <v>0</v>
      </c>
      <c r="AA37" s="473">
        <v>0</v>
      </c>
      <c r="AB37" s="473">
        <v>0</v>
      </c>
      <c r="AC37" s="473">
        <v>0</v>
      </c>
      <c r="AD37" s="473">
        <v>0</v>
      </c>
      <c r="AE37" s="473">
        <v>0</v>
      </c>
      <c r="AF37" s="473">
        <v>0</v>
      </c>
      <c r="AG37" s="473">
        <v>0</v>
      </c>
      <c r="AH37" s="473">
        <v>0</v>
      </c>
      <c r="AI37" s="473">
        <v>0</v>
      </c>
      <c r="AJ37" s="94">
        <v>9071</v>
      </c>
      <c r="AK37" s="441" t="s">
        <v>51</v>
      </c>
    </row>
    <row r="38" spans="1:37" s="106" customFormat="1" ht="17.649999999999999" customHeight="1" thickBot="1">
      <c r="A38" s="482" t="s">
        <v>52</v>
      </c>
      <c r="B38" s="483" t="s">
        <v>53</v>
      </c>
      <c r="C38" s="484">
        <v>0</v>
      </c>
      <c r="D38" s="449">
        <v>0</v>
      </c>
      <c r="E38" s="449">
        <v>0</v>
      </c>
      <c r="F38" s="449">
        <v>0</v>
      </c>
      <c r="G38" s="449">
        <v>0</v>
      </c>
      <c r="H38" s="473">
        <v>0</v>
      </c>
      <c r="I38" s="266" t="s">
        <v>52</v>
      </c>
      <c r="J38" s="484">
        <v>0</v>
      </c>
      <c r="K38" s="449">
        <v>0</v>
      </c>
      <c r="L38" s="449">
        <v>0</v>
      </c>
      <c r="M38" s="449">
        <v>0</v>
      </c>
      <c r="N38" s="449">
        <v>0</v>
      </c>
      <c r="O38" s="449">
        <v>0</v>
      </c>
      <c r="P38" s="449">
        <v>0</v>
      </c>
      <c r="Q38" s="449">
        <v>0</v>
      </c>
      <c r="R38" s="449">
        <v>0</v>
      </c>
      <c r="S38" s="449">
        <v>10</v>
      </c>
      <c r="T38" s="449">
        <v>2059</v>
      </c>
      <c r="U38" s="449">
        <v>14516</v>
      </c>
      <c r="V38" s="451" t="s">
        <v>53</v>
      </c>
      <c r="W38" s="266" t="s">
        <v>52</v>
      </c>
      <c r="X38" s="449">
        <v>0</v>
      </c>
      <c r="Y38" s="449">
        <v>0</v>
      </c>
      <c r="Z38" s="449">
        <v>0</v>
      </c>
      <c r="AA38" s="449">
        <v>4</v>
      </c>
      <c r="AB38" s="449">
        <v>810</v>
      </c>
      <c r="AC38" s="449">
        <v>2310</v>
      </c>
      <c r="AD38" s="449">
        <v>1</v>
      </c>
      <c r="AE38" s="449">
        <v>548</v>
      </c>
      <c r="AF38" s="449">
        <v>1096</v>
      </c>
      <c r="AG38" s="449">
        <v>0</v>
      </c>
      <c r="AH38" s="449">
        <v>0</v>
      </c>
      <c r="AI38" s="449">
        <v>0</v>
      </c>
      <c r="AJ38" s="449">
        <v>1802</v>
      </c>
      <c r="AK38" s="451" t="s">
        <v>53</v>
      </c>
    </row>
    <row r="39" spans="1:37" s="127" customFormat="1" ht="11.1" customHeight="1">
      <c r="A39" s="127" t="s">
        <v>733</v>
      </c>
      <c r="D39" s="456"/>
      <c r="H39" s="485" t="s">
        <v>597</v>
      </c>
      <c r="I39" s="127" t="s">
        <v>734</v>
      </c>
      <c r="U39" s="130"/>
      <c r="V39" s="129" t="s">
        <v>597</v>
      </c>
      <c r="W39" s="127" t="s">
        <v>734</v>
      </c>
      <c r="X39" s="130"/>
      <c r="Y39" s="130"/>
      <c r="Z39" s="130"/>
      <c r="AA39" s="130"/>
      <c r="AB39" s="130"/>
      <c r="AC39" s="130"/>
      <c r="AD39" s="130"/>
      <c r="AE39" s="130"/>
      <c r="AF39" s="130"/>
      <c r="AG39" s="130"/>
      <c r="AH39" s="130"/>
      <c r="AI39" s="130"/>
      <c r="AJ39" s="130"/>
      <c r="AK39" s="129" t="s">
        <v>597</v>
      </c>
    </row>
    <row r="40" spans="1:37" s="488" customFormat="1" ht="11.1" customHeight="1">
      <c r="A40" s="486" t="s">
        <v>598</v>
      </c>
      <c r="B40" s="487"/>
      <c r="C40" s="487"/>
      <c r="I40" s="486" t="s">
        <v>598</v>
      </c>
      <c r="V40" s="487"/>
      <c r="W40" s="486" t="s">
        <v>598</v>
      </c>
    </row>
    <row r="41" spans="1:37" s="116" customFormat="1" ht="11.1" customHeight="1">
      <c r="A41" s="486" t="s">
        <v>599</v>
      </c>
      <c r="B41" s="158"/>
      <c r="C41" s="158"/>
      <c r="D41" s="457"/>
      <c r="V41" s="158"/>
    </row>
    <row r="42" spans="1:37" s="106" customFormat="1" ht="11.25">
      <c r="A42" s="137"/>
      <c r="B42" s="137"/>
      <c r="C42" s="137"/>
      <c r="D42" s="160"/>
      <c r="V42" s="137"/>
    </row>
    <row r="43" spans="1:37" s="106" customFormat="1" ht="11.25">
      <c r="A43" s="137"/>
      <c r="B43" s="137"/>
      <c r="C43" s="137"/>
      <c r="D43" s="160"/>
      <c r="V43" s="137"/>
    </row>
    <row r="44" spans="1:37" s="106" customFormat="1" ht="11.25">
      <c r="A44" s="137"/>
      <c r="B44" s="137"/>
      <c r="C44" s="137"/>
      <c r="D44" s="160"/>
      <c r="V44" s="137"/>
    </row>
    <row r="45" spans="1:37" s="106" customFormat="1" ht="11.25">
      <c r="A45" s="137"/>
      <c r="B45" s="137"/>
      <c r="C45" s="137"/>
      <c r="D45" s="160"/>
      <c r="V45" s="137"/>
    </row>
    <row r="46" spans="1:37" s="106" customFormat="1" ht="11.25">
      <c r="A46" s="137"/>
      <c r="B46" s="137"/>
      <c r="C46" s="137"/>
      <c r="D46" s="160"/>
      <c r="V46" s="137"/>
    </row>
    <row r="47" spans="1:37" s="106" customFormat="1" ht="11.25">
      <c r="A47" s="137"/>
      <c r="B47" s="137"/>
      <c r="C47" s="137"/>
      <c r="D47" s="160"/>
      <c r="V47" s="137"/>
    </row>
    <row r="48" spans="1:37" s="106" customFormat="1" ht="11.25">
      <c r="A48" s="137"/>
      <c r="B48" s="137"/>
      <c r="C48" s="137"/>
      <c r="D48" s="160"/>
      <c r="V48" s="137"/>
    </row>
    <row r="49" spans="1:22" s="106" customFormat="1" ht="11.25">
      <c r="A49" s="137"/>
      <c r="B49" s="137"/>
      <c r="C49" s="137"/>
      <c r="D49" s="160"/>
      <c r="V49" s="137"/>
    </row>
    <row r="50" spans="1:22" s="106" customFormat="1" ht="11.25">
      <c r="A50" s="137"/>
      <c r="B50" s="137"/>
      <c r="C50" s="137"/>
      <c r="D50" s="160"/>
      <c r="V50" s="137"/>
    </row>
    <row r="51" spans="1:22" s="106" customFormat="1" ht="11.25">
      <c r="A51" s="137"/>
      <c r="B51" s="137"/>
      <c r="C51" s="137"/>
      <c r="D51" s="160"/>
      <c r="V51" s="137"/>
    </row>
    <row r="52" spans="1:22" s="106" customFormat="1" ht="11.25">
      <c r="A52" s="137"/>
      <c r="B52" s="137"/>
      <c r="C52" s="137"/>
      <c r="D52" s="160"/>
      <c r="V52" s="137"/>
    </row>
    <row r="53" spans="1:22" s="106" customFormat="1" ht="11.25">
      <c r="A53" s="137"/>
      <c r="B53" s="137"/>
      <c r="C53" s="137"/>
      <c r="D53" s="160"/>
      <c r="V53" s="137"/>
    </row>
    <row r="54" spans="1:22" s="106" customFormat="1" ht="11.25">
      <c r="A54" s="137"/>
      <c r="B54" s="137"/>
      <c r="C54" s="137"/>
      <c r="D54" s="160"/>
      <c r="V54" s="137"/>
    </row>
    <row r="55" spans="1:22" s="106" customFormat="1" ht="11.25">
      <c r="A55" s="137"/>
      <c r="B55" s="137"/>
      <c r="C55" s="137"/>
      <c r="D55" s="160"/>
      <c r="V55" s="137"/>
    </row>
    <row r="56" spans="1:22" s="106" customFormat="1" ht="11.25">
      <c r="A56" s="137"/>
      <c r="B56" s="137"/>
      <c r="C56" s="137"/>
      <c r="D56" s="160"/>
      <c r="V56" s="137"/>
    </row>
    <row r="57" spans="1:22" s="106" customFormat="1" ht="11.25">
      <c r="A57" s="137"/>
      <c r="B57" s="137"/>
      <c r="C57" s="137"/>
      <c r="D57" s="160"/>
      <c r="V57" s="137"/>
    </row>
    <row r="58" spans="1:22" s="106" customFormat="1" ht="11.25">
      <c r="A58" s="137"/>
      <c r="B58" s="137"/>
      <c r="C58" s="137"/>
      <c r="D58" s="160"/>
      <c r="V58" s="137"/>
    </row>
    <row r="59" spans="1:22" s="106" customFormat="1" ht="11.25">
      <c r="A59" s="137"/>
      <c r="B59" s="137"/>
      <c r="C59" s="137"/>
      <c r="D59" s="160"/>
      <c r="V59" s="137"/>
    </row>
    <row r="60" spans="1:22" s="106" customFormat="1" ht="11.25">
      <c r="A60" s="137"/>
      <c r="B60" s="137"/>
      <c r="C60" s="137"/>
      <c r="D60" s="160"/>
      <c r="V60" s="137"/>
    </row>
    <row r="61" spans="1:22" s="106" customFormat="1" ht="11.25">
      <c r="A61" s="137"/>
      <c r="B61" s="137"/>
      <c r="C61" s="137"/>
      <c r="D61" s="160"/>
      <c r="V61" s="137"/>
    </row>
    <row r="62" spans="1:22" s="106" customFormat="1" ht="11.25">
      <c r="A62" s="137"/>
      <c r="B62" s="137"/>
      <c r="C62" s="137"/>
      <c r="D62" s="160"/>
      <c r="V62" s="137"/>
    </row>
    <row r="63" spans="1:22" s="106" customFormat="1" ht="11.25">
      <c r="A63" s="137"/>
      <c r="B63" s="137"/>
      <c r="C63" s="137"/>
      <c r="D63" s="160"/>
      <c r="V63" s="137"/>
    </row>
    <row r="64" spans="1:22" s="106" customFormat="1" ht="11.25">
      <c r="A64" s="137"/>
      <c r="B64" s="137"/>
      <c r="C64" s="137"/>
      <c r="D64" s="160"/>
      <c r="V64" s="137"/>
    </row>
    <row r="65" spans="1:22" s="106" customFormat="1" ht="11.25">
      <c r="A65" s="137"/>
      <c r="B65" s="137"/>
      <c r="C65" s="137"/>
      <c r="D65" s="160"/>
      <c r="V65" s="137"/>
    </row>
    <row r="66" spans="1:22" s="106" customFormat="1" ht="11.25">
      <c r="A66" s="137"/>
      <c r="B66" s="137"/>
      <c r="C66" s="137"/>
      <c r="D66" s="160"/>
      <c r="V66" s="137"/>
    </row>
    <row r="67" spans="1:22" s="106" customFormat="1" ht="11.25">
      <c r="A67" s="137"/>
      <c r="B67" s="137"/>
      <c r="C67" s="137"/>
      <c r="D67" s="160"/>
      <c r="V67" s="137"/>
    </row>
    <row r="68" spans="1:22" s="106" customFormat="1" ht="11.25">
      <c r="A68" s="137"/>
      <c r="B68" s="137"/>
      <c r="C68" s="137"/>
      <c r="D68" s="160"/>
      <c r="V68" s="137"/>
    </row>
    <row r="69" spans="1:22" s="106" customFormat="1" ht="11.25">
      <c r="A69" s="137"/>
      <c r="B69" s="137"/>
      <c r="C69" s="137"/>
      <c r="D69" s="160"/>
      <c r="V69" s="137"/>
    </row>
    <row r="70" spans="1:22" s="106" customFormat="1" ht="11.25">
      <c r="A70" s="137"/>
      <c r="B70" s="137"/>
      <c r="C70" s="137"/>
      <c r="D70" s="160"/>
      <c r="V70" s="137"/>
    </row>
    <row r="71" spans="1:22" s="106" customFormat="1" ht="11.25">
      <c r="A71" s="137"/>
      <c r="B71" s="137"/>
      <c r="C71" s="137"/>
      <c r="D71" s="160"/>
      <c r="V71" s="137"/>
    </row>
    <row r="72" spans="1:22" s="106" customFormat="1" ht="11.25">
      <c r="A72" s="137"/>
      <c r="B72" s="137"/>
      <c r="C72" s="137"/>
      <c r="D72" s="160"/>
      <c r="V72" s="137"/>
    </row>
    <row r="73" spans="1:22" s="106" customFormat="1" ht="11.25">
      <c r="A73" s="137"/>
      <c r="B73" s="137"/>
      <c r="C73" s="137"/>
      <c r="D73" s="160"/>
      <c r="V73" s="137"/>
    </row>
    <row r="74" spans="1:22" s="106" customFormat="1" ht="11.25">
      <c r="A74" s="137"/>
      <c r="B74" s="137"/>
      <c r="C74" s="137"/>
      <c r="D74" s="160"/>
      <c r="V74" s="137"/>
    </row>
    <row r="75" spans="1:22" s="106" customFormat="1" ht="11.25">
      <c r="A75" s="137"/>
      <c r="B75" s="137"/>
      <c r="C75" s="137"/>
      <c r="D75" s="160"/>
      <c r="V75" s="137"/>
    </row>
    <row r="76" spans="1:22" s="106" customFormat="1" ht="11.25">
      <c r="A76" s="137"/>
      <c r="B76" s="137"/>
      <c r="C76" s="137"/>
      <c r="D76" s="160"/>
      <c r="V76" s="137"/>
    </row>
    <row r="77" spans="1:22" s="106" customFormat="1" ht="11.25">
      <c r="A77" s="137"/>
      <c r="B77" s="137"/>
      <c r="C77" s="137"/>
      <c r="D77" s="160"/>
      <c r="V77" s="137"/>
    </row>
    <row r="78" spans="1:22" s="106" customFormat="1" ht="11.25">
      <c r="A78" s="137"/>
      <c r="B78" s="137"/>
      <c r="C78" s="137"/>
      <c r="D78" s="160"/>
      <c r="V78" s="137"/>
    </row>
    <row r="79" spans="1:22" s="106" customFormat="1" ht="11.25">
      <c r="A79" s="137"/>
      <c r="B79" s="137"/>
      <c r="C79" s="137"/>
      <c r="D79" s="160"/>
      <c r="V79" s="137"/>
    </row>
    <row r="80" spans="1:22" s="106" customFormat="1" ht="11.25">
      <c r="A80" s="137"/>
      <c r="B80" s="137"/>
      <c r="C80" s="137"/>
      <c r="D80" s="160"/>
      <c r="V80" s="137"/>
    </row>
    <row r="81" spans="1:22" s="106" customFormat="1" ht="11.25">
      <c r="A81" s="137"/>
      <c r="B81" s="137"/>
      <c r="C81" s="137"/>
      <c r="D81" s="160"/>
      <c r="V81" s="137"/>
    </row>
    <row r="82" spans="1:22" s="106" customFormat="1" ht="11.25">
      <c r="A82" s="137"/>
      <c r="B82" s="137"/>
      <c r="C82" s="137"/>
      <c r="D82" s="160"/>
      <c r="V82" s="137"/>
    </row>
    <row r="83" spans="1:22" s="106" customFormat="1" ht="11.25">
      <c r="A83" s="137"/>
      <c r="B83" s="137"/>
      <c r="C83" s="137"/>
      <c r="D83" s="160"/>
      <c r="V83" s="137"/>
    </row>
    <row r="84" spans="1:22" s="106" customFormat="1" ht="11.25">
      <c r="A84" s="137"/>
      <c r="B84" s="137"/>
      <c r="C84" s="137"/>
      <c r="D84" s="160"/>
      <c r="V84" s="137"/>
    </row>
    <row r="85" spans="1:22" s="106" customFormat="1" ht="11.25">
      <c r="A85" s="137"/>
      <c r="B85" s="137"/>
      <c r="C85" s="137"/>
      <c r="D85" s="160"/>
      <c r="V85" s="137"/>
    </row>
    <row r="86" spans="1:22" s="106" customFormat="1" ht="11.25">
      <c r="A86" s="137"/>
      <c r="B86" s="137"/>
      <c r="C86" s="137"/>
      <c r="D86" s="160"/>
      <c r="V86" s="137"/>
    </row>
    <row r="87" spans="1:22" s="106" customFormat="1" ht="11.25">
      <c r="A87" s="137"/>
      <c r="B87" s="137"/>
      <c r="C87" s="137"/>
      <c r="D87" s="160"/>
      <c r="V87" s="137"/>
    </row>
    <row r="88" spans="1:22" s="106" customFormat="1" ht="11.25">
      <c r="A88" s="137"/>
      <c r="B88" s="137"/>
      <c r="C88" s="137"/>
      <c r="D88" s="160"/>
      <c r="V88" s="137"/>
    </row>
    <row r="89" spans="1:22" s="106" customFormat="1" ht="11.25">
      <c r="A89" s="137"/>
      <c r="B89" s="137"/>
      <c r="C89" s="137"/>
      <c r="D89" s="160"/>
      <c r="V89" s="137"/>
    </row>
    <row r="90" spans="1:22" s="106" customFormat="1" ht="11.25">
      <c r="A90" s="137"/>
      <c r="B90" s="137"/>
      <c r="C90" s="137"/>
      <c r="D90" s="160"/>
      <c r="V90" s="137"/>
    </row>
    <row r="91" spans="1:22" s="106" customFormat="1" ht="11.25">
      <c r="A91" s="137"/>
      <c r="B91" s="137"/>
      <c r="C91" s="137"/>
      <c r="D91" s="160"/>
      <c r="V91" s="137"/>
    </row>
    <row r="92" spans="1:22" s="106" customFormat="1" ht="11.25">
      <c r="A92" s="137"/>
      <c r="B92" s="137"/>
      <c r="C92" s="137"/>
      <c r="D92" s="160"/>
      <c r="V92" s="137"/>
    </row>
    <row r="93" spans="1:22" s="106" customFormat="1" ht="11.25">
      <c r="A93" s="137"/>
      <c r="B93" s="137"/>
      <c r="C93" s="137"/>
      <c r="D93" s="160"/>
      <c r="V93" s="137"/>
    </row>
    <row r="94" spans="1:22" s="106" customFormat="1" ht="11.25">
      <c r="A94" s="137"/>
      <c r="B94" s="137"/>
      <c r="C94" s="137"/>
      <c r="D94" s="160"/>
      <c r="V94" s="137"/>
    </row>
    <row r="95" spans="1:22" s="106" customFormat="1" ht="11.25">
      <c r="A95" s="137"/>
      <c r="B95" s="137"/>
      <c r="C95" s="137"/>
      <c r="D95" s="160"/>
      <c r="V95" s="137"/>
    </row>
    <row r="96" spans="1:22" s="106" customFormat="1" ht="11.25">
      <c r="A96" s="137"/>
      <c r="B96" s="137"/>
      <c r="C96" s="137"/>
      <c r="D96" s="160"/>
      <c r="V96" s="137"/>
    </row>
    <row r="97" spans="1:22" s="106" customFormat="1" ht="11.25">
      <c r="A97" s="137"/>
      <c r="B97" s="137"/>
      <c r="C97" s="137"/>
      <c r="D97" s="160"/>
      <c r="V97" s="137"/>
    </row>
    <row r="98" spans="1:22" s="106" customFormat="1" ht="11.25">
      <c r="A98" s="137"/>
      <c r="B98" s="137"/>
      <c r="C98" s="137"/>
      <c r="D98" s="160"/>
      <c r="V98" s="137"/>
    </row>
    <row r="99" spans="1:22" s="106" customFormat="1" ht="11.25">
      <c r="A99" s="137"/>
      <c r="B99" s="137"/>
      <c r="C99" s="137"/>
      <c r="D99" s="160"/>
      <c r="V99" s="137"/>
    </row>
    <row r="100" spans="1:22" s="106" customFormat="1" ht="11.25">
      <c r="A100" s="137"/>
      <c r="B100" s="137"/>
      <c r="C100" s="137"/>
      <c r="D100" s="160"/>
      <c r="V100" s="137"/>
    </row>
    <row r="101" spans="1:22" s="106" customFormat="1" ht="11.25">
      <c r="A101" s="137"/>
      <c r="B101" s="137"/>
      <c r="C101" s="137"/>
      <c r="D101" s="160"/>
      <c r="V101" s="137"/>
    </row>
    <row r="102" spans="1:22" s="106" customFormat="1" ht="11.25">
      <c r="A102" s="137"/>
      <c r="B102" s="137"/>
      <c r="C102" s="137"/>
      <c r="D102" s="160"/>
      <c r="V102" s="137"/>
    </row>
    <row r="103" spans="1:22" s="106" customFormat="1" ht="11.25">
      <c r="A103" s="137"/>
      <c r="B103" s="137"/>
      <c r="C103" s="137"/>
      <c r="D103" s="160"/>
      <c r="V103" s="137"/>
    </row>
  </sheetData>
  <sheetProtection selectLockedCells="1"/>
  <mergeCells count="58">
    <mergeCell ref="AD3:AK3"/>
    <mergeCell ref="W3:AC3"/>
    <mergeCell ref="P3:V3"/>
    <mergeCell ref="E8:E9"/>
    <mergeCell ref="AJ8:AJ9"/>
    <mergeCell ref="A3:H3"/>
    <mergeCell ref="I3:O3"/>
    <mergeCell ref="AG6:AI7"/>
    <mergeCell ref="A4:H4"/>
    <mergeCell ref="G8:G9"/>
    <mergeCell ref="J6:L7"/>
    <mergeCell ref="P8:P9"/>
    <mergeCell ref="M6:O7"/>
    <mergeCell ref="AH8:AH9"/>
    <mergeCell ref="F6:H7"/>
    <mergeCell ref="AE8:AE9"/>
    <mergeCell ref="AF8:AF9"/>
    <mergeCell ref="O8:O9"/>
    <mergeCell ref="Z8:Z9"/>
    <mergeCell ref="AA6:AC7"/>
    <mergeCell ref="AA8:AA9"/>
    <mergeCell ref="P6:R7"/>
    <mergeCell ref="S6:U7"/>
    <mergeCell ref="Q8:Q9"/>
    <mergeCell ref="V6:V9"/>
    <mergeCell ref="X6:Z7"/>
    <mergeCell ref="Y8:Y9"/>
    <mergeCell ref="X8:X9"/>
    <mergeCell ref="AC8:AC9"/>
    <mergeCell ref="AD6:AF7"/>
    <mergeCell ref="AK6:AK9"/>
    <mergeCell ref="J8:J9"/>
    <mergeCell ref="K8:K9"/>
    <mergeCell ref="L8:L9"/>
    <mergeCell ref="M8:M9"/>
    <mergeCell ref="N8:N9"/>
    <mergeCell ref="AJ6:AJ7"/>
    <mergeCell ref="AG8:AG9"/>
    <mergeCell ref="R8:R9"/>
    <mergeCell ref="S8:S9"/>
    <mergeCell ref="T8:T9"/>
    <mergeCell ref="U8:U9"/>
    <mergeCell ref="AD8:AD9"/>
    <mergeCell ref="AB8:AB9"/>
    <mergeCell ref="AI8:AI9"/>
    <mergeCell ref="W6:W9"/>
    <mergeCell ref="A14:B14"/>
    <mergeCell ref="A6:B9"/>
    <mergeCell ref="I6:I9"/>
    <mergeCell ref="C8:C9"/>
    <mergeCell ref="F8:F9"/>
    <mergeCell ref="A10:B10"/>
    <mergeCell ref="H8:H9"/>
    <mergeCell ref="D8:D9"/>
    <mergeCell ref="C6:E7"/>
    <mergeCell ref="A12:B12"/>
    <mergeCell ref="A11:B11"/>
    <mergeCell ref="A13:B13"/>
  </mergeCells>
  <phoneticPr fontId="5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tToHeight="4" pageOrder="overThenDown" orientation="portrait" r:id="rId1"/>
  <headerFooter alignWithMargins="0"/>
  <colBreaks count="4" manualBreakCount="4">
    <brk id="8" max="40" man="1"/>
    <brk id="15" max="40" man="1"/>
    <brk id="22" max="40" man="1"/>
    <brk id="29" max="40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view="pageBreakPreview" zoomScaleNormal="100" zoomScaleSheetLayoutView="100" workbookViewId="0">
      <selection activeCell="E33" sqref="E33"/>
    </sheetView>
  </sheetViews>
  <sheetFormatPr defaultRowHeight="14.25"/>
  <cols>
    <col min="1" max="1" width="13.5" style="140" customWidth="1"/>
    <col min="2" max="2" width="11.5" style="100" customWidth="1"/>
    <col min="3" max="3" width="11.5" style="161" customWidth="1"/>
    <col min="4" max="4" width="11.5" style="101" customWidth="1"/>
    <col min="5" max="5" width="11.5" style="161" customWidth="1"/>
    <col min="6" max="6" width="11.5" style="101" customWidth="1"/>
    <col min="7" max="7" width="11.5" style="161" customWidth="1"/>
    <col min="8" max="8" width="11.5" style="100" customWidth="1"/>
    <col min="9" max="9" width="11.5" style="161" customWidth="1"/>
    <col min="10" max="10" width="11.5" style="101" customWidth="1"/>
    <col min="11" max="11" width="11.625" style="161" customWidth="1"/>
    <col min="12" max="12" width="11.5" style="101" customWidth="1"/>
    <col min="13" max="13" width="11.5" style="161" customWidth="1"/>
    <col min="14" max="14" width="13.25" style="101" customWidth="1"/>
    <col min="15" max="16384" width="9" style="101"/>
  </cols>
  <sheetData>
    <row r="1" spans="1:32" s="106" customFormat="1" ht="14.1" customHeight="1">
      <c r="A1" s="98" t="s">
        <v>836</v>
      </c>
      <c r="C1" s="160"/>
      <c r="D1" s="98"/>
      <c r="E1" s="160"/>
      <c r="G1" s="160"/>
      <c r="I1" s="160"/>
      <c r="K1" s="160"/>
      <c r="M1" s="160"/>
      <c r="N1" s="102" t="s">
        <v>837</v>
      </c>
    </row>
    <row r="2" spans="1:32" s="106" customFormat="1" ht="14.1" customHeight="1">
      <c r="A2" s="98"/>
      <c r="C2" s="160"/>
      <c r="D2" s="98"/>
      <c r="E2" s="160"/>
      <c r="G2" s="160"/>
      <c r="H2" s="98"/>
      <c r="I2" s="160"/>
      <c r="K2" s="160"/>
      <c r="M2" s="160"/>
    </row>
    <row r="3" spans="1:32" s="103" customFormat="1" ht="20.100000000000001" customHeight="1">
      <c r="A3" s="822" t="s">
        <v>383</v>
      </c>
      <c r="B3" s="822"/>
      <c r="C3" s="822"/>
      <c r="D3" s="822"/>
      <c r="E3" s="822"/>
      <c r="F3" s="822"/>
      <c r="G3" s="822"/>
      <c r="H3" s="1253" t="s">
        <v>384</v>
      </c>
      <c r="I3" s="1253"/>
      <c r="J3" s="1253"/>
      <c r="K3" s="1253"/>
      <c r="L3" s="1253"/>
      <c r="M3" s="1253"/>
      <c r="N3" s="1253"/>
    </row>
    <row r="4" spans="1:32" s="104" customFormat="1" ht="24" customHeight="1">
      <c r="A4" s="824"/>
      <c r="B4" s="824"/>
      <c r="C4" s="824"/>
      <c r="D4" s="755"/>
      <c r="E4" s="755"/>
      <c r="F4" s="755"/>
      <c r="G4" s="755"/>
      <c r="H4" s="824"/>
      <c r="I4" s="824"/>
      <c r="J4" s="1255"/>
      <c r="K4" s="1255"/>
      <c r="L4" s="1255"/>
      <c r="M4" s="1255"/>
      <c r="N4" s="428"/>
    </row>
    <row r="5" spans="1:32" s="98" customFormat="1" ht="18" customHeight="1" thickBot="1">
      <c r="A5" s="98" t="s">
        <v>261</v>
      </c>
      <c r="C5" s="429"/>
      <c r="E5" s="429"/>
      <c r="G5" s="429"/>
      <c r="I5" s="429"/>
      <c r="K5" s="429"/>
      <c r="M5" s="429"/>
      <c r="N5" s="102" t="s">
        <v>262</v>
      </c>
    </row>
    <row r="6" spans="1:32" s="106" customFormat="1" ht="13.5" customHeight="1">
      <c r="A6" s="900" t="s">
        <v>263</v>
      </c>
      <c r="B6" s="1026" t="s">
        <v>264</v>
      </c>
      <c r="C6" s="1208"/>
      <c r="D6" s="1202" t="s">
        <v>298</v>
      </c>
      <c r="E6" s="938"/>
      <c r="F6" s="1208" t="s">
        <v>265</v>
      </c>
      <c r="G6" s="1249"/>
      <c r="H6" s="928" t="s">
        <v>266</v>
      </c>
      <c r="I6" s="1208"/>
      <c r="J6" s="928" t="s">
        <v>267</v>
      </c>
      <c r="K6" s="1208"/>
      <c r="L6" s="928" t="s">
        <v>299</v>
      </c>
      <c r="M6" s="1208"/>
      <c r="N6" s="1256" t="s">
        <v>224</v>
      </c>
      <c r="AD6" s="107"/>
      <c r="AE6" s="107"/>
      <c r="AF6" s="107"/>
    </row>
    <row r="7" spans="1:32" s="106" customFormat="1" ht="13.5" customHeight="1">
      <c r="A7" s="1265"/>
      <c r="B7" s="852"/>
      <c r="C7" s="820"/>
      <c r="D7" s="988"/>
      <c r="E7" s="831"/>
      <c r="F7" s="820"/>
      <c r="G7" s="836"/>
      <c r="H7" s="832"/>
      <c r="I7" s="820"/>
      <c r="J7" s="832"/>
      <c r="K7" s="820"/>
      <c r="L7" s="832"/>
      <c r="M7" s="820"/>
      <c r="N7" s="1257"/>
    </row>
    <row r="8" spans="1:32" s="106" customFormat="1" ht="13.5" customHeight="1">
      <c r="A8" s="1265"/>
      <c r="B8" s="1263" t="s">
        <v>268</v>
      </c>
      <c r="C8" s="1242" t="s">
        <v>269</v>
      </c>
      <c r="D8" s="1259" t="s">
        <v>268</v>
      </c>
      <c r="E8" s="1267" t="s">
        <v>269</v>
      </c>
      <c r="F8" s="1261" t="s">
        <v>268</v>
      </c>
      <c r="G8" s="1211" t="s">
        <v>269</v>
      </c>
      <c r="H8" s="1259" t="s">
        <v>268</v>
      </c>
      <c r="I8" s="1242" t="s">
        <v>269</v>
      </c>
      <c r="J8" s="1259" t="s">
        <v>268</v>
      </c>
      <c r="K8" s="1242" t="s">
        <v>269</v>
      </c>
      <c r="L8" s="1259" t="s">
        <v>268</v>
      </c>
      <c r="M8" s="1242" t="s">
        <v>269</v>
      </c>
      <c r="N8" s="1257"/>
    </row>
    <row r="9" spans="1:32" s="106" customFormat="1" ht="13.5" customHeight="1">
      <c r="A9" s="1266"/>
      <c r="B9" s="1264"/>
      <c r="C9" s="1243"/>
      <c r="D9" s="1260"/>
      <c r="E9" s="1268"/>
      <c r="F9" s="1262"/>
      <c r="G9" s="1212"/>
      <c r="H9" s="1260"/>
      <c r="I9" s="1243"/>
      <c r="J9" s="1260"/>
      <c r="K9" s="1243"/>
      <c r="L9" s="1260"/>
      <c r="M9" s="1243"/>
      <c r="N9" s="1258"/>
    </row>
    <row r="10" spans="1:32" s="434" customFormat="1" ht="18.95" customHeight="1">
      <c r="A10" s="430" t="s">
        <v>7</v>
      </c>
      <c r="B10" s="69">
        <v>3872</v>
      </c>
      <c r="C10" s="238">
        <v>342531.56000000011</v>
      </c>
      <c r="D10" s="69">
        <v>1041</v>
      </c>
      <c r="E10" s="431">
        <v>135453.20000000001</v>
      </c>
      <c r="F10" s="75">
        <v>1015</v>
      </c>
      <c r="G10" s="431">
        <v>98166.3</v>
      </c>
      <c r="H10" s="69">
        <v>833</v>
      </c>
      <c r="I10" s="432">
        <v>46490.76</v>
      </c>
      <c r="J10" s="69">
        <v>983</v>
      </c>
      <c r="K10" s="432">
        <v>62421.299999999996</v>
      </c>
      <c r="L10" s="69" t="s">
        <v>297</v>
      </c>
      <c r="M10" s="432" t="s">
        <v>297</v>
      </c>
      <c r="N10" s="433" t="s">
        <v>7</v>
      </c>
    </row>
    <row r="11" spans="1:32" s="434" customFormat="1" ht="18.95" customHeight="1">
      <c r="A11" s="430" t="s">
        <v>291</v>
      </c>
      <c r="B11" s="69">
        <v>3913</v>
      </c>
      <c r="C11" s="238">
        <v>350678.40000000008</v>
      </c>
      <c r="D11" s="69">
        <v>1036</v>
      </c>
      <c r="E11" s="431">
        <v>136701.90000000002</v>
      </c>
      <c r="F11" s="75">
        <v>1052</v>
      </c>
      <c r="G11" s="431">
        <v>105658.09999999999</v>
      </c>
      <c r="H11" s="69">
        <v>600</v>
      </c>
      <c r="I11" s="432">
        <v>32316.699999999997</v>
      </c>
      <c r="J11" s="69">
        <v>977</v>
      </c>
      <c r="K11" s="432">
        <v>60961.700000000004</v>
      </c>
      <c r="L11" s="69">
        <v>248</v>
      </c>
      <c r="M11" s="432">
        <v>15040</v>
      </c>
      <c r="N11" s="433" t="s">
        <v>291</v>
      </c>
    </row>
    <row r="12" spans="1:32" s="434" customFormat="1" ht="18.95" customHeight="1">
      <c r="A12" s="430" t="s">
        <v>565</v>
      </c>
      <c r="B12" s="69">
        <v>3937</v>
      </c>
      <c r="C12" s="238">
        <v>355164.43000000005</v>
      </c>
      <c r="D12" s="69">
        <v>1036</v>
      </c>
      <c r="E12" s="431">
        <v>137834.20000000001</v>
      </c>
      <c r="F12" s="75">
        <v>1055</v>
      </c>
      <c r="G12" s="431">
        <v>105664.99999999999</v>
      </c>
      <c r="H12" s="69">
        <v>618</v>
      </c>
      <c r="I12" s="432">
        <v>32527.93</v>
      </c>
      <c r="J12" s="69">
        <v>995</v>
      </c>
      <c r="K12" s="432">
        <v>64369.600000000006</v>
      </c>
      <c r="L12" s="69">
        <v>233</v>
      </c>
      <c r="M12" s="432">
        <v>14767.699999999999</v>
      </c>
      <c r="N12" s="433" t="s">
        <v>565</v>
      </c>
    </row>
    <row r="13" spans="1:32" s="434" customFormat="1" ht="18.95" customHeight="1">
      <c r="A13" s="430" t="s">
        <v>705</v>
      </c>
      <c r="B13" s="69">
        <v>4004</v>
      </c>
      <c r="C13" s="238">
        <v>359184.60000000003</v>
      </c>
      <c r="D13" s="69">
        <v>1031</v>
      </c>
      <c r="E13" s="431">
        <v>134801</v>
      </c>
      <c r="F13" s="75">
        <v>1098</v>
      </c>
      <c r="G13" s="431">
        <v>112481.79999999999</v>
      </c>
      <c r="H13" s="69">
        <v>627</v>
      </c>
      <c r="I13" s="432">
        <v>34305.800000000003</v>
      </c>
      <c r="J13" s="69">
        <v>977</v>
      </c>
      <c r="K13" s="432">
        <v>61474.8</v>
      </c>
      <c r="L13" s="69">
        <v>271</v>
      </c>
      <c r="M13" s="432">
        <v>16121.199999999999</v>
      </c>
      <c r="N13" s="433" t="s">
        <v>705</v>
      </c>
    </row>
    <row r="14" spans="1:32" s="434" customFormat="1" ht="18.95" customHeight="1">
      <c r="A14" s="435" t="s">
        <v>764</v>
      </c>
      <c r="B14" s="66">
        <f>SUM(B16:B38)</f>
        <v>4054</v>
      </c>
      <c r="C14" s="247">
        <f t="shared" ref="C14:M14" si="0">SUM(C16:C38)</f>
        <v>366352.7</v>
      </c>
      <c r="D14" s="66">
        <f t="shared" si="0"/>
        <v>1026</v>
      </c>
      <c r="E14" s="247">
        <f t="shared" si="0"/>
        <v>136662.70000000001</v>
      </c>
      <c r="F14" s="66">
        <f t="shared" si="0"/>
        <v>1098</v>
      </c>
      <c r="G14" s="247">
        <f t="shared" si="0"/>
        <v>112386.1</v>
      </c>
      <c r="H14" s="66">
        <f t="shared" si="0"/>
        <v>652</v>
      </c>
      <c r="I14" s="436">
        <f t="shared" si="0"/>
        <v>35316.400000000001</v>
      </c>
      <c r="J14" s="66">
        <f t="shared" si="0"/>
        <v>1019</v>
      </c>
      <c r="K14" s="436">
        <f t="shared" si="0"/>
        <v>65828.900000000009</v>
      </c>
      <c r="L14" s="66">
        <f t="shared" si="0"/>
        <v>259</v>
      </c>
      <c r="M14" s="436">
        <f t="shared" si="0"/>
        <v>16158.6</v>
      </c>
      <c r="N14" s="437" t="s">
        <v>764</v>
      </c>
    </row>
    <row r="15" spans="1:32" s="67" customFormat="1" ht="13.7" customHeight="1">
      <c r="A15" s="255"/>
      <c r="B15" s="69"/>
      <c r="C15" s="238"/>
      <c r="D15" s="69"/>
      <c r="E15" s="438"/>
      <c r="F15" s="69"/>
      <c r="G15" s="438"/>
      <c r="H15" s="69"/>
      <c r="I15" s="438"/>
      <c r="J15" s="69"/>
      <c r="K15" s="438"/>
      <c r="L15" s="69"/>
      <c r="M15" s="438"/>
      <c r="N15" s="439"/>
    </row>
    <row r="16" spans="1:32" s="67" customFormat="1" ht="18" customHeight="1">
      <c r="A16" s="255" t="s">
        <v>78</v>
      </c>
      <c r="B16" s="69">
        <f>SUM(D16,F16,H16,J16,L16)</f>
        <v>261</v>
      </c>
      <c r="C16" s="432">
        <f>SUM(E16,G16,I16,K16,M16)</f>
        <v>26386.499999999996</v>
      </c>
      <c r="D16" s="142">
        <v>38</v>
      </c>
      <c r="E16" s="95">
        <v>7432.9</v>
      </c>
      <c r="F16" s="94">
        <v>92</v>
      </c>
      <c r="G16" s="440">
        <v>9635.2999999999993</v>
      </c>
      <c r="H16" s="94">
        <v>25</v>
      </c>
      <c r="I16" s="440">
        <v>1689</v>
      </c>
      <c r="J16" s="94">
        <v>80</v>
      </c>
      <c r="K16" s="440">
        <v>6550.3</v>
      </c>
      <c r="L16" s="94">
        <v>26</v>
      </c>
      <c r="M16" s="440">
        <v>1079</v>
      </c>
      <c r="N16" s="441" t="s">
        <v>9</v>
      </c>
    </row>
    <row r="17" spans="1:29" s="67" customFormat="1" ht="18" customHeight="1">
      <c r="A17" s="255" t="s">
        <v>10</v>
      </c>
      <c r="B17" s="69">
        <f t="shared" ref="B17:C38" si="1">SUM(D17,F17,H17,J17,L17)</f>
        <v>294</v>
      </c>
      <c r="C17" s="432">
        <f t="shared" si="1"/>
        <v>24893.5</v>
      </c>
      <c r="D17" s="142">
        <v>40</v>
      </c>
      <c r="E17" s="95">
        <v>2697</v>
      </c>
      <c r="F17" s="94">
        <v>98</v>
      </c>
      <c r="G17" s="440">
        <v>11787.1</v>
      </c>
      <c r="H17" s="94">
        <v>37</v>
      </c>
      <c r="I17" s="440">
        <v>1913.2</v>
      </c>
      <c r="J17" s="94">
        <v>95</v>
      </c>
      <c r="K17" s="440">
        <v>6008.5</v>
      </c>
      <c r="L17" s="94">
        <v>24</v>
      </c>
      <c r="M17" s="440">
        <v>2487.6999999999998</v>
      </c>
      <c r="N17" s="441" t="s">
        <v>11</v>
      </c>
    </row>
    <row r="18" spans="1:29" s="67" customFormat="1" ht="18" customHeight="1">
      <c r="A18" s="255" t="s">
        <v>12</v>
      </c>
      <c r="B18" s="69">
        <f t="shared" si="1"/>
        <v>272</v>
      </c>
      <c r="C18" s="432">
        <f t="shared" si="1"/>
        <v>24311.300000000003</v>
      </c>
      <c r="D18" s="142">
        <v>117</v>
      </c>
      <c r="E18" s="95">
        <v>11863.8</v>
      </c>
      <c r="F18" s="94">
        <v>77</v>
      </c>
      <c r="G18" s="440">
        <v>6971.6</v>
      </c>
      <c r="H18" s="94">
        <v>42</v>
      </c>
      <c r="I18" s="440">
        <v>2888.9</v>
      </c>
      <c r="J18" s="94">
        <v>36</v>
      </c>
      <c r="K18" s="440">
        <v>2587</v>
      </c>
      <c r="L18" s="94">
        <v>0</v>
      </c>
      <c r="M18" s="440">
        <v>0</v>
      </c>
      <c r="N18" s="441" t="s">
        <v>13</v>
      </c>
    </row>
    <row r="19" spans="1:29" s="67" customFormat="1" ht="18" customHeight="1">
      <c r="A19" s="255" t="s">
        <v>14</v>
      </c>
      <c r="B19" s="69">
        <f t="shared" si="1"/>
        <v>209</v>
      </c>
      <c r="C19" s="432">
        <f t="shared" si="1"/>
        <v>26647.1</v>
      </c>
      <c r="D19" s="142">
        <v>37</v>
      </c>
      <c r="E19" s="95">
        <v>5349.5</v>
      </c>
      <c r="F19" s="94">
        <v>90</v>
      </c>
      <c r="G19" s="440">
        <v>12753.3</v>
      </c>
      <c r="H19" s="94">
        <v>48</v>
      </c>
      <c r="I19" s="440">
        <v>3734.3</v>
      </c>
      <c r="J19" s="94">
        <v>33</v>
      </c>
      <c r="K19" s="440">
        <v>4750</v>
      </c>
      <c r="L19" s="94">
        <v>1</v>
      </c>
      <c r="M19" s="440">
        <v>60</v>
      </c>
      <c r="N19" s="441" t="s">
        <v>15</v>
      </c>
    </row>
    <row r="20" spans="1:29" s="67" customFormat="1" ht="18" customHeight="1">
      <c r="A20" s="255" t="s">
        <v>16</v>
      </c>
      <c r="B20" s="69">
        <f t="shared" si="1"/>
        <v>198</v>
      </c>
      <c r="C20" s="432">
        <f t="shared" si="1"/>
        <v>19320.599999999999</v>
      </c>
      <c r="D20" s="142">
        <v>95</v>
      </c>
      <c r="E20" s="95">
        <v>10310.200000000001</v>
      </c>
      <c r="F20" s="94">
        <v>50</v>
      </c>
      <c r="G20" s="440">
        <v>4319.3999999999996</v>
      </c>
      <c r="H20" s="94">
        <v>5</v>
      </c>
      <c r="I20" s="440">
        <v>1544</v>
      </c>
      <c r="J20" s="94">
        <v>43</v>
      </c>
      <c r="K20" s="440">
        <v>2982</v>
      </c>
      <c r="L20" s="94">
        <v>5</v>
      </c>
      <c r="M20" s="440">
        <v>165</v>
      </c>
      <c r="N20" s="441" t="s">
        <v>17</v>
      </c>
    </row>
    <row r="21" spans="1:29" s="67" customFormat="1" ht="18" customHeight="1">
      <c r="A21" s="262" t="s">
        <v>18</v>
      </c>
      <c r="B21" s="442">
        <f t="shared" si="1"/>
        <v>176</v>
      </c>
      <c r="C21" s="432">
        <f t="shared" si="1"/>
        <v>12789.4</v>
      </c>
      <c r="D21" s="142">
        <v>49</v>
      </c>
      <c r="E21" s="95">
        <v>3784</v>
      </c>
      <c r="F21" s="94">
        <v>57</v>
      </c>
      <c r="G21" s="440">
        <v>4732.3999999999996</v>
      </c>
      <c r="H21" s="94">
        <v>5</v>
      </c>
      <c r="I21" s="440">
        <v>219</v>
      </c>
      <c r="J21" s="94">
        <v>54</v>
      </c>
      <c r="K21" s="440">
        <v>3674</v>
      </c>
      <c r="L21" s="94">
        <v>11</v>
      </c>
      <c r="M21" s="440">
        <v>380</v>
      </c>
      <c r="N21" s="441" t="s">
        <v>19</v>
      </c>
      <c r="Z21" s="443"/>
      <c r="AB21" s="70"/>
      <c r="AC21" s="70"/>
    </row>
    <row r="22" spans="1:29" s="67" customFormat="1" ht="18" customHeight="1">
      <c r="A22" s="262" t="s">
        <v>20</v>
      </c>
      <c r="B22" s="442">
        <f t="shared" si="1"/>
        <v>223</v>
      </c>
      <c r="C22" s="432">
        <f t="shared" si="1"/>
        <v>21805.3</v>
      </c>
      <c r="D22" s="142">
        <v>94</v>
      </c>
      <c r="E22" s="95">
        <v>10120</v>
      </c>
      <c r="F22" s="94">
        <v>55</v>
      </c>
      <c r="G22" s="440">
        <v>6357.8</v>
      </c>
      <c r="H22" s="94">
        <v>25</v>
      </c>
      <c r="I22" s="440">
        <v>1377</v>
      </c>
      <c r="J22" s="94">
        <v>44</v>
      </c>
      <c r="K22" s="440">
        <v>3466.5</v>
      </c>
      <c r="L22" s="94">
        <v>5</v>
      </c>
      <c r="M22" s="440">
        <v>484</v>
      </c>
      <c r="N22" s="441" t="s">
        <v>21</v>
      </c>
      <c r="Z22" s="443"/>
      <c r="AB22" s="70"/>
      <c r="AC22" s="70"/>
    </row>
    <row r="23" spans="1:29" s="67" customFormat="1" ht="18" customHeight="1">
      <c r="A23" s="262" t="s">
        <v>22</v>
      </c>
      <c r="B23" s="442">
        <f t="shared" si="1"/>
        <v>371</v>
      </c>
      <c r="C23" s="432">
        <f t="shared" si="1"/>
        <v>36404</v>
      </c>
      <c r="D23" s="142">
        <v>151</v>
      </c>
      <c r="E23" s="95">
        <v>21268</v>
      </c>
      <c r="F23" s="94">
        <v>77</v>
      </c>
      <c r="G23" s="440">
        <v>6198.5</v>
      </c>
      <c r="H23" s="94">
        <v>44</v>
      </c>
      <c r="I23" s="440">
        <v>2823.9</v>
      </c>
      <c r="J23" s="94">
        <v>74</v>
      </c>
      <c r="K23" s="440">
        <v>4862.6000000000004</v>
      </c>
      <c r="L23" s="94">
        <v>25</v>
      </c>
      <c r="M23" s="440">
        <v>1251</v>
      </c>
      <c r="N23" s="441" t="s">
        <v>23</v>
      </c>
      <c r="Z23" s="443"/>
      <c r="AB23" s="70"/>
      <c r="AC23" s="70"/>
    </row>
    <row r="24" spans="1:29" s="67" customFormat="1" ht="18" customHeight="1">
      <c r="A24" s="262" t="s">
        <v>24</v>
      </c>
      <c r="B24" s="442">
        <f t="shared" si="1"/>
        <v>169</v>
      </c>
      <c r="C24" s="432">
        <f t="shared" si="1"/>
        <v>20776.300000000003</v>
      </c>
      <c r="D24" s="142">
        <v>29</v>
      </c>
      <c r="E24" s="95">
        <v>9751.5</v>
      </c>
      <c r="F24" s="94">
        <v>41</v>
      </c>
      <c r="G24" s="440">
        <v>4800.1000000000004</v>
      </c>
      <c r="H24" s="94">
        <v>36</v>
      </c>
      <c r="I24" s="440">
        <v>2162.8000000000002</v>
      </c>
      <c r="J24" s="94">
        <v>57</v>
      </c>
      <c r="K24" s="440">
        <v>3711.9</v>
      </c>
      <c r="L24" s="94">
        <v>6</v>
      </c>
      <c r="M24" s="440">
        <v>350</v>
      </c>
      <c r="N24" s="441" t="s">
        <v>25</v>
      </c>
      <c r="Z24" s="443"/>
      <c r="AB24" s="70"/>
      <c r="AC24" s="70"/>
    </row>
    <row r="25" spans="1:29" s="67" customFormat="1" ht="18" customHeight="1">
      <c r="A25" s="262" t="s">
        <v>26</v>
      </c>
      <c r="B25" s="442">
        <f t="shared" si="1"/>
        <v>163</v>
      </c>
      <c r="C25" s="432">
        <f t="shared" si="1"/>
        <v>18547.899999999998</v>
      </c>
      <c r="D25" s="142">
        <v>66</v>
      </c>
      <c r="E25" s="95">
        <v>12657.8</v>
      </c>
      <c r="F25" s="94">
        <v>17</v>
      </c>
      <c r="G25" s="440">
        <v>1729.3</v>
      </c>
      <c r="H25" s="94">
        <v>11</v>
      </c>
      <c r="I25" s="440">
        <v>745</v>
      </c>
      <c r="J25" s="94">
        <v>58</v>
      </c>
      <c r="K25" s="440">
        <v>2681.8</v>
      </c>
      <c r="L25" s="94">
        <v>11</v>
      </c>
      <c r="M25" s="440">
        <v>734</v>
      </c>
      <c r="N25" s="441" t="s">
        <v>27</v>
      </c>
      <c r="Z25" s="443"/>
      <c r="AB25" s="70"/>
      <c r="AC25" s="70"/>
    </row>
    <row r="26" spans="1:29" s="67" customFormat="1" ht="18" customHeight="1">
      <c r="A26" s="262" t="s">
        <v>28</v>
      </c>
      <c r="B26" s="442">
        <f t="shared" si="1"/>
        <v>109</v>
      </c>
      <c r="C26" s="432">
        <f t="shared" si="1"/>
        <v>6714.2999999999993</v>
      </c>
      <c r="D26" s="142">
        <v>32</v>
      </c>
      <c r="E26" s="95">
        <v>2018.2</v>
      </c>
      <c r="F26" s="94">
        <v>17</v>
      </c>
      <c r="G26" s="440">
        <v>1398.5</v>
      </c>
      <c r="H26" s="94">
        <v>28</v>
      </c>
      <c r="I26" s="440">
        <v>1455.1</v>
      </c>
      <c r="J26" s="94">
        <v>20</v>
      </c>
      <c r="K26" s="440">
        <v>1155.5</v>
      </c>
      <c r="L26" s="94">
        <v>12</v>
      </c>
      <c r="M26" s="440">
        <v>687</v>
      </c>
      <c r="N26" s="441" t="s">
        <v>29</v>
      </c>
      <c r="Z26" s="443"/>
      <c r="AB26" s="70"/>
      <c r="AC26" s="70"/>
    </row>
    <row r="27" spans="1:29" s="67" customFormat="1" ht="17.850000000000001" customHeight="1">
      <c r="A27" s="262" t="s">
        <v>30</v>
      </c>
      <c r="B27" s="442">
        <f t="shared" si="1"/>
        <v>172</v>
      </c>
      <c r="C27" s="432">
        <f t="shared" si="1"/>
        <v>10772.4</v>
      </c>
      <c r="D27" s="142">
        <v>36</v>
      </c>
      <c r="E27" s="95">
        <v>2328</v>
      </c>
      <c r="F27" s="94">
        <v>44</v>
      </c>
      <c r="G27" s="440">
        <v>3818.8</v>
      </c>
      <c r="H27" s="94">
        <v>49</v>
      </c>
      <c r="I27" s="440">
        <v>2100.9</v>
      </c>
      <c r="J27" s="94">
        <v>25</v>
      </c>
      <c r="K27" s="440">
        <v>1714.9</v>
      </c>
      <c r="L27" s="94">
        <v>18</v>
      </c>
      <c r="M27" s="440">
        <v>809.8</v>
      </c>
      <c r="N27" s="441" t="s">
        <v>31</v>
      </c>
      <c r="Z27" s="443"/>
      <c r="AB27" s="70"/>
      <c r="AC27" s="70"/>
    </row>
    <row r="28" spans="1:29" s="67" customFormat="1" ht="17.850000000000001" customHeight="1">
      <c r="A28" s="262" t="s">
        <v>32</v>
      </c>
      <c r="B28" s="442">
        <f t="shared" si="1"/>
        <v>110</v>
      </c>
      <c r="C28" s="432">
        <f t="shared" si="1"/>
        <v>6883.5999999999995</v>
      </c>
      <c r="D28" s="142">
        <v>0</v>
      </c>
      <c r="E28" s="142">
        <v>0</v>
      </c>
      <c r="F28" s="94">
        <v>17</v>
      </c>
      <c r="G28" s="440">
        <v>1694</v>
      </c>
      <c r="H28" s="94">
        <v>42</v>
      </c>
      <c r="I28" s="440">
        <v>2065.3000000000002</v>
      </c>
      <c r="J28" s="94">
        <v>39</v>
      </c>
      <c r="K28" s="440">
        <v>2177.6</v>
      </c>
      <c r="L28" s="94">
        <v>12</v>
      </c>
      <c r="M28" s="440">
        <v>946.7</v>
      </c>
      <c r="N28" s="441" t="s">
        <v>33</v>
      </c>
      <c r="Z28" s="443"/>
      <c r="AB28" s="70"/>
      <c r="AC28" s="70"/>
    </row>
    <row r="29" spans="1:29" s="67" customFormat="1" ht="17.850000000000001" customHeight="1">
      <c r="A29" s="262" t="s">
        <v>34</v>
      </c>
      <c r="B29" s="442">
        <f t="shared" si="1"/>
        <v>163</v>
      </c>
      <c r="C29" s="432">
        <f t="shared" si="1"/>
        <v>7822.2</v>
      </c>
      <c r="D29" s="142">
        <v>0</v>
      </c>
      <c r="E29" s="142">
        <v>0</v>
      </c>
      <c r="F29" s="94">
        <v>23</v>
      </c>
      <c r="G29" s="440">
        <v>2046.9</v>
      </c>
      <c r="H29" s="94">
        <v>87</v>
      </c>
      <c r="I29" s="440">
        <v>3174</v>
      </c>
      <c r="J29" s="94">
        <v>53</v>
      </c>
      <c r="K29" s="440">
        <v>2601.3000000000002</v>
      </c>
      <c r="L29" s="94">
        <v>0</v>
      </c>
      <c r="M29" s="440">
        <v>0</v>
      </c>
      <c r="N29" s="441" t="s">
        <v>35</v>
      </c>
      <c r="Z29" s="443"/>
      <c r="AB29" s="70"/>
      <c r="AC29" s="70"/>
    </row>
    <row r="30" spans="1:29" s="67" customFormat="1" ht="17.850000000000001" customHeight="1">
      <c r="A30" s="262" t="s">
        <v>36</v>
      </c>
      <c r="B30" s="442">
        <f t="shared" si="1"/>
        <v>138</v>
      </c>
      <c r="C30" s="432">
        <f t="shared" si="1"/>
        <v>7210.6</v>
      </c>
      <c r="D30" s="142">
        <v>0</v>
      </c>
      <c r="E30" s="142">
        <v>0</v>
      </c>
      <c r="F30" s="94">
        <v>31</v>
      </c>
      <c r="G30" s="440">
        <v>2546</v>
      </c>
      <c r="H30" s="94">
        <v>21</v>
      </c>
      <c r="I30" s="440">
        <v>599.6</v>
      </c>
      <c r="J30" s="94">
        <v>63</v>
      </c>
      <c r="K30" s="440">
        <v>2960.1</v>
      </c>
      <c r="L30" s="94">
        <v>23</v>
      </c>
      <c r="M30" s="440">
        <v>1104.9000000000001</v>
      </c>
      <c r="N30" s="441" t="s">
        <v>37</v>
      </c>
      <c r="Z30" s="443"/>
      <c r="AB30" s="70"/>
      <c r="AC30" s="70"/>
    </row>
    <row r="31" spans="1:29" s="67" customFormat="1" ht="18" customHeight="1">
      <c r="A31" s="262" t="s">
        <v>38</v>
      </c>
      <c r="B31" s="442">
        <f t="shared" si="1"/>
        <v>127</v>
      </c>
      <c r="C31" s="432">
        <f t="shared" si="1"/>
        <v>17124.2</v>
      </c>
      <c r="D31" s="142">
        <v>29</v>
      </c>
      <c r="E31" s="95">
        <v>10306.6</v>
      </c>
      <c r="F31" s="94">
        <v>35</v>
      </c>
      <c r="G31" s="440">
        <v>3227.4</v>
      </c>
      <c r="H31" s="94">
        <v>18</v>
      </c>
      <c r="I31" s="440">
        <v>898</v>
      </c>
      <c r="J31" s="94">
        <v>26</v>
      </c>
      <c r="K31" s="440">
        <v>1178.3</v>
      </c>
      <c r="L31" s="94">
        <v>19</v>
      </c>
      <c r="M31" s="440">
        <v>1513.9</v>
      </c>
      <c r="N31" s="441" t="s">
        <v>39</v>
      </c>
      <c r="Z31" s="443"/>
      <c r="AB31" s="70"/>
      <c r="AC31" s="70"/>
    </row>
    <row r="32" spans="1:29" s="67" customFormat="1" ht="17.649999999999999" customHeight="1">
      <c r="A32" s="262" t="s">
        <v>40</v>
      </c>
      <c r="B32" s="442">
        <f t="shared" si="1"/>
        <v>89</v>
      </c>
      <c r="C32" s="432">
        <f t="shared" si="1"/>
        <v>15241.9</v>
      </c>
      <c r="D32" s="142">
        <v>40</v>
      </c>
      <c r="E32" s="95">
        <v>7454.5</v>
      </c>
      <c r="F32" s="94">
        <v>24</v>
      </c>
      <c r="G32" s="440">
        <v>3350.4</v>
      </c>
      <c r="H32" s="94">
        <v>5</v>
      </c>
      <c r="I32" s="440">
        <v>229.4</v>
      </c>
      <c r="J32" s="94">
        <v>13</v>
      </c>
      <c r="K32" s="440">
        <v>2584</v>
      </c>
      <c r="L32" s="94">
        <v>7</v>
      </c>
      <c r="M32" s="440">
        <v>1623.6</v>
      </c>
      <c r="N32" s="441" t="s">
        <v>41</v>
      </c>
      <c r="Z32" s="443"/>
      <c r="AB32" s="70"/>
      <c r="AC32" s="70"/>
    </row>
    <row r="33" spans="1:29" s="67" customFormat="1" ht="17.649999999999999" customHeight="1">
      <c r="A33" s="262" t="s">
        <v>42</v>
      </c>
      <c r="B33" s="442">
        <f t="shared" si="1"/>
        <v>153</v>
      </c>
      <c r="C33" s="432">
        <f t="shared" si="1"/>
        <v>19173</v>
      </c>
      <c r="D33" s="444">
        <v>58</v>
      </c>
      <c r="E33" s="445">
        <v>10948.3</v>
      </c>
      <c r="F33" s="444">
        <v>41</v>
      </c>
      <c r="G33" s="445">
        <v>5066.1000000000004</v>
      </c>
      <c r="H33" s="444">
        <v>15</v>
      </c>
      <c r="I33" s="440">
        <v>859.6</v>
      </c>
      <c r="J33" s="444">
        <v>36</v>
      </c>
      <c r="K33" s="445">
        <v>1968</v>
      </c>
      <c r="L33" s="94">
        <v>3</v>
      </c>
      <c r="M33" s="440">
        <v>331</v>
      </c>
      <c r="N33" s="441" t="s">
        <v>43</v>
      </c>
      <c r="Z33" s="443"/>
      <c r="AB33" s="70"/>
      <c r="AC33" s="70"/>
    </row>
    <row r="34" spans="1:29" s="67" customFormat="1" ht="17.649999999999999" customHeight="1">
      <c r="A34" s="262" t="s">
        <v>44</v>
      </c>
      <c r="B34" s="442">
        <f t="shared" si="1"/>
        <v>172</v>
      </c>
      <c r="C34" s="432">
        <f t="shared" si="1"/>
        <v>12380.499999999998</v>
      </c>
      <c r="D34" s="142">
        <v>95</v>
      </c>
      <c r="E34" s="95">
        <v>6707.4</v>
      </c>
      <c r="F34" s="94">
        <v>45</v>
      </c>
      <c r="G34" s="440">
        <v>4373.2</v>
      </c>
      <c r="H34" s="94">
        <v>6</v>
      </c>
      <c r="I34" s="440">
        <v>190</v>
      </c>
      <c r="J34" s="94">
        <v>21</v>
      </c>
      <c r="K34" s="440">
        <v>666.9</v>
      </c>
      <c r="L34" s="94">
        <v>5</v>
      </c>
      <c r="M34" s="440">
        <v>443</v>
      </c>
      <c r="N34" s="441" t="s">
        <v>45</v>
      </c>
      <c r="Z34" s="443"/>
      <c r="AB34" s="70"/>
      <c r="AC34" s="70"/>
    </row>
    <row r="35" spans="1:29" s="67" customFormat="1" ht="17.649999999999999" customHeight="1">
      <c r="A35" s="255" t="s">
        <v>46</v>
      </c>
      <c r="B35" s="69">
        <f t="shared" si="1"/>
        <v>128</v>
      </c>
      <c r="C35" s="432">
        <f t="shared" si="1"/>
        <v>10258.4</v>
      </c>
      <c r="D35" s="142">
        <v>20</v>
      </c>
      <c r="E35" s="95">
        <v>1665</v>
      </c>
      <c r="F35" s="94">
        <v>45</v>
      </c>
      <c r="G35" s="440">
        <v>4620.8</v>
      </c>
      <c r="H35" s="94">
        <v>16</v>
      </c>
      <c r="I35" s="440">
        <v>1465</v>
      </c>
      <c r="J35" s="94">
        <v>47</v>
      </c>
      <c r="K35" s="440">
        <v>2507.6</v>
      </c>
      <c r="L35" s="94">
        <v>0</v>
      </c>
      <c r="M35" s="440">
        <v>0</v>
      </c>
      <c r="N35" s="441" t="s">
        <v>47</v>
      </c>
    </row>
    <row r="36" spans="1:29" s="67" customFormat="1" ht="17.649999999999999" customHeight="1">
      <c r="A36" s="255" t="s">
        <v>48</v>
      </c>
      <c r="B36" s="69">
        <f t="shared" si="1"/>
        <v>145</v>
      </c>
      <c r="C36" s="432">
        <f t="shared" si="1"/>
        <v>7354.7000000000007</v>
      </c>
      <c r="D36" s="142">
        <v>0</v>
      </c>
      <c r="E36" s="142">
        <v>0</v>
      </c>
      <c r="F36" s="94">
        <v>54</v>
      </c>
      <c r="G36" s="440">
        <v>4838.5</v>
      </c>
      <c r="H36" s="94">
        <v>36</v>
      </c>
      <c r="I36" s="440">
        <v>1067.5999999999999</v>
      </c>
      <c r="J36" s="94">
        <v>48</v>
      </c>
      <c r="K36" s="440">
        <v>1099.5999999999999</v>
      </c>
      <c r="L36" s="94">
        <v>7</v>
      </c>
      <c r="M36" s="440">
        <v>349</v>
      </c>
      <c r="N36" s="441" t="s">
        <v>49</v>
      </c>
    </row>
    <row r="37" spans="1:29" s="67" customFormat="1" ht="17.649999999999999" customHeight="1">
      <c r="A37" s="255" t="s">
        <v>50</v>
      </c>
      <c r="B37" s="69">
        <f t="shared" si="1"/>
        <v>194</v>
      </c>
      <c r="C37" s="432">
        <f t="shared" si="1"/>
        <v>13105</v>
      </c>
      <c r="D37" s="142">
        <v>0</v>
      </c>
      <c r="E37" s="142">
        <v>0</v>
      </c>
      <c r="F37" s="94">
        <v>68</v>
      </c>
      <c r="G37" s="440">
        <v>6120.7</v>
      </c>
      <c r="H37" s="94">
        <v>51</v>
      </c>
      <c r="I37" s="440">
        <v>2114.8000000000002</v>
      </c>
      <c r="J37" s="94">
        <v>51</v>
      </c>
      <c r="K37" s="440">
        <v>3892.5</v>
      </c>
      <c r="L37" s="94">
        <v>24</v>
      </c>
      <c r="M37" s="440">
        <v>977</v>
      </c>
      <c r="N37" s="441" t="s">
        <v>51</v>
      </c>
    </row>
    <row r="38" spans="1:29" s="67" customFormat="1" ht="17.649999999999999" customHeight="1" thickBot="1">
      <c r="A38" s="266" t="s">
        <v>52</v>
      </c>
      <c r="B38" s="446">
        <f t="shared" si="1"/>
        <v>18</v>
      </c>
      <c r="C38" s="447">
        <f t="shared" si="1"/>
        <v>430</v>
      </c>
      <c r="D38" s="448">
        <v>0</v>
      </c>
      <c r="E38" s="744">
        <v>0</v>
      </c>
      <c r="F38" s="449">
        <v>0</v>
      </c>
      <c r="G38" s="450">
        <v>0</v>
      </c>
      <c r="H38" s="450">
        <v>0</v>
      </c>
      <c r="I38" s="450">
        <v>0</v>
      </c>
      <c r="J38" s="449">
        <v>3</v>
      </c>
      <c r="K38" s="450">
        <v>48</v>
      </c>
      <c r="L38" s="449">
        <v>15</v>
      </c>
      <c r="M38" s="450">
        <v>382</v>
      </c>
      <c r="N38" s="451" t="s">
        <v>53</v>
      </c>
    </row>
    <row r="39" spans="1:29" s="127" customFormat="1" ht="11.1" customHeight="1">
      <c r="A39" s="127" t="s">
        <v>734</v>
      </c>
      <c r="B39" s="452"/>
      <c r="C39" s="453"/>
      <c r="E39" s="454"/>
      <c r="F39" s="454"/>
      <c r="G39" s="455"/>
      <c r="H39" s="128"/>
      <c r="I39" s="456"/>
      <c r="J39" s="128"/>
      <c r="K39" s="456"/>
      <c r="L39" s="128"/>
      <c r="M39" s="456"/>
      <c r="N39" s="129" t="s">
        <v>270</v>
      </c>
    </row>
    <row r="40" spans="1:29" s="116" customFormat="1" ht="11.1" customHeight="1">
      <c r="A40" s="127" t="s">
        <v>300</v>
      </c>
      <c r="B40" s="158"/>
      <c r="C40" s="457"/>
      <c r="E40" s="457"/>
      <c r="G40" s="457"/>
      <c r="H40" s="158"/>
      <c r="I40" s="457"/>
      <c r="K40" s="457"/>
      <c r="M40" s="457"/>
    </row>
    <row r="41" spans="1:29" s="106" customFormat="1" ht="11.25">
      <c r="A41" s="137"/>
      <c r="B41" s="137"/>
      <c r="C41" s="160"/>
      <c r="E41" s="160"/>
      <c r="G41" s="160"/>
      <c r="H41" s="137"/>
      <c r="I41" s="160"/>
      <c r="K41" s="160"/>
      <c r="M41" s="160"/>
    </row>
    <row r="42" spans="1:29" s="106" customFormat="1" ht="11.25">
      <c r="A42" s="137"/>
      <c r="B42" s="137"/>
      <c r="C42" s="160"/>
      <c r="E42" s="160"/>
      <c r="G42" s="160"/>
      <c r="H42" s="137"/>
      <c r="I42" s="160"/>
      <c r="K42" s="160"/>
      <c r="M42" s="160"/>
    </row>
    <row r="43" spans="1:29" s="106" customFormat="1" ht="11.25">
      <c r="A43" s="137"/>
      <c r="B43" s="137"/>
      <c r="C43" s="160"/>
      <c r="E43" s="160"/>
      <c r="G43" s="160"/>
      <c r="H43" s="137"/>
      <c r="I43" s="160"/>
      <c r="K43" s="160"/>
      <c r="M43" s="160"/>
    </row>
    <row r="44" spans="1:29" s="106" customFormat="1" ht="11.25">
      <c r="A44" s="137"/>
      <c r="B44" s="137"/>
      <c r="C44" s="160"/>
      <c r="E44" s="160"/>
      <c r="G44" s="160"/>
      <c r="H44" s="137"/>
      <c r="I44" s="160"/>
      <c r="K44" s="160"/>
      <c r="M44" s="160"/>
    </row>
    <row r="45" spans="1:29" s="106" customFormat="1" ht="11.25">
      <c r="A45" s="137"/>
      <c r="B45" s="137"/>
      <c r="C45" s="160"/>
      <c r="E45" s="160"/>
      <c r="G45" s="160"/>
      <c r="H45" s="137"/>
      <c r="I45" s="160"/>
      <c r="K45" s="160"/>
      <c r="M45" s="160"/>
    </row>
    <row r="46" spans="1:29" s="106" customFormat="1" ht="11.25">
      <c r="A46" s="137"/>
      <c r="B46" s="137"/>
      <c r="C46" s="160"/>
      <c r="E46" s="160"/>
      <c r="G46" s="160"/>
      <c r="H46" s="137"/>
      <c r="I46" s="160"/>
      <c r="K46" s="160"/>
      <c r="M46" s="160"/>
    </row>
    <row r="47" spans="1:29" s="106" customFormat="1" ht="11.25">
      <c r="A47" s="137"/>
      <c r="B47" s="137"/>
      <c r="C47" s="160"/>
      <c r="E47" s="160"/>
      <c r="G47" s="160"/>
      <c r="H47" s="137"/>
      <c r="I47" s="160"/>
      <c r="K47" s="160"/>
      <c r="M47" s="160"/>
    </row>
    <row r="48" spans="1:29" s="106" customFormat="1" ht="11.25">
      <c r="A48" s="137"/>
      <c r="B48" s="137"/>
      <c r="C48" s="160"/>
      <c r="E48" s="160"/>
      <c r="G48" s="160"/>
      <c r="H48" s="137"/>
      <c r="I48" s="160"/>
      <c r="K48" s="160"/>
      <c r="M48" s="160"/>
    </row>
    <row r="49" spans="1:13" s="106" customFormat="1" ht="11.25">
      <c r="A49" s="137"/>
      <c r="B49" s="137"/>
      <c r="C49" s="160"/>
      <c r="E49" s="160"/>
      <c r="G49" s="160"/>
      <c r="H49" s="137"/>
      <c r="I49" s="160"/>
      <c r="K49" s="160"/>
      <c r="M49" s="160"/>
    </row>
    <row r="50" spans="1:13" s="106" customFormat="1" ht="11.25">
      <c r="A50" s="137"/>
      <c r="B50" s="137"/>
      <c r="C50" s="160"/>
      <c r="E50" s="160"/>
      <c r="G50" s="160"/>
      <c r="H50" s="137"/>
      <c r="I50" s="160"/>
      <c r="K50" s="160"/>
      <c r="M50" s="160"/>
    </row>
    <row r="51" spans="1:13" s="106" customFormat="1" ht="11.25">
      <c r="A51" s="137"/>
      <c r="B51" s="137"/>
      <c r="C51" s="160"/>
      <c r="E51" s="160"/>
      <c r="G51" s="160"/>
      <c r="H51" s="137"/>
      <c r="I51" s="160"/>
      <c r="K51" s="160"/>
      <c r="M51" s="160"/>
    </row>
    <row r="52" spans="1:13" s="106" customFormat="1" ht="11.25">
      <c r="A52" s="137"/>
      <c r="B52" s="137"/>
      <c r="C52" s="160"/>
      <c r="E52" s="160"/>
      <c r="G52" s="160"/>
      <c r="H52" s="137"/>
      <c r="I52" s="160"/>
      <c r="K52" s="160"/>
      <c r="M52" s="160"/>
    </row>
    <row r="53" spans="1:13" s="106" customFormat="1" ht="11.25">
      <c r="A53" s="137"/>
      <c r="B53" s="137"/>
      <c r="C53" s="160"/>
      <c r="E53" s="160"/>
      <c r="G53" s="160"/>
      <c r="H53" s="137"/>
      <c r="I53" s="160"/>
      <c r="K53" s="160"/>
      <c r="M53" s="160"/>
    </row>
    <row r="54" spans="1:13" s="106" customFormat="1" ht="11.25">
      <c r="A54" s="137"/>
      <c r="B54" s="137"/>
      <c r="C54" s="160"/>
      <c r="E54" s="160"/>
      <c r="G54" s="160"/>
      <c r="H54" s="137"/>
      <c r="I54" s="160"/>
      <c r="K54" s="160"/>
      <c r="M54" s="160"/>
    </row>
    <row r="55" spans="1:13" s="106" customFormat="1" ht="11.25">
      <c r="A55" s="137"/>
      <c r="B55" s="137"/>
      <c r="C55" s="160"/>
      <c r="E55" s="160"/>
      <c r="G55" s="160"/>
      <c r="H55" s="137"/>
      <c r="I55" s="160"/>
      <c r="K55" s="160"/>
      <c r="M55" s="160"/>
    </row>
    <row r="56" spans="1:13" s="106" customFormat="1" ht="11.25">
      <c r="A56" s="137"/>
      <c r="B56" s="137"/>
      <c r="C56" s="160"/>
      <c r="E56" s="160"/>
      <c r="G56" s="160"/>
      <c r="H56" s="137"/>
      <c r="I56" s="160"/>
      <c r="K56" s="160"/>
      <c r="M56" s="160"/>
    </row>
    <row r="57" spans="1:13" s="106" customFormat="1" ht="11.25">
      <c r="A57" s="137"/>
      <c r="B57" s="137"/>
      <c r="C57" s="160"/>
      <c r="E57" s="160"/>
      <c r="G57" s="160"/>
      <c r="H57" s="137"/>
      <c r="I57" s="160"/>
      <c r="K57" s="160"/>
      <c r="M57" s="160"/>
    </row>
    <row r="58" spans="1:13" s="106" customFormat="1" ht="11.25">
      <c r="A58" s="137"/>
      <c r="B58" s="137"/>
      <c r="C58" s="160"/>
      <c r="E58" s="160"/>
      <c r="G58" s="160"/>
      <c r="H58" s="137"/>
      <c r="I58" s="160"/>
      <c r="K58" s="160"/>
      <c r="M58" s="160"/>
    </row>
    <row r="59" spans="1:13" s="106" customFormat="1" ht="11.25">
      <c r="A59" s="137"/>
      <c r="B59" s="137"/>
      <c r="C59" s="160"/>
      <c r="E59" s="160"/>
      <c r="G59" s="160"/>
      <c r="H59" s="137"/>
      <c r="I59" s="160"/>
      <c r="K59" s="160"/>
      <c r="M59" s="160"/>
    </row>
    <row r="60" spans="1:13" s="106" customFormat="1" ht="11.25">
      <c r="A60" s="137"/>
      <c r="B60" s="137"/>
      <c r="C60" s="160"/>
      <c r="E60" s="160"/>
      <c r="G60" s="160"/>
      <c r="H60" s="137"/>
      <c r="I60" s="160"/>
      <c r="K60" s="160"/>
      <c r="M60" s="160"/>
    </row>
    <row r="61" spans="1:13" s="106" customFormat="1" ht="11.25">
      <c r="A61" s="137"/>
      <c r="B61" s="137"/>
      <c r="C61" s="160"/>
      <c r="E61" s="160"/>
      <c r="G61" s="160"/>
      <c r="H61" s="137"/>
      <c r="I61" s="160"/>
      <c r="K61" s="160"/>
      <c r="M61" s="160"/>
    </row>
    <row r="62" spans="1:13" s="106" customFormat="1" ht="11.25">
      <c r="A62" s="137"/>
      <c r="B62" s="137"/>
      <c r="C62" s="160"/>
      <c r="E62" s="160"/>
      <c r="G62" s="160"/>
      <c r="H62" s="137"/>
      <c r="I62" s="160"/>
      <c r="K62" s="160"/>
      <c r="M62" s="160"/>
    </row>
    <row r="63" spans="1:13" s="106" customFormat="1" ht="11.25">
      <c r="A63" s="137"/>
      <c r="B63" s="137"/>
      <c r="C63" s="160"/>
      <c r="E63" s="160"/>
      <c r="G63" s="160"/>
      <c r="H63" s="137"/>
      <c r="I63" s="160"/>
      <c r="K63" s="160"/>
      <c r="M63" s="160"/>
    </row>
    <row r="64" spans="1:13" s="106" customFormat="1" ht="11.25">
      <c r="A64" s="137"/>
      <c r="B64" s="137"/>
      <c r="C64" s="160"/>
      <c r="E64" s="160"/>
      <c r="G64" s="160"/>
      <c r="H64" s="137"/>
      <c r="I64" s="160"/>
      <c r="K64" s="160"/>
      <c r="M64" s="160"/>
    </row>
    <row r="65" spans="1:13" s="106" customFormat="1" ht="11.25">
      <c r="A65" s="137"/>
      <c r="B65" s="137"/>
      <c r="C65" s="160"/>
      <c r="E65" s="160"/>
      <c r="G65" s="160"/>
      <c r="H65" s="137"/>
      <c r="I65" s="160"/>
      <c r="K65" s="160"/>
      <c r="M65" s="160"/>
    </row>
    <row r="66" spans="1:13" s="106" customFormat="1" ht="11.25">
      <c r="A66" s="137"/>
      <c r="B66" s="137"/>
      <c r="C66" s="160"/>
      <c r="E66" s="160"/>
      <c r="G66" s="160"/>
      <c r="H66" s="137"/>
      <c r="I66" s="160"/>
      <c r="K66" s="160"/>
      <c r="M66" s="160"/>
    </row>
    <row r="67" spans="1:13" s="106" customFormat="1" ht="11.25">
      <c r="A67" s="137"/>
      <c r="B67" s="137"/>
      <c r="C67" s="160"/>
      <c r="E67" s="160"/>
      <c r="G67" s="160"/>
      <c r="H67" s="137"/>
      <c r="I67" s="160"/>
      <c r="K67" s="160"/>
      <c r="M67" s="160"/>
    </row>
    <row r="68" spans="1:13" s="106" customFormat="1" ht="11.25">
      <c r="A68" s="137"/>
      <c r="B68" s="137"/>
      <c r="C68" s="160"/>
      <c r="E68" s="160"/>
      <c r="G68" s="160"/>
      <c r="H68" s="137"/>
      <c r="I68" s="160"/>
      <c r="K68" s="160"/>
      <c r="M68" s="160"/>
    </row>
    <row r="69" spans="1:13" s="106" customFormat="1" ht="11.25">
      <c r="A69" s="137"/>
      <c r="B69" s="137"/>
      <c r="C69" s="160"/>
      <c r="E69" s="160"/>
      <c r="G69" s="160"/>
      <c r="H69" s="137"/>
      <c r="I69" s="160"/>
      <c r="K69" s="160"/>
      <c r="M69" s="160"/>
    </row>
    <row r="70" spans="1:13" s="106" customFormat="1" ht="11.25">
      <c r="A70" s="137"/>
      <c r="B70" s="137"/>
      <c r="C70" s="160"/>
      <c r="E70" s="160"/>
      <c r="G70" s="160"/>
      <c r="H70" s="137"/>
      <c r="I70" s="160"/>
      <c r="K70" s="160"/>
      <c r="M70" s="160"/>
    </row>
    <row r="71" spans="1:13" s="106" customFormat="1" ht="11.25">
      <c r="A71" s="137"/>
      <c r="B71" s="137"/>
      <c r="C71" s="160"/>
      <c r="E71" s="160"/>
      <c r="G71" s="160"/>
      <c r="H71" s="137"/>
      <c r="I71" s="160"/>
      <c r="K71" s="160"/>
      <c r="M71" s="160"/>
    </row>
    <row r="72" spans="1:13" s="106" customFormat="1" ht="11.25">
      <c r="A72" s="137"/>
      <c r="B72" s="137"/>
      <c r="C72" s="160"/>
      <c r="E72" s="160"/>
      <c r="G72" s="160"/>
      <c r="H72" s="137"/>
      <c r="I72" s="160"/>
      <c r="K72" s="160"/>
      <c r="M72" s="160"/>
    </row>
    <row r="73" spans="1:13" s="106" customFormat="1" ht="11.25">
      <c r="A73" s="137"/>
      <c r="B73" s="137"/>
      <c r="C73" s="160"/>
      <c r="E73" s="160"/>
      <c r="G73" s="160"/>
      <c r="H73" s="137"/>
      <c r="I73" s="160"/>
      <c r="K73" s="160"/>
      <c r="M73" s="160"/>
    </row>
    <row r="74" spans="1:13" s="106" customFormat="1" ht="11.25">
      <c r="A74" s="137"/>
      <c r="B74" s="137"/>
      <c r="C74" s="160"/>
      <c r="E74" s="160"/>
      <c r="G74" s="160"/>
      <c r="H74" s="137"/>
      <c r="I74" s="160"/>
      <c r="K74" s="160"/>
      <c r="M74" s="160"/>
    </row>
    <row r="75" spans="1:13" s="106" customFormat="1" ht="11.25">
      <c r="A75" s="137"/>
      <c r="B75" s="137"/>
      <c r="C75" s="160"/>
      <c r="E75" s="160"/>
      <c r="G75" s="160"/>
      <c r="H75" s="137"/>
      <c r="I75" s="160"/>
      <c r="K75" s="160"/>
      <c r="M75" s="160"/>
    </row>
    <row r="76" spans="1:13" s="106" customFormat="1" ht="11.25">
      <c r="A76" s="137"/>
      <c r="B76" s="137"/>
      <c r="C76" s="160"/>
      <c r="E76" s="160"/>
      <c r="G76" s="160"/>
      <c r="H76" s="137"/>
      <c r="I76" s="160"/>
      <c r="K76" s="160"/>
      <c r="M76" s="160"/>
    </row>
    <row r="77" spans="1:13" s="106" customFormat="1" ht="11.25">
      <c r="A77" s="137"/>
      <c r="B77" s="137"/>
      <c r="C77" s="160"/>
      <c r="E77" s="160"/>
      <c r="G77" s="160"/>
      <c r="H77" s="137"/>
      <c r="I77" s="160"/>
      <c r="K77" s="160"/>
      <c r="M77" s="160"/>
    </row>
    <row r="78" spans="1:13" s="106" customFormat="1" ht="11.25">
      <c r="A78" s="137"/>
      <c r="B78" s="137"/>
      <c r="C78" s="160"/>
      <c r="E78" s="160"/>
      <c r="G78" s="160"/>
      <c r="H78" s="137"/>
      <c r="I78" s="160"/>
      <c r="K78" s="160"/>
      <c r="M78" s="160"/>
    </row>
    <row r="79" spans="1:13" s="106" customFormat="1" ht="11.25">
      <c r="A79" s="137"/>
      <c r="B79" s="137"/>
      <c r="C79" s="160"/>
      <c r="E79" s="160"/>
      <c r="G79" s="160"/>
      <c r="H79" s="137"/>
      <c r="I79" s="160"/>
      <c r="K79" s="160"/>
      <c r="M79" s="160"/>
    </row>
    <row r="80" spans="1:13" s="106" customFormat="1" ht="11.25">
      <c r="A80" s="137"/>
      <c r="B80" s="137"/>
      <c r="C80" s="160"/>
      <c r="E80" s="160"/>
      <c r="G80" s="160"/>
      <c r="H80" s="137"/>
      <c r="I80" s="160"/>
      <c r="K80" s="160"/>
      <c r="M80" s="160"/>
    </row>
    <row r="81" spans="1:13" s="106" customFormat="1" ht="11.25">
      <c r="A81" s="137"/>
      <c r="B81" s="137"/>
      <c r="C81" s="160"/>
      <c r="E81" s="160"/>
      <c r="G81" s="160"/>
      <c r="H81" s="137"/>
      <c r="I81" s="160"/>
      <c r="K81" s="160"/>
      <c r="M81" s="160"/>
    </row>
    <row r="82" spans="1:13" s="106" customFormat="1" ht="11.25">
      <c r="A82" s="137"/>
      <c r="B82" s="137"/>
      <c r="C82" s="160"/>
      <c r="E82" s="160"/>
      <c r="G82" s="160"/>
      <c r="H82" s="137"/>
      <c r="I82" s="160"/>
      <c r="K82" s="160"/>
      <c r="M82" s="160"/>
    </row>
    <row r="83" spans="1:13" s="106" customFormat="1" ht="11.25">
      <c r="A83" s="137"/>
      <c r="B83" s="137"/>
      <c r="C83" s="160"/>
      <c r="E83" s="160"/>
      <c r="G83" s="160"/>
      <c r="H83" s="137"/>
      <c r="I83" s="160"/>
      <c r="K83" s="160"/>
      <c r="M83" s="160"/>
    </row>
    <row r="84" spans="1:13" s="106" customFormat="1" ht="11.25">
      <c r="A84" s="137"/>
      <c r="B84" s="137"/>
      <c r="C84" s="160"/>
      <c r="E84" s="160"/>
      <c r="G84" s="160"/>
      <c r="H84" s="137"/>
      <c r="I84" s="160"/>
      <c r="K84" s="160"/>
      <c r="M84" s="160"/>
    </row>
    <row r="85" spans="1:13" s="106" customFormat="1" ht="11.25">
      <c r="A85" s="137"/>
      <c r="B85" s="137"/>
      <c r="C85" s="160"/>
      <c r="E85" s="160"/>
      <c r="G85" s="160"/>
      <c r="H85" s="137"/>
      <c r="I85" s="160"/>
      <c r="K85" s="160"/>
      <c r="M85" s="160"/>
    </row>
    <row r="86" spans="1:13" s="106" customFormat="1" ht="11.25">
      <c r="A86" s="137"/>
      <c r="B86" s="137"/>
      <c r="C86" s="160"/>
      <c r="E86" s="160"/>
      <c r="G86" s="160"/>
      <c r="H86" s="137"/>
      <c r="I86" s="160"/>
      <c r="K86" s="160"/>
      <c r="M86" s="160"/>
    </row>
    <row r="87" spans="1:13" s="106" customFormat="1" ht="11.25">
      <c r="A87" s="137"/>
      <c r="B87" s="137"/>
      <c r="C87" s="160"/>
      <c r="E87" s="160"/>
      <c r="G87" s="160"/>
      <c r="H87" s="137"/>
      <c r="I87" s="160"/>
      <c r="K87" s="160"/>
      <c r="M87" s="160"/>
    </row>
    <row r="88" spans="1:13" s="106" customFormat="1" ht="11.25">
      <c r="A88" s="137"/>
      <c r="B88" s="137"/>
      <c r="C88" s="160"/>
      <c r="E88" s="160"/>
      <c r="G88" s="160"/>
      <c r="H88" s="137"/>
      <c r="I88" s="160"/>
      <c r="K88" s="160"/>
      <c r="M88" s="160"/>
    </row>
    <row r="89" spans="1:13" s="106" customFormat="1" ht="11.25">
      <c r="A89" s="137"/>
      <c r="B89" s="137"/>
      <c r="C89" s="160"/>
      <c r="E89" s="160"/>
      <c r="G89" s="160"/>
      <c r="H89" s="137"/>
      <c r="I89" s="160"/>
      <c r="K89" s="160"/>
      <c r="M89" s="160"/>
    </row>
    <row r="90" spans="1:13" s="106" customFormat="1" ht="11.25">
      <c r="A90" s="137"/>
      <c r="B90" s="137"/>
      <c r="C90" s="160"/>
      <c r="E90" s="160"/>
      <c r="G90" s="160"/>
      <c r="H90" s="137"/>
      <c r="I90" s="160"/>
      <c r="K90" s="160"/>
      <c r="M90" s="160"/>
    </row>
    <row r="91" spans="1:13" s="106" customFormat="1" ht="11.25">
      <c r="A91" s="137"/>
      <c r="B91" s="137"/>
      <c r="C91" s="160"/>
      <c r="E91" s="160"/>
      <c r="G91" s="160"/>
      <c r="H91" s="137"/>
      <c r="I91" s="160"/>
      <c r="K91" s="160"/>
      <c r="M91" s="160"/>
    </row>
    <row r="92" spans="1:13" s="106" customFormat="1" ht="11.25">
      <c r="A92" s="137"/>
      <c r="B92" s="137"/>
      <c r="C92" s="160"/>
      <c r="E92" s="160"/>
      <c r="G92" s="160"/>
      <c r="H92" s="137"/>
      <c r="I92" s="160"/>
      <c r="K92" s="160"/>
      <c r="M92" s="160"/>
    </row>
    <row r="93" spans="1:13" s="106" customFormat="1" ht="11.25">
      <c r="A93" s="137"/>
      <c r="B93" s="137"/>
      <c r="C93" s="160"/>
      <c r="E93" s="160"/>
      <c r="G93" s="160"/>
      <c r="H93" s="137"/>
      <c r="I93" s="160"/>
      <c r="K93" s="160"/>
      <c r="M93" s="160"/>
    </row>
    <row r="94" spans="1:13" s="106" customFormat="1" ht="11.25">
      <c r="A94" s="137"/>
      <c r="B94" s="137"/>
      <c r="C94" s="160"/>
      <c r="E94" s="160"/>
      <c r="G94" s="160"/>
      <c r="H94" s="137"/>
      <c r="I94" s="160"/>
      <c r="K94" s="160"/>
      <c r="M94" s="160"/>
    </row>
    <row r="95" spans="1:13" s="106" customFormat="1" ht="11.25">
      <c r="A95" s="137"/>
      <c r="B95" s="137"/>
      <c r="C95" s="160"/>
      <c r="E95" s="160"/>
      <c r="G95" s="160"/>
      <c r="H95" s="137"/>
      <c r="I95" s="160"/>
      <c r="K95" s="160"/>
      <c r="M95" s="160"/>
    </row>
    <row r="96" spans="1:13" s="106" customFormat="1" ht="11.25">
      <c r="A96" s="137"/>
      <c r="B96" s="137"/>
      <c r="C96" s="160"/>
      <c r="E96" s="160"/>
      <c r="G96" s="160"/>
      <c r="H96" s="137"/>
      <c r="I96" s="160"/>
      <c r="K96" s="160"/>
      <c r="M96" s="160"/>
    </row>
    <row r="97" spans="1:13" s="106" customFormat="1" ht="11.25">
      <c r="A97" s="137"/>
      <c r="B97" s="137"/>
      <c r="C97" s="160"/>
      <c r="E97" s="160"/>
      <c r="G97" s="160"/>
      <c r="H97" s="137"/>
      <c r="I97" s="160"/>
      <c r="K97" s="160"/>
      <c r="M97" s="160"/>
    </row>
    <row r="98" spans="1:13" s="106" customFormat="1" ht="11.25">
      <c r="A98" s="137"/>
      <c r="B98" s="137"/>
      <c r="C98" s="160"/>
      <c r="E98" s="160"/>
      <c r="G98" s="160"/>
      <c r="H98" s="137"/>
      <c r="I98" s="160"/>
      <c r="K98" s="160"/>
      <c r="M98" s="160"/>
    </row>
    <row r="99" spans="1:13" s="106" customFormat="1" ht="11.25">
      <c r="A99" s="137"/>
      <c r="B99" s="137"/>
      <c r="C99" s="160"/>
      <c r="E99" s="160"/>
      <c r="G99" s="160"/>
      <c r="H99" s="137"/>
      <c r="I99" s="160"/>
      <c r="K99" s="160"/>
      <c r="M99" s="160"/>
    </row>
    <row r="100" spans="1:13" s="106" customFormat="1" ht="11.25">
      <c r="A100" s="137"/>
      <c r="B100" s="137"/>
      <c r="C100" s="160"/>
      <c r="E100" s="160"/>
      <c r="G100" s="160"/>
      <c r="H100" s="137"/>
      <c r="I100" s="160"/>
      <c r="K100" s="160"/>
      <c r="M100" s="160"/>
    </row>
  </sheetData>
  <sheetProtection selectLockedCells="1"/>
  <mergeCells count="27">
    <mergeCell ref="J4:K4"/>
    <mergeCell ref="H6:I7"/>
    <mergeCell ref="J6:K7"/>
    <mergeCell ref="A6:A9"/>
    <mergeCell ref="E8:E9"/>
    <mergeCell ref="D4:G4"/>
    <mergeCell ref="I8:I9"/>
    <mergeCell ref="G8:G9"/>
    <mergeCell ref="H8:H9"/>
    <mergeCell ref="F6:G7"/>
    <mergeCell ref="D6:E7"/>
    <mergeCell ref="L4:M4"/>
    <mergeCell ref="L6:M7"/>
    <mergeCell ref="K8:K9"/>
    <mergeCell ref="N6:N9"/>
    <mergeCell ref="A3:G3"/>
    <mergeCell ref="H3:N3"/>
    <mergeCell ref="D8:D9"/>
    <mergeCell ref="F8:F9"/>
    <mergeCell ref="B6:C7"/>
    <mergeCell ref="A4:C4"/>
    <mergeCell ref="B8:B9"/>
    <mergeCell ref="C8:C9"/>
    <mergeCell ref="J8:J9"/>
    <mergeCell ref="L8:L9"/>
    <mergeCell ref="M8:M9"/>
    <mergeCell ref="H4:I4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12.5" style="427" customWidth="1"/>
    <col min="2" max="2" width="10" style="100" customWidth="1"/>
    <col min="3" max="8" width="10" style="401" customWidth="1"/>
    <col min="9" max="9" width="12.5" style="401" customWidth="1"/>
    <col min="10" max="16" width="10" style="401" customWidth="1"/>
    <col min="17" max="16384" width="9" style="401"/>
  </cols>
  <sheetData>
    <row r="1" spans="1:32" ht="14.1" customHeight="1">
      <c r="A1" s="98" t="s">
        <v>838</v>
      </c>
      <c r="B1" s="101"/>
      <c r="I1" s="98"/>
      <c r="P1" s="102" t="s">
        <v>839</v>
      </c>
    </row>
    <row r="2" spans="1:32" ht="14.1" customHeight="1">
      <c r="A2" s="98"/>
      <c r="B2" s="101"/>
      <c r="I2" s="98"/>
      <c r="P2" s="102"/>
    </row>
    <row r="3" spans="1:32" s="402" customFormat="1" ht="20.100000000000001" customHeight="1">
      <c r="A3" s="1285" t="s">
        <v>385</v>
      </c>
      <c r="B3" s="1285"/>
      <c r="C3" s="1285"/>
      <c r="D3" s="1285"/>
      <c r="E3" s="1285"/>
      <c r="F3" s="1285"/>
      <c r="G3" s="1285"/>
      <c r="H3" s="1285"/>
      <c r="I3" s="1285" t="s">
        <v>386</v>
      </c>
      <c r="J3" s="1285"/>
      <c r="K3" s="1285"/>
      <c r="L3" s="1285"/>
      <c r="M3" s="1285"/>
      <c r="N3" s="1285"/>
      <c r="O3" s="1285"/>
      <c r="P3" s="1285"/>
    </row>
    <row r="4" spans="1:32" s="403" customFormat="1" ht="24" customHeight="1">
      <c r="A4" s="1286"/>
      <c r="B4" s="1286"/>
      <c r="C4" s="1286"/>
      <c r="D4" s="1286"/>
      <c r="E4" s="1286"/>
      <c r="F4" s="1286"/>
      <c r="G4" s="1286"/>
      <c r="H4" s="1286"/>
      <c r="I4" s="1286"/>
      <c r="J4" s="1286"/>
      <c r="K4" s="1286"/>
      <c r="L4" s="1286"/>
      <c r="M4" s="1286"/>
      <c r="N4" s="1286"/>
      <c r="O4" s="1286"/>
      <c r="P4" s="1286"/>
    </row>
    <row r="5" spans="1:32" s="404" customFormat="1" ht="18" customHeight="1" thickBot="1">
      <c r="A5" s="404" t="s">
        <v>271</v>
      </c>
      <c r="B5" s="98"/>
      <c r="H5" s="405"/>
      <c r="P5" s="405" t="s">
        <v>272</v>
      </c>
    </row>
    <row r="6" spans="1:32" s="406" customFormat="1" ht="16.350000000000001" customHeight="1">
      <c r="A6" s="1287" t="s">
        <v>600</v>
      </c>
      <c r="B6" s="951" t="s">
        <v>601</v>
      </c>
      <c r="C6" s="1304"/>
      <c r="D6" s="1272" t="s">
        <v>602</v>
      </c>
      <c r="E6" s="1278" t="s">
        <v>603</v>
      </c>
      <c r="F6" s="1278" t="s">
        <v>604</v>
      </c>
      <c r="G6" s="1278" t="s">
        <v>605</v>
      </c>
      <c r="H6" s="1307" t="s">
        <v>606</v>
      </c>
      <c r="I6" s="1287" t="s">
        <v>607</v>
      </c>
      <c r="J6" s="1269" t="s">
        <v>608</v>
      </c>
      <c r="K6" s="1278" t="s">
        <v>609</v>
      </c>
      <c r="L6" s="1278" t="s">
        <v>610</v>
      </c>
      <c r="M6" s="1278" t="s">
        <v>611</v>
      </c>
      <c r="N6" s="1295" t="s">
        <v>612</v>
      </c>
      <c r="O6" s="1296"/>
      <c r="P6" s="1296"/>
      <c r="AD6" s="407"/>
      <c r="AE6" s="407"/>
      <c r="AF6" s="407"/>
    </row>
    <row r="7" spans="1:32" s="406" customFormat="1" ht="14.1" customHeight="1">
      <c r="A7" s="1288"/>
      <c r="B7" s="1250"/>
      <c r="C7" s="1305"/>
      <c r="D7" s="1273"/>
      <c r="E7" s="1279"/>
      <c r="F7" s="1279"/>
      <c r="G7" s="1279"/>
      <c r="H7" s="1308"/>
      <c r="I7" s="1288"/>
      <c r="J7" s="1270"/>
      <c r="K7" s="1279"/>
      <c r="L7" s="1281"/>
      <c r="M7" s="1281"/>
      <c r="N7" s="1275" t="s">
        <v>613</v>
      </c>
      <c r="O7" s="1283" t="s">
        <v>614</v>
      </c>
      <c r="P7" s="1291" t="s">
        <v>615</v>
      </c>
    </row>
    <row r="8" spans="1:32" s="406" customFormat="1" ht="14.1" customHeight="1">
      <c r="A8" s="1288"/>
      <c r="B8" s="1250"/>
      <c r="C8" s="1305"/>
      <c r="D8" s="1273"/>
      <c r="E8" s="1279"/>
      <c r="F8" s="1279"/>
      <c r="G8" s="1279"/>
      <c r="H8" s="1308"/>
      <c r="I8" s="1288"/>
      <c r="J8" s="1270"/>
      <c r="K8" s="1279"/>
      <c r="L8" s="1281"/>
      <c r="M8" s="1281"/>
      <c r="N8" s="1276"/>
      <c r="O8" s="1283"/>
      <c r="P8" s="1291"/>
    </row>
    <row r="9" spans="1:32" s="406" customFormat="1" ht="14.1" customHeight="1">
      <c r="A9" s="1289"/>
      <c r="B9" s="1251"/>
      <c r="C9" s="1306"/>
      <c r="D9" s="1274"/>
      <c r="E9" s="1280"/>
      <c r="F9" s="1280"/>
      <c r="G9" s="1280"/>
      <c r="H9" s="1309"/>
      <c r="I9" s="1289"/>
      <c r="J9" s="1271"/>
      <c r="K9" s="1280"/>
      <c r="L9" s="1282"/>
      <c r="M9" s="1282"/>
      <c r="N9" s="1277"/>
      <c r="O9" s="1284"/>
      <c r="P9" s="1292"/>
    </row>
    <row r="10" spans="1:32" s="406" customFormat="1" ht="44.25" customHeight="1">
      <c r="A10" s="408" t="s">
        <v>7</v>
      </c>
      <c r="B10" s="1302">
        <v>31179</v>
      </c>
      <c r="C10" s="1303"/>
      <c r="D10" s="409">
        <v>136</v>
      </c>
      <c r="E10" s="409">
        <v>11460</v>
      </c>
      <c r="F10" s="409">
        <v>1612</v>
      </c>
      <c r="G10" s="409">
        <v>10313</v>
      </c>
      <c r="H10" s="409">
        <v>14</v>
      </c>
      <c r="I10" s="408" t="s">
        <v>7</v>
      </c>
      <c r="J10" s="409">
        <v>4495</v>
      </c>
      <c r="K10" s="409">
        <v>486</v>
      </c>
      <c r="L10" s="409">
        <v>40</v>
      </c>
      <c r="M10" s="409">
        <v>344</v>
      </c>
      <c r="N10" s="409">
        <v>1</v>
      </c>
      <c r="O10" s="409">
        <v>0</v>
      </c>
      <c r="P10" s="409">
        <v>0</v>
      </c>
    </row>
    <row r="11" spans="1:32" s="406" customFormat="1" ht="44.25" customHeight="1">
      <c r="A11" s="408" t="s">
        <v>291</v>
      </c>
      <c r="B11" s="1302">
        <v>33200</v>
      </c>
      <c r="C11" s="1303"/>
      <c r="D11" s="409">
        <v>133</v>
      </c>
      <c r="E11" s="409">
        <v>12316</v>
      </c>
      <c r="F11" s="409">
        <v>1686</v>
      </c>
      <c r="G11" s="409">
        <v>11202</v>
      </c>
      <c r="H11" s="409">
        <v>16</v>
      </c>
      <c r="I11" s="408" t="s">
        <v>291</v>
      </c>
      <c r="J11" s="409">
        <v>4700</v>
      </c>
      <c r="K11" s="409">
        <v>511</v>
      </c>
      <c r="L11" s="409">
        <v>40</v>
      </c>
      <c r="M11" s="409">
        <v>357</v>
      </c>
      <c r="N11" s="409">
        <v>1</v>
      </c>
      <c r="O11" s="409">
        <v>0</v>
      </c>
      <c r="P11" s="409">
        <v>0</v>
      </c>
    </row>
    <row r="12" spans="1:32" s="406" customFormat="1" ht="44.25" customHeight="1">
      <c r="A12" s="408" t="s">
        <v>565</v>
      </c>
      <c r="B12" s="1302">
        <v>35165</v>
      </c>
      <c r="C12" s="1303"/>
      <c r="D12" s="409">
        <v>132</v>
      </c>
      <c r="E12" s="409">
        <v>13127</v>
      </c>
      <c r="F12" s="409">
        <v>1776</v>
      </c>
      <c r="G12" s="409">
        <v>11937</v>
      </c>
      <c r="H12" s="409">
        <v>14</v>
      </c>
      <c r="I12" s="408" t="s">
        <v>565</v>
      </c>
      <c r="J12" s="409">
        <v>4970</v>
      </c>
      <c r="K12" s="409">
        <v>529</v>
      </c>
      <c r="L12" s="409">
        <v>47</v>
      </c>
      <c r="M12" s="409">
        <v>369</v>
      </c>
      <c r="N12" s="409">
        <v>1</v>
      </c>
      <c r="O12" s="409">
        <v>0</v>
      </c>
      <c r="P12" s="409">
        <v>0</v>
      </c>
    </row>
    <row r="13" spans="1:32" s="406" customFormat="1" ht="44.25" customHeight="1">
      <c r="A13" s="408" t="s">
        <v>705</v>
      </c>
      <c r="B13" s="1302">
        <v>37426</v>
      </c>
      <c r="C13" s="1303"/>
      <c r="D13" s="409">
        <v>139</v>
      </c>
      <c r="E13" s="409">
        <v>14089</v>
      </c>
      <c r="F13" s="409">
        <v>1918</v>
      </c>
      <c r="G13" s="409">
        <v>12687</v>
      </c>
      <c r="H13" s="409">
        <v>12</v>
      </c>
      <c r="I13" s="408" t="s">
        <v>705</v>
      </c>
      <c r="J13" s="409">
        <v>5191</v>
      </c>
      <c r="K13" s="409">
        <v>546</v>
      </c>
      <c r="L13" s="409">
        <v>50</v>
      </c>
      <c r="M13" s="409">
        <v>383</v>
      </c>
      <c r="N13" s="409">
        <v>1</v>
      </c>
      <c r="O13" s="409">
        <v>0</v>
      </c>
      <c r="P13" s="409">
        <v>0</v>
      </c>
    </row>
    <row r="14" spans="1:32" s="412" customFormat="1" ht="44.25" customHeight="1" thickBot="1">
      <c r="A14" s="410" t="s">
        <v>757</v>
      </c>
      <c r="B14" s="1293">
        <f>SUM(D14:H14,J14:P14,B24:H24,J24:P24)</f>
        <v>39484</v>
      </c>
      <c r="C14" s="1294"/>
      <c r="D14" s="411">
        <v>141</v>
      </c>
      <c r="E14" s="411">
        <v>14901</v>
      </c>
      <c r="F14" s="411">
        <v>2108</v>
      </c>
      <c r="G14" s="411">
        <v>13440</v>
      </c>
      <c r="H14" s="411">
        <v>11</v>
      </c>
      <c r="I14" s="410" t="s">
        <v>757</v>
      </c>
      <c r="J14" s="411">
        <v>5283</v>
      </c>
      <c r="K14" s="411">
        <v>567</v>
      </c>
      <c r="L14" s="411">
        <v>60</v>
      </c>
      <c r="M14" s="411">
        <v>397</v>
      </c>
      <c r="N14" s="411">
        <v>1</v>
      </c>
      <c r="O14" s="411">
        <v>0</v>
      </c>
      <c r="P14" s="411">
        <v>0</v>
      </c>
    </row>
    <row r="15" spans="1:32" s="406" customFormat="1" ht="25.7" customHeight="1" thickBot="1">
      <c r="A15" s="1297"/>
      <c r="B15" s="1298"/>
      <c r="C15" s="1298"/>
      <c r="D15" s="1298"/>
      <c r="E15" s="1298"/>
      <c r="F15" s="1298"/>
      <c r="G15" s="1298"/>
      <c r="H15" s="1298"/>
      <c r="I15" s="1297"/>
      <c r="J15" s="1298"/>
      <c r="K15" s="1298"/>
      <c r="L15" s="1298"/>
      <c r="M15" s="1298"/>
      <c r="N15" s="1298"/>
      <c r="O15" s="1298"/>
      <c r="P15" s="1298"/>
    </row>
    <row r="16" spans="1:32" s="406" customFormat="1" ht="16.350000000000001" customHeight="1">
      <c r="A16" s="1287" t="s">
        <v>607</v>
      </c>
      <c r="B16" s="1025" t="s">
        <v>612</v>
      </c>
      <c r="C16" s="818"/>
      <c r="D16" s="818" t="s">
        <v>273</v>
      </c>
      <c r="E16" s="818"/>
      <c r="F16" s="818"/>
      <c r="G16" s="1272" t="s">
        <v>616</v>
      </c>
      <c r="H16" s="1290" t="s">
        <v>617</v>
      </c>
      <c r="I16" s="1287" t="s">
        <v>607</v>
      </c>
      <c r="J16" s="1299" t="s">
        <v>618</v>
      </c>
      <c r="K16" s="1272" t="s">
        <v>619</v>
      </c>
      <c r="L16" s="1272" t="s">
        <v>620</v>
      </c>
      <c r="M16" s="1272" t="s">
        <v>621</v>
      </c>
      <c r="N16" s="1272" t="s">
        <v>622</v>
      </c>
      <c r="O16" s="1272" t="s">
        <v>623</v>
      </c>
      <c r="P16" s="1290" t="s">
        <v>274</v>
      </c>
    </row>
    <row r="17" spans="1:29" s="406" customFormat="1" ht="14.1" customHeight="1">
      <c r="A17" s="1288"/>
      <c r="B17" s="1300" t="s">
        <v>624</v>
      </c>
      <c r="C17" s="820" t="s">
        <v>275</v>
      </c>
      <c r="D17" s="820" t="s">
        <v>625</v>
      </c>
      <c r="E17" s="1283" t="s">
        <v>626</v>
      </c>
      <c r="F17" s="1283" t="s">
        <v>615</v>
      </c>
      <c r="G17" s="1283"/>
      <c r="H17" s="1291"/>
      <c r="I17" s="1288"/>
      <c r="J17" s="1300"/>
      <c r="K17" s="1283"/>
      <c r="L17" s="1283"/>
      <c r="M17" s="1283"/>
      <c r="N17" s="1283"/>
      <c r="O17" s="1283"/>
      <c r="P17" s="1291"/>
    </row>
    <row r="18" spans="1:29" s="406" customFormat="1" ht="14.1" customHeight="1">
      <c r="A18" s="1288"/>
      <c r="B18" s="1300"/>
      <c r="C18" s="989"/>
      <c r="D18" s="820"/>
      <c r="E18" s="1283"/>
      <c r="F18" s="1283"/>
      <c r="G18" s="1283"/>
      <c r="H18" s="1291"/>
      <c r="I18" s="1288"/>
      <c r="J18" s="1300"/>
      <c r="K18" s="1283"/>
      <c r="L18" s="1283"/>
      <c r="M18" s="1283"/>
      <c r="N18" s="1283"/>
      <c r="O18" s="1283"/>
      <c r="P18" s="1291"/>
    </row>
    <row r="19" spans="1:29" s="406" customFormat="1" ht="14.1" customHeight="1">
      <c r="A19" s="1289"/>
      <c r="B19" s="1301"/>
      <c r="C19" s="985"/>
      <c r="D19" s="821"/>
      <c r="E19" s="1284"/>
      <c r="F19" s="1284"/>
      <c r="G19" s="1284"/>
      <c r="H19" s="1292"/>
      <c r="I19" s="1289"/>
      <c r="J19" s="1301"/>
      <c r="K19" s="1284"/>
      <c r="L19" s="1284"/>
      <c r="M19" s="1284"/>
      <c r="N19" s="1284"/>
      <c r="O19" s="1284"/>
      <c r="P19" s="1292"/>
    </row>
    <row r="20" spans="1:29" s="406" customFormat="1" ht="44.25" customHeight="1">
      <c r="A20" s="413" t="s">
        <v>7</v>
      </c>
      <c r="B20" s="414">
        <v>1491</v>
      </c>
      <c r="C20" s="409">
        <v>281</v>
      </c>
      <c r="D20" s="409">
        <v>1</v>
      </c>
      <c r="E20" s="409">
        <v>57</v>
      </c>
      <c r="F20" s="409">
        <v>17</v>
      </c>
      <c r="G20" s="409">
        <v>0</v>
      </c>
      <c r="H20" s="409">
        <v>26</v>
      </c>
      <c r="I20" s="145" t="s">
        <v>7</v>
      </c>
      <c r="J20" s="409">
        <v>182</v>
      </c>
      <c r="K20" s="409">
        <v>117</v>
      </c>
      <c r="L20" s="409">
        <v>3</v>
      </c>
      <c r="M20" s="409">
        <v>32</v>
      </c>
      <c r="N20" s="415">
        <v>0</v>
      </c>
      <c r="O20" s="409">
        <v>5</v>
      </c>
      <c r="P20" s="409">
        <v>66</v>
      </c>
      <c r="Z20" s="416"/>
      <c r="AB20" s="417"/>
      <c r="AC20" s="417"/>
    </row>
    <row r="21" spans="1:29" s="406" customFormat="1" ht="44.25" customHeight="1">
      <c r="A21" s="413" t="s">
        <v>291</v>
      </c>
      <c r="B21" s="414">
        <v>1452</v>
      </c>
      <c r="C21" s="409">
        <v>288</v>
      </c>
      <c r="D21" s="409">
        <v>0</v>
      </c>
      <c r="E21" s="409">
        <v>57</v>
      </c>
      <c r="F21" s="409">
        <v>15</v>
      </c>
      <c r="G21" s="409">
        <v>0</v>
      </c>
      <c r="H21" s="409">
        <v>22</v>
      </c>
      <c r="I21" s="145" t="s">
        <v>291</v>
      </c>
      <c r="J21" s="409">
        <v>173</v>
      </c>
      <c r="K21" s="409">
        <v>122</v>
      </c>
      <c r="L21" s="409">
        <v>2</v>
      </c>
      <c r="M21" s="409">
        <v>30</v>
      </c>
      <c r="N21" s="415">
        <v>0</v>
      </c>
      <c r="O21" s="409">
        <v>5</v>
      </c>
      <c r="P21" s="409">
        <v>72</v>
      </c>
      <c r="Z21" s="416"/>
      <c r="AB21" s="417"/>
      <c r="AC21" s="417"/>
    </row>
    <row r="22" spans="1:29" s="406" customFormat="1" ht="44.25" customHeight="1">
      <c r="A22" s="413" t="s">
        <v>565</v>
      </c>
      <c r="B22" s="414">
        <v>1464</v>
      </c>
      <c r="C22" s="409">
        <v>297</v>
      </c>
      <c r="D22" s="409">
        <v>0</v>
      </c>
      <c r="E22" s="409">
        <v>58</v>
      </c>
      <c r="F22" s="409">
        <v>16</v>
      </c>
      <c r="G22" s="409">
        <v>0</v>
      </c>
      <c r="H22" s="409">
        <v>22</v>
      </c>
      <c r="I22" s="145" t="s">
        <v>565</v>
      </c>
      <c r="J22" s="409">
        <v>170</v>
      </c>
      <c r="K22" s="409">
        <v>121</v>
      </c>
      <c r="L22" s="409">
        <v>2</v>
      </c>
      <c r="M22" s="409">
        <v>32</v>
      </c>
      <c r="N22" s="415">
        <v>0</v>
      </c>
      <c r="O22" s="409">
        <v>6</v>
      </c>
      <c r="P22" s="409">
        <v>75</v>
      </c>
      <c r="Z22" s="416"/>
      <c r="AB22" s="417"/>
      <c r="AC22" s="417"/>
    </row>
    <row r="23" spans="1:29" s="406" customFormat="1" ht="44.25" customHeight="1">
      <c r="A23" s="413" t="s">
        <v>705</v>
      </c>
      <c r="B23" s="414">
        <v>1530</v>
      </c>
      <c r="C23" s="409">
        <v>316</v>
      </c>
      <c r="D23" s="409">
        <v>0</v>
      </c>
      <c r="E23" s="409">
        <v>58</v>
      </c>
      <c r="F23" s="409">
        <v>15</v>
      </c>
      <c r="G23" s="409">
        <v>0</v>
      </c>
      <c r="H23" s="409">
        <v>23</v>
      </c>
      <c r="I23" s="145" t="s">
        <v>705</v>
      </c>
      <c r="J23" s="409">
        <v>169</v>
      </c>
      <c r="K23" s="409">
        <v>199</v>
      </c>
      <c r="L23" s="409">
        <v>0</v>
      </c>
      <c r="M23" s="409">
        <v>17</v>
      </c>
      <c r="N23" s="415">
        <v>0</v>
      </c>
      <c r="O23" s="409">
        <v>3</v>
      </c>
      <c r="P23" s="409">
        <v>80</v>
      </c>
      <c r="Z23" s="416"/>
      <c r="AB23" s="417"/>
      <c r="AC23" s="417"/>
    </row>
    <row r="24" spans="1:29" s="412" customFormat="1" ht="44.25" customHeight="1" thickBot="1">
      <c r="A24" s="418" t="s">
        <v>766</v>
      </c>
      <c r="B24" s="419">
        <v>1631</v>
      </c>
      <c r="C24" s="411">
        <v>344</v>
      </c>
      <c r="D24" s="411">
        <v>0</v>
      </c>
      <c r="E24" s="411">
        <v>66</v>
      </c>
      <c r="F24" s="411">
        <v>15</v>
      </c>
      <c r="G24" s="411">
        <v>0</v>
      </c>
      <c r="H24" s="411">
        <v>21</v>
      </c>
      <c r="I24" s="410" t="s">
        <v>766</v>
      </c>
      <c r="J24" s="411">
        <v>168</v>
      </c>
      <c r="K24" s="411">
        <v>210</v>
      </c>
      <c r="L24" s="411">
        <v>5</v>
      </c>
      <c r="M24" s="411">
        <v>23</v>
      </c>
      <c r="N24" s="411">
        <v>0</v>
      </c>
      <c r="O24" s="411">
        <v>3</v>
      </c>
      <c r="P24" s="411">
        <v>89</v>
      </c>
      <c r="Z24" s="420"/>
      <c r="AB24" s="421"/>
      <c r="AC24" s="421"/>
    </row>
    <row r="25" spans="1:29" s="422" customFormat="1" ht="11.1" customHeight="1">
      <c r="A25" s="422" t="s">
        <v>734</v>
      </c>
      <c r="B25" s="128"/>
      <c r="C25" s="128"/>
      <c r="D25" s="423"/>
      <c r="E25" s="423"/>
      <c r="F25" s="423"/>
      <c r="G25" s="423"/>
      <c r="H25" s="129"/>
      <c r="J25" s="423"/>
      <c r="K25" s="423"/>
      <c r="L25" s="423"/>
      <c r="M25" s="423"/>
      <c r="N25" s="423"/>
      <c r="P25" s="129" t="s">
        <v>627</v>
      </c>
      <c r="Z25" s="424"/>
    </row>
    <row r="26" spans="1:29" s="406" customFormat="1" ht="11.25">
      <c r="A26" s="425"/>
      <c r="B26" s="158"/>
      <c r="Z26" s="416"/>
      <c r="AB26" s="417"/>
      <c r="AC26" s="417"/>
    </row>
    <row r="27" spans="1:29" s="406" customFormat="1" ht="11.25">
      <c r="A27" s="425"/>
      <c r="B27" s="158"/>
      <c r="Z27" s="416"/>
      <c r="AB27" s="417"/>
      <c r="AC27" s="417"/>
    </row>
    <row r="28" spans="1:29" s="406" customFormat="1" ht="11.25">
      <c r="A28" s="425"/>
      <c r="B28" s="158"/>
      <c r="Z28" s="416"/>
      <c r="AB28" s="417"/>
      <c r="AC28" s="417"/>
    </row>
    <row r="29" spans="1:29" s="406" customFormat="1" ht="11.25">
      <c r="A29" s="425"/>
      <c r="B29" s="158"/>
      <c r="Z29" s="416"/>
      <c r="AB29" s="417"/>
      <c r="AC29" s="417"/>
    </row>
    <row r="30" spans="1:29" s="406" customFormat="1" ht="11.25">
      <c r="A30" s="425"/>
      <c r="B30" s="158"/>
      <c r="Z30" s="416"/>
      <c r="AB30" s="417"/>
      <c r="AC30" s="417"/>
    </row>
    <row r="31" spans="1:29" s="406" customFormat="1" ht="11.25">
      <c r="A31" s="425"/>
      <c r="B31" s="158"/>
      <c r="Z31" s="416"/>
      <c r="AB31" s="417"/>
      <c r="AC31" s="417"/>
    </row>
    <row r="32" spans="1:29" s="406" customFormat="1" ht="11.25">
      <c r="A32" s="425"/>
      <c r="B32" s="158"/>
      <c r="Z32" s="416"/>
      <c r="AB32" s="417"/>
      <c r="AC32" s="417"/>
    </row>
    <row r="33" spans="1:29" s="406" customFormat="1" ht="11.25">
      <c r="A33" s="425"/>
      <c r="B33" s="158"/>
      <c r="Z33" s="416"/>
      <c r="AB33" s="417"/>
      <c r="AC33" s="417"/>
    </row>
    <row r="34" spans="1:29" s="406" customFormat="1" ht="11.25">
      <c r="A34" s="425"/>
      <c r="B34" s="158"/>
      <c r="Z34" s="416"/>
      <c r="AB34" s="417"/>
      <c r="AC34" s="417"/>
    </row>
    <row r="35" spans="1:29" s="406" customFormat="1" ht="11.25">
      <c r="A35" s="426"/>
      <c r="B35" s="137"/>
    </row>
    <row r="36" spans="1:29" s="406" customFormat="1" ht="11.25">
      <c r="A36" s="426"/>
      <c r="B36" s="137"/>
    </row>
    <row r="37" spans="1:29" s="406" customFormat="1" ht="11.25">
      <c r="A37" s="426"/>
      <c r="B37" s="137"/>
    </row>
    <row r="38" spans="1:29" s="406" customFormat="1" ht="11.25">
      <c r="A38" s="426"/>
      <c r="B38" s="137"/>
    </row>
    <row r="39" spans="1:29" s="406" customFormat="1" ht="11.25">
      <c r="A39" s="426"/>
      <c r="B39" s="137"/>
    </row>
    <row r="40" spans="1:29" s="406" customFormat="1" ht="11.25">
      <c r="A40" s="426"/>
      <c r="B40" s="137"/>
    </row>
    <row r="41" spans="1:29" s="406" customFormat="1" ht="11.25">
      <c r="A41" s="426"/>
      <c r="B41" s="137"/>
    </row>
    <row r="42" spans="1:29" s="406" customFormat="1" ht="11.25">
      <c r="A42" s="426"/>
      <c r="B42" s="137"/>
    </row>
    <row r="43" spans="1:29" s="406" customFormat="1" ht="11.25">
      <c r="A43" s="426"/>
      <c r="B43" s="137"/>
    </row>
    <row r="44" spans="1:29" s="406" customFormat="1" ht="11.25">
      <c r="A44" s="426"/>
      <c r="B44" s="137"/>
    </row>
    <row r="45" spans="1:29" s="406" customFormat="1" ht="11.25">
      <c r="A45" s="426"/>
      <c r="B45" s="137"/>
    </row>
    <row r="46" spans="1:29" s="406" customFormat="1" ht="11.25">
      <c r="A46" s="426"/>
      <c r="B46" s="137"/>
    </row>
    <row r="47" spans="1:29" s="406" customFormat="1" ht="11.25">
      <c r="A47" s="426"/>
      <c r="B47" s="137"/>
    </row>
    <row r="48" spans="1:29" s="406" customFormat="1" ht="11.25">
      <c r="A48" s="426"/>
      <c r="B48" s="137"/>
    </row>
    <row r="49" spans="1:2" s="406" customFormat="1" ht="11.25">
      <c r="A49" s="426"/>
      <c r="B49" s="137"/>
    </row>
    <row r="50" spans="1:2" s="406" customFormat="1" ht="11.25">
      <c r="A50" s="426"/>
      <c r="B50" s="137"/>
    </row>
    <row r="51" spans="1:2" s="406" customFormat="1" ht="11.25">
      <c r="A51" s="426"/>
      <c r="B51" s="137"/>
    </row>
    <row r="52" spans="1:2" s="406" customFormat="1" ht="11.25">
      <c r="A52" s="426"/>
      <c r="B52" s="137"/>
    </row>
    <row r="53" spans="1:2" s="406" customFormat="1" ht="11.25">
      <c r="A53" s="426"/>
      <c r="B53" s="137"/>
    </row>
    <row r="54" spans="1:2" s="406" customFormat="1" ht="11.25">
      <c r="A54" s="426"/>
      <c r="B54" s="137"/>
    </row>
    <row r="55" spans="1:2" s="406" customFormat="1" ht="11.25">
      <c r="A55" s="426"/>
      <c r="B55" s="137"/>
    </row>
    <row r="56" spans="1:2" s="406" customFormat="1" ht="11.25">
      <c r="A56" s="426"/>
      <c r="B56" s="137"/>
    </row>
    <row r="57" spans="1:2" s="406" customFormat="1" ht="11.25">
      <c r="A57" s="426"/>
      <c r="B57" s="137"/>
    </row>
    <row r="58" spans="1:2" s="406" customFormat="1" ht="11.25">
      <c r="A58" s="426"/>
      <c r="B58" s="137"/>
    </row>
    <row r="59" spans="1:2" s="406" customFormat="1" ht="11.25">
      <c r="A59" s="426"/>
      <c r="B59" s="137"/>
    </row>
    <row r="60" spans="1:2" s="406" customFormat="1" ht="11.25">
      <c r="A60" s="426"/>
      <c r="B60" s="137"/>
    </row>
    <row r="61" spans="1:2" s="406" customFormat="1" ht="11.25">
      <c r="A61" s="426"/>
      <c r="B61" s="137"/>
    </row>
    <row r="62" spans="1:2" s="406" customFormat="1" ht="11.25">
      <c r="A62" s="426"/>
      <c r="B62" s="137"/>
    </row>
    <row r="63" spans="1:2" s="406" customFormat="1" ht="11.25">
      <c r="A63" s="426"/>
      <c r="B63" s="137"/>
    </row>
    <row r="64" spans="1:2" s="406" customFormat="1" ht="11.25">
      <c r="A64" s="426"/>
      <c r="B64" s="137"/>
    </row>
    <row r="65" spans="1:2" s="406" customFormat="1" ht="11.25">
      <c r="A65" s="426"/>
      <c r="B65" s="137"/>
    </row>
    <row r="66" spans="1:2" s="406" customFormat="1" ht="11.25">
      <c r="A66" s="426"/>
      <c r="B66" s="137"/>
    </row>
    <row r="67" spans="1:2" s="406" customFormat="1" ht="11.25">
      <c r="A67" s="426"/>
      <c r="B67" s="137"/>
    </row>
    <row r="68" spans="1:2" s="406" customFormat="1" ht="11.25">
      <c r="A68" s="426"/>
      <c r="B68" s="137"/>
    </row>
    <row r="69" spans="1:2" s="406" customFormat="1" ht="11.25">
      <c r="A69" s="426"/>
      <c r="B69" s="137"/>
    </row>
    <row r="70" spans="1:2" s="406" customFormat="1" ht="11.25">
      <c r="A70" s="426"/>
      <c r="B70" s="137"/>
    </row>
    <row r="71" spans="1:2" s="406" customFormat="1" ht="11.25">
      <c r="A71" s="426"/>
      <c r="B71" s="137"/>
    </row>
    <row r="72" spans="1:2" s="406" customFormat="1" ht="11.25">
      <c r="A72" s="426"/>
      <c r="B72" s="137"/>
    </row>
    <row r="73" spans="1:2" s="406" customFormat="1" ht="11.25">
      <c r="A73" s="426"/>
      <c r="B73" s="137"/>
    </row>
    <row r="74" spans="1:2" s="406" customFormat="1" ht="11.25">
      <c r="A74" s="426"/>
      <c r="B74" s="137"/>
    </row>
    <row r="75" spans="1:2" s="406" customFormat="1" ht="11.25">
      <c r="A75" s="426"/>
      <c r="B75" s="137"/>
    </row>
    <row r="76" spans="1:2" s="406" customFormat="1" ht="11.25">
      <c r="A76" s="426"/>
      <c r="B76" s="137"/>
    </row>
    <row r="77" spans="1:2" s="406" customFormat="1" ht="11.25">
      <c r="A77" s="426"/>
      <c r="B77" s="137"/>
    </row>
    <row r="78" spans="1:2" s="406" customFormat="1" ht="11.25">
      <c r="A78" s="426"/>
      <c r="B78" s="137"/>
    </row>
    <row r="79" spans="1:2" s="406" customFormat="1" ht="11.25">
      <c r="A79" s="426"/>
      <c r="B79" s="137"/>
    </row>
    <row r="80" spans="1:2" s="406" customFormat="1" ht="11.25">
      <c r="A80" s="426"/>
      <c r="B80" s="137"/>
    </row>
    <row r="81" spans="1:2" s="406" customFormat="1" ht="11.25">
      <c r="A81" s="426"/>
      <c r="B81" s="137"/>
    </row>
    <row r="82" spans="1:2" s="406" customFormat="1" ht="11.25">
      <c r="A82" s="426"/>
      <c r="B82" s="137"/>
    </row>
    <row r="83" spans="1:2" s="406" customFormat="1" ht="11.25">
      <c r="A83" s="426"/>
      <c r="B83" s="137"/>
    </row>
    <row r="84" spans="1:2" s="406" customFormat="1" ht="11.25">
      <c r="A84" s="426"/>
      <c r="B84" s="137"/>
    </row>
    <row r="85" spans="1:2" s="406" customFormat="1" ht="11.25">
      <c r="A85" s="426"/>
      <c r="B85" s="137"/>
    </row>
    <row r="86" spans="1:2" s="406" customFormat="1" ht="11.25">
      <c r="A86" s="426"/>
      <c r="B86" s="137"/>
    </row>
    <row r="87" spans="1:2" s="406" customFormat="1" ht="11.25">
      <c r="A87" s="426"/>
      <c r="B87" s="137"/>
    </row>
    <row r="88" spans="1:2" s="406" customFormat="1" ht="11.25">
      <c r="A88" s="426"/>
      <c r="B88" s="137"/>
    </row>
    <row r="89" spans="1:2" s="406" customFormat="1" ht="11.25">
      <c r="A89" s="426"/>
      <c r="B89" s="137"/>
    </row>
    <row r="90" spans="1:2" s="406" customFormat="1" ht="11.25">
      <c r="A90" s="426"/>
      <c r="B90" s="137"/>
    </row>
    <row r="91" spans="1:2" s="406" customFormat="1" ht="11.25">
      <c r="A91" s="426"/>
      <c r="B91" s="137"/>
    </row>
    <row r="92" spans="1:2" s="406" customFormat="1" ht="11.25">
      <c r="A92" s="426"/>
      <c r="B92" s="137"/>
    </row>
    <row r="93" spans="1:2" s="406" customFormat="1" ht="11.25">
      <c r="A93" s="426"/>
      <c r="B93" s="137"/>
    </row>
    <row r="94" spans="1:2" s="406" customFormat="1" ht="11.25">
      <c r="A94" s="426"/>
      <c r="B94" s="137"/>
    </row>
    <row r="95" spans="1:2" s="406" customFormat="1" ht="11.25">
      <c r="A95" s="426"/>
      <c r="B95" s="137"/>
    </row>
    <row r="96" spans="1:2" s="406" customFormat="1" ht="11.25">
      <c r="A96" s="426"/>
      <c r="B96" s="137"/>
    </row>
    <row r="97" spans="1:2" s="406" customFormat="1" ht="11.25">
      <c r="A97" s="426"/>
      <c r="B97" s="137"/>
    </row>
    <row r="98" spans="1:2" s="406" customFormat="1" ht="11.25">
      <c r="A98" s="426"/>
      <c r="B98" s="137"/>
    </row>
    <row r="99" spans="1:2" s="406" customFormat="1" ht="11.25">
      <c r="A99" s="426"/>
      <c r="B99" s="137"/>
    </row>
    <row r="100" spans="1:2" s="406" customFormat="1" ht="11.25">
      <c r="A100" s="426"/>
      <c r="B100" s="137"/>
    </row>
    <row r="101" spans="1:2" s="406" customFormat="1" ht="11.25">
      <c r="A101" s="426"/>
      <c r="B101" s="137"/>
    </row>
    <row r="102" spans="1:2" s="406" customFormat="1" ht="11.25">
      <c r="A102" s="426"/>
      <c r="B102" s="137"/>
    </row>
    <row r="103" spans="1:2" s="406" customFormat="1" ht="11.25">
      <c r="A103" s="426"/>
      <c r="B103" s="137"/>
    </row>
    <row r="104" spans="1:2" s="406" customFormat="1" ht="11.25">
      <c r="A104" s="426"/>
      <c r="B104" s="137"/>
    </row>
  </sheetData>
  <sheetProtection selectLockedCells="1"/>
  <mergeCells count="45">
    <mergeCell ref="B13:C13"/>
    <mergeCell ref="B16:C16"/>
    <mergeCell ref="C17:C19"/>
    <mergeCell ref="F6:F9"/>
    <mergeCell ref="I6:I9"/>
    <mergeCell ref="G6:G9"/>
    <mergeCell ref="B6:C9"/>
    <mergeCell ref="H6:H9"/>
    <mergeCell ref="D16:F16"/>
    <mergeCell ref="A15:H15"/>
    <mergeCell ref="B10:C10"/>
    <mergeCell ref="B11:C11"/>
    <mergeCell ref="B12:C12"/>
    <mergeCell ref="A16:A19"/>
    <mergeCell ref="B17:B19"/>
    <mergeCell ref="D17:D19"/>
    <mergeCell ref="O16:O19"/>
    <mergeCell ref="I15:P15"/>
    <mergeCell ref="I16:I19"/>
    <mergeCell ref="L16:L19"/>
    <mergeCell ref="K16:K19"/>
    <mergeCell ref="J16:J19"/>
    <mergeCell ref="N16:N19"/>
    <mergeCell ref="E17:E19"/>
    <mergeCell ref="F17:F19"/>
    <mergeCell ref="I3:P3"/>
    <mergeCell ref="I4:P4"/>
    <mergeCell ref="A4:H4"/>
    <mergeCell ref="A3:H3"/>
    <mergeCell ref="A6:A9"/>
    <mergeCell ref="P16:P19"/>
    <mergeCell ref="B14:C14"/>
    <mergeCell ref="M16:M19"/>
    <mergeCell ref="G16:G19"/>
    <mergeCell ref="H16:H19"/>
    <mergeCell ref="P7:P9"/>
    <mergeCell ref="O7:O9"/>
    <mergeCell ref="K6:K9"/>
    <mergeCell ref="N6:P6"/>
    <mergeCell ref="J6:J9"/>
    <mergeCell ref="D6:D9"/>
    <mergeCell ref="N7:N9"/>
    <mergeCell ref="E6:E9"/>
    <mergeCell ref="M6:M9"/>
    <mergeCell ref="L6:L9"/>
  </mergeCells>
  <phoneticPr fontId="5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23</vt:i4>
      </vt:variant>
      <vt:variant>
        <vt:lpstr>이름이 지정된 범위</vt:lpstr>
      </vt:variant>
      <vt:variant>
        <vt:i4>23</vt:i4>
      </vt:variant>
    </vt:vector>
  </HeadingPairs>
  <TitlesOfParts>
    <vt:vector size="46" baseType="lpstr">
      <vt:lpstr>0.간지</vt:lpstr>
      <vt:lpstr>0-1.이면</vt:lpstr>
      <vt:lpstr>1.주택현황및보급률</vt:lpstr>
      <vt:lpstr>2.건축연도별주택</vt:lpstr>
      <vt:lpstr>3.연면적별주택</vt:lpstr>
      <vt:lpstr>4.건축허가</vt:lpstr>
      <vt:lpstr>5.시군별건축허가</vt:lpstr>
      <vt:lpstr>6.아파트건립</vt:lpstr>
      <vt:lpstr>7.무허가건축물</vt:lpstr>
      <vt:lpstr>8.토지거래허가</vt:lpstr>
      <vt:lpstr>9.지가변동률</vt:lpstr>
      <vt:lpstr>10.토지거래현황</vt:lpstr>
      <vt:lpstr>11.용도지역</vt:lpstr>
      <vt:lpstr>12.용도지구</vt:lpstr>
      <vt:lpstr>13.개발제한구역</vt:lpstr>
      <vt:lpstr>14.공원</vt:lpstr>
      <vt:lpstr>15.하천</vt:lpstr>
      <vt:lpstr>16.하천부지점용</vt:lpstr>
      <vt:lpstr>17.댐현황</vt:lpstr>
      <vt:lpstr>18.도로</vt:lpstr>
      <vt:lpstr>19.도로시설물</vt:lpstr>
      <vt:lpstr>20.교량</vt:lpstr>
      <vt:lpstr>21.건설장비</vt:lpstr>
      <vt:lpstr>'0.간지'!Print_Area</vt:lpstr>
      <vt:lpstr>'0-1.이면'!Print_Area</vt:lpstr>
      <vt:lpstr>'1.주택현황및보급률'!Print_Area</vt:lpstr>
      <vt:lpstr>'10.토지거래현황'!Print_Area</vt:lpstr>
      <vt:lpstr>'11.용도지역'!Print_Area</vt:lpstr>
      <vt:lpstr>'12.용도지구'!Print_Area</vt:lpstr>
      <vt:lpstr>'13.개발제한구역'!Print_Area</vt:lpstr>
      <vt:lpstr>'14.공원'!Print_Area</vt:lpstr>
      <vt:lpstr>'15.하천'!Print_Area</vt:lpstr>
      <vt:lpstr>'16.하천부지점용'!Print_Area</vt:lpstr>
      <vt:lpstr>'17.댐현황'!Print_Area</vt:lpstr>
      <vt:lpstr>'18.도로'!Print_Area</vt:lpstr>
      <vt:lpstr>'19.도로시설물'!Print_Area</vt:lpstr>
      <vt:lpstr>'2.건축연도별주택'!Print_Area</vt:lpstr>
      <vt:lpstr>'20.교량'!Print_Area</vt:lpstr>
      <vt:lpstr>'21.건설장비'!Print_Area</vt:lpstr>
      <vt:lpstr>'3.연면적별주택'!Print_Area</vt:lpstr>
      <vt:lpstr>'4.건축허가'!Print_Area</vt:lpstr>
      <vt:lpstr>'5.시군별건축허가'!Print_Area</vt:lpstr>
      <vt:lpstr>'6.아파트건립'!Print_Area</vt:lpstr>
      <vt:lpstr>'7.무허가건축물'!Print_Area</vt:lpstr>
      <vt:lpstr>'8.토지거래허가'!Print_Area</vt:lpstr>
      <vt:lpstr>'9.지가변동률'!Print_Area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2016-05-23T04:33:18Z</cp:lastPrinted>
  <dcterms:created xsi:type="dcterms:W3CDTF">2011-12-22T04:15:14Z</dcterms:created>
  <dcterms:modified xsi:type="dcterms:W3CDTF">2017-03-09T01:16:53Z</dcterms:modified>
</cp:coreProperties>
</file>