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9110" yWindow="0" windowWidth="19005" windowHeight="12210" tabRatio="847" firstSheet="13" activeTab="16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2.업종별운수업체" sheetId="5" r:id="rId5"/>
    <sheet name="3.영업용자동차업종별수송 " sheetId="6" r:id="rId6"/>
    <sheet name="4.천연가스버스현황" sheetId="23" r:id="rId7"/>
    <sheet name="5.자전거도로현황" sheetId="24" r:id="rId8"/>
    <sheet name="6.주차장" sheetId="7" r:id="rId9"/>
    <sheet name="7.철도수송" sheetId="8" r:id="rId10"/>
    <sheet name="8.항공수송" sheetId="9" r:id="rId11"/>
    <sheet name="9.선박등록" sheetId="10" r:id="rId12"/>
    <sheet name="10.여객선수송" sheetId="11" r:id="rId13"/>
    <sheet name="11.해운화물수송" sheetId="12" r:id="rId14"/>
    <sheet name="12.관광사업체등록" sheetId="13" r:id="rId15"/>
    <sheet name="13.주요관광지방문객수" sheetId="14" r:id="rId16"/>
    <sheet name="14.지정(법정)관광지현황" sheetId="15" r:id="rId17"/>
    <sheet name="15.관광지지정" sheetId="16" r:id="rId18"/>
    <sheet name="16.해수욕장이용" sheetId="17" r:id="rId19"/>
    <sheet name="17.관광호텔등록" sheetId="18" r:id="rId20"/>
    <sheet name="18.우편시설 " sheetId="25" r:id="rId21"/>
    <sheet name="19.우편물취급" sheetId="20" r:id="rId22"/>
    <sheet name="20.우편요금수입" sheetId="21" r:id="rId23"/>
    <sheet name="21.통신선로시설" sheetId="22" r:id="rId24"/>
  </sheets>
  <definedNames>
    <definedName name="_xlnm._FilterDatabase" localSheetId="6" hidden="1">'4.천연가스버스현황'!$A$3:$I$16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4">{"Book1"}</definedName>
    <definedName name="Document_array" localSheetId="22">{"Book1"}</definedName>
    <definedName name="Document_array" localSheetId="2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'0-1.이면'!$A$1:$I$29</definedName>
    <definedName name="_xlnm.Print_Area" localSheetId="2">'1.자동차등록 '!$A$1:$AA$29</definedName>
    <definedName name="_xlnm.Print_Area" localSheetId="12">'10.여객선수송'!$A$1:$H$30</definedName>
    <definedName name="_xlnm.Print_Area" localSheetId="3">'1-1.시군별자동차등록'!$A$1:$AC$41</definedName>
    <definedName name="_xlnm.Print_Area" localSheetId="13">'11.해운화물수송'!$A$1:$U$30</definedName>
    <definedName name="_xlnm.Print_Area" localSheetId="14">'12.관광사업체등록'!$A$1:$AI$47</definedName>
    <definedName name="_xlnm.Print_Area" localSheetId="15">'13.주요관광지방문객수'!$A$1:$F$31</definedName>
    <definedName name="_xlnm.Print_Area" localSheetId="16">'14.지정(법정)관광지현황'!$A$1:$G$57</definedName>
    <definedName name="_xlnm.Print_Area" localSheetId="17">'15.관광지지정'!$A$1:$G$59</definedName>
    <definedName name="_xlnm.Print_Area" localSheetId="18">'16.해수욕장이용'!$A$1:$M$44</definedName>
    <definedName name="_xlnm.Print_Area" localSheetId="19">'17.관광호텔등록'!$A$1:$Z$40</definedName>
    <definedName name="_xlnm.Print_Area" localSheetId="20">'18.우편시설 '!$A$1:$V$40</definedName>
    <definedName name="_xlnm.Print_Area" localSheetId="21">'19.우편물취급'!$A$1:$R$42</definedName>
    <definedName name="_xlnm.Print_Area" localSheetId="4">'2.업종별운수업체'!$A$1:$Z$40</definedName>
    <definedName name="_xlnm.Print_Area" localSheetId="22">'20.우편요금수입'!$A$1:$J$40</definedName>
    <definedName name="_xlnm.Print_Area" localSheetId="23">'21.통신선로시설'!$A$1:$R$16</definedName>
    <definedName name="_xlnm.Print_Area" localSheetId="5">'3.영업용자동차업종별수송 '!$A$1:$W$29</definedName>
    <definedName name="_xlnm.Print_Area" localSheetId="6">'4.천연가스버스현황'!$A$1:$I$16</definedName>
    <definedName name="_xlnm.Print_Area" localSheetId="7">'5.자전거도로현황'!$A$1:$Q$17</definedName>
    <definedName name="_xlnm.Print_Area" localSheetId="8">'6.주차장'!$A$1:$R$42</definedName>
    <definedName name="_xlnm.Print_Area" localSheetId="9">'7.철도수송'!$A$1:$G$134</definedName>
    <definedName name="_xlnm.Print_Area" localSheetId="10">'8.항공수송'!$A$1:$V$29</definedName>
    <definedName name="_xlnm.Print_Area" localSheetId="11">'9.선박등록'!$A$1:$R$15</definedName>
  </definedNames>
  <calcPr calcId="144525"/>
</workbook>
</file>

<file path=xl/calcChain.xml><?xml version="1.0" encoding="utf-8"?>
<calcChain xmlns="http://schemas.openxmlformats.org/spreadsheetml/2006/main">
  <c r="I17" i="25" l="1"/>
  <c r="B17" i="25"/>
  <c r="L17" i="25"/>
  <c r="C23" i="18"/>
  <c r="R14" i="25"/>
  <c r="B27" i="12"/>
  <c r="B17" i="12"/>
  <c r="B18" i="12"/>
  <c r="B19" i="12"/>
  <c r="B20" i="12"/>
  <c r="B21" i="12"/>
  <c r="B22" i="12"/>
  <c r="B23" i="12"/>
  <c r="B24" i="12"/>
  <c r="B25" i="12"/>
  <c r="B26" i="12"/>
  <c r="B16" i="12"/>
  <c r="E27" i="12"/>
  <c r="E17" i="12"/>
  <c r="E18" i="12"/>
  <c r="E19" i="12"/>
  <c r="E20" i="12"/>
  <c r="E21" i="12"/>
  <c r="E22" i="12"/>
  <c r="E23" i="12"/>
  <c r="E24" i="12"/>
  <c r="E25" i="12"/>
  <c r="E26" i="12"/>
  <c r="E16" i="12"/>
  <c r="C16" i="8"/>
  <c r="D16" i="8"/>
  <c r="E16" i="8"/>
  <c r="F16" i="8"/>
  <c r="G16" i="8"/>
  <c r="B16" i="8"/>
  <c r="O16" i="7"/>
  <c r="N14" i="20"/>
  <c r="F14" i="15" l="1"/>
  <c r="G14" i="15"/>
  <c r="C14" i="10"/>
  <c r="B14" i="10"/>
  <c r="E15" i="22"/>
  <c r="B15" i="22"/>
  <c r="J40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16" i="20"/>
  <c r="B16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17" i="20"/>
  <c r="E14" i="15" l="1"/>
  <c r="B17" i="18"/>
  <c r="C17" i="18"/>
  <c r="B18" i="18"/>
  <c r="C18" i="18"/>
  <c r="B19" i="18"/>
  <c r="C19" i="18"/>
  <c r="B20" i="18"/>
  <c r="C20" i="18"/>
  <c r="B21" i="18"/>
  <c r="C21" i="18"/>
  <c r="B22" i="18"/>
  <c r="C22" i="18"/>
  <c r="B23" i="18"/>
  <c r="B24" i="18"/>
  <c r="C24" i="18"/>
  <c r="B25" i="18"/>
  <c r="C25" i="18"/>
  <c r="B26" i="18"/>
  <c r="C26" i="18"/>
  <c r="B27" i="18"/>
  <c r="C27" i="18"/>
  <c r="B28" i="18"/>
  <c r="C28" i="18"/>
  <c r="B29" i="18"/>
  <c r="C29" i="18"/>
  <c r="B30" i="18"/>
  <c r="C30" i="18"/>
  <c r="B31" i="18"/>
  <c r="C31" i="18"/>
  <c r="B32" i="18"/>
  <c r="C32" i="18"/>
  <c r="B33" i="18"/>
  <c r="C33" i="18"/>
  <c r="B34" i="18"/>
  <c r="C34" i="18"/>
  <c r="B35" i="18"/>
  <c r="C35" i="18"/>
  <c r="B36" i="18"/>
  <c r="C36" i="18"/>
  <c r="B37" i="18"/>
  <c r="C37" i="18"/>
  <c r="B38" i="18"/>
  <c r="C38" i="18"/>
  <c r="C16" i="18"/>
  <c r="B16" i="18"/>
  <c r="O17" i="9" l="1"/>
  <c r="N17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B18" i="9"/>
  <c r="B19" i="9"/>
  <c r="B20" i="9"/>
  <c r="B21" i="9"/>
  <c r="B22" i="9"/>
  <c r="B23" i="9"/>
  <c r="B24" i="9"/>
  <c r="B25" i="9"/>
  <c r="B26" i="9"/>
  <c r="B27" i="9"/>
  <c r="B28" i="9"/>
  <c r="B17" i="9"/>
  <c r="M26" i="6"/>
  <c r="M25" i="6"/>
  <c r="M24" i="6"/>
  <c r="M23" i="6"/>
  <c r="M22" i="6"/>
  <c r="M21" i="6"/>
  <c r="M20" i="6"/>
  <c r="M19" i="6"/>
  <c r="M18" i="6"/>
  <c r="M17" i="6"/>
  <c r="N17" i="6"/>
  <c r="B79" i="8"/>
  <c r="B14" i="17" l="1"/>
  <c r="C14" i="17"/>
  <c r="D14" i="17"/>
  <c r="E14" i="17"/>
  <c r="F14" i="17"/>
  <c r="G14" i="17"/>
  <c r="H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17" i="6"/>
  <c r="C18" i="6"/>
  <c r="C19" i="6"/>
  <c r="C20" i="6"/>
  <c r="C21" i="6"/>
  <c r="C22" i="6"/>
  <c r="C23" i="6"/>
  <c r="C24" i="6"/>
  <c r="C25" i="6"/>
  <c r="C26" i="6"/>
  <c r="C27" i="6"/>
  <c r="C28" i="6"/>
  <c r="B18" i="6"/>
  <c r="B19" i="6"/>
  <c r="B20" i="6"/>
  <c r="B21" i="6"/>
  <c r="B22" i="6"/>
  <c r="B23" i="6"/>
  <c r="B24" i="6"/>
  <c r="B25" i="6"/>
  <c r="B26" i="6"/>
  <c r="B27" i="6"/>
  <c r="B28" i="6"/>
  <c r="B17" i="6"/>
  <c r="N28" i="6"/>
  <c r="N27" i="6"/>
  <c r="N26" i="6"/>
  <c r="N25" i="6"/>
  <c r="N24" i="6"/>
  <c r="N23" i="6"/>
  <c r="N22" i="6"/>
  <c r="N21" i="6"/>
  <c r="N20" i="6"/>
  <c r="N19" i="6"/>
  <c r="N18" i="6"/>
  <c r="M28" i="6"/>
  <c r="M27" i="6"/>
  <c r="N15" i="6" l="1"/>
  <c r="B16" i="21"/>
  <c r="C16" i="21"/>
  <c r="B17" i="21"/>
  <c r="C17" i="21"/>
  <c r="B18" i="21"/>
  <c r="C18" i="21"/>
  <c r="B19" i="21"/>
  <c r="C19" i="21"/>
  <c r="B20" i="21"/>
  <c r="C20" i="21"/>
  <c r="B21" i="21"/>
  <c r="C21" i="21"/>
  <c r="B22" i="21"/>
  <c r="C22" i="21"/>
  <c r="B23" i="21"/>
  <c r="C23" i="21"/>
  <c r="B24" i="21"/>
  <c r="C24" i="21"/>
  <c r="B25" i="21"/>
  <c r="C25" i="21"/>
  <c r="B26" i="21"/>
  <c r="C26" i="21"/>
  <c r="B27" i="21"/>
  <c r="C27" i="21"/>
  <c r="B28" i="21"/>
  <c r="C28" i="21"/>
  <c r="B29" i="21"/>
  <c r="C29" i="21"/>
  <c r="B30" i="21"/>
  <c r="C30" i="21"/>
  <c r="B31" i="21"/>
  <c r="C31" i="21"/>
  <c r="B32" i="21"/>
  <c r="C32" i="21"/>
  <c r="B33" i="21"/>
  <c r="C33" i="21"/>
  <c r="B34" i="21"/>
  <c r="C34" i="21"/>
  <c r="B35" i="21"/>
  <c r="C35" i="21"/>
  <c r="B36" i="21"/>
  <c r="C36" i="21"/>
  <c r="B37" i="21"/>
  <c r="C37" i="21"/>
  <c r="B38" i="21"/>
  <c r="C38" i="21"/>
  <c r="B39" i="21"/>
  <c r="C39" i="21"/>
  <c r="C15" i="21"/>
  <c r="B15" i="21"/>
  <c r="B14" i="20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D16" i="11"/>
  <c r="C16" i="11"/>
  <c r="C79" i="8"/>
  <c r="D79" i="8"/>
  <c r="E79" i="8"/>
  <c r="F79" i="8"/>
  <c r="G79" i="8"/>
  <c r="B14" i="8"/>
  <c r="O18" i="25"/>
  <c r="O20" i="25"/>
  <c r="O21" i="25"/>
  <c r="O22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8" i="25"/>
  <c r="O16" i="25"/>
  <c r="B18" i="25"/>
  <c r="B20" i="25"/>
  <c r="B21" i="25"/>
  <c r="B22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8" i="25"/>
  <c r="B16" i="25"/>
  <c r="I16" i="25"/>
  <c r="L38" i="25"/>
  <c r="L36" i="25"/>
  <c r="L35" i="25"/>
  <c r="L34" i="25"/>
  <c r="L33" i="25"/>
  <c r="L32" i="25"/>
  <c r="L31" i="25"/>
  <c r="L30" i="25"/>
  <c r="L29" i="25"/>
  <c r="L28" i="25"/>
  <c r="L27" i="25"/>
  <c r="L26" i="25"/>
  <c r="L25" i="25"/>
  <c r="L22" i="25"/>
  <c r="L21" i="25"/>
  <c r="L20" i="25"/>
  <c r="L18" i="25"/>
  <c r="L16" i="25"/>
  <c r="I18" i="25"/>
  <c r="I20" i="25"/>
  <c r="I21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8" i="25"/>
  <c r="M14" i="25"/>
  <c r="N14" i="25"/>
  <c r="J14" i="25"/>
  <c r="K14" i="25"/>
  <c r="AI16" i="13"/>
  <c r="D38" i="5"/>
  <c r="D37" i="5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16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16" i="4"/>
  <c r="D38" i="4"/>
  <c r="D37" i="4"/>
  <c r="D33" i="4"/>
  <c r="D34" i="4"/>
  <c r="D35" i="4"/>
  <c r="D36" i="4"/>
  <c r="D29" i="4"/>
  <c r="D30" i="4"/>
  <c r="D31" i="4"/>
  <c r="D32" i="4"/>
  <c r="D27" i="4"/>
  <c r="D28" i="4"/>
  <c r="D26" i="4"/>
  <c r="D25" i="4"/>
  <c r="D24" i="4"/>
  <c r="D23" i="4"/>
  <c r="D22" i="4"/>
  <c r="D18" i="4"/>
  <c r="D19" i="4"/>
  <c r="D20" i="4"/>
  <c r="D21" i="4"/>
  <c r="D17" i="4"/>
  <c r="D16" i="4"/>
  <c r="AC14" i="4"/>
  <c r="AB14" i="4"/>
  <c r="AA16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18" i="4"/>
  <c r="AA19" i="4"/>
  <c r="AA17" i="4"/>
  <c r="D26" i="5"/>
  <c r="D27" i="5"/>
  <c r="D28" i="5"/>
  <c r="D29" i="5"/>
  <c r="D30" i="5"/>
  <c r="D31" i="5"/>
  <c r="D32" i="5"/>
  <c r="D33" i="5"/>
  <c r="D34" i="5"/>
  <c r="D35" i="5"/>
  <c r="D36" i="5"/>
  <c r="D24" i="5"/>
  <c r="D25" i="5"/>
  <c r="D18" i="5"/>
  <c r="D19" i="5"/>
  <c r="D20" i="5"/>
  <c r="D21" i="5"/>
  <c r="D22" i="5"/>
  <c r="D23" i="5"/>
  <c r="D17" i="5"/>
  <c r="D16" i="5"/>
  <c r="C38" i="5"/>
  <c r="C37" i="5"/>
  <c r="C27" i="5"/>
  <c r="C28" i="5"/>
  <c r="C29" i="5"/>
  <c r="C30" i="5"/>
  <c r="C31" i="5"/>
  <c r="C32" i="5"/>
  <c r="C33" i="5"/>
  <c r="C34" i="5"/>
  <c r="C35" i="5"/>
  <c r="C36" i="5"/>
  <c r="C25" i="5"/>
  <c r="C26" i="5"/>
  <c r="C24" i="5"/>
  <c r="C23" i="5"/>
  <c r="C22" i="5"/>
  <c r="C19" i="5"/>
  <c r="C20" i="5"/>
  <c r="C21" i="5"/>
  <c r="C18" i="5"/>
  <c r="C17" i="5"/>
  <c r="C16" i="5"/>
  <c r="E11" i="12"/>
  <c r="B27" i="3"/>
  <c r="B14" i="3" s="1"/>
  <c r="B17" i="3"/>
  <c r="B18" i="3"/>
  <c r="B19" i="3"/>
  <c r="B20" i="3"/>
  <c r="B21" i="3"/>
  <c r="B22" i="3"/>
  <c r="B23" i="3"/>
  <c r="B24" i="3"/>
  <c r="B25" i="3"/>
  <c r="B26" i="3"/>
  <c r="B16" i="3"/>
  <c r="K27" i="3"/>
  <c r="K14" i="3" s="1"/>
  <c r="K17" i="3"/>
  <c r="K18" i="3"/>
  <c r="K19" i="3"/>
  <c r="K20" i="3"/>
  <c r="K21" i="3"/>
  <c r="K22" i="3"/>
  <c r="K23" i="3"/>
  <c r="K24" i="3"/>
  <c r="K25" i="3"/>
  <c r="K26" i="3"/>
  <c r="K16" i="3"/>
  <c r="O27" i="3"/>
  <c r="O14" i="3" s="1"/>
  <c r="O17" i="3"/>
  <c r="O18" i="3"/>
  <c r="O19" i="3"/>
  <c r="O20" i="3"/>
  <c r="O21" i="3"/>
  <c r="O22" i="3"/>
  <c r="O23" i="3"/>
  <c r="O24" i="3"/>
  <c r="O25" i="3"/>
  <c r="O26" i="3"/>
  <c r="O16" i="3"/>
  <c r="S27" i="3"/>
  <c r="S14" i="3" s="1"/>
  <c r="S17" i="3"/>
  <c r="S18" i="3"/>
  <c r="S19" i="3"/>
  <c r="S20" i="3"/>
  <c r="S21" i="3"/>
  <c r="S22" i="3"/>
  <c r="S23" i="3"/>
  <c r="S24" i="3"/>
  <c r="S25" i="3"/>
  <c r="S26" i="3"/>
  <c r="S16" i="3"/>
  <c r="Y27" i="3"/>
  <c r="Y14" i="3" s="1"/>
  <c r="Y17" i="3"/>
  <c r="Y18" i="3"/>
  <c r="Y19" i="3"/>
  <c r="Y20" i="3"/>
  <c r="Y21" i="3"/>
  <c r="Y22" i="3"/>
  <c r="Y23" i="3"/>
  <c r="Y24" i="3"/>
  <c r="Y25" i="3"/>
  <c r="Y26" i="3"/>
  <c r="Y16" i="3"/>
  <c r="F19" i="3"/>
  <c r="F20" i="3"/>
  <c r="F21" i="3"/>
  <c r="F22" i="3"/>
  <c r="F23" i="3"/>
  <c r="F24" i="3"/>
  <c r="F25" i="3"/>
  <c r="F26" i="3"/>
  <c r="F27" i="3"/>
  <c r="F14" i="3" s="1"/>
  <c r="F17" i="3"/>
  <c r="F18" i="3"/>
  <c r="F16" i="3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16" i="4"/>
  <c r="G29" i="4"/>
  <c r="G30" i="4"/>
  <c r="G31" i="4"/>
  <c r="G32" i="4"/>
  <c r="G33" i="4"/>
  <c r="G34" i="4"/>
  <c r="G35" i="4"/>
  <c r="G36" i="4"/>
  <c r="G37" i="4"/>
  <c r="G38" i="4"/>
  <c r="G28" i="4"/>
  <c r="G17" i="4"/>
  <c r="G18" i="4"/>
  <c r="G19" i="4"/>
  <c r="G20" i="4"/>
  <c r="G21" i="4"/>
  <c r="G22" i="4"/>
  <c r="G23" i="4"/>
  <c r="G24" i="4"/>
  <c r="G25" i="4"/>
  <c r="G26" i="4"/>
  <c r="G27" i="4"/>
  <c r="G16" i="4"/>
  <c r="G11" i="4"/>
  <c r="D14" i="24"/>
  <c r="B14" i="24"/>
  <c r="C14" i="18"/>
  <c r="C15" i="9"/>
  <c r="D15" i="9"/>
  <c r="E15" i="9"/>
  <c r="F15" i="9"/>
  <c r="G15" i="9"/>
  <c r="H15" i="9"/>
  <c r="I15" i="9"/>
  <c r="J15" i="9"/>
  <c r="O15" i="9"/>
  <c r="P15" i="9"/>
  <c r="Q15" i="9"/>
  <c r="R15" i="9"/>
  <c r="S15" i="9"/>
  <c r="T15" i="9"/>
  <c r="U15" i="9"/>
  <c r="V15" i="9"/>
  <c r="N15" i="9"/>
  <c r="B15" i="9"/>
  <c r="C26" i="14"/>
  <c r="C25" i="14"/>
  <c r="C24" i="14"/>
  <c r="C23" i="14"/>
  <c r="C22" i="14"/>
  <c r="C21" i="14"/>
  <c r="C20" i="14"/>
  <c r="C19" i="14"/>
  <c r="C18" i="14"/>
  <c r="C17" i="14"/>
  <c r="C16" i="14"/>
  <c r="C15" i="14"/>
  <c r="N15" i="22"/>
  <c r="H15" i="22"/>
  <c r="D13" i="14"/>
  <c r="F14" i="11"/>
  <c r="E14" i="11"/>
  <c r="AH16" i="13"/>
  <c r="U14" i="25"/>
  <c r="T14" i="25"/>
  <c r="S14" i="25"/>
  <c r="Q14" i="25"/>
  <c r="P14" i="25"/>
  <c r="H14" i="25"/>
  <c r="G14" i="25"/>
  <c r="F14" i="25"/>
  <c r="E14" i="25"/>
  <c r="D14" i="25"/>
  <c r="C14" i="25"/>
  <c r="J14" i="20"/>
  <c r="Q14" i="20"/>
  <c r="P14" i="20"/>
  <c r="O14" i="20"/>
  <c r="M14" i="20"/>
  <c r="L14" i="20"/>
  <c r="I14" i="20"/>
  <c r="H14" i="20"/>
  <c r="G14" i="20"/>
  <c r="F14" i="20"/>
  <c r="E14" i="20"/>
  <c r="D14" i="20"/>
  <c r="I13" i="21"/>
  <c r="H13" i="21"/>
  <c r="G13" i="21"/>
  <c r="F13" i="21"/>
  <c r="E13" i="21"/>
  <c r="D13" i="21"/>
  <c r="Y14" i="18"/>
  <c r="X14" i="18"/>
  <c r="W14" i="18"/>
  <c r="V14" i="18"/>
  <c r="U14" i="18"/>
  <c r="T14" i="18"/>
  <c r="S14" i="18"/>
  <c r="R14" i="18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F13" i="14"/>
  <c r="E13" i="14"/>
  <c r="AG16" i="13"/>
  <c r="AF16" i="13"/>
  <c r="AE16" i="13"/>
  <c r="AD16" i="13"/>
  <c r="Z16" i="13"/>
  <c r="Y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J16" i="13"/>
  <c r="I16" i="13"/>
  <c r="H16" i="13"/>
  <c r="G16" i="13"/>
  <c r="F16" i="13"/>
  <c r="E16" i="13"/>
  <c r="D16" i="13"/>
  <c r="C16" i="13"/>
  <c r="H14" i="11"/>
  <c r="G14" i="11"/>
  <c r="D16" i="7"/>
  <c r="P16" i="7"/>
  <c r="N16" i="7"/>
  <c r="M16" i="7"/>
  <c r="L16" i="7"/>
  <c r="K16" i="7"/>
  <c r="H16" i="7"/>
  <c r="G16" i="7"/>
  <c r="F16" i="7"/>
  <c r="E16" i="7"/>
  <c r="M15" i="6"/>
  <c r="B15" i="6"/>
  <c r="C15" i="6"/>
  <c r="V15" i="6"/>
  <c r="U15" i="6"/>
  <c r="T15" i="6"/>
  <c r="S15" i="6"/>
  <c r="R15" i="6"/>
  <c r="Q15" i="6"/>
  <c r="L15" i="6"/>
  <c r="K15" i="6"/>
  <c r="J15" i="6"/>
  <c r="I15" i="6"/>
  <c r="G15" i="6"/>
  <c r="F15" i="6"/>
  <c r="E15" i="6"/>
  <c r="D15" i="6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J14" i="5"/>
  <c r="I14" i="5"/>
  <c r="H14" i="5"/>
  <c r="G14" i="5"/>
  <c r="F14" i="5"/>
  <c r="E14" i="5"/>
  <c r="AA39" i="4"/>
  <c r="Z14" i="4"/>
  <c r="Y14" i="4"/>
  <c r="U14" i="4"/>
  <c r="S14" i="4"/>
  <c r="R14" i="4"/>
  <c r="Q14" i="4"/>
  <c r="O14" i="4"/>
  <c r="N14" i="4"/>
  <c r="M14" i="4"/>
  <c r="K14" i="4"/>
  <c r="J14" i="4"/>
  <c r="H14" i="4"/>
  <c r="D14" i="3"/>
  <c r="AA14" i="3"/>
  <c r="Z14" i="3"/>
  <c r="X14" i="3"/>
  <c r="W14" i="3"/>
  <c r="T14" i="3"/>
  <c r="R14" i="3"/>
  <c r="Q14" i="3"/>
  <c r="P14" i="3"/>
  <c r="N14" i="3"/>
  <c r="M14" i="3"/>
  <c r="L14" i="3"/>
  <c r="J14" i="3"/>
  <c r="I14" i="3"/>
  <c r="G14" i="3"/>
  <c r="E14" i="3"/>
  <c r="U14" i="12"/>
  <c r="T14" i="12"/>
  <c r="S14" i="12"/>
  <c r="R14" i="12"/>
  <c r="Q14" i="12"/>
  <c r="P14" i="12"/>
  <c r="M14" i="12"/>
  <c r="L14" i="12"/>
  <c r="K14" i="12"/>
  <c r="J14" i="12"/>
  <c r="I14" i="12"/>
  <c r="H14" i="12"/>
  <c r="G14" i="12"/>
  <c r="F14" i="12"/>
  <c r="D14" i="12"/>
  <c r="C14" i="12"/>
  <c r="B14" i="12"/>
  <c r="K14" i="20"/>
  <c r="C16" i="7"/>
  <c r="C14" i="3"/>
  <c r="B14" i="18"/>
  <c r="C13" i="21" l="1"/>
  <c r="B13" i="21"/>
  <c r="I14" i="25"/>
  <c r="B14" i="25"/>
  <c r="D14" i="11"/>
  <c r="C14" i="11"/>
  <c r="E14" i="12"/>
  <c r="C13" i="14"/>
  <c r="C14" i="20"/>
  <c r="B43" i="20" s="1"/>
  <c r="L14" i="25"/>
  <c r="O14" i="25"/>
  <c r="P14" i="4"/>
  <c r="G14" i="4"/>
  <c r="G14" i="8"/>
  <c r="C14" i="8"/>
  <c r="AA14" i="4"/>
  <c r="C18" i="4"/>
  <c r="C25" i="4"/>
  <c r="C37" i="4"/>
  <c r="F14" i="8"/>
  <c r="C26" i="4"/>
  <c r="C36" i="4"/>
  <c r="C32" i="4"/>
  <c r="C28" i="4"/>
  <c r="L14" i="4"/>
  <c r="E14" i="8"/>
  <c r="D14" i="8"/>
  <c r="D14" i="5"/>
  <c r="C14" i="5"/>
  <c r="C21" i="4"/>
  <c r="T14" i="4"/>
  <c r="C20" i="4"/>
  <c r="D14" i="4"/>
  <c r="C17" i="4"/>
  <c r="C35" i="4"/>
  <c r="C33" i="4"/>
  <c r="E14" i="4"/>
  <c r="C23" i="4"/>
  <c r="C34" i="4"/>
  <c r="C30" i="4"/>
  <c r="F14" i="4"/>
  <c r="C19" i="4"/>
  <c r="C27" i="4"/>
  <c r="C22" i="4"/>
  <c r="C31" i="4"/>
  <c r="C38" i="4"/>
  <c r="C16" i="4"/>
  <c r="C24" i="4"/>
  <c r="C29" i="4"/>
  <c r="C14" i="4" l="1"/>
</calcChain>
</file>

<file path=xl/sharedStrings.xml><?xml version="1.0" encoding="utf-8"?>
<sst xmlns="http://schemas.openxmlformats.org/spreadsheetml/2006/main" count="2551" uniqueCount="1177">
  <si>
    <t>주 : 2010년 자료부터 서식 변경("등급미정", "가족호텔" 항목 추가)</t>
    <phoneticPr fontId="38" type="noConversion"/>
  </si>
  <si>
    <t>포항시</t>
    <phoneticPr fontId="38" type="noConversion"/>
  </si>
  <si>
    <t>자료 : ㈜KT 경북마케팅단사업지원센터, 2008년 자료부터 수록</t>
    <phoneticPr fontId="38" type="noConversion"/>
  </si>
  <si>
    <t>자료 : 한국통신 대구지사</t>
    <phoneticPr fontId="38" type="noConversion"/>
  </si>
  <si>
    <t>1. 자동차등록</t>
    <phoneticPr fontId="38" type="noConversion"/>
  </si>
  <si>
    <t xml:space="preserve"> 1-1. 시·군별 자동차등록</t>
    <phoneticPr fontId="38" type="noConversion"/>
  </si>
  <si>
    <t>2. 업종별운수업체</t>
    <phoneticPr fontId="38" type="noConversion"/>
  </si>
  <si>
    <t>3. 영업용자동차 업종별 수송</t>
    <phoneticPr fontId="38" type="noConversion"/>
  </si>
  <si>
    <t>단위 : 대</t>
  </si>
  <si>
    <t>관 용
Government</t>
  </si>
  <si>
    <t>자 가 용
Private</t>
  </si>
  <si>
    <t>영 업 용
Commercial</t>
  </si>
  <si>
    <t>2007</t>
  </si>
  <si>
    <t>2008</t>
  </si>
  <si>
    <t>2010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</si>
  <si>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</si>
  <si>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</si>
  <si>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</si>
  <si>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</si>
  <si>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</si>
  <si>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</si>
  <si>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</si>
  <si>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</si>
  <si>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</si>
  <si>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</si>
  <si>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</si>
  <si>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</si>
  <si>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</si>
  <si>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</si>
  <si>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</si>
  <si>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</si>
  <si>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</si>
  <si>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</si>
  <si>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</si>
  <si>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</si>
  <si>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</si>
  <si>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</si>
  <si>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</si>
  <si>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</si>
  <si>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</si>
  <si>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</si>
  <si>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</si>
  <si>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</si>
  <si>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</si>
  <si>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</si>
  <si>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</si>
  <si>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</si>
  <si>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</si>
  <si>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6" type="noConversion"/>
  </si>
  <si>
    <t>승용차  Passenger cars</t>
    <phoneticPr fontId="36" type="noConversion"/>
  </si>
  <si>
    <t xml:space="preserve">승합차  Buses </t>
    <phoneticPr fontId="36" type="noConversion"/>
  </si>
  <si>
    <t>화물차  Trucks</t>
    <phoneticPr fontId="36" type="noConversion"/>
  </si>
  <si>
    <t xml:space="preserve">특수차  Special cars </t>
    <phoneticPr fontId="36" type="noConversion"/>
  </si>
  <si>
    <t>이륜자동차  Motor cycle</t>
    <phoneticPr fontId="36" type="noConversion"/>
  </si>
  <si>
    <t>자료 : 민생경제교통과</t>
    <phoneticPr fontId="36" type="noConversion"/>
  </si>
  <si>
    <t xml:space="preserve"> Source : Division of People's Livelihood Economy &amp; Transportation</t>
    <phoneticPr fontId="36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</si>
  <si>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</si>
  <si>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</si>
  <si>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</si>
  <si>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</si>
  <si>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</si>
  <si>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</si>
  <si>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</si>
  <si>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</si>
  <si>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</si>
  <si>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</si>
  <si>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</si>
  <si>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</si>
  <si>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</si>
  <si>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</si>
  <si>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</si>
  <si>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</si>
  <si>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</si>
  <si>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</si>
  <si>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</si>
  <si>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</si>
  <si>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</si>
  <si>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</si>
  <si>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</si>
  <si>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</si>
  <si>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</si>
  <si>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</si>
  <si>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</si>
  <si>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</si>
  <si>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</si>
  <si>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</si>
  <si>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</si>
  <si>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</si>
  <si>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</si>
  <si>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</si>
  <si>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</si>
  <si>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</si>
  <si>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</si>
  <si>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</si>
  <si>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</si>
  <si>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</si>
  <si>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</si>
  <si>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</si>
  <si>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</si>
  <si>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</si>
  <si>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</si>
  <si>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</si>
  <si>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6" type="noConversion"/>
  </si>
  <si>
    <t>1-1. Registered Moter Vehicles by Si, Gun</t>
    <phoneticPr fontId="36" type="noConversion"/>
  </si>
  <si>
    <t xml:space="preserve"> </t>
    <phoneticPr fontId="36" type="noConversion"/>
  </si>
  <si>
    <t>연별 및 시군별
Year and Si, Gun</t>
    <phoneticPr fontId="36" type="noConversion"/>
  </si>
  <si>
    <t>연별 및
시군별</t>
    <phoneticPr fontId="36" type="noConversion"/>
  </si>
  <si>
    <t>Year &amp;
Si, Gun</t>
    <phoneticPr fontId="36" type="noConversion"/>
  </si>
  <si>
    <t>시군분류불가</t>
    <phoneticPr fontId="36" type="noConversion"/>
  </si>
  <si>
    <t>2. Transportation Companies, by Type of Business</t>
  </si>
  <si>
    <t>…</t>
  </si>
  <si>
    <t>2. 업종별 운수업체</t>
    <phoneticPr fontId="38" type="noConversion"/>
  </si>
  <si>
    <t>2. 업종별 운수업체(계속)</t>
    <phoneticPr fontId="38" type="noConversion"/>
  </si>
  <si>
    <t>단위 : 업체수, 대</t>
    <phoneticPr fontId="38" type="noConversion"/>
  </si>
  <si>
    <t>Unit : each</t>
    <phoneticPr fontId="38" type="noConversion"/>
  </si>
  <si>
    <t>연별 및 시군별
Year &amp; Si, Gun</t>
    <phoneticPr fontId="38" type="noConversion"/>
  </si>
  <si>
    <t>계
Total</t>
    <phoneticPr fontId="38" type="noConversion"/>
  </si>
  <si>
    <t>시외버스
Inter-city buses</t>
    <phoneticPr fontId="38" type="noConversion"/>
  </si>
  <si>
    <t>시내버스
Intra-city buses</t>
    <phoneticPr fontId="38" type="noConversion"/>
  </si>
  <si>
    <t>농어촌버스
Rural buses</t>
    <phoneticPr fontId="38" type="noConversion"/>
  </si>
  <si>
    <t>연별 및
시군별</t>
    <phoneticPr fontId="38" type="noConversion"/>
  </si>
  <si>
    <t>택시(업체)
Taxi(company)</t>
    <phoneticPr fontId="38" type="noConversion"/>
  </si>
  <si>
    <t>개인택시
Private taxi</t>
    <phoneticPr fontId="38" type="noConversion"/>
  </si>
  <si>
    <t>전세버스
Chartered buses</t>
    <phoneticPr fontId="38" type="noConversion"/>
  </si>
  <si>
    <t>일반화물
General cargo</t>
    <phoneticPr fontId="38" type="noConversion"/>
  </si>
  <si>
    <t>개별화물
Individual cargo</t>
    <phoneticPr fontId="38" type="noConversion"/>
  </si>
  <si>
    <t>용달화물
Delivery cargo</t>
    <phoneticPr fontId="38" type="noConversion"/>
  </si>
  <si>
    <t>특수여객(장례버스)
Funeral buses</t>
    <phoneticPr fontId="38" type="noConversion"/>
  </si>
  <si>
    <t>Year &amp;
Si, Gun</t>
    <phoneticPr fontId="38" type="noConversion"/>
  </si>
  <si>
    <t>업체수
Establish-ments</t>
    <phoneticPr fontId="38" type="noConversion"/>
  </si>
  <si>
    <t>대수
Number of cars</t>
    <phoneticPr fontId="38" type="noConversion"/>
  </si>
  <si>
    <t>업체수
Establishments</t>
    <phoneticPr fontId="38" type="noConversion"/>
  </si>
  <si>
    <t>2008</t>
    <phoneticPr fontId="38" type="noConversion"/>
  </si>
  <si>
    <t xml:space="preserve"> Pohang</t>
    <phoneticPr fontId="38" type="noConversion"/>
  </si>
  <si>
    <t xml:space="preserve"> Gyeongju</t>
    <phoneticPr fontId="38" type="noConversion"/>
  </si>
  <si>
    <t xml:space="preserve"> Gimcheon</t>
    <phoneticPr fontId="38" type="noConversion"/>
  </si>
  <si>
    <t xml:space="preserve"> Andong</t>
    <phoneticPr fontId="38" type="noConversion"/>
  </si>
  <si>
    <t xml:space="preserve"> Gumi</t>
    <phoneticPr fontId="38" type="noConversion"/>
  </si>
  <si>
    <t xml:space="preserve"> Yeongju</t>
    <phoneticPr fontId="38" type="noConversion"/>
  </si>
  <si>
    <t xml:space="preserve"> Yeongcheon</t>
    <phoneticPr fontId="38" type="noConversion"/>
  </si>
  <si>
    <t xml:space="preserve"> Sangju</t>
    <phoneticPr fontId="38" type="noConversion"/>
  </si>
  <si>
    <t xml:space="preserve"> Mungyeong</t>
    <phoneticPr fontId="38" type="noConversion"/>
  </si>
  <si>
    <t xml:space="preserve"> Gyeongsan</t>
    <phoneticPr fontId="38" type="noConversion"/>
  </si>
  <si>
    <t xml:space="preserve"> Gunwi</t>
    <phoneticPr fontId="38" type="noConversion"/>
  </si>
  <si>
    <t xml:space="preserve"> Uiseong</t>
    <phoneticPr fontId="38" type="noConversion"/>
  </si>
  <si>
    <t xml:space="preserve"> Cheongsong</t>
    <phoneticPr fontId="38" type="noConversion"/>
  </si>
  <si>
    <t xml:space="preserve"> Yeongyang</t>
    <phoneticPr fontId="38" type="noConversion"/>
  </si>
  <si>
    <t xml:space="preserve"> Yeongdeok</t>
    <phoneticPr fontId="38" type="noConversion"/>
  </si>
  <si>
    <t xml:space="preserve"> Cheongdo</t>
    <phoneticPr fontId="38" type="noConversion"/>
  </si>
  <si>
    <t xml:space="preserve"> Goryeong</t>
    <phoneticPr fontId="38" type="noConversion"/>
  </si>
  <si>
    <t xml:space="preserve"> Seongju</t>
    <phoneticPr fontId="38" type="noConversion"/>
  </si>
  <si>
    <t xml:space="preserve"> Chilgok</t>
    <phoneticPr fontId="38" type="noConversion"/>
  </si>
  <si>
    <t xml:space="preserve"> Yecheon</t>
    <phoneticPr fontId="38" type="noConversion"/>
  </si>
  <si>
    <t xml:space="preserve"> Bonghwa</t>
    <phoneticPr fontId="38" type="noConversion"/>
  </si>
  <si>
    <t xml:space="preserve"> Uljin</t>
    <phoneticPr fontId="38" type="noConversion"/>
  </si>
  <si>
    <t xml:space="preserve"> Ulleung</t>
    <phoneticPr fontId="38" type="noConversion"/>
  </si>
  <si>
    <t>주 : 2008년 자료부터 수록</t>
    <phoneticPr fontId="38" type="noConversion"/>
  </si>
  <si>
    <t xml:space="preserve">3. 영업용자동차 업종별 수송 </t>
  </si>
  <si>
    <t>3. Transportation of Commercial Motor Vehicles, by Type of Business</t>
  </si>
  <si>
    <t>3. 영업용자동차 업종별 수송(계속)</t>
  </si>
  <si>
    <t>단위 : 화물/톤, 여객/명</t>
  </si>
  <si>
    <t>Unit : freight/ton, passenger/person</t>
  </si>
  <si>
    <t>여객 Passenger</t>
  </si>
  <si>
    <t>화물 Freight</t>
  </si>
  <si>
    <t>1월  Jan.</t>
  </si>
  <si>
    <t>2월  Feb.</t>
  </si>
  <si>
    <t>3월  Mar.</t>
  </si>
  <si>
    <t>4월  Apr.</t>
  </si>
  <si>
    <t>5월  May</t>
  </si>
  <si>
    <t>6월  Jun.</t>
  </si>
  <si>
    <t>7월  Jul.</t>
  </si>
  <si>
    <t>8월  Aug.</t>
  </si>
  <si>
    <t>9월  Sept.</t>
  </si>
  <si>
    <t>10월  Oct.</t>
  </si>
  <si>
    <t>11월  Nov.</t>
  </si>
  <si>
    <t>12월  Dec.</t>
  </si>
  <si>
    <t>Unit : freight/ton, passenger/person</t>
    <phoneticPr fontId="38" type="noConversion"/>
  </si>
  <si>
    <t>연별 및 월별</t>
    <phoneticPr fontId="38" type="noConversion"/>
  </si>
  <si>
    <t xml:space="preserve">여객 Passenger </t>
    <phoneticPr fontId="38" type="noConversion"/>
  </si>
  <si>
    <t>Year &amp; Month</t>
    <phoneticPr fontId="38" type="noConversion"/>
  </si>
  <si>
    <t>1월</t>
    <phoneticPr fontId="38" type="noConversion"/>
  </si>
  <si>
    <t>Jan.</t>
    <phoneticPr fontId="38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</si>
  <si>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</si>
  <si>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</si>
  <si>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</si>
  <si>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</si>
  <si>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</si>
  <si>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</si>
  <si>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</si>
  <si>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</si>
  <si>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38" type="noConversion"/>
  </si>
  <si>
    <t>단위 :명, 천톤</t>
  </si>
  <si>
    <t>Unit : person, 1,000 ton</t>
    <phoneticPr fontId="38" type="noConversion"/>
  </si>
  <si>
    <t>연별
Year</t>
    <phoneticPr fontId="38" type="noConversion"/>
  </si>
  <si>
    <t>합 계
Total</t>
    <phoneticPr fontId="38" type="noConversion"/>
  </si>
  <si>
    <t>연 안 여 객 선
Coastal ferry</t>
    <phoneticPr fontId="38" type="noConversion"/>
  </si>
  <si>
    <t>여객
Passengers</t>
    <phoneticPr fontId="38" type="noConversion"/>
  </si>
  <si>
    <t>자료 : 포항지방해양항만청</t>
    <phoneticPr fontId="38" type="noConversion"/>
  </si>
  <si>
    <t xml:space="preserve"> Source : Pohang Regional Maritime Affairs &amp; Port Office</t>
    <phoneticPr fontId="38" type="noConversion"/>
  </si>
  <si>
    <t>주 : 2005년 자료부터 서식 변경</t>
    <phoneticPr fontId="38" type="noConversion"/>
  </si>
  <si>
    <t>단위 : 톤</t>
  </si>
  <si>
    <t xml:space="preserve"> Unit : ton</t>
    <phoneticPr fontId="38" type="noConversion"/>
  </si>
  <si>
    <t>합 계
Total</t>
  </si>
  <si>
    <t>외 항 화 물
Oceangoing freight</t>
    <phoneticPr fontId="38" type="noConversion"/>
  </si>
  <si>
    <t>연 안 화 물
Coastal freight</t>
    <phoneticPr fontId="38" type="noConversion"/>
  </si>
  <si>
    <t>주요화물별 수송량
Transportation volume by commodities</t>
    <phoneticPr fontId="38" type="noConversion"/>
  </si>
  <si>
    <t>유지류
Oils and fats</t>
    <phoneticPr fontId="38" type="noConversion"/>
  </si>
  <si>
    <t>비 료
Fertilizer</t>
    <phoneticPr fontId="38" type="noConversion"/>
  </si>
  <si>
    <t>시멘트
Cement</t>
    <phoneticPr fontId="38" type="noConversion"/>
  </si>
  <si>
    <t>철광석
Ores</t>
    <phoneticPr fontId="38" type="noConversion"/>
  </si>
  <si>
    <t>기타광석
Other mineral</t>
    <phoneticPr fontId="38" type="noConversion"/>
  </si>
  <si>
    <t>기계류
Machinery</t>
    <phoneticPr fontId="38" type="noConversion"/>
  </si>
  <si>
    <t>철 재
Iron material</t>
    <phoneticPr fontId="38" type="noConversion"/>
  </si>
  <si>
    <t>기 타
Others</t>
    <phoneticPr fontId="38" type="noConversion"/>
  </si>
  <si>
    <t xml:space="preserve"> 2월    Feb.</t>
  </si>
  <si>
    <t xml:space="preserve"> 3월    Mar.</t>
  </si>
  <si>
    <t xml:space="preserve"> 4월    Apr.</t>
  </si>
  <si>
    <t xml:space="preserve"> 10월   Oct.</t>
  </si>
  <si>
    <t xml:space="preserve"> 11월   Nov.</t>
  </si>
  <si>
    <t xml:space="preserve"> 12월   Dec.</t>
  </si>
  <si>
    <t>주 : 1) 2010년 자료부터 서식 변경 ("유류" 항목 추가)</t>
    <phoneticPr fontId="38" type="noConversion"/>
  </si>
  <si>
    <t>Passenger freight excluded, container included</t>
  </si>
  <si>
    <t>주 : 1) 여객선 화물 제외, 컨테이너 수송화물 포함</t>
    <phoneticPr fontId="38" type="noConversion"/>
  </si>
  <si>
    <t xml:space="preserve">     2) 여객선 화물 제외, 컨테이너 수송화물 포함  </t>
    <phoneticPr fontId="38" type="noConversion"/>
  </si>
  <si>
    <t>단위 : 개소</t>
  </si>
  <si>
    <t>Unit : number</t>
  </si>
  <si>
    <t>여행업
 Travel agencies</t>
    <phoneticPr fontId="38" type="noConversion"/>
  </si>
  <si>
    <t>관광숙박업
 Tourist hotel</t>
    <phoneticPr fontId="38" type="noConversion"/>
  </si>
  <si>
    <t>연별 및 
시군별</t>
    <phoneticPr fontId="38" type="noConversion"/>
  </si>
  <si>
    <t>관광객이용시설업
Tourist entertainment facilities</t>
    <phoneticPr fontId="38" type="noConversion"/>
  </si>
  <si>
    <t>카지노업
Casino</t>
    <phoneticPr fontId="38" type="noConversion"/>
  </si>
  <si>
    <t>유원시설업
Recreational Facilities</t>
    <phoneticPr fontId="38" type="noConversion"/>
  </si>
  <si>
    <t>관광편의시설업
Tourist entertainment Facilities</t>
    <phoneticPr fontId="38" type="noConversion"/>
  </si>
  <si>
    <t>Year &amp; 
Si, Gun</t>
    <phoneticPr fontId="38" type="noConversion"/>
  </si>
  <si>
    <t>관광편의시설업
Tourist entertainment facilities</t>
    <phoneticPr fontId="38" type="noConversion"/>
  </si>
  <si>
    <t>일 반
General</t>
    <phoneticPr fontId="38" type="noConversion"/>
  </si>
  <si>
    <t>국 내
Domestic</t>
    <phoneticPr fontId="38" type="noConversion"/>
  </si>
  <si>
    <t>국내외
여행업</t>
    <phoneticPr fontId="38" type="noConversion"/>
  </si>
  <si>
    <t>호텔업
Tourist hotel</t>
    <phoneticPr fontId="38" type="noConversion"/>
  </si>
  <si>
    <t>전문휴양업
Special recreation services</t>
    <phoneticPr fontId="38" type="noConversion"/>
  </si>
  <si>
    <t>자동차
야영장업
Motorist convenience facilities</t>
    <phoneticPr fontId="38" type="noConversion"/>
  </si>
  <si>
    <t>관광유람선업
Tourist cruises</t>
    <phoneticPr fontId="38" type="noConversion"/>
  </si>
  <si>
    <t>관광
공연장업 Performing arts for tourist</t>
    <phoneticPr fontId="38" type="noConversion"/>
  </si>
  <si>
    <t>시설업
 facilities</t>
    <phoneticPr fontId="38" type="noConversion"/>
  </si>
  <si>
    <t>기획업
Planning</t>
    <phoneticPr fontId="38" type="noConversion"/>
  </si>
  <si>
    <t>종합유원
시설업
Synthetic
Recreational Facilities</t>
    <phoneticPr fontId="38" type="noConversion"/>
  </si>
  <si>
    <t>일반유원
시설업
General Recreational Facilities</t>
    <phoneticPr fontId="38" type="noConversion"/>
  </si>
  <si>
    <t>기타유원
시설업
Other Recreational Facilities</t>
    <phoneticPr fontId="38" type="noConversion"/>
  </si>
  <si>
    <t>외국인전용
유흥음식점업
Amusement Restaurants Exclusive to foreigners</t>
    <phoneticPr fontId="38" type="noConversion"/>
  </si>
  <si>
    <t>관광식당업
Tourist 
Restaurants</t>
    <phoneticPr fontId="38" type="noConversion"/>
  </si>
  <si>
    <t>시내순환
관광업
City Circle Tourism</t>
    <phoneticPr fontId="38" type="noConversion"/>
  </si>
  <si>
    <t>가족호텔업
Family hotel</t>
  </si>
  <si>
    <t>관광호텔업
Tourist hotel</t>
    <phoneticPr fontId="38" type="noConversion"/>
  </si>
  <si>
    <t>내 국 인
Domestic</t>
  </si>
  <si>
    <t xml:space="preserve"> 호미곶 </t>
  </si>
  <si>
    <t xml:space="preserve">2003.11. 6 </t>
  </si>
  <si>
    <t xml:space="preserve">안동, 풍천, 하회 </t>
  </si>
  <si>
    <t xml:space="preserve">2001. 3. 8 </t>
  </si>
  <si>
    <t xml:space="preserve"> 도산온천 </t>
  </si>
  <si>
    <t xml:space="preserve">안동, 도산, 온혜 </t>
  </si>
  <si>
    <t xml:space="preserve"> 영주순흥 </t>
  </si>
  <si>
    <t xml:space="preserve">영주, 순흥, 내죽 </t>
  </si>
  <si>
    <t xml:space="preserve">1998. 2.12 </t>
  </si>
  <si>
    <t xml:space="preserve">영천, 신령, 치산 </t>
  </si>
  <si>
    <t xml:space="preserve"> 문장대온천 </t>
  </si>
  <si>
    <t xml:space="preserve">상주, 화북, 운흥 </t>
  </si>
  <si>
    <t xml:space="preserve">1987.11.27 </t>
  </si>
  <si>
    <t xml:space="preserve"> 경천대 </t>
  </si>
  <si>
    <t xml:space="preserve">상주, 사벌, 삼덕 </t>
  </si>
  <si>
    <t xml:space="preserve">1987. 6.20 </t>
  </si>
  <si>
    <t xml:space="preserve"> 문경온천 </t>
  </si>
  <si>
    <t xml:space="preserve">문경, 문경, 하리 </t>
  </si>
  <si>
    <t xml:space="preserve">1998. 1.26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</si>
  <si>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</si>
  <si>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</si>
  <si>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</si>
  <si>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</si>
  <si>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</si>
  <si>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</si>
  <si>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</si>
  <si>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</si>
  <si>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</si>
  <si>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1988. 3.28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</si>
  <si>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</si>
  <si>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</si>
  <si>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</si>
  <si>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</si>
  <si>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1996.10.21 </t>
  </si>
  <si>
    <t xml:space="preserve"> 청도온천 </t>
  </si>
  <si>
    <t xml:space="preserve">청도, 금천, 사전 </t>
  </si>
  <si>
    <t xml:space="preserve">1989. 6. 3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</si>
  <si>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</si>
  <si>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</si>
  <si>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</si>
  <si>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</si>
  <si>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1986.10.24 </t>
  </si>
  <si>
    <t xml:space="preserve"> 예천온천 </t>
  </si>
  <si>
    <t xml:space="preserve">예천, 감천, 관현, 천향 </t>
  </si>
  <si>
    <t xml:space="preserve">2000. 3.20 </t>
  </si>
  <si>
    <t xml:space="preserve"> 예천포리 </t>
  </si>
  <si>
    <t xml:space="preserve">예천, 감천, 포리 </t>
  </si>
  <si>
    <t xml:space="preserve">2004.11. 8 </t>
  </si>
  <si>
    <t xml:space="preserve">봉화, 봉성, 우곡 </t>
  </si>
  <si>
    <t xml:space="preserve">2001. 3.27 </t>
  </si>
  <si>
    <t xml:space="preserve">봉화, 물야, 오전 </t>
  </si>
  <si>
    <t xml:space="preserve">1985. 9.10 </t>
  </si>
  <si>
    <t xml:space="preserve"> 백암온천 </t>
  </si>
  <si>
    <t xml:space="preserve">울진, 온정, 소태 </t>
  </si>
  <si>
    <t xml:space="preserve">1979.12.31 </t>
  </si>
  <si>
    <t xml:space="preserve"> 성류굴 </t>
  </si>
  <si>
    <t xml:space="preserve">울진, 근남, 노음 </t>
  </si>
  <si>
    <t xml:space="preserve">1981. 1.18 </t>
  </si>
  <si>
    <t xml:space="preserve"> 울릉도 </t>
  </si>
  <si>
    <t xml:space="preserve">울릉군 일원 </t>
  </si>
  <si>
    <t xml:space="preserve">1987.12.31 </t>
  </si>
  <si>
    <t xml:space="preserve">청송, 부동, 하의 </t>
  </si>
  <si>
    <t>2007.10.22</t>
  </si>
  <si>
    <t>경주, 천군, 일원</t>
  </si>
  <si>
    <t xml:space="preserve">경주, 감포, 나정 </t>
  </si>
  <si>
    <t>1993.12.31</t>
  </si>
  <si>
    <t>김천, 부항, 파천</t>
  </si>
  <si>
    <t xml:space="preserve"> 안동문화관광단지 </t>
  </si>
  <si>
    <t>안동, 석동, 성곡</t>
  </si>
  <si>
    <t xml:space="preserve">2003.12.15 </t>
  </si>
  <si>
    <t xml:space="preserve">경주, 양남, 신대 </t>
  </si>
  <si>
    <t>단위 : ㎢</t>
    <phoneticPr fontId="38" type="noConversion"/>
  </si>
  <si>
    <t>Unit : ㎢</t>
    <phoneticPr fontId="38" type="noConversion"/>
  </si>
  <si>
    <t>공원별</t>
    <phoneticPr fontId="38" type="noConversion"/>
  </si>
  <si>
    <t>관광지명
Name of tourist attraction</t>
    <phoneticPr fontId="38" type="noConversion"/>
  </si>
  <si>
    <t>위     치
Location</t>
    <phoneticPr fontId="38" type="noConversion"/>
  </si>
  <si>
    <t>면적
Area</t>
    <phoneticPr fontId="38" type="noConversion"/>
  </si>
  <si>
    <t>국립공원</t>
  </si>
  <si>
    <t xml:space="preserve"> 가야산국립공원</t>
  </si>
  <si>
    <t>경북 성주군</t>
  </si>
  <si>
    <t>세계문화유산인 팔만대장경과 경전판 산재</t>
  </si>
  <si>
    <t>National</t>
  </si>
  <si>
    <t xml:space="preserve"> 경주국립공원</t>
  </si>
  <si>
    <t>경북 경주시</t>
  </si>
  <si>
    <t>유일한 사적형  공원</t>
  </si>
  <si>
    <t xml:space="preserve"> 소백산국립공원</t>
  </si>
  <si>
    <t>경북 영주시</t>
  </si>
  <si>
    <t>웅장하면서도 부드러운 산세</t>
  </si>
  <si>
    <t xml:space="preserve"> 속리산국립공원</t>
  </si>
  <si>
    <t>경북 상주시</t>
  </si>
  <si>
    <t>화강암의 기봉과 울창한 산림</t>
  </si>
  <si>
    <t xml:space="preserve"> 월악산국립공원</t>
  </si>
  <si>
    <t>경북 문경시</t>
  </si>
  <si>
    <t>자연과 문화자원이 풍부</t>
  </si>
  <si>
    <t xml:space="preserve"> 주왕산국립공원</t>
  </si>
  <si>
    <t>경북 청송군, 영덕군</t>
  </si>
  <si>
    <t>기암이 용립한 절경</t>
  </si>
  <si>
    <t>도립공원</t>
  </si>
  <si>
    <t xml:space="preserve"> 팔공산도립공원</t>
  </si>
  <si>
    <t>경북 영천시, 경산시, 칠곡군, 군위군</t>
  </si>
  <si>
    <t>Provincial</t>
  </si>
  <si>
    <t xml:space="preserve"> 금오산도립공원</t>
  </si>
  <si>
    <t>경북 구미시, 김천시, 칠곡군</t>
  </si>
  <si>
    <t>노출된 화강암 등 수려한 경관</t>
  </si>
  <si>
    <t xml:space="preserve"> 청량산도립공원</t>
  </si>
  <si>
    <t>기암괴석이 많아 자연경관이 수려</t>
  </si>
  <si>
    <t xml:space="preserve"> 문경새재도립공원</t>
  </si>
  <si>
    <t>3개의 관문 등 풍부한 역사문화자원</t>
  </si>
  <si>
    <t xml:space="preserve">관광지 </t>
  </si>
  <si>
    <t xml:space="preserve"> 온천휴양형 </t>
  </si>
  <si>
    <t xml:space="preserve"> 휴양형온천관광지 </t>
  </si>
  <si>
    <t xml:space="preserve"> 수변휴양형 </t>
  </si>
  <si>
    <t xml:space="preserve"> 종합온천휴양형 </t>
  </si>
  <si>
    <t xml:space="preserve"> 종합문화휴양단지 </t>
  </si>
  <si>
    <t xml:space="preserve"> 도시근교 온천휴양형 </t>
  </si>
  <si>
    <t xml:space="preserve"> 해안종합위락휴양형 </t>
  </si>
  <si>
    <t xml:space="preserve"> 해변위락형 </t>
  </si>
  <si>
    <t xml:space="preserve"> 산악웰빙휴양형 </t>
  </si>
  <si>
    <t xml:space="preserve"> 교육및충효체험형 </t>
  </si>
  <si>
    <t xml:space="preserve"> 전천후 종합레저온천휴양형 </t>
  </si>
  <si>
    <t xml:space="preserve"> 전천후 탐방 거점형, "울릉의 관문" </t>
  </si>
  <si>
    <t xml:space="preserve">관광단지 </t>
  </si>
  <si>
    <t xml:space="preserve"> 세계적 위락휴양형 </t>
  </si>
  <si>
    <t xml:space="preserve"> 세계적 해양위락형 </t>
  </si>
  <si>
    <t xml:space="preserve"> 복합온천휴양단지 </t>
  </si>
  <si>
    <t xml:space="preserve"> 호반관광형 </t>
  </si>
  <si>
    <t xml:space="preserve">단위 : ㎡ , 개소, 명 </t>
    <phoneticPr fontId="38" type="noConversion"/>
  </si>
  <si>
    <t xml:space="preserve"> Unit : ㎡, number, person</t>
    <phoneticPr fontId="38" type="noConversion"/>
  </si>
  <si>
    <t>연         별 
해수욕장별</t>
    <phoneticPr fontId="38" type="noConversion"/>
  </si>
  <si>
    <t>백   사   장
Sand beaches</t>
    <phoneticPr fontId="38" type="noConversion"/>
  </si>
  <si>
    <t>시   설   물
Facilities</t>
    <phoneticPr fontId="38" type="noConversion"/>
  </si>
  <si>
    <t>이용객수
No. of visitors</t>
    <phoneticPr fontId="38" type="noConversion"/>
  </si>
  <si>
    <t>면   적
Area</t>
    <phoneticPr fontId="38" type="noConversion"/>
  </si>
  <si>
    <t>망루대Obser
vatory </t>
    <phoneticPr fontId="38" type="noConversion"/>
  </si>
  <si>
    <t>1등급</t>
  </si>
  <si>
    <t>2등급</t>
  </si>
  <si>
    <t>3등급</t>
  </si>
  <si>
    <t>우체국수  Number of post office</t>
    <phoneticPr fontId="38" type="noConversion"/>
  </si>
  <si>
    <t>사서함
시설수
Post box</t>
    <phoneticPr fontId="38" type="noConversion"/>
  </si>
  <si>
    <t>군우국
Military post office</t>
    <phoneticPr fontId="38" type="noConversion"/>
  </si>
  <si>
    <t>분 실
Detached post office</t>
    <phoneticPr fontId="38" type="noConversion"/>
  </si>
  <si>
    <t>갑
Standing</t>
    <phoneticPr fontId="38" type="noConversion"/>
  </si>
  <si>
    <t>자료 : 경북우정청, 2007년 자료부터 서식 변경(자전거 삭제)</t>
    <phoneticPr fontId="38" type="noConversion"/>
  </si>
  <si>
    <t>Source : Gyeongbuk Regional Communications Office</t>
    <phoneticPr fontId="38" type="noConversion"/>
  </si>
  <si>
    <t>단위 : 천통</t>
  </si>
  <si>
    <t xml:space="preserve"> 국 내 Domestic</t>
  </si>
  <si>
    <t>국 제 International</t>
  </si>
  <si>
    <t>총 계 Total</t>
  </si>
  <si>
    <t>특수 Special mail</t>
  </si>
  <si>
    <t>소 포 Parcel</t>
  </si>
  <si>
    <t>Source : Gyeongbuk Regional Communications Office</t>
  </si>
  <si>
    <t>단위 : 천원</t>
  </si>
  <si>
    <t>연 별
우체국별</t>
  </si>
  <si>
    <t>일반 General mail</t>
  </si>
  <si>
    <t>연별</t>
    <phoneticPr fontId="38" type="noConversion"/>
  </si>
  <si>
    <t>케   이   블(km) Cables</t>
    <phoneticPr fontId="38" type="noConversion"/>
  </si>
  <si>
    <t>Year</t>
    <phoneticPr fontId="38" type="noConversion"/>
  </si>
  <si>
    <t>시 내 선 로
Urban lines</t>
    <phoneticPr fontId="38" type="noConversion"/>
  </si>
  <si>
    <t>광
Optical</t>
    <phoneticPr fontId="38" type="noConversion"/>
  </si>
  <si>
    <t>지하관로
Under
ground cables</t>
    <phoneticPr fontId="38" type="noConversion"/>
  </si>
  <si>
    <t>단자함
(개)
Terminal
plate box</t>
    <phoneticPr fontId="38" type="noConversion"/>
  </si>
  <si>
    <t>인 수 공(기)
Artificial/Manual</t>
    <phoneticPr fontId="38" type="noConversion"/>
  </si>
  <si>
    <t>지 하
Under-
ground</t>
    <phoneticPr fontId="38" type="noConversion"/>
  </si>
  <si>
    <t>인 공
Artificial</t>
    <phoneticPr fontId="38" type="noConversion"/>
  </si>
  <si>
    <t>수 공Manual</t>
  </si>
  <si>
    <t>자료 : 민생교통정책과</t>
    <phoneticPr fontId="36" type="noConversion"/>
  </si>
  <si>
    <t>2. Transportation Companies, by Type of Business(Cont'd)</t>
    <phoneticPr fontId="38" type="noConversion"/>
  </si>
  <si>
    <t>자료 : 경제교통정책과</t>
    <phoneticPr fontId="36" type="noConversion"/>
  </si>
  <si>
    <t xml:space="preserve"> Source : Division of Economy &amp; Transportation Policy</t>
    <phoneticPr fontId="36" type="noConversion"/>
  </si>
  <si>
    <t>연별 및 
월별</t>
    <phoneticPr fontId="38" type="noConversion"/>
  </si>
  <si>
    <t>외국인전용관광
기념품판매업
Souvenir shops for foreigners only</t>
    <phoneticPr fontId="38" type="noConversion"/>
  </si>
  <si>
    <t>관광사진업
Tourism 
Photography</t>
    <phoneticPr fontId="38" type="noConversion"/>
  </si>
  <si>
    <t xml:space="preserve">     1) 여행업에서 하나의 사업체가 국내여행업과 국외여행업 모두 등록한 경우 국내·외여행업으로 분류</t>
    <phoneticPr fontId="38" type="noConversion"/>
  </si>
  <si>
    <t>1-1. 시·군별 자동차 등록</t>
    <phoneticPr fontId="36" type="noConversion"/>
  </si>
  <si>
    <t>1-1. 시·군별 자동차 등록(계속)</t>
    <phoneticPr fontId="36" type="noConversion"/>
  </si>
  <si>
    <t>…</t>
    <phoneticPr fontId="18" type="noConversion"/>
  </si>
  <si>
    <t>2011</t>
  </si>
  <si>
    <t>주 : 2011년 자료부터 수록</t>
    <phoneticPr fontId="36" type="noConversion"/>
  </si>
  <si>
    <t>연    별</t>
    <phoneticPr fontId="38" type="noConversion"/>
  </si>
  <si>
    <t>5. 자전거 도로 현황</t>
    <phoneticPr fontId="18" type="noConversion"/>
  </si>
  <si>
    <t>5. Bicycle Paths</t>
    <phoneticPr fontId="18" type="noConversion"/>
  </si>
  <si>
    <t>단위 : 개수, km</t>
    <phoneticPr fontId="18" type="noConversion"/>
  </si>
  <si>
    <t xml:space="preserve"> Unit : number, km</t>
    <phoneticPr fontId="18" type="noConversion"/>
  </si>
  <si>
    <t>계
Total</t>
    <phoneticPr fontId="41" type="noConversion"/>
  </si>
  <si>
    <t>자전거전용도로
Exclusive bicycle path</t>
    <phoneticPr fontId="41" type="noConversion"/>
  </si>
  <si>
    <t>자전거전용차로
Exclusive bicycle lane</t>
    <phoneticPr fontId="41" type="noConversion"/>
  </si>
  <si>
    <t>노선수
No. of paths</t>
    <phoneticPr fontId="41" type="noConversion"/>
  </si>
  <si>
    <t>길이
Length</t>
    <phoneticPr fontId="41" type="noConversion"/>
  </si>
  <si>
    <t>노선수</t>
    <phoneticPr fontId="41" type="noConversion"/>
  </si>
  <si>
    <t>길이</t>
    <phoneticPr fontId="41" type="noConversion"/>
  </si>
  <si>
    <t>자료 : 도시계회과</t>
    <phoneticPr fontId="36" type="noConversion"/>
  </si>
  <si>
    <t xml:space="preserve">     자전거도로는 편도기준(양방향인 경우 각각 인정)</t>
    <phoneticPr fontId="18" type="noConversion"/>
  </si>
  <si>
    <t>기타호텔업
Other hotels</t>
    <phoneticPr fontId="38" type="noConversion"/>
  </si>
  <si>
    <t xml:space="preserve">     2) "기타호텔업"에는 수상관광호텔업, 한국전통호텔업, 호스텔업이 포함</t>
    <phoneticPr fontId="18" type="noConversion"/>
  </si>
  <si>
    <t>33개소</t>
  </si>
  <si>
    <t>6. 주차장</t>
    <phoneticPr fontId="38" type="noConversion"/>
  </si>
  <si>
    <t>6. 주차장(계속)</t>
  </si>
  <si>
    <t>6. Parking Lot</t>
  </si>
  <si>
    <t>6. Parking Lot(Cont'd)</t>
  </si>
  <si>
    <t>7. 철도수송</t>
  </si>
  <si>
    <t>8. 항공수송</t>
  </si>
  <si>
    <t>8. 항공수송(계속)</t>
  </si>
  <si>
    <t>8. Air Transportation</t>
  </si>
  <si>
    <t>8. Air Transportation(Cont'd)</t>
  </si>
  <si>
    <t>9. 선박 등록</t>
  </si>
  <si>
    <t>9. 선박 등록(계속)</t>
  </si>
  <si>
    <t>9. Vessels registered</t>
  </si>
  <si>
    <t>9. Vessels registered(Cont'd)</t>
  </si>
  <si>
    <t>10. 여객선 수송</t>
  </si>
  <si>
    <t>10. Transportation of Passenger Vessels</t>
  </si>
  <si>
    <t>11. Tonnage Carried by Vessel</t>
    <phoneticPr fontId="18" type="noConversion"/>
  </si>
  <si>
    <t>11. Tonnage Carried by Vessel(Cont'd)</t>
    <phoneticPr fontId="18" type="noConversion"/>
  </si>
  <si>
    <t>12. 관광사업체 등록</t>
  </si>
  <si>
    <t>12. 관광사업체 등록(계속)</t>
  </si>
  <si>
    <t>12. Registration of Tourist Service Establishments(Cont'd)</t>
  </si>
  <si>
    <t>12. Registration of Tourist Service Establishments</t>
  </si>
  <si>
    <t>13. 주요 관광지 방문객수</t>
  </si>
  <si>
    <t>13. Number of Visitors</t>
  </si>
  <si>
    <t>14. 지정(법정) 관광지 현황 및 방문객수</t>
  </si>
  <si>
    <t>14. Designation of Tourist Attractions, The Visitors</t>
  </si>
  <si>
    <t>15. 관광지 지정</t>
  </si>
  <si>
    <t>15. Designation of Tourist Attractions</t>
  </si>
  <si>
    <t>16. 해수욕장 이용</t>
  </si>
  <si>
    <t>16. Use of Sea Bathing Resorts</t>
  </si>
  <si>
    <t>17. 관광호텔 등록</t>
  </si>
  <si>
    <t>17. Registered Tourist Hotel</t>
  </si>
  <si>
    <t>18. 우편시설</t>
  </si>
  <si>
    <t>18. Postal Service Facilities</t>
  </si>
  <si>
    <t>19. 우편물취급</t>
  </si>
  <si>
    <t>19. Handling of Postal Matters</t>
  </si>
  <si>
    <t>20. 우편요금수입</t>
  </si>
  <si>
    <t>20. Receipts from Postal Charges</t>
  </si>
  <si>
    <t>21. 통신선로 시설</t>
  </si>
  <si>
    <t>21. Communications Line Installations</t>
  </si>
  <si>
    <t>단위 : 개, %</t>
    <phoneticPr fontId="38" type="noConversion"/>
  </si>
  <si>
    <t>Unit : number, %</t>
    <phoneticPr fontId="38" type="noConversion"/>
  </si>
  <si>
    <t>4. 천연가스버스 현황</t>
    <phoneticPr fontId="38" type="noConversion"/>
  </si>
  <si>
    <t>5. 자전거 도로 현황</t>
    <phoneticPr fontId="38" type="noConversion"/>
  </si>
  <si>
    <t>7. 철도수송</t>
    <phoneticPr fontId="38" type="noConversion"/>
  </si>
  <si>
    <t>8. 항공수송</t>
    <phoneticPr fontId="38" type="noConversion"/>
  </si>
  <si>
    <t>9. 선박등록</t>
    <phoneticPr fontId="38" type="noConversion"/>
  </si>
  <si>
    <t>10. 여객선 수송</t>
    <phoneticPr fontId="38" type="noConversion"/>
  </si>
  <si>
    <t>11. 해운화물 수송</t>
    <phoneticPr fontId="38" type="noConversion"/>
  </si>
  <si>
    <t>12. 관광사업체 등록</t>
    <phoneticPr fontId="38" type="noConversion"/>
  </si>
  <si>
    <t>13. 주요관광지 방문객수</t>
    <phoneticPr fontId="38" type="noConversion"/>
  </si>
  <si>
    <t>14. 지정(법정)관광지 현황 및 방문객수</t>
    <phoneticPr fontId="38" type="noConversion"/>
  </si>
  <si>
    <t>16 해수욕장이용</t>
    <phoneticPr fontId="38" type="noConversion"/>
  </si>
  <si>
    <t>17. 관광호텔 등록</t>
    <phoneticPr fontId="38" type="noConversion"/>
  </si>
  <si>
    <t>18 우편시설</t>
    <phoneticPr fontId="38" type="noConversion"/>
  </si>
  <si>
    <t>19. 우편물 취급</t>
    <phoneticPr fontId="38" type="noConversion"/>
  </si>
  <si>
    <t>21. 통신선로시설</t>
    <phoneticPr fontId="38" type="noConversion"/>
  </si>
  <si>
    <t>20. 우편요금수입</t>
    <phoneticPr fontId="38" type="noConversion"/>
  </si>
  <si>
    <t>1. 자동차등록</t>
    <phoneticPr fontId="36" type="noConversion"/>
  </si>
  <si>
    <t>1. 자동차등록(계속)</t>
    <phoneticPr fontId="36" type="noConversion"/>
  </si>
  <si>
    <t>1.  Registered Motor Vehicles(Cont'd)</t>
    <phoneticPr fontId="36" type="noConversion"/>
  </si>
  <si>
    <t>1.  Registered Motor Vehicles</t>
    <phoneticPr fontId="36" type="noConversion"/>
  </si>
  <si>
    <t>Unit : each</t>
    <phoneticPr fontId="36" type="noConversion"/>
  </si>
  <si>
    <t>단위 : 대</t>
    <phoneticPr fontId="36" type="noConversion"/>
  </si>
  <si>
    <t>연별 및 월별
Year &amp; Month</t>
    <phoneticPr fontId="36" type="noConversion"/>
  </si>
  <si>
    <t>연별 및 월별</t>
    <phoneticPr fontId="36" type="noConversion"/>
  </si>
  <si>
    <t>4. CNG Buses</t>
    <phoneticPr fontId="18" type="noConversion"/>
  </si>
  <si>
    <t>단위 : 대, %</t>
    <phoneticPr fontId="18" type="noConversion"/>
  </si>
  <si>
    <t xml:space="preserve">  Unit : each, %</t>
    <phoneticPr fontId="18" type="noConversion"/>
  </si>
  <si>
    <t>Unit : freight/ton, passenger/person</t>
    <phoneticPr fontId="38" type="noConversion"/>
  </si>
  <si>
    <t>연    별</t>
    <phoneticPr fontId="38" type="noConversion"/>
  </si>
  <si>
    <t>천연가스(CNG) 버스 대수(B)
CNG buses</t>
    <phoneticPr fontId="38" type="noConversion"/>
  </si>
  <si>
    <t>당해연도 보급대수
Supply buses in current year</t>
    <phoneticPr fontId="38" type="noConversion"/>
  </si>
  <si>
    <t>보급률
Supply rate
(B)/(A)*100</t>
    <phoneticPr fontId="38" type="noConversion"/>
  </si>
  <si>
    <t>2008</t>
    <phoneticPr fontId="38" type="noConversion"/>
  </si>
  <si>
    <t xml:space="preserve"> Source : Division of Economy &amp; Transportation Policy</t>
    <phoneticPr fontId="36" type="noConversion"/>
  </si>
  <si>
    <t xml:space="preserve"> </t>
    <phoneticPr fontId="36" type="noConversion"/>
  </si>
  <si>
    <t>단위 : 척, 톤</t>
    <phoneticPr fontId="38" type="noConversion"/>
  </si>
  <si>
    <t>Unit : number, ton</t>
    <phoneticPr fontId="38" type="noConversion"/>
  </si>
  <si>
    <t>자료 : 포항지방해양항만청, 2007년 자료부터 수록</t>
    <phoneticPr fontId="38" type="noConversion"/>
  </si>
  <si>
    <t xml:space="preserve"> Source : Pohang Regional Maritime Affairs &amp; Port Office</t>
    <phoneticPr fontId="38" type="noConversion"/>
  </si>
  <si>
    <t xml:space="preserve">주 : 2010년 자료부터 서식변경 </t>
    <phoneticPr fontId="38" type="noConversion"/>
  </si>
  <si>
    <t>단위 : 명</t>
    <phoneticPr fontId="38" type="noConversion"/>
  </si>
  <si>
    <t xml:space="preserve"> Unit : person</t>
    <phoneticPr fontId="38" type="noConversion"/>
  </si>
  <si>
    <t>방문객수 Visitors</t>
    <phoneticPr fontId="38" type="noConversion"/>
  </si>
  <si>
    <t>유료 관광지 Paid tourist attractions</t>
    <phoneticPr fontId="38" type="noConversion"/>
  </si>
  <si>
    <t>내국인 Domestic</t>
    <phoneticPr fontId="38" type="noConversion"/>
  </si>
  <si>
    <t>주 :  주요 관광지만을 대상으로 방문객수를 중복 집계하였기에 실제 방문객수와 차이가 있을 수 있음.</t>
    <phoneticPr fontId="38" type="noConversion"/>
  </si>
  <si>
    <t xml:space="preserve">자료 : 관광진흥과, 한국문화관광연구원 2007년 자료부터 수록   </t>
    <phoneticPr fontId="38" type="noConversion"/>
  </si>
  <si>
    <t>단위 : 개</t>
    <phoneticPr fontId="38" type="noConversion"/>
  </si>
  <si>
    <t>Unit : 1,000 letters</t>
    <phoneticPr fontId="38" type="noConversion"/>
  </si>
  <si>
    <t>Year &amp;
Post Office</t>
    <phoneticPr fontId="38" type="noConversion"/>
  </si>
  <si>
    <t>포항우체국</t>
    <phoneticPr fontId="38" type="noConversion"/>
  </si>
  <si>
    <t xml:space="preserve"> Pohang</t>
    <phoneticPr fontId="38" type="noConversion"/>
  </si>
  <si>
    <t>경주우체국</t>
    <phoneticPr fontId="38" type="noConversion"/>
  </si>
  <si>
    <t>김천우체국</t>
    <phoneticPr fontId="38" type="noConversion"/>
  </si>
  <si>
    <t xml:space="preserve"> Gimcheon</t>
    <phoneticPr fontId="38" type="noConversion"/>
  </si>
  <si>
    <t>안동우편집중국</t>
    <phoneticPr fontId="38" type="noConversion"/>
  </si>
  <si>
    <t>안동우체국</t>
    <phoneticPr fontId="38" type="noConversion"/>
  </si>
  <si>
    <t>구미우체국</t>
    <phoneticPr fontId="38" type="noConversion"/>
  </si>
  <si>
    <t>영주우체국</t>
    <phoneticPr fontId="38" type="noConversion"/>
  </si>
  <si>
    <t>상주우체국</t>
    <phoneticPr fontId="38" type="noConversion"/>
  </si>
  <si>
    <t>문경우체국</t>
    <phoneticPr fontId="38" type="noConversion"/>
  </si>
  <si>
    <t>경산우체국</t>
    <phoneticPr fontId="38" type="noConversion"/>
  </si>
  <si>
    <t>군위우체국</t>
    <phoneticPr fontId="38" type="noConversion"/>
  </si>
  <si>
    <t>의성우체국</t>
    <phoneticPr fontId="38" type="noConversion"/>
  </si>
  <si>
    <t>청송우체국</t>
    <phoneticPr fontId="38" type="noConversion"/>
  </si>
  <si>
    <t>영양우체국</t>
    <phoneticPr fontId="38" type="noConversion"/>
  </si>
  <si>
    <t>영덕우체국</t>
    <phoneticPr fontId="38" type="noConversion"/>
  </si>
  <si>
    <t>청도우체국</t>
    <phoneticPr fontId="38" type="noConversion"/>
  </si>
  <si>
    <t>고령우체국</t>
    <phoneticPr fontId="38" type="noConversion"/>
  </si>
  <si>
    <t>성주우체국</t>
    <phoneticPr fontId="38" type="noConversion"/>
  </si>
  <si>
    <t>왜관우체국</t>
    <phoneticPr fontId="38" type="noConversion"/>
  </si>
  <si>
    <t>예천우체국</t>
    <phoneticPr fontId="38" type="noConversion"/>
  </si>
  <si>
    <t>봉화우체국</t>
    <phoneticPr fontId="38" type="noConversion"/>
  </si>
  <si>
    <t>울진우체국</t>
    <phoneticPr fontId="38" type="noConversion"/>
  </si>
  <si>
    <t>울릉우체국</t>
    <phoneticPr fontId="38" type="noConversion"/>
  </si>
  <si>
    <t>포항우편집중국</t>
    <phoneticPr fontId="38" type="noConversion"/>
  </si>
  <si>
    <t xml:space="preserve"> Pohang Center</t>
    <phoneticPr fontId="38" type="noConversion"/>
  </si>
  <si>
    <t xml:space="preserve">자료 : 경북우정청     </t>
    <phoneticPr fontId="38" type="noConversion"/>
  </si>
  <si>
    <t>Unit : 1,000 won</t>
    <phoneticPr fontId="38" type="noConversion"/>
  </si>
  <si>
    <t>국 제
International</t>
    <phoneticPr fontId="38" type="noConversion"/>
  </si>
  <si>
    <t xml:space="preserve"> Andong Center</t>
    <phoneticPr fontId="38" type="noConversion"/>
  </si>
  <si>
    <t xml:space="preserve"> Gumi</t>
    <phoneticPr fontId="38" type="noConversion"/>
  </si>
  <si>
    <t xml:space="preserve"> Mungyeong</t>
    <phoneticPr fontId="38" type="noConversion"/>
  </si>
  <si>
    <t xml:space="preserve"> Uiseong</t>
    <phoneticPr fontId="38" type="noConversion"/>
  </si>
  <si>
    <t xml:space="preserve"> Cheongsong</t>
    <phoneticPr fontId="38" type="noConversion"/>
  </si>
  <si>
    <t xml:space="preserve"> Goryeong</t>
    <phoneticPr fontId="38" type="noConversion"/>
  </si>
  <si>
    <t xml:space="preserve"> Chilgok</t>
    <phoneticPr fontId="38" type="noConversion"/>
  </si>
  <si>
    <t xml:space="preserve"> Bonghwa</t>
    <phoneticPr fontId="38" type="noConversion"/>
  </si>
  <si>
    <t>자료 : 경북우정청</t>
    <phoneticPr fontId="38" type="noConversion"/>
  </si>
  <si>
    <t>단위 : 천명, 톤, kg</t>
    <phoneticPr fontId="38" type="noConversion"/>
  </si>
  <si>
    <t xml:space="preserve"> Unit : 1,000 person, ton, kg</t>
    <phoneticPr fontId="38" type="noConversion"/>
  </si>
  <si>
    <t>연별 및 월별
Year &amp; Month</t>
    <phoneticPr fontId="38" type="noConversion"/>
  </si>
  <si>
    <t>화물
Freight</t>
    <phoneticPr fontId="38" type="noConversion"/>
  </si>
  <si>
    <t xml:space="preserve"> Source : Korea Airports Authority Pohang Branch</t>
    <phoneticPr fontId="38" type="noConversion"/>
  </si>
  <si>
    <t xml:space="preserve"> Yeongcheon</t>
  </si>
  <si>
    <t>영천우체국</t>
  </si>
  <si>
    <t>15 관광지 지정</t>
    <phoneticPr fontId="38" type="noConversion"/>
  </si>
  <si>
    <t>단위 : ㎢, 명</t>
    <phoneticPr fontId="38" type="noConversion"/>
  </si>
  <si>
    <t xml:space="preserve"> Unit : ㎢, person</t>
    <phoneticPr fontId="38" type="noConversion"/>
  </si>
  <si>
    <t>연별 
관광지별</t>
    <phoneticPr fontId="38" type="noConversion"/>
  </si>
  <si>
    <t>지정일자
Date of designation</t>
    <phoneticPr fontId="38" type="noConversion"/>
  </si>
  <si>
    <t xml:space="preserve">조정면적
Area </t>
    <phoneticPr fontId="38" type="noConversion"/>
  </si>
  <si>
    <t>방문객  Tourists</t>
    <phoneticPr fontId="38" type="noConversion"/>
  </si>
  <si>
    <t>외 국 인
Foreign</t>
    <phoneticPr fontId="38" type="noConversion"/>
  </si>
  <si>
    <t>33개소</t>
    <phoneticPr fontId="18" type="noConversion"/>
  </si>
  <si>
    <t>Year &amp; Month</t>
    <phoneticPr fontId="36" type="noConversion"/>
  </si>
  <si>
    <t>자료 : 민생경제교통과</t>
    <phoneticPr fontId="36" type="noConversion"/>
  </si>
  <si>
    <t xml:space="preserve"> Source : Division of People's Livelihood Economy &amp; Transportation</t>
    <phoneticPr fontId="36" type="noConversion"/>
  </si>
  <si>
    <t>화물 Freight</t>
    <phoneticPr fontId="38" type="noConversion"/>
  </si>
  <si>
    <t xml:space="preserve"> 계
Total</t>
    <phoneticPr fontId="38" type="noConversion"/>
  </si>
  <si>
    <t>시내버스
Inter-city buses</t>
    <phoneticPr fontId="38" type="noConversion"/>
  </si>
  <si>
    <t>시외버스
Intra-city buses</t>
    <phoneticPr fontId="38" type="noConversion"/>
  </si>
  <si>
    <t>택 시
 Taxi</t>
    <phoneticPr fontId="38" type="noConversion"/>
  </si>
  <si>
    <t>전 세
 Chartered car</t>
    <phoneticPr fontId="38" type="noConversion"/>
  </si>
  <si>
    <t>일 반
General cargo</t>
    <phoneticPr fontId="38" type="noConversion"/>
  </si>
  <si>
    <t>개 별
Individual cargo</t>
    <phoneticPr fontId="38" type="noConversion"/>
  </si>
  <si>
    <t>용  달
Delivery cargo</t>
    <phoneticPr fontId="38" type="noConversion"/>
  </si>
  <si>
    <t>등록대수
Number of cars</t>
    <phoneticPr fontId="38" type="noConversion"/>
  </si>
  <si>
    <t>수송인원
Number of passengers</t>
    <phoneticPr fontId="38" type="noConversion"/>
  </si>
  <si>
    <t>수송량
Volume of
 traffic</t>
    <phoneticPr fontId="38" type="noConversion"/>
  </si>
  <si>
    <t>2008</t>
    <phoneticPr fontId="38" type="noConversion"/>
  </si>
  <si>
    <t>총 버스 대수(A)
Total buses</t>
    <phoneticPr fontId="38" type="noConversion"/>
  </si>
  <si>
    <t>연별 및 시군별
Year &amp; Si, Gun</t>
    <phoneticPr fontId="38" type="noConversion"/>
  </si>
  <si>
    <t>연별 및 시군별
Year &amp; Si, Gun</t>
    <phoneticPr fontId="38" type="noConversion"/>
  </si>
  <si>
    <t>합 계
Grand total</t>
    <phoneticPr fontId="38" type="noConversion"/>
  </si>
  <si>
    <t>노 상
 Street parking</t>
    <phoneticPr fontId="38" type="noConversion"/>
  </si>
  <si>
    <t xml:space="preserve">노 외
 Non-street parking </t>
    <phoneticPr fontId="38" type="noConversion"/>
  </si>
  <si>
    <t>부 설
 attached to buildings</t>
    <phoneticPr fontId="38" type="noConversion"/>
  </si>
  <si>
    <t>유료 Toll</t>
    <phoneticPr fontId="38" type="noConversion"/>
  </si>
  <si>
    <t>무료 Free</t>
    <phoneticPr fontId="38" type="noConversion"/>
  </si>
  <si>
    <t>공영 Public</t>
    <phoneticPr fontId="38" type="noConversion"/>
  </si>
  <si>
    <t>민영 Private</t>
    <phoneticPr fontId="38" type="noConversion"/>
  </si>
  <si>
    <t>개 소
Number</t>
    <phoneticPr fontId="38" type="noConversion"/>
  </si>
  <si>
    <t>면 수
plane</t>
    <phoneticPr fontId="38" type="noConversion"/>
  </si>
  <si>
    <t>연별 및 
월별</t>
    <phoneticPr fontId="38" type="noConversion"/>
  </si>
  <si>
    <t>국 내 선 Domestic lines</t>
    <phoneticPr fontId="38" type="noConversion"/>
  </si>
  <si>
    <t>Year &amp; 
Month</t>
    <phoneticPr fontId="38" type="noConversion"/>
  </si>
  <si>
    <t>연별 및 월별
Year &amp; Month</t>
    <phoneticPr fontId="38" type="noConversion"/>
  </si>
  <si>
    <t>국 제 선 International lines</t>
    <phoneticPr fontId="38" type="noConversion"/>
  </si>
  <si>
    <t>포 항 공 항 Pohang Airport</t>
    <phoneticPr fontId="38" type="noConversion"/>
  </si>
  <si>
    <t>포 항 공 항 Pohang Airportl</t>
    <phoneticPr fontId="38" type="noConversion"/>
  </si>
  <si>
    <t xml:space="preserve">   출 발 Departure</t>
    <phoneticPr fontId="38" type="noConversion"/>
  </si>
  <si>
    <t>계 Total</t>
    <phoneticPr fontId="38" type="noConversion"/>
  </si>
  <si>
    <t>입 국 Entry</t>
    <phoneticPr fontId="38" type="noConversion"/>
  </si>
  <si>
    <t>출 국 Departure</t>
    <phoneticPr fontId="38" type="noConversion"/>
  </si>
  <si>
    <t>여객
Passen
gers</t>
    <phoneticPr fontId="38" type="noConversion"/>
  </si>
  <si>
    <t>화물
Freight</t>
    <phoneticPr fontId="38" type="noConversion"/>
  </si>
  <si>
    <t>우편
Mail</t>
    <phoneticPr fontId="38" type="noConversion"/>
  </si>
  <si>
    <t>연별
Year</t>
    <phoneticPr fontId="38" type="noConversion"/>
  </si>
  <si>
    <t>용       도       별     by Use</t>
    <phoneticPr fontId="38" type="noConversion"/>
  </si>
  <si>
    <t>용     도     별     by Use</t>
    <phoneticPr fontId="38" type="noConversion"/>
  </si>
  <si>
    <t>형  태  별   by Type</t>
    <phoneticPr fontId="38" type="noConversion"/>
  </si>
  <si>
    <t>계  Total</t>
    <phoneticPr fontId="38" type="noConversion"/>
  </si>
  <si>
    <t>여객선 Passenger</t>
    <phoneticPr fontId="38" type="noConversion"/>
  </si>
  <si>
    <t>화물선
Cargo</t>
    <phoneticPr fontId="38" type="noConversion"/>
  </si>
  <si>
    <t>유조선
Tanker</t>
    <phoneticPr fontId="38" type="noConversion"/>
  </si>
  <si>
    <t>예선
Tugboat</t>
    <phoneticPr fontId="38" type="noConversion"/>
  </si>
  <si>
    <t>기타
Others</t>
    <phoneticPr fontId="38" type="noConversion"/>
  </si>
  <si>
    <t>강선
Steel</t>
    <phoneticPr fontId="38" type="noConversion"/>
  </si>
  <si>
    <t>목선
Wooden</t>
    <phoneticPr fontId="38" type="noConversion"/>
  </si>
  <si>
    <t>척
Number</t>
    <phoneticPr fontId="38" type="noConversion"/>
  </si>
  <si>
    <t>톤
Gross Ton</t>
    <phoneticPr fontId="38" type="noConversion"/>
  </si>
  <si>
    <t>외 항 선
Ocean-going vessels</t>
    <phoneticPr fontId="38" type="noConversion"/>
  </si>
  <si>
    <t>주 요 화 물 별 수 송 량
Transportation volume by commodities</t>
    <phoneticPr fontId="38" type="noConversion"/>
  </si>
  <si>
    <t>양 곡
Grain</t>
    <phoneticPr fontId="38" type="noConversion"/>
  </si>
  <si>
    <t>유류
Oils</t>
    <phoneticPr fontId="38" type="noConversion"/>
  </si>
  <si>
    <t>무연탄
Anthracite</t>
    <phoneticPr fontId="38" type="noConversion"/>
  </si>
  <si>
    <t>유연탄
bituminous</t>
    <phoneticPr fontId="38" type="noConversion"/>
  </si>
  <si>
    <t>목재
Timber</t>
    <phoneticPr fontId="38" type="noConversion"/>
  </si>
  <si>
    <t>선어
Fresh fish</t>
    <phoneticPr fontId="38" type="noConversion"/>
  </si>
  <si>
    <t>자료 : 관광진흥과</t>
    <phoneticPr fontId="38" type="noConversion"/>
  </si>
  <si>
    <t xml:space="preserve">주 : 2011년 자료부터 서식변경 </t>
    <phoneticPr fontId="38" type="noConversion"/>
  </si>
  <si>
    <t xml:space="preserve">     4) 관광편의시설업 중 "한옥체험업" 항목추가(2009년 관광진흥법규 개정에 의거, 2009년부터 대상업종으로 추가)</t>
    <phoneticPr fontId="18" type="noConversion"/>
  </si>
  <si>
    <t>종합휴양업
Resort complexes</t>
    <phoneticPr fontId="38" type="noConversion"/>
  </si>
  <si>
    <t>관광유흥
음식점업
Amusement Restaurants for Tourists</t>
    <phoneticPr fontId="38" type="noConversion"/>
  </si>
  <si>
    <t>관광궤도업
Loafway</t>
    <phoneticPr fontId="38" type="noConversion"/>
  </si>
  <si>
    <t>한옥체험업
Korean-style house experience</t>
    <phoneticPr fontId="38" type="noConversion"/>
  </si>
  <si>
    <t>...</t>
    <phoneticPr fontId="18" type="noConversion"/>
  </si>
  <si>
    <t xml:space="preserve"> Gyeongju</t>
    <phoneticPr fontId="38" type="noConversion"/>
  </si>
  <si>
    <t xml:space="preserve"> Gimcheon</t>
    <phoneticPr fontId="38" type="noConversion"/>
  </si>
  <si>
    <t xml:space="preserve"> Andong</t>
    <phoneticPr fontId="38" type="noConversion"/>
  </si>
  <si>
    <t xml:space="preserve"> Gumi</t>
    <phoneticPr fontId="38" type="noConversion"/>
  </si>
  <si>
    <t xml:space="preserve"> Yeongju</t>
    <phoneticPr fontId="38" type="noConversion"/>
  </si>
  <si>
    <t xml:space="preserve"> Yeongcheon</t>
    <phoneticPr fontId="38" type="noConversion"/>
  </si>
  <si>
    <t xml:space="preserve"> Sangju</t>
    <phoneticPr fontId="38" type="noConversion"/>
  </si>
  <si>
    <t xml:space="preserve"> Mungyeong</t>
    <phoneticPr fontId="38" type="noConversion"/>
  </si>
  <si>
    <t xml:space="preserve"> Gyeongsan</t>
    <phoneticPr fontId="38" type="noConversion"/>
  </si>
  <si>
    <t xml:space="preserve"> Gunwi</t>
    <phoneticPr fontId="38" type="noConversion"/>
  </si>
  <si>
    <t xml:space="preserve"> Uiseong</t>
    <phoneticPr fontId="38" type="noConversion"/>
  </si>
  <si>
    <t xml:space="preserve"> Cheongsong</t>
    <phoneticPr fontId="38" type="noConversion"/>
  </si>
  <si>
    <t xml:space="preserve"> Yeongyang</t>
    <phoneticPr fontId="38" type="noConversion"/>
  </si>
  <si>
    <t xml:space="preserve"> Yeongdeok</t>
    <phoneticPr fontId="38" type="noConversion"/>
  </si>
  <si>
    <t xml:space="preserve"> Cheongdo</t>
    <phoneticPr fontId="38" type="noConversion"/>
  </si>
  <si>
    <t xml:space="preserve"> Goryeong</t>
    <phoneticPr fontId="38" type="noConversion"/>
  </si>
  <si>
    <t xml:space="preserve"> Seongju</t>
    <phoneticPr fontId="38" type="noConversion"/>
  </si>
  <si>
    <t xml:space="preserve"> Chilgok</t>
    <phoneticPr fontId="38" type="noConversion"/>
  </si>
  <si>
    <t xml:space="preserve"> Yecheon</t>
    <phoneticPr fontId="38" type="noConversion"/>
  </si>
  <si>
    <t xml:space="preserve"> Bonghwa</t>
    <phoneticPr fontId="38" type="noConversion"/>
  </si>
  <si>
    <t xml:space="preserve"> Uljin</t>
    <phoneticPr fontId="38" type="noConversion"/>
  </si>
  <si>
    <t xml:space="preserve"> Ulleung</t>
    <phoneticPr fontId="38" type="noConversion"/>
  </si>
  <si>
    <t xml:space="preserve">12. Registration of Tourist Service </t>
    <phoneticPr fontId="18" type="noConversion"/>
  </si>
  <si>
    <t>Establishments(Cont'd)</t>
    <phoneticPr fontId="18" type="noConversion"/>
  </si>
  <si>
    <t xml:space="preserve">     3) "관광삭도업"→"관광궤도업" 항목변경</t>
    <phoneticPr fontId="18" type="noConversion"/>
  </si>
  <si>
    <t xml:space="preserve">     3) "관광삭도업"→"관광궤도업" 항목변경</t>
    <phoneticPr fontId="18" type="noConversion"/>
  </si>
  <si>
    <t>무료 관광지
 Free tourist attractions</t>
    <phoneticPr fontId="38" type="noConversion"/>
  </si>
  <si>
    <t>외국인 Foreign</t>
    <phoneticPr fontId="38" type="noConversion"/>
  </si>
  <si>
    <t>총  면  적
Grand area</t>
    <phoneticPr fontId="38" type="noConversion"/>
  </si>
  <si>
    <t>길   이
Length</t>
    <phoneticPr fontId="38" type="noConversion"/>
  </si>
  <si>
    <t>탈의장
Dressing rooms</t>
    <phoneticPr fontId="38" type="noConversion"/>
  </si>
  <si>
    <t>샤워장
Shower rooms</t>
    <phoneticPr fontId="38" type="noConversion"/>
  </si>
  <si>
    <t>화장실
Toilet</t>
    <phoneticPr fontId="38" type="noConversion"/>
  </si>
  <si>
    <t>뜀대
Diving stand</t>
    <phoneticPr fontId="38" type="noConversion"/>
  </si>
  <si>
    <t>공동수도
Water supply</t>
    <phoneticPr fontId="38" type="noConversion"/>
  </si>
  <si>
    <t>연별 및
시군별</t>
    <phoneticPr fontId="38" type="noConversion"/>
  </si>
  <si>
    <t>등급
미정</t>
    <phoneticPr fontId="38" type="noConversion"/>
  </si>
  <si>
    <t>가족
호텔</t>
    <phoneticPr fontId="38" type="noConversion"/>
  </si>
  <si>
    <t>포항시</t>
    <phoneticPr fontId="38" type="noConversion"/>
  </si>
  <si>
    <t xml:space="preserve"> Pohang</t>
    <phoneticPr fontId="38" type="noConversion"/>
  </si>
  <si>
    <t>구미시</t>
    <phoneticPr fontId="38" type="noConversion"/>
  </si>
  <si>
    <t>연별 및
시군별</t>
    <phoneticPr fontId="38" type="noConversion"/>
  </si>
  <si>
    <t>합  계
Total</t>
    <phoneticPr fontId="38" type="noConversion"/>
  </si>
  <si>
    <t>특 1등급
Deluxe 1st</t>
    <phoneticPr fontId="38" type="noConversion"/>
  </si>
  <si>
    <t>특 2등급
Deluxe 2nd</t>
    <phoneticPr fontId="38" type="noConversion"/>
  </si>
  <si>
    <t>1등급
1st Class</t>
    <phoneticPr fontId="38" type="noConversion"/>
  </si>
  <si>
    <t>2등급
2nd Class</t>
    <phoneticPr fontId="38" type="noConversion"/>
  </si>
  <si>
    <t>3등급
3rd Class</t>
    <phoneticPr fontId="38" type="noConversion"/>
  </si>
  <si>
    <t>객  실  이  용  률 (%)
Room occupancy rate</t>
    <phoneticPr fontId="38" type="noConversion"/>
  </si>
  <si>
    <t>수입실적
(백만원)
Receipts</t>
    <phoneticPr fontId="38" type="noConversion"/>
  </si>
  <si>
    <t>Year &amp;
Si, Gun</t>
    <phoneticPr fontId="38" type="noConversion"/>
  </si>
  <si>
    <t>호텔수Number</t>
    <phoneticPr fontId="38" type="noConversion"/>
  </si>
  <si>
    <t>객실수Rooms</t>
    <phoneticPr fontId="38" type="noConversion"/>
  </si>
  <si>
    <t>특
1등급</t>
    <phoneticPr fontId="18" type="noConversion"/>
  </si>
  <si>
    <t>특
2등급</t>
    <phoneticPr fontId="18" type="noConversion"/>
  </si>
  <si>
    <t>우체통  Post box</t>
    <phoneticPr fontId="38" type="noConversion"/>
  </si>
  <si>
    <t>일반국
General post office</t>
    <phoneticPr fontId="38" type="noConversion"/>
  </si>
  <si>
    <t>분 국
Branch post office</t>
    <phoneticPr fontId="38" type="noConversion"/>
  </si>
  <si>
    <t>별정국
Special post office</t>
    <phoneticPr fontId="38" type="noConversion"/>
  </si>
  <si>
    <t>우편취급국
Postal agency</t>
    <phoneticPr fontId="38" type="noConversion"/>
  </si>
  <si>
    <t>을
Hanging</t>
    <phoneticPr fontId="38" type="noConversion"/>
  </si>
  <si>
    <t>우표류
판매소
Stamp sale agency</t>
    <phoneticPr fontId="38" type="noConversion"/>
  </si>
  <si>
    <t>주 : 단위가 1,000통이므로 적은 수는 - 처리하되 합계에는 포함</t>
    <phoneticPr fontId="38" type="noConversion"/>
  </si>
  <si>
    <t>Year &amp;
Post Office</t>
    <phoneticPr fontId="38" type="noConversion"/>
  </si>
  <si>
    <t>일반 General mail</t>
    <phoneticPr fontId="38" type="noConversion"/>
  </si>
  <si>
    <t>접 수
Receipt</t>
    <phoneticPr fontId="38" type="noConversion"/>
  </si>
  <si>
    <t>배 달
Delivery</t>
    <phoneticPr fontId="38" type="noConversion"/>
  </si>
  <si>
    <t>포항우체국</t>
    <phoneticPr fontId="38" type="noConversion"/>
  </si>
  <si>
    <t xml:space="preserve"> Pohang</t>
    <phoneticPr fontId="38" type="noConversion"/>
  </si>
  <si>
    <t>경주우체국</t>
    <phoneticPr fontId="38" type="noConversion"/>
  </si>
  <si>
    <t xml:space="preserve"> Gyeongju</t>
    <phoneticPr fontId="38" type="noConversion"/>
  </si>
  <si>
    <t>김천우체국</t>
    <phoneticPr fontId="38" type="noConversion"/>
  </si>
  <si>
    <t xml:space="preserve"> Gimcheon</t>
    <phoneticPr fontId="38" type="noConversion"/>
  </si>
  <si>
    <t>안동우편집중국</t>
    <phoneticPr fontId="38" type="noConversion"/>
  </si>
  <si>
    <t>Andong Center</t>
    <phoneticPr fontId="38" type="noConversion"/>
  </si>
  <si>
    <t>안동우체국</t>
    <phoneticPr fontId="38" type="noConversion"/>
  </si>
  <si>
    <t xml:space="preserve"> Andong</t>
    <phoneticPr fontId="38" type="noConversion"/>
  </si>
  <si>
    <t>구미우체국</t>
    <phoneticPr fontId="38" type="noConversion"/>
  </si>
  <si>
    <t xml:space="preserve"> Gumi</t>
    <phoneticPr fontId="38" type="noConversion"/>
  </si>
  <si>
    <t>영주우체국</t>
    <phoneticPr fontId="38" type="noConversion"/>
  </si>
  <si>
    <t xml:space="preserve"> Yeongju</t>
    <phoneticPr fontId="38" type="noConversion"/>
  </si>
  <si>
    <t>상주우체국</t>
    <phoneticPr fontId="38" type="noConversion"/>
  </si>
  <si>
    <t xml:space="preserve"> Sangju</t>
    <phoneticPr fontId="38" type="noConversion"/>
  </si>
  <si>
    <t>문경우체국</t>
    <phoneticPr fontId="38" type="noConversion"/>
  </si>
  <si>
    <t xml:space="preserve"> Mungyeong</t>
    <phoneticPr fontId="38" type="noConversion"/>
  </si>
  <si>
    <t>경산우체국</t>
    <phoneticPr fontId="38" type="noConversion"/>
  </si>
  <si>
    <t xml:space="preserve"> Gyeongsan</t>
    <phoneticPr fontId="38" type="noConversion"/>
  </si>
  <si>
    <t>군위우체국</t>
    <phoneticPr fontId="38" type="noConversion"/>
  </si>
  <si>
    <t xml:space="preserve"> Gunwi</t>
    <phoneticPr fontId="38" type="noConversion"/>
  </si>
  <si>
    <t>의성우체국</t>
    <phoneticPr fontId="38" type="noConversion"/>
  </si>
  <si>
    <t xml:space="preserve"> Uiseong</t>
    <phoneticPr fontId="38" type="noConversion"/>
  </si>
  <si>
    <t>청송우체국</t>
    <phoneticPr fontId="38" type="noConversion"/>
  </si>
  <si>
    <t xml:space="preserve"> Cheongsong</t>
    <phoneticPr fontId="38" type="noConversion"/>
  </si>
  <si>
    <t>영양우체국</t>
    <phoneticPr fontId="38" type="noConversion"/>
  </si>
  <si>
    <t xml:space="preserve"> Yeongyang</t>
    <phoneticPr fontId="38" type="noConversion"/>
  </si>
  <si>
    <t>영덕우체국</t>
    <phoneticPr fontId="38" type="noConversion"/>
  </si>
  <si>
    <t xml:space="preserve"> Yeongdeok</t>
    <phoneticPr fontId="38" type="noConversion"/>
  </si>
  <si>
    <t>청도우체국</t>
    <phoneticPr fontId="38" type="noConversion"/>
  </si>
  <si>
    <t xml:space="preserve"> Cheongdo</t>
    <phoneticPr fontId="38" type="noConversion"/>
  </si>
  <si>
    <t>고령우체국</t>
    <phoneticPr fontId="38" type="noConversion"/>
  </si>
  <si>
    <t xml:space="preserve"> Goryeong</t>
    <phoneticPr fontId="38" type="noConversion"/>
  </si>
  <si>
    <t>성주우체국</t>
    <phoneticPr fontId="38" type="noConversion"/>
  </si>
  <si>
    <t xml:space="preserve"> Seongju</t>
    <phoneticPr fontId="38" type="noConversion"/>
  </si>
  <si>
    <t>왜관우체국</t>
    <phoneticPr fontId="38" type="noConversion"/>
  </si>
  <si>
    <t xml:space="preserve"> Chilgok</t>
    <phoneticPr fontId="38" type="noConversion"/>
  </si>
  <si>
    <t>예천우체국</t>
    <phoneticPr fontId="38" type="noConversion"/>
  </si>
  <si>
    <t xml:space="preserve"> Yecheon</t>
    <phoneticPr fontId="38" type="noConversion"/>
  </si>
  <si>
    <t>봉화우체국</t>
    <phoneticPr fontId="38" type="noConversion"/>
  </si>
  <si>
    <t xml:space="preserve"> Bonghwa</t>
    <phoneticPr fontId="38" type="noConversion"/>
  </si>
  <si>
    <t>울진우체국</t>
    <phoneticPr fontId="38" type="noConversion"/>
  </si>
  <si>
    <t xml:space="preserve"> Uljin</t>
    <phoneticPr fontId="38" type="noConversion"/>
  </si>
  <si>
    <t>울릉우체국</t>
    <phoneticPr fontId="38" type="noConversion"/>
  </si>
  <si>
    <t xml:space="preserve"> Ulleung</t>
    <phoneticPr fontId="38" type="noConversion"/>
  </si>
  <si>
    <t>포항우편집중국</t>
    <phoneticPr fontId="38" type="noConversion"/>
  </si>
  <si>
    <t xml:space="preserve"> Pohang Center</t>
    <phoneticPr fontId="38" type="noConversion"/>
  </si>
  <si>
    <t>부  대  시  설 Other facilities</t>
    <phoneticPr fontId="38" type="noConversion"/>
  </si>
  <si>
    <t>국 간 중 계
Inter-nation lines</t>
    <phoneticPr fontId="38" type="noConversion"/>
  </si>
  <si>
    <t>전 주
Poles</t>
    <phoneticPr fontId="38" type="noConversion"/>
  </si>
  <si>
    <t>가 공
Aerial</t>
    <phoneticPr fontId="38" type="noConversion"/>
  </si>
  <si>
    <t>주 : 1) 이륜자동차 미포함.  Excluding Motorcycle, 영업용의 경우 등록과 사용본거지가 달라 일부 차이가 있을 수 있음.</t>
    <phoneticPr fontId="36" type="noConversion"/>
  </si>
  <si>
    <t>3. Transportation of Commercial Motor Vehicles, by Type of Business(Cont'd)</t>
    <phoneticPr fontId="38" type="noConversion"/>
  </si>
  <si>
    <t xml:space="preserve">      2009년 자료부터 단위변경(ton → 1,000ton)</t>
    <phoneticPr fontId="38" type="noConversion"/>
  </si>
  <si>
    <t>2012</t>
  </si>
  <si>
    <t>2011</t>
    <phoneticPr fontId="18" type="noConversion"/>
  </si>
  <si>
    <t>2007</t>
    <phoneticPr fontId="38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</si>
  <si>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</si>
  <si>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</si>
  <si>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</si>
  <si>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</si>
  <si>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</si>
  <si>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</si>
  <si>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</si>
  <si>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</si>
  <si>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</si>
  <si>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</si>
  <si>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</si>
  <si>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</si>
  <si>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</si>
  <si>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</si>
  <si>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</si>
  <si>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</si>
  <si>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</si>
  <si>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</si>
  <si>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</si>
  <si>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</si>
  <si>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</si>
  <si>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</si>
  <si>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</si>
  <si>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</si>
  <si>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</si>
  <si>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</si>
  <si>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</si>
  <si>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</si>
  <si>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</si>
  <si>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</si>
  <si>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</si>
  <si>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종합관리소
Diving stand</t>
  </si>
  <si>
    <t>Oct</t>
  </si>
  <si>
    <t>자료 : 환경정책과</t>
    <phoneticPr fontId="36" type="noConversion"/>
  </si>
  <si>
    <t>May</t>
  </si>
  <si>
    <t>자료 : 민생경제교통과</t>
  </si>
  <si>
    <t xml:space="preserve"> Source : Division of People's Livelihood Economy &amp; Transportation</t>
  </si>
  <si>
    <t xml:space="preserve"> Source : Division of Economy &amp; Transportation Policy</t>
  </si>
  <si>
    <t>주) 2006년 자료부터 노상에서 유료, 무료 구분,  노외에서 공영, 민영 구분</t>
  </si>
  <si>
    <t xml:space="preserve"> Source : Division of People's Livelihood Economy &amp; Transportation</t>
    <phoneticPr fontId="18" type="noConversion"/>
  </si>
  <si>
    <t xml:space="preserve"> Source : Tourism Promotion Division</t>
    <phoneticPr fontId="38" type="noConversion"/>
  </si>
  <si>
    <t>자료 : 관광진흥과, 2007년 자료부터 서식 변경</t>
    <phoneticPr fontId="38" type="noConversion"/>
  </si>
  <si>
    <t>Source : Tourism Promotion Division</t>
    <phoneticPr fontId="38" type="noConversion"/>
  </si>
  <si>
    <t>자료 : 해양항만과, 2007년 자료부터 수록</t>
    <phoneticPr fontId="38" type="noConversion"/>
  </si>
  <si>
    <t xml:space="preserve"> Source : Division of Maritime Affairs&amp;Port Administration</t>
    <phoneticPr fontId="38" type="noConversion"/>
  </si>
  <si>
    <t>7. Railroad Transportation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</si>
  <si>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</si>
  <si>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</si>
  <si>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</si>
  <si>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</si>
  <si>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</si>
  <si>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</si>
  <si>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</si>
  <si>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</si>
  <si>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</si>
  <si>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</si>
  <si>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한국철도공사대구본부
Korea Railroad Daegu Headquarters Office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</si>
  <si>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</si>
  <si>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</si>
  <si>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</si>
  <si>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</si>
  <si>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</si>
  <si>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</si>
  <si>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</si>
  <si>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</si>
  <si>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</si>
  <si>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</si>
  <si>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</si>
  <si>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</si>
  <si>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</si>
  <si>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</si>
  <si>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</si>
  <si>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</si>
  <si>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</si>
  <si>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</si>
  <si>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</si>
  <si>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</si>
  <si>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7. Railroad Transportation(Cont'd)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</si>
  <si>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</si>
  <si>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</si>
  <si>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</si>
  <si>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</si>
  <si>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</si>
  <si>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</si>
  <si>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</si>
  <si>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</si>
  <si>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</si>
  <si>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</si>
  <si>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</si>
  <si>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</si>
  <si>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</si>
  <si>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</si>
  <si>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</si>
  <si>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</si>
  <si>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</si>
  <si>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</si>
  <si>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</si>
  <si>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</si>
  <si>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</si>
  <si>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</si>
  <si>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</si>
  <si>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한국철도공사경북본부
Korea Railroad Gyeongbuk Headquarters Office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</si>
  <si>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</si>
  <si>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</si>
  <si>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</si>
  <si>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</si>
  <si>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</si>
  <si>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</si>
  <si>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</si>
  <si>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</si>
  <si>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</si>
  <si>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</si>
  <si>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</si>
  <si>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</si>
  <si>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</si>
  <si>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</si>
  <si>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</si>
  <si>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</si>
  <si>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</si>
  <si>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</si>
  <si>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</si>
  <si>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</si>
  <si>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</si>
  <si>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</si>
  <si>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</si>
  <si>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</si>
  <si>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</si>
  <si>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</si>
  <si>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</si>
  <si>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</si>
  <si>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</si>
  <si>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</si>
  <si>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</si>
  <si>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</si>
  <si>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</si>
  <si>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</si>
  <si>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</si>
  <si>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</si>
  <si>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</si>
  <si>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</si>
  <si>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</si>
  <si>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</si>
  <si>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</si>
  <si>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</si>
  <si>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</si>
  <si>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치산 </t>
  </si>
  <si>
    <t>1990.12.31</t>
  </si>
  <si>
    <t xml:space="preserve"> 의성탑산온천 </t>
  </si>
  <si>
    <t>1997.12.31</t>
  </si>
  <si>
    <t>2001. 3. 8</t>
  </si>
  <si>
    <t>1981.12.30</t>
  </si>
  <si>
    <t xml:space="preserve"> 다덕약수</t>
  </si>
  <si>
    <t xml:space="preserve"> 오전약수</t>
  </si>
  <si>
    <t>영주, 부석, 북지</t>
  </si>
  <si>
    <t>2012. 6.11</t>
  </si>
  <si>
    <t>청도, 운문, 방지</t>
  </si>
  <si>
    <t>2012. 7.23</t>
  </si>
  <si>
    <t>울릉, 서면, 태하</t>
  </si>
  <si>
    <t>2012.12.31</t>
  </si>
  <si>
    <t xml:space="preserve"> 보문관광단지 </t>
  </si>
  <si>
    <t xml:space="preserve"> 김천온천관광단지 </t>
  </si>
  <si>
    <t xml:space="preserve"> 경주마우나오션관광단지</t>
  </si>
  <si>
    <t>자료 : 관광진흥과</t>
  </si>
  <si>
    <t xml:space="preserve"> Source : Tourism Promotion Division</t>
  </si>
  <si>
    <t>주 : 2010년도부터 문화체육관광부에서 공표하는『관광지 방문객 보고통계』에서 지정한 주요관광지와 해당 관광지 방문객 수의</t>
  </si>
  <si>
    <t xml:space="preserve">     통계치를 수록함. 단, 상리청도온천, 김천온천단지, 경주마우나오션은『관광지 방문객 보고통계』의 조사지가 아니라 자료 넣지 않음.</t>
  </si>
  <si>
    <t>은해사 등 많은 문화재가 산재하고 경관이 수려함.</t>
  </si>
  <si>
    <t xml:space="preserve"> 해안휴양형, 해맞이공원 </t>
  </si>
  <si>
    <t xml:space="preserve"> 내륙휴양형, 하회마을 </t>
  </si>
  <si>
    <t xml:space="preserve"> 역사문화체험형, 선비촌 </t>
  </si>
  <si>
    <t xml:space="preserve"> 수변휴양 및 전시관람형 </t>
  </si>
  <si>
    <t xml:space="preserve"> 내륙휴양형, 약수 </t>
  </si>
  <si>
    <t xml:space="preserve"> 산악휴양형, 약수 </t>
  </si>
  <si>
    <t xml:space="preserve"> 동굴탐방 및 휴양형 </t>
  </si>
  <si>
    <t xml:space="preserve"> 청송주왕산 </t>
  </si>
  <si>
    <t xml:space="preserve"> 내륙휴양 및 문화체험형 </t>
  </si>
  <si>
    <t>2012-06-11</t>
  </si>
  <si>
    <t>2012-07-23</t>
  </si>
  <si>
    <t>2012-12-31</t>
  </si>
  <si>
    <t>자료 : 관광진흥과, 2010년 자료부터 수록</t>
  </si>
  <si>
    <t>자료 : 민생경제교통과</t>
    <phoneticPr fontId="36" type="noConversion"/>
  </si>
  <si>
    <t xml:space="preserve"> Source : Division of People's Livelihood Economy &amp; Transportation</t>
    <phoneticPr fontId="36" type="noConversion"/>
  </si>
  <si>
    <t>자료 : 민생경제교통과</t>
    <phoneticPr fontId="18" type="noConversion"/>
  </si>
  <si>
    <t>2013</t>
  </si>
  <si>
    <t>주 : '합계'에 이륜자동차 미포함</t>
    <phoneticPr fontId="36" type="noConversion"/>
  </si>
  <si>
    <t>…</t>
    <phoneticPr fontId="18" type="noConversion"/>
  </si>
  <si>
    <t xml:space="preserve"> </t>
    <phoneticPr fontId="38" type="noConversion"/>
  </si>
  <si>
    <t xml:space="preserve">       관광지수는 공식지정된 현황임. </t>
    <phoneticPr fontId="38" type="noConversion"/>
  </si>
  <si>
    <t>가족호텔
Family hotel</t>
    <phoneticPr fontId="38" type="noConversion"/>
  </si>
  <si>
    <t>등급미정
Undecied class</t>
    <phoneticPr fontId="38" type="noConversion"/>
  </si>
  <si>
    <t>직원수    No.of staffs</t>
    <phoneticPr fontId="38" type="noConversion"/>
  </si>
  <si>
    <t>집배원수   No.of Postman</t>
    <phoneticPr fontId="38" type="noConversion"/>
  </si>
  <si>
    <t>남
Male</t>
    <phoneticPr fontId="18" type="noConversion"/>
  </si>
  <si>
    <t>여
Fe-
male</t>
    <phoneticPr fontId="18" type="noConversion"/>
  </si>
  <si>
    <t>연 별
우체국별</t>
    <phoneticPr fontId="18" type="noConversion"/>
  </si>
  <si>
    <t>관광펜션업
Tourist
Pension</t>
    <phoneticPr fontId="38" type="noConversion"/>
  </si>
  <si>
    <t xml:space="preserve">     2013년 자료부터 "외국인 관광 도시민박업" 항목 추가</t>
    <phoneticPr fontId="18" type="noConversion"/>
  </si>
  <si>
    <t>1) Establishments registered as both Domestic and Overseas travel agencies are classified as Domestic &amp; Overseas Travel Agencies</t>
    <phoneticPr fontId="18" type="noConversion"/>
  </si>
  <si>
    <t>3) Korean Style House Experience under Tourist  Convenience Facilities were added in 2009</t>
    <phoneticPr fontId="18" type="noConversion"/>
  </si>
  <si>
    <t xml:space="preserve">2) Other Hotels include Marine Tourism Hotels, Traditonal Korean Hotels and Hotels  </t>
    <phoneticPr fontId="18" type="noConversion"/>
  </si>
  <si>
    <t>연별 및 월별
Year &amp; Month</t>
    <phoneticPr fontId="38" type="noConversion"/>
  </si>
  <si>
    <t>Year &amp; Month</t>
    <phoneticPr fontId="38" type="noConversion"/>
  </si>
  <si>
    <t>영일대</t>
  </si>
  <si>
    <t>YeongilDae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</si>
  <si>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</si>
  <si>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</si>
  <si>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</si>
  <si>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</si>
  <si>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</si>
  <si>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</si>
  <si>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</si>
  <si>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</si>
  <si>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</si>
  <si>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</si>
  <si>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</si>
  <si>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</si>
  <si>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</si>
  <si>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</si>
  <si>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</si>
  <si>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</si>
  <si>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</si>
  <si>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</si>
  <si>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</si>
  <si>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</si>
  <si>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진리</t>
  </si>
  <si>
    <t>jinri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</si>
  <si>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</si>
  <si>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</si>
  <si>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</si>
  <si>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</si>
  <si>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</si>
  <si>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</si>
  <si>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</si>
  <si>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</si>
  <si>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</si>
  <si>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</si>
  <si>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</si>
  <si>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</si>
  <si>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</si>
  <si>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gyeongjeong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</si>
  <si>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</si>
  <si>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</si>
  <si>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</si>
  <si>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</si>
  <si>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</si>
  <si>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</si>
  <si>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</si>
  <si>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</si>
  <si>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</si>
  <si>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</si>
  <si>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</si>
  <si>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</si>
  <si>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</si>
  <si>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</si>
  <si>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38" type="noConversion"/>
  </si>
  <si>
    <t xml:space="preserve">     2012년 자료부터 "종합관리소" 항목추가, "대탄" 항목삭제</t>
    <phoneticPr fontId="38" type="noConversion"/>
  </si>
  <si>
    <t xml:space="preserve">      2013년 자료부터 "숙박업"항목 추가, "집계관광지수"에 무료관광지 중 관광객수 카운트가 어려운곳은 관광지에서 제외됨.</t>
    <phoneticPr fontId="18" type="noConversion"/>
  </si>
  <si>
    <t>자료: 한국공항공사</t>
    <phoneticPr fontId="38" type="noConversion"/>
  </si>
  <si>
    <t>ⅩⅠ. Transportation, Tourism and Information Telecommunications / 501</t>
    <phoneticPr fontId="36" type="noConversion"/>
  </si>
  <si>
    <t>502 / ⅩⅠ. 교통, 관광 및 정보통신</t>
    <phoneticPr fontId="36" type="noConversion"/>
  </si>
  <si>
    <t>506 / ⅩⅠ. 교통, 관광 및 정보통신</t>
    <phoneticPr fontId="36" type="noConversion"/>
  </si>
  <si>
    <t>외국인 관광 
도시 민박업
Guest house for foreign tourists</t>
    <phoneticPr fontId="38" type="noConversion"/>
  </si>
  <si>
    <t>집계 
관광지수</t>
    <phoneticPr fontId="38" type="noConversion"/>
  </si>
  <si>
    <t>특  색
Characteristics</t>
    <phoneticPr fontId="38" type="noConversion"/>
  </si>
  <si>
    <t xml:space="preserve">위  치
Location </t>
    <phoneticPr fontId="38" type="noConversion"/>
  </si>
  <si>
    <t>자동차
Motor 
vehicle</t>
    <phoneticPr fontId="38" type="noConversion"/>
  </si>
  <si>
    <t>이륜차
Motor 
cycle</t>
    <phoneticPr fontId="38" type="noConversion"/>
  </si>
  <si>
    <t>7. Railroad Transportation(Cont'd)</t>
    <phoneticPr fontId="18" type="noConversion"/>
  </si>
  <si>
    <t>7. 철도수송(계속)</t>
    <phoneticPr fontId="18" type="noConversion"/>
  </si>
  <si>
    <t>7. Railroad Transportation(Cont'd)</t>
    <phoneticPr fontId="18" type="noConversion"/>
  </si>
  <si>
    <t>2014</t>
    <phoneticPr fontId="36" type="noConversion"/>
  </si>
  <si>
    <t>2013</t>
    <phoneticPr fontId="36" type="noConversion"/>
  </si>
  <si>
    <t>2013</t>
    <phoneticPr fontId="38" type="noConversion"/>
  </si>
  <si>
    <t>2014</t>
    <phoneticPr fontId="38" type="noConversion"/>
  </si>
  <si>
    <t>2014</t>
    <phoneticPr fontId="38" type="noConversion"/>
  </si>
  <si>
    <t>2013</t>
    <phoneticPr fontId="18" type="noConversion"/>
  </si>
  <si>
    <t>2014</t>
    <phoneticPr fontId="18" type="noConversion"/>
  </si>
  <si>
    <t>2013</t>
    <phoneticPr fontId="18" type="noConversion"/>
  </si>
  <si>
    <t>2014</t>
    <phoneticPr fontId="18" type="noConversion"/>
  </si>
  <si>
    <t>2014</t>
    <phoneticPr fontId="18" type="noConversion"/>
  </si>
  <si>
    <t>2014</t>
    <phoneticPr fontId="18" type="noConversion"/>
  </si>
  <si>
    <t xml:space="preserve">      2014년 자료부터 "숙박업"항목 삭제</t>
    <phoneticPr fontId="18" type="noConversion"/>
  </si>
  <si>
    <t>수송장비
Delivery equipment</t>
    <phoneticPr fontId="38" type="noConversion"/>
  </si>
  <si>
    <t>-</t>
  </si>
  <si>
    <t>무인역</t>
  </si>
  <si>
    <t>화물취급역</t>
  </si>
  <si>
    <t xml:space="preserve"> 하회 </t>
  </si>
  <si>
    <t xml:space="preserve"> 예안현 </t>
  </si>
  <si>
    <t xml:space="preserve">안동, 도산, 서부 </t>
  </si>
  <si>
    <t>2014.10.16</t>
  </si>
  <si>
    <t xml:space="preserve">2000. 6.26 </t>
  </si>
  <si>
    <t xml:space="preserve"> 부석사</t>
  </si>
  <si>
    <t xml:space="preserve"> 문수</t>
  </si>
  <si>
    <t>영주, 문수, 탄산</t>
  </si>
  <si>
    <t>2014. 2.27</t>
  </si>
  <si>
    <t xml:space="preserve"> 회상나루</t>
  </si>
  <si>
    <t>상주, 중동, 회상</t>
  </si>
  <si>
    <t>2013.12.30</t>
  </si>
  <si>
    <t xml:space="preserve"> 청도 신화랑</t>
  </si>
  <si>
    <t xml:space="preserve"> 고령부례</t>
  </si>
  <si>
    <t>고령, 우곡, 예곡</t>
  </si>
  <si>
    <t xml:space="preserve"> 예천삼강</t>
  </si>
  <si>
    <t xml:space="preserve">예천, 풍양, 삼강 </t>
  </si>
  <si>
    <t>2014. 4.28</t>
  </si>
  <si>
    <t xml:space="preserve"> 개척사</t>
  </si>
  <si>
    <t xml:space="preserve"> 감포해양관광단지 </t>
  </si>
  <si>
    <t xml:space="preserve"> 김천온천관광단지</t>
  </si>
  <si>
    <t xml:space="preserve"> 안동문화관광단지</t>
  </si>
  <si>
    <t>2009.12.28</t>
  </si>
  <si>
    <t>경북 봉화군, 안동시</t>
  </si>
  <si>
    <t xml:space="preserve"> 예안현</t>
  </si>
  <si>
    <t xml:space="preserve"> 역사문화체험형</t>
  </si>
  <si>
    <t xml:space="preserve"> 관광휴양형</t>
  </si>
  <si>
    <t>2014-02-27</t>
  </si>
  <si>
    <t>2013-12-30</t>
  </si>
  <si>
    <t xml:space="preserve"> 1987-12-15 </t>
  </si>
  <si>
    <t xml:space="preserve"> 역사문화체험장, 화랑도</t>
  </si>
  <si>
    <t xml:space="preserve"> 예천삼강 </t>
  </si>
  <si>
    <t xml:space="preserve"> 내수면체험형</t>
  </si>
  <si>
    <t xml:space="preserve"> 해안휴양형</t>
  </si>
  <si>
    <t xml:space="preserve"> 내륙 및 해양 위락휴양형 </t>
  </si>
  <si>
    <t xml:space="preserve"> - </t>
  </si>
  <si>
    <t>…</t>
    <phoneticPr fontId="18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</si>
  <si>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6" type="noConversion"/>
  </si>
  <si>
    <r>
      <t xml:space="preserve">국제회의업
</t>
    </r>
    <r>
      <rPr>
        <sz val="6.5"/>
        <color theme="1"/>
        <rFont val="돋움"/>
        <family val="3"/>
        <charset val="129"/>
      </rPr>
      <t>International Tacilities</t>
    </r>
    <phoneticPr fontId="38" type="noConversion"/>
  </si>
  <si>
    <r>
      <t>국 외</t>
    </r>
    <r>
      <rPr>
        <sz val="7.5"/>
        <color theme="1"/>
        <rFont val="돋움"/>
        <family val="3"/>
        <charset val="129"/>
      </rPr>
      <t>Overseas</t>
    </r>
    <phoneticPr fontId="38" type="noConversion"/>
  </si>
  <si>
    <r>
      <t xml:space="preserve">휴양콘도
미니엄업
</t>
    </r>
    <r>
      <rPr>
        <sz val="7.5"/>
        <color theme="1"/>
        <rFont val="돋움"/>
        <family val="3"/>
        <charset val="129"/>
      </rPr>
      <t>Condominum</t>
    </r>
    <phoneticPr fontId="38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</si>
  <si>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38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</si>
  <si>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38" type="noConversion"/>
  </si>
  <si>
    <r>
      <t xml:space="preserve">자전거보행자겸용도로
</t>
    </r>
    <r>
      <rPr>
        <sz val="8"/>
        <color theme="1"/>
        <rFont val="돋움"/>
        <family val="3"/>
        <charset val="129"/>
      </rPr>
      <t>Bicycle &amp; pedestrian path</t>
    </r>
    <phoneticPr fontId="41" type="noConversion"/>
  </si>
  <si>
    <t xml:space="preserve">합계 Total </t>
    <phoneticPr fontId="36" type="noConversion"/>
  </si>
  <si>
    <t>주 : 2013년 자료부터 '직원수', '집배원수' 항목'  '남, 녀' 세분화</t>
    <phoneticPr fontId="38" type="noConversion"/>
  </si>
  <si>
    <t>470</t>
    <phoneticPr fontId="38" type="noConversion"/>
  </si>
  <si>
    <t>ⅩⅠ. Transportation, Tourism and Information Telecommunications / 471</t>
    <phoneticPr fontId="36" type="noConversion"/>
  </si>
  <si>
    <t>472 / ⅩⅠ. 교통, 관광 및 정보통신</t>
    <phoneticPr fontId="36" type="noConversion"/>
  </si>
  <si>
    <t>ⅩⅠ. Transportation, Tourism and Information Telecommunications / 473</t>
    <phoneticPr fontId="36" type="noConversion"/>
  </si>
  <si>
    <t>474 / ⅩⅠ. 교통, 관광 및 정보통신</t>
    <phoneticPr fontId="36" type="noConversion"/>
  </si>
  <si>
    <t>ⅩⅠ. Transportation, Tourism and Information Telecommunications / 475</t>
    <phoneticPr fontId="36" type="noConversion"/>
  </si>
  <si>
    <t>476 / ⅩⅠ. 교통, 관광 및 정보통신</t>
    <phoneticPr fontId="36" type="noConversion"/>
  </si>
  <si>
    <t>ⅩⅠ. Transportation, Tourism and Information Telecommunications / 477</t>
    <phoneticPr fontId="36" type="noConversion"/>
  </si>
  <si>
    <t>478 / ⅩⅠ. 교통, 관광 및 정보통신</t>
    <phoneticPr fontId="36" type="noConversion"/>
  </si>
  <si>
    <t>ⅩⅠ. Transportation, Tourism and Information Telecommunications / 479</t>
    <phoneticPr fontId="36" type="noConversion"/>
  </si>
  <si>
    <t>480 / ⅩⅠ. 교통, 관광 및 정보통신</t>
    <phoneticPr fontId="36" type="noConversion"/>
  </si>
  <si>
    <t>ⅩⅠ. Transportation, Tourism and Information Telecommunications / 481</t>
    <phoneticPr fontId="36" type="noConversion"/>
  </si>
  <si>
    <t>482 / ⅩⅠ. 교통, 관광 및 정보통신</t>
    <phoneticPr fontId="36" type="noConversion"/>
  </si>
  <si>
    <t>ⅩⅠ. Transportation, Tourism and Information Telecommunications / 483</t>
    <phoneticPr fontId="36" type="noConversion"/>
  </si>
  <si>
    <t>484 / ⅩⅠ. 교통, 관광 및 정보통신</t>
    <phoneticPr fontId="36" type="noConversion"/>
  </si>
  <si>
    <t>ⅩⅠ. Transportation, Tourism and Information Telecommunications / 485</t>
    <phoneticPr fontId="18" type="noConversion"/>
  </si>
  <si>
    <t>486 / ⅩⅠ. 교통, 관광 및 정보통신</t>
    <phoneticPr fontId="36" type="noConversion"/>
  </si>
  <si>
    <t>ⅩⅠ. Transportation, Tourism and Information Telecommunications / 487</t>
    <phoneticPr fontId="36" type="noConversion"/>
  </si>
  <si>
    <t>488 / ⅩⅠ. 교통, 관광 및 정보통신</t>
    <phoneticPr fontId="36" type="noConversion"/>
  </si>
  <si>
    <t>ⅩⅠ. Transportation, Tourism and Information Telecommunications / 489</t>
    <phoneticPr fontId="18" type="noConversion"/>
  </si>
  <si>
    <t>490 / ⅩⅠ. 교통, 관광 및 정보통신</t>
    <phoneticPr fontId="18" type="noConversion"/>
  </si>
  <si>
    <t>ⅩⅠ. Transportation, Tourism and Information Telecommunications / 491</t>
    <phoneticPr fontId="18" type="noConversion"/>
  </si>
  <si>
    <t>492 / ⅩⅠ. 교통, 관광 및 정보통신</t>
    <phoneticPr fontId="18" type="noConversion"/>
  </si>
  <si>
    <t>ⅩⅠ. Transportation, Tourism and Information Telecommunications / 493</t>
    <phoneticPr fontId="36" type="noConversion"/>
  </si>
  <si>
    <t>494 / ⅩⅠ. 교통, 관광 및 정보통신</t>
    <phoneticPr fontId="36" type="noConversion"/>
  </si>
  <si>
    <t>ⅩⅠ. Transportation, Tourism and Information Telecommunications / 495</t>
    <phoneticPr fontId="36" type="noConversion"/>
  </si>
  <si>
    <t>496 / ⅩⅠ. 교통, 관광 및 정보통신</t>
    <phoneticPr fontId="36" type="noConversion"/>
  </si>
  <si>
    <t>ⅩⅠ. Transportation, Tourism and Information Telecommunications / 497</t>
    <phoneticPr fontId="36" type="noConversion"/>
  </si>
  <si>
    <t>498 / ⅩⅠ. 교통, 관광 및 정보통신</t>
    <phoneticPr fontId="36" type="noConversion"/>
  </si>
  <si>
    <t>ⅩⅠ. Transportation, Tourism and Information Telecommunications / 499</t>
    <phoneticPr fontId="36" type="noConversion"/>
  </si>
  <si>
    <t>500 / ⅩⅠ. 교통, 관광 및 정보통신</t>
    <phoneticPr fontId="36" type="noConversion"/>
  </si>
  <si>
    <t>ⅩⅠ. Transportation, Tourism and Information Telecommunications / 503</t>
    <phoneticPr fontId="36" type="noConversion"/>
  </si>
  <si>
    <t>504 / ⅩⅠ. 교통, 관광 및 정보통신</t>
    <phoneticPr fontId="36" type="noConversion"/>
  </si>
  <si>
    <t>ⅩⅠ. Transportation, Tourism and Information Telecommunications / 505</t>
    <phoneticPr fontId="36" type="noConversion"/>
  </si>
  <si>
    <t>ⅩⅠ. Transportation, Tourism and Information Telecommunications / 507</t>
    <phoneticPr fontId="36" type="noConversion"/>
  </si>
  <si>
    <t>508 / ⅩⅠ. 교통, 관광 및 정보통신</t>
    <phoneticPr fontId="36" type="noConversion"/>
  </si>
  <si>
    <t>ⅩⅠ. Transportation, Tourism and Information Telecommunications / 509</t>
    <phoneticPr fontId="36" type="noConversion"/>
  </si>
  <si>
    <t>510 / ⅩⅠ. 교통, 관광 및 정보통신</t>
    <phoneticPr fontId="36" type="noConversion"/>
  </si>
  <si>
    <t>ⅩⅠ. Transportation, Tourism and Information Telecommunications / 511</t>
    <phoneticPr fontId="36" type="noConversion"/>
  </si>
  <si>
    <t>512 / ⅩⅠ. 교통, 관광 및 정보통신</t>
    <phoneticPr fontId="18" type="noConversion"/>
  </si>
  <si>
    <t>ⅩⅠ. Transportation, Tourism and Information Telecommunications / 513</t>
    <phoneticPr fontId="36" type="noConversion"/>
  </si>
  <si>
    <t>514 / ⅩⅠ. 교통, 관광 및 정보통신</t>
    <phoneticPr fontId="36" type="noConversion"/>
  </si>
  <si>
    <t>ⅩⅠ. Transportation, Tourism and Information Telecommunications / 515</t>
    <phoneticPr fontId="36" type="noConversion"/>
  </si>
  <si>
    <t>516 / ⅩⅠ. 교통, 관광 및 정보통신</t>
    <phoneticPr fontId="36" type="noConversion"/>
  </si>
  <si>
    <t>ⅩⅠ. Transportation, Tourism and Information Telecommunications / 517</t>
    <phoneticPr fontId="36" type="noConversion"/>
  </si>
  <si>
    <t>518 / ⅩⅠ. 교통, 관광 및 정보통신</t>
    <phoneticPr fontId="36" type="noConversion"/>
  </si>
  <si>
    <t>ⅩⅠ. Transportation, Tourism and Information Telecommunications / 519</t>
    <phoneticPr fontId="36" type="noConversion"/>
  </si>
  <si>
    <t>4. 천연가스 버스 현황</t>
    <phoneticPr fontId="18" type="noConversion"/>
  </si>
  <si>
    <t xml:space="preserve">1995. 1.11 </t>
    <phoneticPr fontId="18" type="noConversion"/>
  </si>
  <si>
    <t>1987.12.15</t>
    <phoneticPr fontId="18" type="noConversion"/>
  </si>
  <si>
    <t xml:space="preserve">1996.  3.12 </t>
    <phoneticPr fontId="18" type="noConversion"/>
  </si>
  <si>
    <t>1975. 4. 4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</si>
</sst>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_-[$€-2]* #,##0.00_-;\-[$€-2]* #,##0.00_-;_-[$€-2]* &quot;-&quot;??_-"/>
    <numFmt numFmtId="185" formatCode="&quot;₩&quot;#,##0;[Red]&quot;₩&quot;&quot;₩&quot;\-#,##0"/>
    <numFmt numFmtId="18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_-* #,##0_-;\-* #,##0_-;_-* &quot;-&quot;?_-;_-@_-"/>
    <numFmt numFmtId="192" formatCode="0_);\(0\)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_-* #,##0_-;\!\-* #,##0_-;_-* &quot;-&quot;_-;_-@_-"/>
    <numFmt numFmtId="202" formatCode="0.000_ "/>
    <numFmt numFmtId="203" formatCode="0.0_);[Red]\(0.0\)"/>
    <numFmt numFmtId="204" formatCode="#,##0,"/>
    <numFmt numFmtId="205" formatCode="#,##0\ ;\-#,##0\ ;&quot;-&quot;\ ;@\ "/>
    <numFmt numFmtId="206" formatCode="#,##0_-;\-#,##0_-;&quot;-&quot;_-;@_-"/>
    <numFmt numFmtId="207" formatCode="#,##0\ ;\-#,##0\ ;&quot;-&quot;;@\ "/>
    <numFmt numFmtId="208" formatCode="_ * #,##0_ ;_ * \-#,##0_ ;_ * &quot;-&quot;_ ;@"/>
    <numFmt numFmtId="209" formatCode="_-* #,##0.0_-;\-* #,##0.0_-;&quot;-&quot;_-;_-@_-"/>
    <numFmt numFmtId="210" formatCode="#,##0.0_-;\-#,##0.0_-;&quot;-&quot;_-;@_-"/>
    <numFmt numFmtId="211" formatCode="_-* #,##0.0_-;\-* #,##0.0_-;_-* &quot;-&quot;_-;_-@_-"/>
    <numFmt numFmtId="212" formatCode="_ * #,##0.000_ ;_ * \-#,##0.000_ ;_ * &quot;-&quot;_ ;_ @_ "/>
    <numFmt numFmtId="213" formatCode="#,##0.000_ "/>
    <numFmt numFmtId="214" formatCode="#,##0.000"/>
    <numFmt numFmtId="215" formatCode="_ * #,##0_ ;_ * &quot;₩&quot;&quot;₩&quot;\-#,##0_ ;_ * &quot;-&quot;_ ;_ @_ "/>
    <numFmt numFmtId="216" formatCode="_ &quot;₩&quot;* #,##0.00_ ;_ &quot;₩&quot;* &quot;₩&quot;&quot;₩&quot;\-#,##0.00_ ;_ &quot;₩&quot;* &quot;-&quot;??_ ;_ @_ "/>
    <numFmt numFmtId="217" formatCode="_ &quot;₩&quot;* #,##0_ ;_ &quot;₩&quot;* &quot;₩&quot;&quot;₩&quot;\-#,##0_ ;_ &quot;₩&quot;* &quot;-&quot;_ ;_ @_ "/>
    <numFmt numFmtId="218" formatCode="&quot;₩&quot;#,##0.00;[Red]&quot;₩&quot;&quot;₩&quot;&quot;₩&quot;\-#,##0.00"/>
    <numFmt numFmtId="219" formatCode="_ * #,##0.00_ ;_ * &quot;₩&quot;&quot;₩&quot;\-#,##0.00_ ;_ * &quot;-&quot;??_ ;_ @_ "/>
    <numFmt numFmtId="220" formatCode="&quot;R$&quot;#,##0_);[Red]\(&quot;R$&quot;#,##0\)"/>
    <numFmt numFmtId="221" formatCode="&quot;R$&quot;#,##0_);\(&quot;R$&quot;#,##0\)"/>
    <numFmt numFmtId="222" formatCode="_ &quot;₩&quot;* #,##0.00_ ;_ &quot;₩&quot;* &quot;₩&quot;\-#,##0.00_ ;_ &quot;₩&quot;* &quot;-&quot;??_ ;_ @_ "/>
    <numFmt numFmtId="223" formatCode="&quot;₩&quot;#,##0;&quot;₩&quot;&quot;₩&quot;&quot;₩&quot;\-#,##0"/>
    <numFmt numFmtId="224" formatCode="&quot;₩&quot;#,##0.00;&quot;₩&quot;&quot;₩&quot;&quot;₩&quot;&quot;₩&quot;&quot;₩&quot;&quot;₩&quot;\-#,##0.00"/>
    <numFmt numFmtId="225" formatCode="_-* #,##0.0_-;&quot;₩&quot;\!\-* #,##0.0_-;_-* &quot;-&quot;_-;_-@_-"/>
    <numFmt numFmtId="226" formatCode="#,##0&quot; / XⅢ. 환경&quot;"/>
    <numFmt numFmtId="227" formatCode="&quot;Ⅵ. Agriculture, Forestry and Fishing / &quot;#,##0"/>
    <numFmt numFmtId="228" formatCode="#,##0&quot; / Ⅵ. 농림수산업&quot;"/>
    <numFmt numFmtId="229" formatCode="&quot;Ⅹ. Housing and Construction /  &quot;#,##0"/>
    <numFmt numFmtId="230" formatCode="#,##0&quot; / Ⅹ. 주택, 건설&quot;"/>
    <numFmt numFmtId="231" formatCode="_-&quot;₩&quot;* #,##0_-;\!\-&quot;₩&quot;* #,##0_-;_-&quot;₩&quot;* &quot;-&quot;_-;_-@_-"/>
    <numFmt numFmtId="232" formatCode="#,##0&quot; / XⅡ. 보건 및 사회보장&quot;"/>
    <numFmt numFmtId="233" formatCode="0.0"/>
    <numFmt numFmtId="234" formatCode="_(* #,##0.00_);_(* &quot;₩&quot;&quot;₩&quot;&quot;₩&quot;&quot;₩&quot;\(#,##0.00&quot;₩&quot;&quot;₩&quot;&quot;₩&quot;&quot;₩&quot;\);_(* &quot;-&quot;??_);_(@_)"/>
    <numFmt numFmtId="235" formatCode="mm&quot;월&quot;dd&quot;일&quot;"/>
    <numFmt numFmtId="236" formatCode="&quot;A$&quot;\ #,##0.0;&quot;$&quot;\-#,##0.0"/>
    <numFmt numFmtId="237" formatCode="&quot;$&quot;#,##0;\(&quot;$&quot;#,##0\)"/>
    <numFmt numFmtId="238" formatCode=".000"/>
    <numFmt numFmtId="239" formatCode="@\ &quot;주임&quot;"/>
    <numFmt numFmtId="240" formatCode="#,##0.0;\(#,##0.0\);\ &quot;-&quot;\ "/>
    <numFmt numFmtId="241" formatCode="mm\.dd"/>
    <numFmt numFmtId="242" formatCode="_(&quot;R$&quot;* #,##0.00_);_(&quot;R$&quot;* \(#,##0.00\);_(&quot;R$&quot;* &quot;-&quot;??_);_(@_)"/>
    <numFmt numFmtId="243" formatCode="[$-F800]dddd\,\ mmmm\ dd\,\ yyyy"/>
    <numFmt numFmtId="244" formatCode="_-* #,##0.000_-;\-* #,##0.000_-;_-* &quot;-&quot;???_-;_-@_-"/>
    <numFmt numFmtId="245" formatCode="#,##0\ ;\-#,##0\ ;&quot;-&quot;\ ;@_-"/>
    <numFmt numFmtId="247" formatCode="\ \ @"/>
  </numFmts>
  <fonts count="191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0"/>
      <name val="System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0"/>
      <name val="μ¸¿oA¼"/>
      <family val="3"/>
      <charset val="129"/>
    </font>
    <font>
      <u/>
      <sz val="10"/>
      <color indexed="36"/>
      <name val="바탕"/>
      <family val="1"/>
      <charset val="129"/>
    </font>
    <font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</font>
    <font>
      <u/>
      <sz val="12"/>
      <color indexed="20"/>
      <name val="Arial"/>
      <family val="2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6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sz val="9"/>
      <color theme="1"/>
      <name val="HY중명조"/>
      <family val="1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17"/>
      <color theme="1"/>
      <name val="바탕체"/>
      <family val="1"/>
      <charset val="129"/>
    </font>
    <font>
      <b/>
      <sz val="14"/>
      <color theme="1"/>
      <name val="굴림"/>
      <family val="3"/>
      <charset val="129"/>
    </font>
    <font>
      <sz val="14"/>
      <color theme="1"/>
      <name val="바탕체"/>
      <family val="1"/>
      <charset val="129"/>
    </font>
    <font>
      <b/>
      <sz val="12"/>
      <color theme="1"/>
      <name val="굴림"/>
      <family val="3"/>
      <charset val="129"/>
    </font>
    <font>
      <sz val="8"/>
      <color theme="1"/>
      <name val="바탕"/>
      <family val="1"/>
      <charset val="129"/>
    </font>
    <font>
      <sz val="8"/>
      <color theme="1"/>
      <name val="굴림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301">
    <xf numFmtId="0" fontId="0" fillId="0" borderId="0"/>
    <xf numFmtId="0" fontId="5" fillId="0" borderId="0" applyFont="0" applyFill="0" applyBorder="0" applyAlignment="0" applyProtection="0"/>
    <xf numFmtId="0" fontId="43" fillId="0" borderId="0"/>
    <xf numFmtId="0" fontId="6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196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7" fontId="46" fillId="0" borderId="0" applyFont="0" applyFill="0" applyBorder="0" applyAlignment="0" applyProtection="0"/>
    <xf numFmtId="197" fontId="47" fillId="0" borderId="0" applyFont="0" applyFill="0" applyBorder="0" applyAlignment="0" applyProtection="0"/>
    <xf numFmtId="194" fontId="48" fillId="0" borderId="0" applyFont="0" applyFill="0" applyBorder="0" applyAlignment="0" applyProtection="0"/>
    <xf numFmtId="197" fontId="47" fillId="0" borderId="0" applyFont="0" applyFill="0" applyBorder="0" applyAlignment="0" applyProtection="0"/>
    <xf numFmtId="194" fontId="48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198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200" fontId="46" fillId="0" borderId="0" applyFont="0" applyFill="0" applyBorder="0" applyAlignment="0" applyProtection="0"/>
    <xf numFmtId="200" fontId="47" fillId="0" borderId="0" applyFont="0" applyFill="0" applyBorder="0" applyAlignment="0" applyProtection="0"/>
    <xf numFmtId="177" fontId="48" fillId="0" borderId="0" applyFont="0" applyFill="0" applyBorder="0" applyAlignment="0" applyProtection="0"/>
    <xf numFmtId="200" fontId="47" fillId="0" borderId="0" applyFont="0" applyFill="0" applyBorder="0" applyAlignment="0" applyProtection="0"/>
    <xf numFmtId="177" fontId="48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1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51" fillId="0" borderId="0"/>
    <xf numFmtId="0" fontId="48" fillId="0" borderId="0"/>
    <xf numFmtId="0" fontId="52" fillId="0" borderId="0"/>
    <xf numFmtId="0" fontId="53" fillId="0" borderId="0"/>
    <xf numFmtId="0" fontId="50" fillId="0" borderId="0"/>
    <xf numFmtId="0" fontId="50" fillId="0" borderId="0"/>
    <xf numFmtId="0" fontId="52" fillId="0" borderId="0"/>
    <xf numFmtId="0" fontId="53" fillId="0" borderId="0"/>
    <xf numFmtId="0" fontId="10" fillId="0" borderId="0"/>
    <xf numFmtId="0" fontId="49" fillId="0" borderId="0"/>
    <xf numFmtId="0" fontId="54" fillId="0" borderId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55" fillId="16" borderId="0" applyNumberFormat="0" applyBorder="0" applyAlignment="0" applyProtection="0"/>
    <xf numFmtId="0" fontId="56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0" fontId="17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2" fillId="0" borderId="5" applyNumberFormat="0" applyFont="0" applyFill="0" applyAlignment="0" applyProtection="0"/>
    <xf numFmtId="0" fontId="18" fillId="0" borderId="6">
      <alignment horizontal="left"/>
    </xf>
    <xf numFmtId="0" fontId="7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88" fontId="14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60" fillId="0" borderId="0">
      <alignment vertical="center"/>
    </xf>
    <xf numFmtId="9" fontId="14" fillId="0" borderId="0" applyFont="0" applyFill="0" applyBorder="0" applyAlignment="0" applyProtection="0"/>
    <xf numFmtId="0" fontId="24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2" fillId="0" borderId="0"/>
    <xf numFmtId="0" fontId="2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185" fontId="12" fillId="0" borderId="0">
      <alignment vertical="center"/>
    </xf>
    <xf numFmtId="17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194" fontId="14" fillId="0" borderId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4" fontId="23" fillId="0" borderId="0">
      <protection locked="0"/>
    </xf>
    <xf numFmtId="189" fontId="14" fillId="0" borderId="0">
      <protection locked="0"/>
    </xf>
    <xf numFmtId="0" fontId="6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0" fontId="71" fillId="0" borderId="0">
      <alignment vertical="center"/>
    </xf>
    <xf numFmtId="187" fontId="14" fillId="0" borderId="0">
      <protection locked="0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14" fillId="0" borderId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72" fillId="0" borderId="0">
      <alignment vertical="center"/>
    </xf>
    <xf numFmtId="0" fontId="23" fillId="0" borderId="5">
      <protection locked="0"/>
    </xf>
    <xf numFmtId="186" fontId="14" fillId="0" borderId="0">
      <protection locked="0"/>
    </xf>
    <xf numFmtId="190" fontId="14" fillId="0" borderId="0">
      <protection locked="0"/>
    </xf>
    <xf numFmtId="0" fontId="17" fillId="0" borderId="89"/>
    <xf numFmtId="0" fontId="80" fillId="0" borderId="0">
      <alignment vertical="center"/>
    </xf>
    <xf numFmtId="0" fontId="3" fillId="0" borderId="0">
      <alignment vertical="center"/>
    </xf>
    <xf numFmtId="0" fontId="1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176" fontId="14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2" fillId="0" borderId="0">
      <alignment vertical="center"/>
    </xf>
    <xf numFmtId="0" fontId="14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0" borderId="4"/>
    <xf numFmtId="194" fontId="14" fillId="0" borderId="0" applyProtection="0"/>
    <xf numFmtId="0" fontId="125" fillId="3" borderId="0" applyNumberFormat="0" applyBorder="0" applyAlignment="0" applyProtection="0">
      <alignment vertical="center"/>
    </xf>
    <xf numFmtId="0" fontId="83" fillId="0" borderId="0" applyFill="0" applyBorder="0" applyProtection="0">
      <alignment horizontal="centerContinuous" vertical="center"/>
    </xf>
    <xf numFmtId="0" fontId="84" fillId="16" borderId="0" applyFill="0" applyBorder="0" applyProtection="0">
      <alignment horizontal="center" vertical="center"/>
    </xf>
    <xf numFmtId="0" fontId="17" fillId="0" borderId="4"/>
    <xf numFmtId="0" fontId="4" fillId="8" borderId="0" applyNumberFormat="0" applyBorder="0" applyAlignment="0" applyProtection="0">
      <alignment vertical="center"/>
    </xf>
    <xf numFmtId="215" fontId="13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22" fillId="14" borderId="0" applyNumberFormat="0" applyBorder="0" applyAlignment="0" applyProtection="0">
      <alignment vertical="center"/>
    </xf>
    <xf numFmtId="9" fontId="85" fillId="16" borderId="0" applyFill="0" applyBorder="0" applyProtection="0">
      <alignment horizontal="right"/>
    </xf>
    <xf numFmtId="10" fontId="85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176" fontId="14" fillId="0" borderId="0" applyProtection="0"/>
    <xf numFmtId="41" fontId="13" fillId="0" borderId="0" applyFont="0" applyFill="0" applyBorder="0" applyAlignment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Font="0" applyFill="0" applyBorder="0" applyAlignment="0" applyProtection="0"/>
    <xf numFmtId="216" fontId="13" fillId="0" borderId="0">
      <protection locked="0"/>
    </xf>
    <xf numFmtId="0" fontId="14" fillId="0" borderId="0" applyProtection="0"/>
    <xf numFmtId="0" fontId="120" fillId="0" borderId="0"/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220" fontId="13" fillId="16" borderId="0" applyFill="0" applyBorder="0" applyProtection="0">
      <alignment horizontal="right"/>
    </xf>
    <xf numFmtId="217" fontId="13" fillId="0" borderId="0">
      <protection locked="0"/>
    </xf>
    <xf numFmtId="0" fontId="14" fillId="0" borderId="0"/>
    <xf numFmtId="0" fontId="14" fillId="0" borderId="0"/>
    <xf numFmtId="0" fontId="13" fillId="0" borderId="0"/>
    <xf numFmtId="0" fontId="14" fillId="0" borderId="0"/>
    <xf numFmtId="0" fontId="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>
      <alignment vertical="center"/>
    </xf>
    <xf numFmtId="0" fontId="13" fillId="0" borderId="0"/>
    <xf numFmtId="0" fontId="13" fillId="0" borderId="0">
      <alignment vertical="center"/>
    </xf>
    <xf numFmtId="0" fontId="14" fillId="0" borderId="0"/>
    <xf numFmtId="0" fontId="13" fillId="0" borderId="0"/>
    <xf numFmtId="0" fontId="14" fillId="0" borderId="0"/>
    <xf numFmtId="0" fontId="14" fillId="0" borderId="0" applyProtection="0"/>
    <xf numFmtId="0" fontId="82" fillId="0" borderId="0" applyNumberFormat="0" applyFill="0" applyBorder="0" applyAlignment="0" applyProtection="0">
      <alignment vertical="top"/>
      <protection locked="0"/>
    </xf>
    <xf numFmtId="218" fontId="13" fillId="0" borderId="0">
      <protection locked="0"/>
    </xf>
    <xf numFmtId="219" fontId="13" fillId="0" borderId="0">
      <protection locked="0"/>
    </xf>
    <xf numFmtId="0" fontId="17" fillId="0" borderId="89"/>
    <xf numFmtId="0" fontId="17" fillId="0" borderId="89"/>
    <xf numFmtId="0" fontId="17" fillId="0" borderId="89"/>
    <xf numFmtId="0" fontId="17" fillId="0" borderId="89"/>
    <xf numFmtId="0" fontId="86" fillId="0" borderId="0" applyFont="0" applyFill="0" applyBorder="0" applyAlignment="0" applyProtection="0"/>
    <xf numFmtId="0" fontId="87" fillId="2" borderId="0" applyNumberFormat="0" applyBorder="0" applyAlignment="0" applyProtection="0"/>
    <xf numFmtId="0" fontId="87" fillId="26" borderId="0" applyNumberFormat="0" applyBorder="0" applyAlignment="0" applyProtection="0"/>
    <xf numFmtId="0" fontId="87" fillId="3" borderId="0" applyNumberFormat="0" applyBorder="0" applyAlignment="0" applyProtection="0"/>
    <xf numFmtId="0" fontId="87" fillId="27" borderId="0" applyNumberFormat="0" applyBorder="0" applyAlignment="0" applyProtection="0"/>
    <xf numFmtId="0" fontId="87" fillId="4" borderId="0" applyNumberFormat="0" applyBorder="0" applyAlignment="0" applyProtection="0"/>
    <xf numFmtId="0" fontId="87" fillId="28" borderId="0" applyNumberFormat="0" applyBorder="0" applyAlignment="0" applyProtection="0"/>
    <xf numFmtId="0" fontId="87" fillId="5" borderId="0" applyNumberFormat="0" applyBorder="0" applyAlignment="0" applyProtection="0"/>
    <xf numFmtId="0" fontId="87" fillId="29" borderId="0" applyNumberFormat="0" applyBorder="0" applyAlignment="0" applyProtection="0"/>
    <xf numFmtId="0" fontId="87" fillId="6" borderId="0" applyNumberFormat="0" applyBorder="0" applyAlignment="0" applyProtection="0"/>
    <xf numFmtId="0" fontId="87" fillId="30" borderId="0" applyNumberFormat="0" applyBorder="0" applyAlignment="0" applyProtection="0"/>
    <xf numFmtId="0" fontId="87" fillId="7" borderId="0" applyNumberFormat="0" applyBorder="0" applyAlignment="0" applyProtection="0"/>
    <xf numFmtId="0" fontId="87" fillId="31" borderId="0" applyNumberFormat="0" applyBorder="0" applyAlignment="0" applyProtection="0"/>
    <xf numFmtId="0" fontId="44" fillId="26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87" fillId="8" borderId="0" applyNumberFormat="0" applyBorder="0" applyAlignment="0" applyProtection="0"/>
    <xf numFmtId="0" fontId="87" fillId="32" borderId="0" applyNumberFormat="0" applyBorder="0" applyAlignment="0" applyProtection="0"/>
    <xf numFmtId="0" fontId="87" fillId="9" borderId="0" applyNumberFormat="0" applyBorder="0" applyAlignment="0" applyProtection="0"/>
    <xf numFmtId="0" fontId="87" fillId="33" borderId="0" applyNumberFormat="0" applyBorder="0" applyAlignment="0" applyProtection="0"/>
    <xf numFmtId="0" fontId="87" fillId="10" borderId="0" applyNumberFormat="0" applyBorder="0" applyAlignment="0" applyProtection="0"/>
    <xf numFmtId="0" fontId="87" fillId="34" borderId="0" applyNumberFormat="0" applyBorder="0" applyAlignment="0" applyProtection="0"/>
    <xf numFmtId="0" fontId="87" fillId="5" borderId="0" applyNumberFormat="0" applyBorder="0" applyAlignment="0" applyProtection="0"/>
    <xf numFmtId="0" fontId="87" fillId="29" borderId="0" applyNumberFormat="0" applyBorder="0" applyAlignment="0" applyProtection="0"/>
    <xf numFmtId="0" fontId="87" fillId="8" borderId="0" applyNumberFormat="0" applyBorder="0" applyAlignment="0" applyProtection="0"/>
    <xf numFmtId="0" fontId="87" fillId="32" borderId="0" applyNumberFormat="0" applyBorder="0" applyAlignment="0" applyProtection="0"/>
    <xf numFmtId="0" fontId="87" fillId="11" borderId="0" applyNumberFormat="0" applyBorder="0" applyAlignment="0" applyProtection="0"/>
    <xf numFmtId="0" fontId="87" fillId="35" borderId="0" applyNumberFormat="0" applyBorder="0" applyAlignment="0" applyProtection="0"/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8" fillId="36" borderId="0" applyNumberFormat="0" applyBorder="0" applyAlignment="0" applyProtection="0"/>
    <xf numFmtId="0" fontId="88" fillId="9" borderId="0" applyNumberFormat="0" applyBorder="0" applyAlignment="0" applyProtection="0"/>
    <xf numFmtId="0" fontId="88" fillId="33" borderId="0" applyNumberFormat="0" applyBorder="0" applyAlignment="0" applyProtection="0"/>
    <xf numFmtId="0" fontId="88" fillId="10" borderId="0" applyNumberFormat="0" applyBorder="0" applyAlignment="0" applyProtection="0"/>
    <xf numFmtId="0" fontId="88" fillId="34" borderId="0" applyNumberFormat="0" applyBorder="0" applyAlignment="0" applyProtection="0"/>
    <xf numFmtId="0" fontId="88" fillId="13" borderId="0" applyNumberFormat="0" applyBorder="0" applyAlignment="0" applyProtection="0"/>
    <xf numFmtId="0" fontId="88" fillId="37" borderId="0" applyNumberFormat="0" applyBorder="0" applyAlignment="0" applyProtection="0"/>
    <xf numFmtId="0" fontId="88" fillId="14" borderId="0" applyNumberFormat="0" applyBorder="0" applyAlignment="0" applyProtection="0"/>
    <xf numFmtId="0" fontId="88" fillId="38" borderId="0" applyNumberFormat="0" applyBorder="0" applyAlignment="0" applyProtection="0"/>
    <xf numFmtId="0" fontId="88" fillId="15" borderId="0" applyNumberFormat="0" applyBorder="0" applyAlignment="0" applyProtection="0"/>
    <xf numFmtId="0" fontId="88" fillId="39" borderId="0" applyNumberFormat="0" applyBorder="0" applyAlignment="0" applyProtection="0"/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8" fillId="40" borderId="0" applyNumberFormat="0" applyBorder="0" applyAlignment="0" applyProtection="0"/>
    <xf numFmtId="0" fontId="88" fillId="18" borderId="0" applyNumberFormat="0" applyBorder="0" applyAlignment="0" applyProtection="0"/>
    <xf numFmtId="0" fontId="88" fillId="41" borderId="0" applyNumberFormat="0" applyBorder="0" applyAlignment="0" applyProtection="0"/>
    <xf numFmtId="0" fontId="88" fillId="19" borderId="0" applyNumberFormat="0" applyBorder="0" applyAlignment="0" applyProtection="0"/>
    <xf numFmtId="0" fontId="88" fillId="42" borderId="0" applyNumberFormat="0" applyBorder="0" applyAlignment="0" applyProtection="0"/>
    <xf numFmtId="0" fontId="88" fillId="13" borderId="0" applyNumberFormat="0" applyBorder="0" applyAlignment="0" applyProtection="0"/>
    <xf numFmtId="0" fontId="88" fillId="37" borderId="0" applyNumberFormat="0" applyBorder="0" applyAlignment="0" applyProtection="0"/>
    <xf numFmtId="0" fontId="88" fillId="14" borderId="0" applyNumberFormat="0" applyBorder="0" applyAlignment="0" applyProtection="0"/>
    <xf numFmtId="0" fontId="88" fillId="38" borderId="0" applyNumberFormat="0" applyBorder="0" applyAlignment="0" applyProtection="0"/>
    <xf numFmtId="0" fontId="88" fillId="20" borderId="0" applyNumberFormat="0" applyBorder="0" applyAlignment="0" applyProtection="0"/>
    <xf numFmtId="0" fontId="88" fillId="43" borderId="0" applyNumberFormat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196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198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1" fillId="3" borderId="0" applyNumberFormat="0" applyBorder="0" applyAlignment="0" applyProtection="0"/>
    <xf numFmtId="0" fontId="91" fillId="27" borderId="0" applyNumberFormat="0" applyBorder="0" applyAlignment="0" applyProtection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93" fillId="21" borderId="7" applyNumberFormat="0" applyAlignment="0" applyProtection="0"/>
    <xf numFmtId="0" fontId="93" fillId="44" borderId="7" applyNumberFormat="0" applyAlignment="0" applyProtection="0"/>
    <xf numFmtId="0" fontId="94" fillId="0" borderId="0"/>
    <xf numFmtId="0" fontId="95" fillId="24" borderId="9" applyNumberFormat="0" applyAlignment="0" applyProtection="0"/>
    <xf numFmtId="0" fontId="95" fillId="45" borderId="9" applyNumberFormat="0" applyAlignment="0" applyProtection="0"/>
    <xf numFmtId="3" fontId="96" fillId="0" borderId="0" applyFont="0" applyFill="0" applyBorder="0" applyAlignment="0" applyProtection="0"/>
    <xf numFmtId="0" fontId="86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0" borderId="0" applyNumberFormat="0" applyFill="0" applyBorder="0" applyAlignment="0" applyProtection="0"/>
    <xf numFmtId="2" fontId="96" fillId="0" borderId="0" applyFont="0" applyFill="0" applyBorder="0" applyAlignment="0" applyProtection="0"/>
    <xf numFmtId="0" fontId="98" fillId="4" borderId="0" applyNumberFormat="0" applyBorder="0" applyAlignment="0" applyProtection="0"/>
    <xf numFmtId="0" fontId="98" fillId="28" borderId="0" applyNumberFormat="0" applyBorder="0" applyAlignment="0" applyProtection="0"/>
    <xf numFmtId="38" fontId="99" fillId="16" borderId="0" applyNumberFormat="0" applyBorder="0" applyAlignment="0" applyProtection="0"/>
    <xf numFmtId="0" fontId="100" fillId="0" borderId="0">
      <alignment horizontal="left"/>
    </xf>
    <xf numFmtId="0" fontId="101" fillId="0" borderId="1" applyNumberFormat="0" applyAlignment="0" applyProtection="0">
      <alignment horizontal="left" vertical="center"/>
    </xf>
    <xf numFmtId="0" fontId="101" fillId="0" borderId="2">
      <alignment horizontal="left" vertical="center"/>
    </xf>
    <xf numFmtId="0" fontId="101" fillId="0" borderId="2">
      <alignment horizontal="left" vertical="center"/>
    </xf>
    <xf numFmtId="0" fontId="101" fillId="0" borderId="2">
      <alignment horizontal="left" vertical="center"/>
    </xf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3" fillId="0" borderId="14" applyNumberFormat="0" applyFill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4" fillId="7" borderId="7" applyNumberFormat="0" applyAlignment="0" applyProtection="0"/>
    <xf numFmtId="10" fontId="99" fillId="16" borderId="3" applyNumberFormat="0" applyBorder="0" applyAlignment="0" applyProtection="0"/>
    <xf numFmtId="10" fontId="99" fillId="16" borderId="3" applyNumberFormat="0" applyBorder="0" applyAlignment="0" applyProtection="0"/>
    <xf numFmtId="10" fontId="99" fillId="16" borderId="3" applyNumberFormat="0" applyBorder="0" applyAlignment="0" applyProtection="0"/>
    <xf numFmtId="10" fontId="99" fillId="16" borderId="3" applyNumberFormat="0" applyBorder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4" fillId="31" borderId="7" applyNumberFormat="0" applyAlignment="0" applyProtection="0"/>
    <xf numFmtId="0" fontId="105" fillId="0" borderId="10" applyNumberFormat="0" applyFill="0" applyAlignment="0" applyProtection="0"/>
    <xf numFmtId="0" fontId="106" fillId="0" borderId="89"/>
    <xf numFmtId="0" fontId="107" fillId="23" borderId="0" applyNumberFormat="0" applyBorder="0" applyAlignment="0" applyProtection="0"/>
    <xf numFmtId="0" fontId="107" fillId="46" borderId="0" applyNumberFormat="0" applyBorder="0" applyAlignment="0" applyProtection="0"/>
    <xf numFmtId="0" fontId="13" fillId="22" borderId="8" applyNumberFormat="0" applyFont="0" applyAlignment="0" applyProtection="0"/>
    <xf numFmtId="0" fontId="44" fillId="47" borderId="8" applyNumberFormat="0" applyFont="0" applyAlignment="0" applyProtection="0"/>
    <xf numFmtId="0" fontId="108" fillId="21" borderId="15" applyNumberFormat="0" applyAlignment="0" applyProtection="0"/>
    <xf numFmtId="0" fontId="108" fillId="44" borderId="15" applyNumberFormat="0" applyAlignment="0" applyProtection="0"/>
    <xf numFmtId="10" fontId="96" fillId="0" borderId="0" applyFont="0" applyFill="0" applyBorder="0" applyAlignment="0" applyProtection="0"/>
    <xf numFmtId="0" fontId="106" fillId="0" borderId="0"/>
    <xf numFmtId="0" fontId="109" fillId="0" borderId="0" applyNumberFormat="0" applyFill="0" applyBorder="0" applyAlignment="0" applyProtection="0"/>
    <xf numFmtId="0" fontId="110" fillId="0" borderId="0" applyFill="0" applyBorder="0" applyProtection="0">
      <alignment horizontal="centerContinuous" vertical="center"/>
    </xf>
    <xf numFmtId="0" fontId="111" fillId="16" borderId="0" applyFill="0" applyBorder="0" applyProtection="0">
      <alignment horizontal="center" vertical="center"/>
    </xf>
    <xf numFmtId="0" fontId="96" fillId="0" borderId="5" applyNumberFormat="0" applyFont="0" applyFill="0" applyAlignment="0" applyProtection="0"/>
    <xf numFmtId="0" fontId="112" fillId="0" borderId="6">
      <alignment horizontal="left"/>
    </xf>
    <xf numFmtId="0" fontId="113" fillId="0" borderId="0" applyNumberFormat="0" applyFill="0" applyBorder="0" applyAlignment="0" applyProtection="0"/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17" fillId="0" borderId="4"/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215" fontId="44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16" fillId="0" borderId="0">
      <alignment vertical="center"/>
    </xf>
    <xf numFmtId="9" fontId="117" fillId="16" borderId="0" applyFill="0" applyBorder="0" applyProtection="0">
      <alignment horizontal="right"/>
    </xf>
    <xf numFmtId="10" fontId="117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61" fillId="46" borderId="0" applyNumberFormat="0" applyBorder="0" applyAlignment="0" applyProtection="0">
      <alignment vertical="center"/>
    </xf>
    <xf numFmtId="0" fontId="135" fillId="31" borderId="7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4" fillId="45" borderId="9" applyNumberFormat="0" applyAlignment="0" applyProtection="0">
      <alignment vertical="center"/>
    </xf>
    <xf numFmtId="0" fontId="64" fillId="45" borderId="9" applyNumberFormat="0" applyAlignment="0" applyProtection="0">
      <alignment vertical="center"/>
    </xf>
    <xf numFmtId="0" fontId="64" fillId="45" borderId="9" applyNumberFormat="0" applyAlignment="0" applyProtection="0">
      <alignment vertical="center"/>
    </xf>
    <xf numFmtId="185" fontId="96" fillId="0" borderId="0">
      <alignment vertical="center"/>
    </xf>
    <xf numFmtId="176" fontId="14" fillId="0" borderId="0" applyFont="0" applyFill="0" applyBorder="0" applyAlignment="0" applyProtection="0"/>
    <xf numFmtId="22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4" fillId="0" borderId="0" applyFont="0" applyFill="0" applyBorder="0" applyAlignment="0" applyProtection="0"/>
    <xf numFmtId="19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94" fontId="14" fillId="0" borderId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194" fontId="14" fillId="0" borderId="0" applyProtection="0"/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67" fillId="31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4" fontId="115" fillId="0" borderId="0">
      <protection locked="0"/>
    </xf>
    <xf numFmtId="216" fontId="44" fillId="0" borderId="0">
      <protection locked="0"/>
    </xf>
    <xf numFmtId="0" fontId="118" fillId="0" borderId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41" fontId="4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4" fillId="0" borderId="0" applyFont="0" applyFill="0" applyBorder="0" applyAlignment="0" applyProtection="0"/>
    <xf numFmtId="220" fontId="44" fillId="16" borderId="0" applyFill="0" applyBorder="0" applyProtection="0">
      <alignment horizontal="right"/>
    </xf>
    <xf numFmtId="0" fontId="119" fillId="0" borderId="0">
      <alignment vertical="center"/>
    </xf>
    <xf numFmtId="217" fontId="44" fillId="0" borderId="0">
      <protection locked="0"/>
    </xf>
    <xf numFmtId="0" fontId="13" fillId="0" borderId="0"/>
    <xf numFmtId="0" fontId="44" fillId="0" borderId="0"/>
    <xf numFmtId="0" fontId="4" fillId="0" borderId="0">
      <alignment vertical="center"/>
    </xf>
    <xf numFmtId="0" fontId="4" fillId="0" borderId="0">
      <alignment vertical="center"/>
    </xf>
    <xf numFmtId="0" fontId="120" fillId="0" borderId="0"/>
    <xf numFmtId="0" fontId="4" fillId="0" borderId="0">
      <alignment vertical="center"/>
    </xf>
    <xf numFmtId="0" fontId="44" fillId="0" borderId="0"/>
    <xf numFmtId="0" fontId="73" fillId="0" borderId="0">
      <alignment vertical="center"/>
    </xf>
    <xf numFmtId="0" fontId="44" fillId="0" borderId="0"/>
    <xf numFmtId="0" fontId="13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3" fillId="0" borderId="0"/>
    <xf numFmtId="0" fontId="14" fillId="0" borderId="0"/>
    <xf numFmtId="0" fontId="44" fillId="0" borderId="0"/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44" fillId="0" borderId="0">
      <alignment vertical="center"/>
    </xf>
    <xf numFmtId="0" fontId="115" fillId="0" borderId="5">
      <protection locked="0"/>
    </xf>
    <xf numFmtId="218" fontId="44" fillId="0" borderId="0">
      <protection locked="0"/>
    </xf>
    <xf numFmtId="219" fontId="44" fillId="0" borderId="0">
      <protection locked="0"/>
    </xf>
    <xf numFmtId="0" fontId="14" fillId="0" borderId="0"/>
    <xf numFmtId="0" fontId="14" fillId="0" borderId="0"/>
    <xf numFmtId="0" fontId="121" fillId="0" borderId="0"/>
    <xf numFmtId="0" fontId="12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3" fillId="62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3" fillId="66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3" fillId="70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3" fillId="7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3" fillId="78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4" fillId="0" borderId="0"/>
    <xf numFmtId="0" fontId="125" fillId="3" borderId="0" applyNumberFormat="0" applyBorder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93" fillId="21" borderId="7" applyNumberFormat="0" applyAlignment="0" applyProtection="0"/>
    <xf numFmtId="0" fontId="126" fillId="21" borderId="7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3" fillId="0" borderId="0"/>
    <xf numFmtId="181" fontId="13" fillId="0" borderId="0" applyFont="0" applyFill="0" applyBorder="0" applyAlignment="0" applyProtection="0"/>
    <xf numFmtId="0" fontId="128" fillId="0" borderId="0"/>
    <xf numFmtId="0" fontId="128" fillId="0" borderId="0"/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38" fontId="55" fillId="16" borderId="0" applyNumberFormat="0" applyBorder="0" applyAlignment="0" applyProtection="0"/>
    <xf numFmtId="38" fontId="55" fillId="44" borderId="0" applyNumberFormat="0" applyBorder="0" applyAlignment="0" applyProtection="0"/>
    <xf numFmtId="0" fontId="101" fillId="0" borderId="2">
      <alignment horizontal="left" vertical="center"/>
    </xf>
    <xf numFmtId="0" fontId="15" fillId="0" borderId="2">
      <alignment horizontal="left" vertical="center"/>
    </xf>
    <xf numFmtId="0" fontId="101" fillId="0" borderId="2">
      <alignment horizontal="left" vertical="center"/>
    </xf>
    <xf numFmtId="0" fontId="15" fillId="0" borderId="2">
      <alignment horizontal="left" vertical="center"/>
    </xf>
    <xf numFmtId="0" fontId="101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31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/>
    <xf numFmtId="0" fontId="132" fillId="0" borderId="1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top"/>
      <protection locked="0"/>
    </xf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222" fontId="13" fillId="0" borderId="0" applyFont="0" applyFill="0" applyBorder="0" applyAlignment="0" applyProtection="0"/>
    <xf numFmtId="223" fontId="13" fillId="0" borderId="0" applyFont="0" applyFill="0" applyBorder="0" applyAlignment="0" applyProtection="0"/>
    <xf numFmtId="0" fontId="106" fillId="0" borderId="89"/>
    <xf numFmtId="0" fontId="17" fillId="0" borderId="89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4" fillId="0" borderId="0"/>
    <xf numFmtId="224" fontId="14" fillId="0" borderId="0"/>
    <xf numFmtId="0" fontId="138" fillId="21" borderId="1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0" borderId="5" applyNumberFormat="0" applyFont="0" applyFill="0" applyAlignment="0" applyProtection="0"/>
    <xf numFmtId="0" fontId="139" fillId="0" borderId="11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3" fillId="63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3" fillId="67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3" fillId="71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3" fillId="75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42" fillId="52" borderId="94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43" fillId="49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60" fillId="0" borderId="0">
      <alignment vertical="center"/>
    </xf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4" fillId="50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40" fillId="0" borderId="0">
      <alignment horizontal="center" vertical="center"/>
    </xf>
    <xf numFmtId="0" fontId="81" fillId="0" borderId="0">
      <alignment horizontal="center" vertical="center"/>
    </xf>
    <xf numFmtId="0" fontId="129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6" fillId="53" borderId="97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 applyProtection="0"/>
    <xf numFmtId="225" fontId="13" fillId="0" borderId="0" applyFont="0" applyFill="0" applyBorder="0" applyAlignment="0" applyProtection="0"/>
    <xf numFmtId="221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221" fontId="14" fillId="0" borderId="0" applyFont="0" applyFill="0" applyBorder="0" applyAlignment="0" applyProtection="0"/>
    <xf numFmtId="41" fontId="147" fillId="0" borderId="0" applyFont="0" applyFill="0" applyBorder="0" applyAlignment="0" applyProtection="0"/>
    <xf numFmtId="41" fontId="85" fillId="0" borderId="0" applyFont="0" applyFill="0" applyBorder="0" applyAlignment="0" applyProtection="0">
      <alignment vertical="center"/>
    </xf>
    <xf numFmtId="22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14" fillId="0" borderId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 applyProtection="0"/>
    <xf numFmtId="0" fontId="14" fillId="0" borderId="0" applyProtection="0"/>
    <xf numFmtId="0" fontId="14" fillId="0" borderId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14" fillId="0" borderId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194" fontId="14" fillId="0" borderId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8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27" fontId="14" fillId="0" borderId="0" applyFont="0" applyFill="0" applyBorder="0" applyAlignment="0" applyProtection="0"/>
    <xf numFmtId="22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29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3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0" fontId="12" fillId="0" borderId="0"/>
    <xf numFmtId="0" fontId="136" fillId="0" borderId="10" applyNumberFormat="0" applyFill="0" applyAlignment="0" applyProtection="0">
      <alignment vertical="center"/>
    </xf>
    <xf numFmtId="0" fontId="148" fillId="0" borderId="96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49" fillId="0" borderId="99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50" fillId="51" borderId="94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68" fillId="0" borderId="0">
      <alignment vertical="center"/>
    </xf>
    <xf numFmtId="0" fontId="131" fillId="0" borderId="12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5" fillId="48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56" fillId="52" borderId="9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71" fillId="0" borderId="0">
      <alignment vertical="center"/>
    </xf>
    <xf numFmtId="0" fontId="157" fillId="0" borderId="0"/>
    <xf numFmtId="0" fontId="71" fillId="0" borderId="0">
      <alignment vertical="center"/>
    </xf>
    <xf numFmtId="193" fontId="14" fillId="0" borderId="0" applyFont="0" applyFill="0" applyBorder="0" applyAlignment="0" applyProtection="0"/>
    <xf numFmtId="42" fontId="13" fillId="0" borderId="0" applyFont="0" applyFill="0" applyBorder="0" applyAlignment="0" applyProtection="0"/>
    <xf numFmtId="231" fontId="14" fillId="0" borderId="0" applyFont="0" applyFill="0" applyBorder="0" applyAlignment="0" applyProtection="0"/>
    <xf numFmtId="42" fontId="13" fillId="0" borderId="0" applyFont="0" applyFill="0" applyBorder="0" applyAlignment="0" applyProtection="0"/>
    <xf numFmtId="231" fontId="14" fillId="0" borderId="0" applyFont="0" applyFill="0" applyBorder="0" applyAlignment="0" applyProtection="0"/>
    <xf numFmtId="0" fontId="1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2" fillId="0" borderId="0"/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/>
    <xf numFmtId="0" fontId="7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4" fillId="0" borderId="0">
      <alignment vertical="center"/>
    </xf>
    <xf numFmtId="0" fontId="85" fillId="0" borderId="0"/>
    <xf numFmtId="0" fontId="13" fillId="0" borderId="0"/>
    <xf numFmtId="0" fontId="13" fillId="0" borderId="0"/>
    <xf numFmtId="0" fontId="60" fillId="0" borderId="0"/>
    <xf numFmtId="0" fontId="147" fillId="0" borderId="0"/>
    <xf numFmtId="0" fontId="13" fillId="0" borderId="0"/>
    <xf numFmtId="0" fontId="60" fillId="0" borderId="0"/>
    <xf numFmtId="0" fontId="85" fillId="0" borderId="0"/>
    <xf numFmtId="0" fontId="13" fillId="0" borderId="0"/>
    <xf numFmtId="0" fontId="60" fillId="0" borderId="0"/>
    <xf numFmtId="0" fontId="42" fillId="0" borderId="0"/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4" fillId="0" borderId="0">
      <alignment vertical="center"/>
    </xf>
    <xf numFmtId="0" fontId="73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4" fillId="0" borderId="0"/>
    <xf numFmtId="0" fontId="14" fillId="0" borderId="0"/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2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3" fillId="0" borderId="0">
      <alignment vertical="center"/>
    </xf>
    <xf numFmtId="0" fontId="14" fillId="0" borderId="0"/>
    <xf numFmtId="0" fontId="4" fillId="0" borderId="0">
      <alignment vertical="center"/>
    </xf>
    <xf numFmtId="0" fontId="13" fillId="0" borderId="0">
      <alignment vertical="center"/>
    </xf>
    <xf numFmtId="0" fontId="14" fillId="0" borderId="0"/>
    <xf numFmtId="0" fontId="12" fillId="0" borderId="0"/>
    <xf numFmtId="0" fontId="14" fillId="0" borderId="0"/>
    <xf numFmtId="0" fontId="13" fillId="0" borderId="0">
      <alignment vertical="center"/>
    </xf>
    <xf numFmtId="0" fontId="4" fillId="0" borderId="0">
      <alignment vertical="center"/>
    </xf>
    <xf numFmtId="0" fontId="14" fillId="0" borderId="0"/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3" fillId="0" borderId="0">
      <alignment vertical="center"/>
    </xf>
    <xf numFmtId="0" fontId="14" fillId="0" borderId="0"/>
    <xf numFmtId="0" fontId="13" fillId="0" borderId="0"/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3" fillId="0" borderId="0"/>
    <xf numFmtId="0" fontId="73" fillId="0" borderId="0">
      <alignment vertical="center"/>
    </xf>
    <xf numFmtId="0" fontId="14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4" fillId="0" borderId="0"/>
    <xf numFmtId="0" fontId="73" fillId="0" borderId="0">
      <alignment vertical="center"/>
    </xf>
    <xf numFmtId="0" fontId="14" fillId="0" borderId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4" fillId="0" borderId="0" applyProtection="0"/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4" fillId="0" borderId="0"/>
    <xf numFmtId="0" fontId="73" fillId="0" borderId="0">
      <alignment vertical="center"/>
    </xf>
    <xf numFmtId="0" fontId="13" fillId="0" borderId="0">
      <alignment vertical="center"/>
    </xf>
    <xf numFmtId="0" fontId="13" fillId="0" borderId="0"/>
    <xf numFmtId="0" fontId="12" fillId="0" borderId="0"/>
    <xf numFmtId="0" fontId="13" fillId="0" borderId="0"/>
    <xf numFmtId="0" fontId="13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73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06" fillId="0" borderId="89"/>
    <xf numFmtId="0" fontId="106" fillId="0" borderId="89"/>
    <xf numFmtId="0" fontId="87" fillId="2" borderId="0" applyNumberFormat="0" applyBorder="0" applyAlignment="0" applyProtection="0"/>
    <xf numFmtId="0" fontId="87" fillId="3" borderId="0" applyNumberFormat="0" applyBorder="0" applyAlignment="0" applyProtection="0"/>
    <xf numFmtId="0" fontId="87" fillId="4" borderId="0" applyNumberFormat="0" applyBorder="0" applyAlignment="0" applyProtection="0"/>
    <xf numFmtId="0" fontId="87" fillId="5" borderId="0" applyNumberFormat="0" applyBorder="0" applyAlignment="0" applyProtection="0"/>
    <xf numFmtId="0" fontId="87" fillId="6" borderId="0" applyNumberFormat="0" applyBorder="0" applyAlignment="0" applyProtection="0"/>
    <xf numFmtId="0" fontId="87" fillId="7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7" fillId="8" borderId="0" applyNumberFormat="0" applyBorder="0" applyAlignment="0" applyProtection="0"/>
    <xf numFmtId="0" fontId="87" fillId="9" borderId="0" applyNumberFormat="0" applyBorder="0" applyAlignment="0" applyProtection="0"/>
    <xf numFmtId="0" fontId="87" fillId="10" borderId="0" applyNumberFormat="0" applyBorder="0" applyAlignment="0" applyProtection="0"/>
    <xf numFmtId="0" fontId="87" fillId="5" borderId="0" applyNumberFormat="0" applyBorder="0" applyAlignment="0" applyProtection="0"/>
    <xf numFmtId="0" fontId="87" fillId="8" borderId="0" applyNumberFormat="0" applyBorder="0" applyAlignment="0" applyProtection="0"/>
    <xf numFmtId="0" fontId="87" fillId="11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13" borderId="0" applyNumberFormat="0" applyBorder="0" applyAlignment="0" applyProtection="0"/>
    <xf numFmtId="0" fontId="88" fillId="14" borderId="0" applyNumberFormat="0" applyBorder="0" applyAlignment="0" applyProtection="0"/>
    <xf numFmtId="0" fontId="88" fillId="15" borderId="0" applyNumberFormat="0" applyBorder="0" applyAlignment="0" applyProtection="0"/>
    <xf numFmtId="0" fontId="123" fillId="5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3" fillId="62" borderId="0" applyNumberFormat="0" applyBorder="0" applyAlignment="0" applyProtection="0">
      <alignment vertical="center"/>
    </xf>
    <xf numFmtId="0" fontId="123" fillId="62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3" fillId="66" borderId="0" applyNumberFormat="0" applyBorder="0" applyAlignment="0" applyProtection="0">
      <alignment vertical="center"/>
    </xf>
    <xf numFmtId="0" fontId="123" fillId="66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3" fillId="70" borderId="0" applyNumberFormat="0" applyBorder="0" applyAlignment="0" applyProtection="0">
      <alignment vertical="center"/>
    </xf>
    <xf numFmtId="0" fontId="123" fillId="70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3" fillId="74" borderId="0" applyNumberFormat="0" applyBorder="0" applyAlignment="0" applyProtection="0">
      <alignment vertical="center"/>
    </xf>
    <xf numFmtId="0" fontId="123" fillId="7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3" fillId="78" borderId="0" applyNumberFormat="0" applyBorder="0" applyAlignment="0" applyProtection="0">
      <alignment vertical="center"/>
    </xf>
    <xf numFmtId="0" fontId="123" fillId="78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8" fillId="18" borderId="0" applyNumberFormat="0" applyBorder="0" applyAlignment="0" applyProtection="0"/>
    <xf numFmtId="0" fontId="88" fillId="19" borderId="0" applyNumberFormat="0" applyBorder="0" applyAlignment="0" applyProtection="0"/>
    <xf numFmtId="0" fontId="88" fillId="13" borderId="0" applyNumberFormat="0" applyBorder="0" applyAlignment="0" applyProtection="0"/>
    <xf numFmtId="0" fontId="88" fillId="14" borderId="0" applyNumberFormat="0" applyBorder="0" applyAlignment="0" applyProtection="0"/>
    <xf numFmtId="0" fontId="88" fillId="20" borderId="0" applyNumberFormat="0" applyBorder="0" applyAlignment="0" applyProtection="0"/>
    <xf numFmtId="195" fontId="10" fillId="0" borderId="0" applyFont="0" applyFill="0" applyBorder="0" applyAlignment="0" applyProtection="0"/>
    <xf numFmtId="193" fontId="10" fillId="0" borderId="0" applyFont="0" applyFill="0" applyBorder="0" applyAlignment="0" applyProtection="0"/>
    <xf numFmtId="197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1" fillId="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95" fillId="24" borderId="9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38" fontId="99" fillId="16" borderId="0" applyNumberFormat="0" applyBorder="0" applyAlignment="0" applyProtection="0"/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3" fillId="0" borderId="14" applyNumberFormat="0" applyFill="0" applyAlignment="0" applyProtection="0"/>
    <xf numFmtId="0" fontId="103" fillId="0" borderId="0" applyNumberFormat="0" applyFill="0" applyBorder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35" fillId="7" borderId="7" applyNumberFormat="0" applyAlignment="0" applyProtection="0">
      <alignment vertical="center"/>
    </xf>
    <xf numFmtId="0" fontId="105" fillId="0" borderId="10" applyNumberFormat="0" applyFill="0" applyAlignment="0" applyProtection="0"/>
    <xf numFmtId="0" fontId="17" fillId="0" borderId="89"/>
    <xf numFmtId="0" fontId="17" fillId="0" borderId="89"/>
    <xf numFmtId="0" fontId="17" fillId="0" borderId="89"/>
    <xf numFmtId="0" fontId="17" fillId="0" borderId="89"/>
    <xf numFmtId="0" fontId="106" fillId="0" borderId="89"/>
    <xf numFmtId="0" fontId="106" fillId="0" borderId="89"/>
    <xf numFmtId="0" fontId="106" fillId="0" borderId="89"/>
    <xf numFmtId="0" fontId="106" fillId="0" borderId="89"/>
    <xf numFmtId="0" fontId="17" fillId="0" borderId="89"/>
    <xf numFmtId="0" fontId="17" fillId="0" borderId="89"/>
    <xf numFmtId="0" fontId="106" fillId="0" borderId="89"/>
    <xf numFmtId="0" fontId="106" fillId="0" borderId="89"/>
    <xf numFmtId="0" fontId="106" fillId="0" borderId="89"/>
    <xf numFmtId="0" fontId="106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7" fillId="0" borderId="89"/>
    <xf numFmtId="0" fontId="107" fillId="23" borderId="0" applyNumberFormat="0" applyBorder="0" applyAlignment="0" applyProtection="0"/>
    <xf numFmtId="0" fontId="13" fillId="22" borderId="8" applyNumberFormat="0" applyFont="0" applyAlignment="0" applyProtection="0"/>
    <xf numFmtId="0" fontId="108" fillId="21" borderId="15" applyNumberFormat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96" fillId="0" borderId="5" applyNumberFormat="0" applyFont="0" applyFill="0" applyAlignment="0" applyProtection="0"/>
    <xf numFmtId="0" fontId="113" fillId="0" borderId="0" applyNumberFormat="0" applyFill="0" applyBorder="0" applyAlignment="0" applyProtection="0"/>
    <xf numFmtId="0" fontId="123" fillId="55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3" fillId="63" borderId="0" applyNumberFormat="0" applyBorder="0" applyAlignment="0" applyProtection="0">
      <alignment vertical="center"/>
    </xf>
    <xf numFmtId="0" fontId="123" fillId="63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3" fillId="67" borderId="0" applyNumberFormat="0" applyBorder="0" applyAlignment="0" applyProtection="0">
      <alignment vertical="center"/>
    </xf>
    <xf numFmtId="0" fontId="123" fillId="67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3" fillId="71" borderId="0" applyNumberFormat="0" applyBorder="0" applyAlignment="0" applyProtection="0">
      <alignment vertical="center"/>
    </xf>
    <xf numFmtId="0" fontId="123" fillId="71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3" fillId="75" borderId="0" applyNumberFormat="0" applyBorder="0" applyAlignment="0" applyProtection="0">
      <alignment vertical="center"/>
    </xf>
    <xf numFmtId="0" fontId="123" fillId="75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43" fillId="49" borderId="0" applyNumberFormat="0" applyBorder="0" applyAlignment="0" applyProtection="0">
      <alignment vertical="center"/>
    </xf>
    <xf numFmtId="0" fontId="143" fillId="49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4" fillId="50" borderId="0" applyNumberFormat="0" applyBorder="0" applyAlignment="0" applyProtection="0">
      <alignment vertical="center"/>
    </xf>
    <xf numFmtId="0" fontId="144" fillId="50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46" fillId="53" borderId="97" applyNumberFormat="0" applyAlignment="0" applyProtection="0">
      <alignment vertical="center"/>
    </xf>
    <xf numFmtId="0" fontId="146" fillId="53" borderId="97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 applyProtection="0"/>
    <xf numFmtId="41" fontId="7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41" fontId="160" fillId="0" borderId="0" applyFont="0" applyFill="0" applyBorder="0" applyAlignment="0" applyProtection="0"/>
    <xf numFmtId="0" fontId="14" fillId="0" borderId="0" applyProtection="0"/>
    <xf numFmtId="0" fontId="14" fillId="0" borderId="0" applyProtection="0"/>
    <xf numFmtId="176" fontId="14" fillId="0" borderId="0" applyProtection="0"/>
    <xf numFmtId="0" fontId="14" fillId="0" borderId="0" applyProtection="0"/>
    <xf numFmtId="0" fontId="14" fillId="0" borderId="0" applyProtection="0"/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41" fontId="4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148" fillId="0" borderId="96" applyNumberFormat="0" applyFill="0" applyAlignment="0" applyProtection="0">
      <alignment vertical="center"/>
    </xf>
    <xf numFmtId="0" fontId="148" fillId="0" borderId="96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5" fillId="48" borderId="0" applyNumberFormat="0" applyBorder="0" applyAlignment="0" applyProtection="0">
      <alignment vertical="center"/>
    </xf>
    <xf numFmtId="0" fontId="155" fillId="48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119" fillId="0" borderId="0">
      <alignment vertical="center"/>
    </xf>
    <xf numFmtId="193" fontId="14" fillId="0" borderId="0" applyFont="0" applyFill="0" applyBorder="0" applyAlignment="0" applyProtection="0"/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7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3" fillId="0" borderId="0"/>
    <xf numFmtId="0" fontId="160" fillId="0" borderId="0"/>
    <xf numFmtId="0" fontId="160" fillId="0" borderId="0"/>
    <xf numFmtId="0" fontId="160" fillId="0" borderId="0"/>
    <xf numFmtId="0" fontId="147" fillId="0" borderId="0"/>
    <xf numFmtId="0" fontId="160" fillId="0" borderId="0"/>
    <xf numFmtId="0" fontId="160" fillId="0" borderId="0"/>
    <xf numFmtId="0" fontId="13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/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3" fillId="0" borderId="0">
      <alignment vertical="center"/>
    </xf>
    <xf numFmtId="0" fontId="14" fillId="0" borderId="0"/>
    <xf numFmtId="0" fontId="7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4" fillId="0" borderId="0" applyProtection="0"/>
    <xf numFmtId="0" fontId="14" fillId="0" borderId="0"/>
    <xf numFmtId="0" fontId="14" fillId="0" borderId="0" applyProtection="0"/>
    <xf numFmtId="0" fontId="14" fillId="0" borderId="0"/>
    <xf numFmtId="0" fontId="14" fillId="0" borderId="0" applyProtection="0"/>
    <xf numFmtId="0" fontId="14" fillId="0" borderId="0" applyProtection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4" fillId="0" borderId="0"/>
    <xf numFmtId="0" fontId="82" fillId="0" borderId="0" applyNumberFormat="0" applyFill="0" applyBorder="0" applyAlignment="0" applyProtection="0">
      <alignment vertical="top"/>
      <protection locked="0"/>
    </xf>
    <xf numFmtId="0" fontId="87" fillId="26" borderId="0" applyNumberFormat="0" applyBorder="0" applyAlignment="0" applyProtection="0"/>
    <xf numFmtId="0" fontId="87" fillId="27" borderId="0" applyNumberFormat="0" applyBorder="0" applyAlignment="0" applyProtection="0"/>
    <xf numFmtId="0" fontId="87" fillId="28" borderId="0" applyNumberFormat="0" applyBorder="0" applyAlignment="0" applyProtection="0"/>
    <xf numFmtId="0" fontId="87" fillId="29" borderId="0" applyNumberFormat="0" applyBorder="0" applyAlignment="0" applyProtection="0"/>
    <xf numFmtId="0" fontId="87" fillId="30" borderId="0" applyNumberFormat="0" applyBorder="0" applyAlignment="0" applyProtection="0"/>
    <xf numFmtId="0" fontId="87" fillId="31" borderId="0" applyNumberFormat="0" applyBorder="0" applyAlignment="0" applyProtection="0"/>
    <xf numFmtId="0" fontId="44" fillId="26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/>
    <xf numFmtId="0" fontId="87" fillId="33" borderId="0" applyNumberFormat="0" applyBorder="0" applyAlignment="0" applyProtection="0"/>
    <xf numFmtId="0" fontId="87" fillId="34" borderId="0" applyNumberFormat="0" applyBorder="0" applyAlignment="0" applyProtection="0"/>
    <xf numFmtId="0" fontId="87" fillId="29" borderId="0" applyNumberFormat="0" applyBorder="0" applyAlignment="0" applyProtection="0"/>
    <xf numFmtId="0" fontId="87" fillId="32" borderId="0" applyNumberFormat="0" applyBorder="0" applyAlignment="0" applyProtection="0"/>
    <xf numFmtId="0" fontId="87" fillId="35" borderId="0" applyNumberFormat="0" applyBorder="0" applyAlignment="0" applyProtection="0"/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88" fillId="36" borderId="0" applyNumberFormat="0" applyBorder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37" borderId="0" applyNumberFormat="0" applyBorder="0" applyAlignment="0" applyProtection="0"/>
    <xf numFmtId="0" fontId="88" fillId="38" borderId="0" applyNumberFormat="0" applyBorder="0" applyAlignment="0" applyProtection="0"/>
    <xf numFmtId="0" fontId="88" fillId="39" borderId="0" applyNumberFormat="0" applyBorder="0" applyAlignment="0" applyProtection="0"/>
    <xf numFmtId="0" fontId="45" fillId="36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123" fillId="6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123" fillId="66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3" fillId="70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3" fillId="74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23" fillId="78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88" fillId="40" borderId="0" applyNumberFormat="0" applyBorder="0" applyAlignment="0" applyProtection="0"/>
    <xf numFmtId="0" fontId="88" fillId="41" borderId="0" applyNumberFormat="0" applyBorder="0" applyAlignment="0" applyProtection="0"/>
    <xf numFmtId="0" fontId="88" fillId="42" borderId="0" applyNumberFormat="0" applyBorder="0" applyAlignment="0" applyProtection="0"/>
    <xf numFmtId="0" fontId="88" fillId="37" borderId="0" applyNumberFormat="0" applyBorder="0" applyAlignment="0" applyProtection="0"/>
    <xf numFmtId="0" fontId="88" fillId="38" borderId="0" applyNumberFormat="0" applyBorder="0" applyAlignment="0" applyProtection="0"/>
    <xf numFmtId="0" fontId="88" fillId="43" borderId="0" applyNumberFormat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8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0" fillId="0" borderId="0" applyFont="0" applyFill="0" applyBorder="0" applyAlignment="0" applyProtection="0"/>
    <xf numFmtId="195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8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0" fillId="0" borderId="0" applyFont="0" applyFill="0" applyBorder="0" applyAlignment="0" applyProtection="0"/>
    <xf numFmtId="193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8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7" fontId="10" fillId="0" borderId="0" applyFont="0" applyFill="0" applyBorder="0" applyAlignment="0" applyProtection="0"/>
    <xf numFmtId="197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8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8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8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91" fillId="27" borderId="0" applyNumberFormat="0" applyBorder="0" applyAlignment="0" applyProtection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92" fillId="0" borderId="0"/>
    <xf numFmtId="0" fontId="92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89" fillId="0" borderId="0"/>
    <xf numFmtId="0" fontId="89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89" fillId="0" borderId="0"/>
    <xf numFmtId="0" fontId="8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10" fillId="0" borderId="0"/>
    <xf numFmtId="0" fontId="49" fillId="0" borderId="0"/>
    <xf numFmtId="0" fontId="93" fillId="44" borderId="7" applyNumberFormat="0" applyAlignment="0" applyProtection="0"/>
    <xf numFmtId="0" fontId="95" fillId="45" borderId="9" applyNumberFormat="0" applyAlignment="0" applyProtection="0"/>
    <xf numFmtId="181" fontId="13" fillId="0" borderId="0" applyFont="0" applyFill="0" applyBorder="0" applyAlignment="0" applyProtection="0"/>
    <xf numFmtId="0" fontId="98" fillId="28" borderId="0" applyNumberFormat="0" applyBorder="0" applyAlignment="0" applyProtection="0"/>
    <xf numFmtId="0" fontId="133" fillId="0" borderId="14" applyNumberFormat="0" applyFill="0" applyAlignment="0" applyProtection="0">
      <alignment vertical="center"/>
    </xf>
    <xf numFmtId="0" fontId="104" fillId="31" borderId="7" applyNumberFormat="0" applyAlignment="0" applyProtection="0"/>
    <xf numFmtId="0" fontId="104" fillId="31" borderId="7" applyNumberFormat="0" applyAlignment="0" applyProtection="0"/>
    <xf numFmtId="0" fontId="106" fillId="0" borderId="89"/>
    <xf numFmtId="0" fontId="107" fillId="46" borderId="0" applyNumberFormat="0" applyBorder="0" applyAlignment="0" applyProtection="0"/>
    <xf numFmtId="0" fontId="44" fillId="47" borderId="8" applyNumberFormat="0" applyFont="0" applyAlignment="0" applyProtection="0"/>
    <xf numFmtId="0" fontId="108" fillId="44" borderId="15" applyNumberFormat="0" applyAlignment="0" applyProtection="0"/>
    <xf numFmtId="0" fontId="45" fillId="40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123" fillId="59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123" fillId="63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123" fillId="6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23" fillId="71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123" fillId="75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143" fillId="49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60" fillId="0" borderId="0">
      <alignment vertical="center"/>
    </xf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61" fillId="46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144" fillId="50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64" fillId="45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146" fillId="53" borderId="97" applyNumberFormat="0" applyAlignment="0" applyProtection="0">
      <alignment vertical="center"/>
    </xf>
    <xf numFmtId="0" fontId="64" fillId="45" borderId="9" applyNumberFormat="0" applyAlignment="0" applyProtection="0">
      <alignment vertical="center"/>
    </xf>
    <xf numFmtId="0" fontId="64" fillId="45" borderId="9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41" fontId="13" fillId="0" borderId="0" applyFont="0" applyFill="0" applyBorder="0" applyAlignment="0" applyProtection="0"/>
    <xf numFmtId="176" fontId="14" fillId="0" borderId="0" applyProtection="0"/>
    <xf numFmtId="225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/>
    <xf numFmtId="41" fontId="73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01" fontId="14" fillId="0" borderId="0" applyFont="0" applyFill="0" applyBorder="0" applyAlignment="0" applyProtection="0"/>
    <xf numFmtId="0" fontId="65" fillId="0" borderId="10" applyNumberFormat="0" applyFill="0" applyAlignment="0" applyProtection="0">
      <alignment vertical="center"/>
    </xf>
    <xf numFmtId="0" fontId="148" fillId="0" borderId="96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68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55" fillId="4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70" fillId="44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0" fontId="71" fillId="0" borderId="0">
      <alignment vertical="center"/>
    </xf>
    <xf numFmtId="0" fontId="44" fillId="0" borderId="0"/>
    <xf numFmtId="0" fontId="13" fillId="0" borderId="0"/>
    <xf numFmtId="0" fontId="4" fillId="0" borderId="0">
      <alignment vertical="center"/>
    </xf>
    <xf numFmtId="0" fontId="13" fillId="0" borderId="0">
      <alignment vertical="center"/>
    </xf>
    <xf numFmtId="0" fontId="12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13" fillId="0" borderId="0"/>
    <xf numFmtId="0" fontId="13" fillId="0" borderId="0"/>
    <xf numFmtId="0" fontId="44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4" fillId="0" borderId="0">
      <alignment vertical="center"/>
    </xf>
    <xf numFmtId="0" fontId="36" fillId="0" borderId="0"/>
    <xf numFmtId="0" fontId="44" fillId="0" borderId="0"/>
    <xf numFmtId="0" fontId="44" fillId="0" borderId="0">
      <alignment vertical="center"/>
    </xf>
    <xf numFmtId="0" fontId="13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44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3" fillId="0" borderId="0"/>
    <xf numFmtId="0" fontId="14" fillId="0" borderId="0" applyProtection="0"/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" fillId="22" borderId="8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7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73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3" fillId="0" borderId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73" fillId="0" borderId="0">
      <alignment vertical="center"/>
    </xf>
    <xf numFmtId="0" fontId="12" fillId="0" borderId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87" fillId="2" borderId="0" applyNumberFormat="0" applyBorder="0" applyAlignment="0" applyProtection="0"/>
    <xf numFmtId="0" fontId="87" fillId="3" borderId="0" applyNumberFormat="0" applyBorder="0" applyAlignment="0" applyProtection="0"/>
    <xf numFmtId="0" fontId="87" fillId="4" borderId="0" applyNumberFormat="0" applyBorder="0" applyAlignment="0" applyProtection="0"/>
    <xf numFmtId="0" fontId="87" fillId="5" borderId="0" applyNumberFormat="0" applyBorder="0" applyAlignment="0" applyProtection="0"/>
    <xf numFmtId="0" fontId="87" fillId="6" borderId="0" applyNumberFormat="0" applyBorder="0" applyAlignment="0" applyProtection="0"/>
    <xf numFmtId="0" fontId="87" fillId="7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7" fillId="8" borderId="0" applyNumberFormat="0" applyBorder="0" applyAlignment="0" applyProtection="0"/>
    <xf numFmtId="0" fontId="87" fillId="9" borderId="0" applyNumberFormat="0" applyBorder="0" applyAlignment="0" applyProtection="0"/>
    <xf numFmtId="0" fontId="87" fillId="10" borderId="0" applyNumberFormat="0" applyBorder="0" applyAlignment="0" applyProtection="0"/>
    <xf numFmtId="0" fontId="87" fillId="5" borderId="0" applyNumberFormat="0" applyBorder="0" applyAlignment="0" applyProtection="0"/>
    <xf numFmtId="0" fontId="87" fillId="8" borderId="0" applyNumberFormat="0" applyBorder="0" applyAlignment="0" applyProtection="0"/>
    <xf numFmtId="0" fontId="87" fillId="11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13" borderId="0" applyNumberFormat="0" applyBorder="0" applyAlignment="0" applyProtection="0"/>
    <xf numFmtId="0" fontId="88" fillId="14" borderId="0" applyNumberFormat="0" applyBorder="0" applyAlignment="0" applyProtection="0"/>
    <xf numFmtId="0" fontId="88" fillId="15" borderId="0" applyNumberFormat="0" applyBorder="0" applyAlignment="0" applyProtection="0"/>
    <xf numFmtId="0" fontId="88" fillId="17" borderId="0" applyNumberFormat="0" applyBorder="0" applyAlignment="0" applyProtection="0"/>
    <xf numFmtId="0" fontId="88" fillId="18" borderId="0" applyNumberFormat="0" applyBorder="0" applyAlignment="0" applyProtection="0"/>
    <xf numFmtId="0" fontId="88" fillId="19" borderId="0" applyNumberFormat="0" applyBorder="0" applyAlignment="0" applyProtection="0"/>
    <xf numFmtId="0" fontId="88" fillId="13" borderId="0" applyNumberFormat="0" applyBorder="0" applyAlignment="0" applyProtection="0"/>
    <xf numFmtId="0" fontId="88" fillId="14" borderId="0" applyNumberFormat="0" applyBorder="0" applyAlignment="0" applyProtection="0"/>
    <xf numFmtId="0" fontId="88" fillId="20" borderId="0" applyNumberFormat="0" applyBorder="0" applyAlignment="0" applyProtection="0"/>
    <xf numFmtId="0" fontId="91" fillId="3" borderId="0" applyNumberFormat="0" applyBorder="0" applyAlignment="0" applyProtection="0"/>
    <xf numFmtId="0" fontId="93" fillId="21" borderId="7" applyNumberFormat="0" applyAlignment="0" applyProtection="0"/>
    <xf numFmtId="0" fontId="95" fillId="24" borderId="9" applyNumberFormat="0" applyAlignment="0" applyProtection="0"/>
    <xf numFmtId="0" fontId="97" fillId="0" borderId="0" applyNumberFormat="0" applyFill="0" applyBorder="0" applyAlignment="0" applyProtection="0"/>
    <xf numFmtId="0" fontId="98" fillId="4" borderId="0" applyNumberFormat="0" applyBorder="0" applyAlignment="0" applyProtection="0"/>
    <xf numFmtId="38" fontId="99" fillId="16" borderId="0" applyNumberFormat="0" applyBorder="0" applyAlignment="0" applyProtection="0"/>
    <xf numFmtId="0" fontId="10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3" fillId="0" borderId="14" applyNumberFormat="0" applyFill="0" applyAlignment="0" applyProtection="0"/>
    <xf numFmtId="0" fontId="103" fillId="0" borderId="0" applyNumberFormat="0" applyFill="0" applyBorder="0" applyAlignment="0" applyProtection="0"/>
    <xf numFmtId="10" fontId="99" fillId="16" borderId="3" applyNumberFormat="0" applyBorder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4" fillId="7" borderId="7" applyNumberFormat="0" applyAlignment="0" applyProtection="0"/>
    <xf numFmtId="0" fontId="105" fillId="0" borderId="10" applyNumberFormat="0" applyFill="0" applyAlignment="0" applyProtection="0"/>
    <xf numFmtId="0" fontId="107" fillId="23" borderId="0" applyNumberFormat="0" applyBorder="0" applyAlignment="0" applyProtection="0"/>
    <xf numFmtId="0" fontId="13" fillId="22" borderId="8" applyNumberFormat="0" applyFont="0" applyAlignment="0" applyProtection="0"/>
    <xf numFmtId="0" fontId="108" fillId="21" borderId="15" applyNumberFormat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96" fillId="0" borderId="5" applyNumberFormat="0" applyFont="0" applyFill="0" applyAlignment="0" applyProtection="0"/>
    <xf numFmtId="0" fontId="113" fillId="0" borderId="0" applyNumberForma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0" fontId="58" fillId="44" borderId="7" applyNumberForma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47" fillId="0" borderId="0" applyFont="0" applyFill="0" applyBorder="0" applyAlignment="0" applyProtection="0"/>
    <xf numFmtId="176" fontId="14" fillId="0" borderId="0" applyFont="0" applyFill="0" applyBorder="0" applyAlignment="0" applyProtection="0"/>
    <xf numFmtId="232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148" fillId="0" borderId="96" applyNumberFormat="0" applyFill="0" applyAlignment="0" applyProtection="0">
      <alignment vertical="center"/>
    </xf>
    <xf numFmtId="0" fontId="67" fillId="31" borderId="7" applyNumberFormat="0" applyAlignment="0" applyProtection="0">
      <alignment vertical="center"/>
    </xf>
    <xf numFmtId="0" fontId="151" fillId="0" borderId="91" applyNumberFormat="0" applyFill="0" applyAlignment="0" applyProtection="0">
      <alignment vertical="center"/>
    </xf>
    <xf numFmtId="0" fontId="152" fillId="0" borderId="92" applyNumberFormat="0" applyFill="0" applyAlignment="0" applyProtection="0">
      <alignment vertical="center"/>
    </xf>
    <xf numFmtId="0" fontId="153" fillId="0" borderId="93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70" fillId="44" borderId="15" applyNumberFormat="0" applyAlignment="0" applyProtection="0">
      <alignment vertical="center"/>
    </xf>
    <xf numFmtId="0" fontId="119" fillId="0" borderId="0">
      <alignment vertical="center"/>
    </xf>
    <xf numFmtId="193" fontId="14" fillId="0" borderId="0" applyFont="0" applyFill="0" applyBorder="0" applyAlignment="0" applyProtection="0"/>
    <xf numFmtId="0" fontId="73" fillId="0" borderId="0">
      <alignment vertical="center"/>
    </xf>
    <xf numFmtId="0" fontId="73" fillId="0" borderId="0">
      <alignment vertical="center"/>
    </xf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13" fillId="0" borderId="0"/>
    <xf numFmtId="0" fontId="4" fillId="0" borderId="0">
      <alignment vertical="center"/>
    </xf>
    <xf numFmtId="0" fontId="13" fillId="0" borderId="0">
      <alignment vertical="center"/>
    </xf>
    <xf numFmtId="0" fontId="14" fillId="0" borderId="0"/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14" fillId="0" borderId="0"/>
    <xf numFmtId="0" fontId="14" fillId="0" borderId="0" applyProtection="0"/>
    <xf numFmtId="0" fontId="14" fillId="0" borderId="0" applyProtection="0"/>
    <xf numFmtId="0" fontId="73" fillId="0" borderId="0">
      <alignment vertical="center"/>
    </xf>
    <xf numFmtId="0" fontId="14" fillId="0" borderId="0"/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6" fillId="21" borderId="7" applyNumberFormat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1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7" fillId="24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14" fillId="0" borderId="0" applyProtection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73" fillId="0" borderId="0">
      <alignment vertical="center"/>
    </xf>
    <xf numFmtId="0" fontId="13" fillId="0" borderId="0"/>
    <xf numFmtId="0" fontId="13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233" fontId="13" fillId="0" borderId="0" applyFont="0" applyFill="0" applyBorder="0" applyAlignment="0" applyProtection="0">
      <alignment vertical="center"/>
    </xf>
    <xf numFmtId="38" fontId="14" fillId="0" borderId="32">
      <alignment horizontal="right"/>
    </xf>
    <xf numFmtId="0" fontId="121" fillId="0" borderId="0"/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38" fontId="124" fillId="0" borderId="0" applyFont="0" applyFill="0" applyBorder="0" applyAlignment="0" applyProtection="0"/>
    <xf numFmtId="234" fontId="13" fillId="0" borderId="0"/>
    <xf numFmtId="234" fontId="13" fillId="0" borderId="0"/>
    <xf numFmtId="235" fontId="13" fillId="0" borderId="0"/>
    <xf numFmtId="236" fontId="13" fillId="0" borderId="0"/>
    <xf numFmtId="196" fontId="124" fillId="0" borderId="0" applyFont="0" applyFill="0" applyBorder="0" applyAlignment="0" applyProtection="0"/>
    <xf numFmtId="234" fontId="13" fillId="0" borderId="0"/>
    <xf numFmtId="234" fontId="13" fillId="0" borderId="0"/>
    <xf numFmtId="237" fontId="13" fillId="0" borderId="0"/>
    <xf numFmtId="0" fontId="12" fillId="0" borderId="0"/>
    <xf numFmtId="0" fontId="13" fillId="0" borderId="0"/>
    <xf numFmtId="238" fontId="13" fillId="0" borderId="0"/>
    <xf numFmtId="238" fontId="13" fillId="0" borderId="0"/>
    <xf numFmtId="239" fontId="13" fillId="0" borderId="0"/>
    <xf numFmtId="240" fontId="60" fillId="0" borderId="0"/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47" borderId="3" applyNumberFormat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10" fontId="55" fillId="16" borderId="3" applyNumberFormat="0" applyBorder="0" applyAlignment="0" applyProtection="0"/>
    <xf numFmtId="10" fontId="55" fillId="47" borderId="3" applyNumberFormat="0" applyBorder="0" applyAlignment="0" applyProtection="0"/>
    <xf numFmtId="0" fontId="17" fillId="0" borderId="89"/>
    <xf numFmtId="0" fontId="17" fillId="0" borderId="89"/>
    <xf numFmtId="197" fontId="14" fillId="0" borderId="0"/>
    <xf numFmtId="241" fontId="13" fillId="0" borderId="0"/>
    <xf numFmtId="0" fontId="126" fillId="44" borderId="7" applyNumberFormat="0" applyAlignment="0" applyProtection="0">
      <alignment vertical="center"/>
    </xf>
    <xf numFmtId="0" fontId="126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126" fillId="44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8" fillId="21" borderId="7" applyNumberFormat="0" applyAlignment="0" applyProtection="0">
      <alignment vertical="center"/>
    </xf>
    <xf numFmtId="242" fontId="13" fillId="0" borderId="0"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73" fillId="54" borderId="9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3" fillId="47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73" fillId="54" borderId="98" applyNumberFormat="0" applyFont="0" applyAlignment="0" applyProtection="0">
      <alignment vertical="center"/>
    </xf>
    <xf numFmtId="0" fontId="73" fillId="54" borderId="98" applyNumberFormat="0" applyFont="0" applyAlignment="0" applyProtection="0">
      <alignment vertical="center"/>
    </xf>
    <xf numFmtId="0" fontId="73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77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38" fontId="14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64" fillId="0" borderId="0">
      <alignment vertical="center"/>
    </xf>
    <xf numFmtId="0" fontId="67" fillId="7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31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31" borderId="7">
      <alignment vertical="center"/>
    </xf>
    <xf numFmtId="0" fontId="67" fillId="7" borderId="7" applyNumberFormat="0" applyAlignment="0" applyProtection="0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135" fillId="31" borderId="7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135" fillId="31" borderId="7">
      <alignment vertical="center"/>
    </xf>
    <xf numFmtId="0" fontId="29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0" fontId="67" fillId="7" borderId="7" applyNumberFormat="0" applyAlignment="0" applyProtection="0">
      <alignment vertical="center"/>
    </xf>
    <xf numFmtId="180" fontId="13" fillId="0" borderId="0">
      <protection locked="0"/>
    </xf>
    <xf numFmtId="0" fontId="138" fillId="44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138" fillId="44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56" fillId="52" borderId="9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4" fillId="0" borderId="0">
      <protection locked="0"/>
    </xf>
    <xf numFmtId="0" fontId="7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43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43" fontId="73" fillId="0" borderId="0">
      <alignment vertical="center"/>
    </xf>
    <xf numFmtId="243" fontId="73" fillId="0" borderId="0">
      <alignment vertical="center"/>
    </xf>
    <xf numFmtId="243" fontId="73" fillId="0" borderId="0">
      <alignment vertical="center"/>
    </xf>
    <xf numFmtId="243" fontId="73" fillId="0" borderId="0">
      <alignment vertical="center"/>
    </xf>
    <xf numFmtId="243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5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0" fontId="12" fillId="0" borderId="0"/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0" borderId="0"/>
    <xf numFmtId="0" fontId="13" fillId="0" borderId="0"/>
    <xf numFmtId="0" fontId="14" fillId="0" borderId="0">
      <protection locked="0"/>
    </xf>
    <xf numFmtId="244" fontId="13" fillId="0" borderId="0">
      <protection locked="0"/>
    </xf>
    <xf numFmtId="0" fontId="1" fillId="0" borderId="0">
      <alignment vertical="center"/>
    </xf>
    <xf numFmtId="0" fontId="45" fillId="12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06" fillId="0" borderId="89"/>
    <xf numFmtId="0" fontId="45" fillId="17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24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73" fillId="0" borderId="0">
      <alignment vertical="center"/>
    </xf>
    <xf numFmtId="0" fontId="166" fillId="0" borderId="0" applyNumberFormat="0" applyFill="0" applyBorder="0" applyAlignment="0" applyProtection="0">
      <alignment vertical="top"/>
      <protection locked="0"/>
    </xf>
    <xf numFmtId="0" fontId="134" fillId="0" borderId="0" applyNumberFormat="0" applyFill="0" applyBorder="0" applyAlignment="0" applyProtection="0">
      <alignment vertical="top"/>
      <protection locked="0"/>
    </xf>
    <xf numFmtId="0" fontId="44" fillId="26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17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0" fontId="45" fillId="38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58" fillId="21" borderId="7" applyNumberFormat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61" fillId="46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64" fillId="45" borderId="9" applyNumberFormat="0" applyAlignment="0" applyProtection="0">
      <alignment vertical="center"/>
    </xf>
    <xf numFmtId="0" fontId="64" fillId="24" borderId="9" applyNumberFormat="0" applyAlignment="0" applyProtection="0">
      <alignment vertical="center"/>
    </xf>
    <xf numFmtId="0" fontId="14" fillId="0" borderId="0" applyProtection="0"/>
    <xf numFmtId="225" fontId="13" fillId="0" borderId="0" applyFont="0" applyFill="0" applyBorder="0" applyAlignment="0" applyProtection="0"/>
    <xf numFmtId="188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2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 applyProtection="0"/>
    <xf numFmtId="41" fontId="4" fillId="0" borderId="0" applyFont="0" applyFill="0" applyBorder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3" fillId="0" borderId="1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4" fillId="0" borderId="0"/>
    <xf numFmtId="0" fontId="13" fillId="0" borderId="0"/>
    <xf numFmtId="0" fontId="160" fillId="0" borderId="0"/>
    <xf numFmtId="0" fontId="14" fillId="0" borderId="0"/>
    <xf numFmtId="0" fontId="4" fillId="0" borderId="0">
      <alignment vertical="center"/>
    </xf>
    <xf numFmtId="0" fontId="13" fillId="0" borderId="0"/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4" fillId="0" borderId="0">
      <alignment vertical="center"/>
    </xf>
    <xf numFmtId="0" fontId="14" fillId="0" borderId="0"/>
    <xf numFmtId="0" fontId="14" fillId="0" borderId="0"/>
    <xf numFmtId="0" fontId="4" fillId="0" borderId="0">
      <alignment vertical="center"/>
    </xf>
    <xf numFmtId="0" fontId="7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4" fillId="3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3" fillId="0" borderId="0"/>
    <xf numFmtId="41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4"/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76" fontId="14" fillId="0" borderId="0" applyFont="0" applyFill="0" applyBorder="0" applyAlignment="0" applyProtection="0"/>
    <xf numFmtId="0" fontId="138" fillId="21" borderId="15" applyNumberForma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8" fillId="44" borderId="15" applyNumberFormat="0" applyAlignment="0" applyProtection="0">
      <alignment vertical="center"/>
    </xf>
    <xf numFmtId="0" fontId="126" fillId="44" borderId="7" applyNumberFormat="0" applyAlignment="0" applyProtection="0">
      <alignment vertical="center"/>
    </xf>
    <xf numFmtId="0" fontId="14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73" fillId="0" borderId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176" fontId="14" fillId="0" borderId="0" applyFont="0" applyFill="0" applyBorder="0" applyAlignment="0" applyProtection="0"/>
    <xf numFmtId="0" fontId="144" fillId="50" borderId="0" applyNumberFormat="0" applyBorder="0" applyAlignment="0" applyProtection="0">
      <alignment vertical="center"/>
    </xf>
    <xf numFmtId="0" fontId="4" fillId="54" borderId="98" applyNumberFormat="0" applyFont="0" applyAlignment="0" applyProtection="0">
      <alignment vertical="center"/>
    </xf>
    <xf numFmtId="0" fontId="143" fillId="49" borderId="0" applyNumberFormat="0" applyBorder="0" applyAlignment="0" applyProtection="0">
      <alignment vertical="center"/>
    </xf>
    <xf numFmtId="0" fontId="73" fillId="0" borderId="0">
      <alignment vertical="center"/>
    </xf>
    <xf numFmtId="0" fontId="130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2" fillId="0" borderId="13" applyNumberFormat="0" applyFill="0" applyAlignment="0" applyProtection="0">
      <alignment vertical="center"/>
    </xf>
    <xf numFmtId="0" fontId="131" fillId="0" borderId="12" applyNumberFormat="0" applyFill="0" applyAlignment="0" applyProtection="0">
      <alignment vertical="center"/>
    </xf>
    <xf numFmtId="0" fontId="136" fillId="0" borderId="10" applyNumberFormat="0" applyFill="0" applyAlignment="0" applyProtection="0">
      <alignment vertical="center"/>
    </xf>
    <xf numFmtId="201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22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7" fillId="24" borderId="9" applyNumberFormat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25" fillId="3" borderId="0" applyNumberFormat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4"/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5" fillId="7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06" fillId="0" borderId="4"/>
    <xf numFmtId="0" fontId="17" fillId="0" borderId="4"/>
    <xf numFmtId="0" fontId="17" fillId="0" borderId="4"/>
    <xf numFmtId="0" fontId="17" fillId="0" borderId="4"/>
    <xf numFmtId="0" fontId="106" fillId="0" borderId="4"/>
    <xf numFmtId="0" fontId="106" fillId="0" borderId="4"/>
    <xf numFmtId="0" fontId="130" fillId="4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3" fillId="0" borderId="0"/>
    <xf numFmtId="0" fontId="106" fillId="0" borderId="4"/>
    <xf numFmtId="0" fontId="106" fillId="0" borderId="4"/>
    <xf numFmtId="0" fontId="106" fillId="0" borderId="4"/>
    <xf numFmtId="0" fontId="17" fillId="0" borderId="4"/>
    <xf numFmtId="9" fontId="14" fillId="0" borderId="0" applyFont="0" applyFill="0" applyBorder="0" applyAlignment="0" applyProtection="0"/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0" fillId="0" borderId="0"/>
    <xf numFmtId="0" fontId="14" fillId="0" borderId="0"/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3" fillId="0" borderId="0"/>
    <xf numFmtId="9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39" fillId="0" borderId="11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4"/>
    <xf numFmtId="0" fontId="106" fillId="0" borderId="4"/>
    <xf numFmtId="0" fontId="106" fillId="0" borderId="4"/>
    <xf numFmtId="0" fontId="17" fillId="0" borderId="4"/>
    <xf numFmtId="0" fontId="44" fillId="3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17" fillId="0" borderId="4"/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3" fillId="78" borderId="0" applyNumberFormat="0" applyBorder="0" applyAlignment="0" applyProtection="0">
      <alignment vertical="center"/>
    </xf>
    <xf numFmtId="0" fontId="123" fillId="5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14" fillId="0" borderId="0"/>
    <xf numFmtId="0" fontId="122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7" fillId="0" borderId="4"/>
    <xf numFmtId="0" fontId="4" fillId="11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0" fontId="14" fillId="0" borderId="0"/>
    <xf numFmtId="0" fontId="4" fillId="0" borderId="0">
      <alignment vertical="center"/>
    </xf>
    <xf numFmtId="0" fontId="17" fillId="0" borderId="4"/>
    <xf numFmtId="0" fontId="4" fillId="7" borderId="0" applyNumberFormat="0" applyBorder="0" applyAlignment="0" applyProtection="0">
      <alignment vertical="center"/>
    </xf>
    <xf numFmtId="0" fontId="123" fillId="5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3" fillId="66" borderId="0" applyNumberFormat="0" applyBorder="0" applyAlignment="0" applyProtection="0">
      <alignment vertical="center"/>
    </xf>
    <xf numFmtId="0" fontId="123" fillId="62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7" fillId="0" borderId="4"/>
    <xf numFmtId="0" fontId="4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38" fillId="21" borderId="15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17" fillId="0" borderId="4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2" fillId="0" borderId="0"/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0" fontId="73" fillId="0" borderId="0">
      <alignment vertical="center"/>
    </xf>
    <xf numFmtId="41" fontId="73" fillId="0" borderId="0" applyFont="0" applyFill="0" applyBorder="0" applyAlignment="0" applyProtection="0">
      <alignment vertical="center"/>
    </xf>
    <xf numFmtId="41" fontId="73" fillId="0" borderId="0" applyFont="0" applyFill="0" applyBorder="0" applyAlignment="0" applyProtection="0">
      <alignment vertical="center"/>
    </xf>
    <xf numFmtId="0" fontId="14" fillId="0" borderId="0"/>
    <xf numFmtId="0" fontId="155" fillId="48" borderId="0" applyNumberFormat="0" applyBorder="0" applyAlignment="0" applyProtection="0">
      <alignment vertical="center"/>
    </xf>
    <xf numFmtId="0" fontId="14" fillId="0" borderId="0" applyProtection="0"/>
    <xf numFmtId="0" fontId="146" fillId="53" borderId="97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3" fillId="7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0" borderId="0"/>
    <xf numFmtId="201" fontId="14" fillId="0" borderId="0" applyFont="0" applyFill="0" applyBorder="0" applyAlignment="0" applyProtection="0"/>
    <xf numFmtId="0" fontId="106" fillId="0" borderId="4"/>
    <xf numFmtId="0" fontId="106" fillId="0" borderId="4"/>
    <xf numFmtId="0" fontId="4" fillId="2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4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6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3" fillId="6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3" fillId="56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7" fillId="0" borderId="4"/>
    <xf numFmtId="0" fontId="17" fillId="0" borderId="4"/>
    <xf numFmtId="176" fontId="14" fillId="0" borderId="0" applyFont="0" applyFill="0" applyBorder="0" applyAlignment="0" applyProtection="0"/>
    <xf numFmtId="0" fontId="17" fillId="0" borderId="4"/>
    <xf numFmtId="0" fontId="123" fillId="71" borderId="0" applyNumberFormat="0" applyBorder="0" applyAlignment="0" applyProtection="0">
      <alignment vertical="center"/>
    </xf>
    <xf numFmtId="0" fontId="123" fillId="67" borderId="0" applyNumberFormat="0" applyBorder="0" applyAlignment="0" applyProtection="0">
      <alignment vertical="center"/>
    </xf>
    <xf numFmtId="0" fontId="123" fillId="63" borderId="0" applyNumberFormat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4" fillId="0" borderId="0">
      <alignment vertical="center"/>
    </xf>
    <xf numFmtId="0" fontId="17" fillId="0" borderId="4"/>
    <xf numFmtId="0" fontId="13" fillId="22" borderId="8" applyNumberFormat="0" applyFont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4"/>
    <xf numFmtId="0" fontId="123" fillId="74" borderId="0" applyNumberFormat="0" applyBorder="0" applyAlignment="0" applyProtection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3" fillId="72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73" fillId="0" borderId="0">
      <alignment vertical="center"/>
    </xf>
    <xf numFmtId="0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0" fontId="122" fillId="19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4" fillId="0" borderId="0"/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3" fillId="5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3" fillId="75" borderId="0" applyNumberFormat="0" applyBorder="0" applyAlignment="0" applyProtection="0">
      <alignment vertical="center"/>
    </xf>
    <xf numFmtId="0" fontId="13" fillId="0" borderId="0">
      <alignment vertical="center"/>
    </xf>
    <xf numFmtId="0" fontId="122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7" fillId="0" borderId="4"/>
    <xf numFmtId="0" fontId="4" fillId="8" borderId="0" applyNumberFormat="0" applyBorder="0" applyAlignment="0" applyProtection="0">
      <alignment vertical="center"/>
    </xf>
    <xf numFmtId="0" fontId="1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 applyProtection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54" borderId="98" applyNumberFormat="0" applyFont="0" applyAlignment="0" applyProtection="0">
      <alignment vertical="center"/>
    </xf>
    <xf numFmtId="0" fontId="13" fillId="22" borderId="8" applyNumberFormat="0" applyFont="0" applyAlignment="0" applyProtection="0">
      <alignment vertical="center"/>
    </xf>
    <xf numFmtId="0" fontId="106" fillId="0" borderId="4"/>
    <xf numFmtId="0" fontId="4" fillId="10" borderId="0" applyNumberFormat="0" applyBorder="0" applyAlignment="0" applyProtection="0">
      <alignment vertical="center"/>
    </xf>
    <xf numFmtId="0" fontId="17" fillId="0" borderId="4"/>
    <xf numFmtId="0" fontId="106" fillId="0" borderId="4"/>
    <xf numFmtId="0" fontId="106" fillId="0" borderId="4"/>
    <xf numFmtId="0" fontId="106" fillId="0" borderId="4"/>
    <xf numFmtId="0" fontId="17" fillId="0" borderId="4"/>
    <xf numFmtId="0" fontId="17" fillId="0" borderId="4"/>
    <xf numFmtId="0" fontId="127" fillId="24" borderId="9" applyNumberFormat="0" applyAlignment="0" applyProtection="0">
      <alignment vertical="center"/>
    </xf>
    <xf numFmtId="0" fontId="14" fillId="0" borderId="0" applyProtection="0"/>
    <xf numFmtId="0" fontId="120" fillId="0" borderId="0"/>
    <xf numFmtId="41" fontId="1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3" fillId="77" borderId="0" applyNumberFormat="0" applyBorder="0" applyAlignment="0" applyProtection="0">
      <alignment vertical="center"/>
    </xf>
    <xf numFmtId="0" fontId="73" fillId="73" borderId="0" applyNumberFormat="0" applyBorder="0" applyAlignment="0" applyProtection="0">
      <alignment vertical="center"/>
    </xf>
    <xf numFmtId="0" fontId="73" fillId="69" borderId="0" applyNumberFormat="0" applyBorder="0" applyAlignment="0" applyProtection="0">
      <alignment vertical="center"/>
    </xf>
    <xf numFmtId="0" fontId="73" fillId="65" borderId="0" applyNumberFormat="0" applyBorder="0" applyAlignment="0" applyProtection="0">
      <alignment vertical="center"/>
    </xf>
    <xf numFmtId="0" fontId="73" fillId="61" borderId="0" applyNumberFormat="0" applyBorder="0" applyAlignment="0" applyProtection="0">
      <alignment vertical="center"/>
    </xf>
    <xf numFmtId="0" fontId="13" fillId="0" borderId="0"/>
    <xf numFmtId="0" fontId="14" fillId="0" borderId="0"/>
    <xf numFmtId="0" fontId="1" fillId="0" borderId="0">
      <alignment vertical="center"/>
    </xf>
    <xf numFmtId="0" fontId="123" fillId="59" borderId="0" applyNumberFormat="0" applyBorder="0" applyAlignment="0" applyProtection="0">
      <alignment vertical="center"/>
    </xf>
    <xf numFmtId="0" fontId="123" fillId="70" borderId="0" applyNumberFormat="0" applyBorder="0" applyAlignment="0" applyProtection="0">
      <alignment vertical="center"/>
    </xf>
    <xf numFmtId="0" fontId="122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9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/>
    <xf numFmtId="0" fontId="14" fillId="0" borderId="0"/>
  </cellStyleXfs>
  <cellXfs count="784">
    <xf numFmtId="0" fontId="0" fillId="0" borderId="0" xfId="0"/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9" fillId="16" borderId="0" xfId="0" applyNumberFormat="1" applyFont="1" applyFill="1" applyBorder="1" applyAlignment="1" applyProtection="1">
      <alignment horizontal="left" vertical="center"/>
      <protection hidden="1"/>
    </xf>
    <xf numFmtId="49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178" fontId="77" fillId="25" borderId="0" xfId="419" applyNumberFormat="1" applyFont="1" applyFill="1" applyBorder="1" applyAlignment="1" applyProtection="1">
      <alignment horizontal="center" vertical="center"/>
      <protection hidden="1"/>
    </xf>
    <xf numFmtId="0" fontId="77" fillId="25" borderId="16" xfId="419" applyFont="1" applyFill="1" applyBorder="1" applyAlignment="1" applyProtection="1">
      <alignment horizontal="left" vertical="center"/>
      <protection hidden="1"/>
    </xf>
    <xf numFmtId="178" fontId="77" fillId="25" borderId="4" xfId="419" applyNumberFormat="1" applyFont="1" applyFill="1" applyBorder="1" applyAlignment="1" applyProtection="1">
      <alignment horizontal="center" vertical="center"/>
      <protection hidden="1"/>
    </xf>
    <xf numFmtId="0" fontId="77" fillId="25" borderId="18" xfId="419" applyFont="1" applyFill="1" applyBorder="1" applyAlignment="1" applyProtection="1">
      <alignment horizontal="left" vertical="center"/>
      <protection hidden="1"/>
    </xf>
    <xf numFmtId="41" fontId="77" fillId="25" borderId="4" xfId="419" applyNumberFormat="1" applyFont="1" applyFill="1" applyBorder="1" applyAlignment="1" applyProtection="1">
      <alignment horizontal="right" vertical="center"/>
      <protection locked="0" hidden="1"/>
    </xf>
    <xf numFmtId="41" fontId="77" fillId="25" borderId="18" xfId="418" applyNumberFormat="1" applyFont="1" applyFill="1" applyBorder="1" applyAlignment="1" applyProtection="1">
      <alignment horizontal="right" vertical="center"/>
      <protection locked="0" hidden="1"/>
    </xf>
    <xf numFmtId="180" fontId="78" fillId="25" borderId="0" xfId="421" applyNumberFormat="1" applyFont="1" applyFill="1" applyBorder="1" applyAlignment="1" applyProtection="1">
      <alignment horizontal="right" vertical="center" wrapText="1"/>
      <protection hidden="1"/>
    </xf>
    <xf numFmtId="180" fontId="79" fillId="25" borderId="0" xfId="421" applyNumberFormat="1" applyFont="1" applyFill="1" applyBorder="1" applyProtection="1">
      <alignment vertical="center"/>
      <protection hidden="1"/>
    </xf>
    <xf numFmtId="178" fontId="76" fillId="25" borderId="0" xfId="345" applyNumberFormat="1" applyFont="1" applyFill="1" applyBorder="1" applyAlignment="1" applyProtection="1">
      <alignment horizontal="right" vertical="center"/>
      <protection hidden="1"/>
    </xf>
    <xf numFmtId="205" fontId="76" fillId="25" borderId="17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24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89" xfId="345" applyNumberFormat="1" applyFont="1" applyFill="1" applyBorder="1" applyAlignment="1" applyProtection="1">
      <alignment horizontal="right" vertical="center"/>
      <protection locked="0" hidden="1"/>
    </xf>
    <xf numFmtId="41" fontId="75" fillId="25" borderId="17" xfId="345" applyFont="1" applyFill="1" applyBorder="1" applyAlignment="1" applyProtection="1">
      <alignment vertical="center"/>
      <protection locked="0" hidden="1"/>
    </xf>
    <xf numFmtId="41" fontId="75" fillId="25" borderId="0" xfId="345" applyFont="1" applyFill="1" applyBorder="1" applyAlignment="1" applyProtection="1">
      <alignment vertical="center"/>
      <protection locked="0" hidden="1"/>
    </xf>
    <xf numFmtId="41" fontId="75" fillId="25" borderId="24" xfId="345" applyFont="1" applyFill="1" applyBorder="1" applyAlignment="1" applyProtection="1">
      <alignment vertical="center"/>
      <protection locked="0" hidden="1"/>
    </xf>
    <xf numFmtId="41" fontId="75" fillId="25" borderId="89" xfId="345" applyFont="1" applyFill="1" applyBorder="1" applyAlignment="1" applyProtection="1">
      <alignment vertical="center"/>
      <protection locked="0" hidden="1"/>
    </xf>
    <xf numFmtId="176" fontId="74" fillId="25" borderId="89" xfId="351" applyFont="1" applyFill="1" applyBorder="1" applyAlignment="1" applyProtection="1">
      <alignment horizontal="right" vertical="center"/>
      <protection locked="0" hidden="1"/>
    </xf>
    <xf numFmtId="176" fontId="74" fillId="25" borderId="89" xfId="341" applyFont="1" applyFill="1" applyBorder="1" applyAlignment="1" applyProtection="1">
      <alignment horizontal="right" vertical="center"/>
      <protection hidden="1"/>
    </xf>
    <xf numFmtId="176" fontId="74" fillId="25" borderId="0" xfId="341" applyFont="1" applyFill="1" applyBorder="1" applyAlignment="1" applyProtection="1">
      <alignment horizontal="right" vertical="center"/>
      <protection hidden="1"/>
    </xf>
    <xf numFmtId="176" fontId="74" fillId="25" borderId="0" xfId="351" applyFont="1" applyFill="1" applyBorder="1" applyAlignment="1" applyProtection="1">
      <alignment horizontal="right" vertical="center"/>
      <protection locked="0" hidden="1"/>
    </xf>
    <xf numFmtId="41" fontId="75" fillId="25" borderId="17" xfId="345" applyFont="1" applyFill="1" applyBorder="1" applyAlignment="1" applyProtection="1">
      <alignment horizontal="right" vertical="center"/>
      <protection locked="0" hidden="1"/>
    </xf>
    <xf numFmtId="41" fontId="77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77" fillId="25" borderId="16" xfId="418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0" applyNumberFormat="1" applyFont="1" applyFill="1" applyAlignment="1" applyProtection="1">
      <alignment horizontal="right" vertical="center"/>
      <protection locked="0" hidden="1"/>
    </xf>
    <xf numFmtId="41" fontId="75" fillId="25" borderId="0" xfId="0" applyNumberFormat="1" applyFont="1" applyFill="1" applyAlignment="1" applyProtection="1">
      <alignment horizontal="right" vertical="center"/>
      <protection hidden="1"/>
    </xf>
    <xf numFmtId="41" fontId="75" fillId="25" borderId="16" xfId="0" applyNumberFormat="1" applyFont="1" applyFill="1" applyBorder="1" applyAlignment="1" applyProtection="1">
      <alignment horizontal="center" vertical="center"/>
      <protection hidden="1"/>
    </xf>
    <xf numFmtId="176" fontId="75" fillId="25" borderId="89" xfId="341" applyFont="1" applyFill="1" applyBorder="1" applyAlignment="1" applyProtection="1">
      <alignment horizontal="right" vertical="center"/>
      <protection locked="0" hidden="1"/>
    </xf>
    <xf numFmtId="41" fontId="75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4" xfId="0" applyNumberFormat="1" applyFont="1" applyFill="1" applyBorder="1" applyAlignment="1" applyProtection="1">
      <alignment horizontal="right" vertical="center"/>
      <protection hidden="1"/>
    </xf>
    <xf numFmtId="41" fontId="170" fillId="25" borderId="89" xfId="0" applyNumberFormat="1" applyFont="1" applyFill="1" applyBorder="1" applyAlignment="1" applyProtection="1">
      <alignment horizontal="right" vertical="center"/>
      <protection locked="0" hidden="1"/>
    </xf>
    <xf numFmtId="0" fontId="74" fillId="25" borderId="30" xfId="0" applyFont="1" applyFill="1" applyBorder="1" applyAlignment="1" applyProtection="1">
      <alignment vertical="center"/>
      <protection hidden="1"/>
    </xf>
    <xf numFmtId="178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hidden="1"/>
    </xf>
    <xf numFmtId="41" fontId="75" fillId="25" borderId="16" xfId="0" applyNumberFormat="1" applyFont="1" applyFill="1" applyBorder="1" applyAlignment="1" applyProtection="1">
      <alignment horizontal="right" vertical="center"/>
      <protection hidden="1"/>
    </xf>
    <xf numFmtId="0" fontId="75" fillId="25" borderId="0" xfId="0" quotePrefix="1" applyFont="1" applyFill="1" applyBorder="1" applyAlignment="1" applyProtection="1">
      <alignment horizontal="center" vertical="center"/>
      <protection hidden="1"/>
    </xf>
    <xf numFmtId="178" fontId="170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0" fillId="25" borderId="0" xfId="0" applyNumberFormat="1" applyFont="1" applyFill="1" applyAlignment="1" applyProtection="1">
      <alignment horizontal="right" vertical="center"/>
      <protection hidden="1"/>
    </xf>
    <xf numFmtId="41" fontId="170" fillId="25" borderId="0" xfId="0" applyNumberFormat="1" applyFont="1" applyFill="1" applyBorder="1" applyAlignment="1" applyProtection="1">
      <alignment horizontal="right" vertical="center"/>
      <protection hidden="1"/>
    </xf>
    <xf numFmtId="41" fontId="170" fillId="25" borderId="16" xfId="0" applyNumberFormat="1" applyFont="1" applyFill="1" applyBorder="1" applyAlignment="1" applyProtection="1">
      <alignment horizontal="right" vertical="center"/>
      <protection hidden="1"/>
    </xf>
    <xf numFmtId="178" fontId="170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70" fillId="25" borderId="0" xfId="0" quotePrefix="1" applyNumberFormat="1" applyFont="1" applyFill="1" applyBorder="1" applyAlignment="1" applyProtection="1">
      <alignment horizontal="center" vertical="center"/>
      <protection hidden="1"/>
    </xf>
    <xf numFmtId="178" fontId="75" fillId="25" borderId="16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16" xfId="0" applyNumberFormat="1" applyFont="1" applyFill="1" applyBorder="1" applyAlignment="1" applyProtection="1">
      <alignment horizontal="right" vertical="center"/>
      <protection locked="0"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178" fontId="75" fillId="25" borderId="18" xfId="0" applyNumberFormat="1" applyFont="1" applyFill="1" applyBorder="1" applyAlignment="1" applyProtection="1">
      <alignment horizontal="center" vertical="center" shrinkToFit="1"/>
      <protection hidden="1"/>
    </xf>
    <xf numFmtId="41" fontId="75" fillId="25" borderId="24" xfId="0" applyNumberFormat="1" applyFont="1" applyFill="1" applyBorder="1" applyAlignment="1" applyProtection="1">
      <alignment horizontal="right" vertical="center"/>
      <protection hidden="1"/>
    </xf>
    <xf numFmtId="41" fontId="75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18" xfId="0" applyNumberFormat="1" applyFont="1" applyFill="1" applyBorder="1" applyAlignment="1" applyProtection="1">
      <alignment horizontal="right" vertical="center"/>
      <protection locked="0" hidden="1"/>
    </xf>
    <xf numFmtId="0" fontId="74" fillId="25" borderId="30" xfId="0" applyFont="1" applyFill="1" applyBorder="1" applyAlignment="1" applyProtection="1">
      <alignment horizontal="left"/>
      <protection hidden="1"/>
    </xf>
    <xf numFmtId="178" fontId="74" fillId="25" borderId="30" xfId="0" applyNumberFormat="1" applyFont="1" applyFill="1" applyBorder="1" applyAlignment="1" applyProtection="1">
      <alignment horizontal="left"/>
      <protection hidden="1"/>
    </xf>
    <xf numFmtId="0" fontId="74" fillId="25" borderId="30" xfId="0" applyFont="1" applyFill="1" applyBorder="1" applyAlignment="1" applyProtection="1">
      <alignment horizontal="right"/>
      <protection hidden="1"/>
    </xf>
    <xf numFmtId="210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210" fontId="75" fillId="25" borderId="4" xfId="0" applyNumberFormat="1" applyFont="1" applyFill="1" applyBorder="1" applyAlignment="1" applyProtection="1">
      <alignment horizontal="right" vertical="center"/>
      <protection locked="0"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206" fontId="170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0" applyFont="1" applyFill="1" applyBorder="1" applyAlignment="1" applyProtection="1">
      <alignment horizontal="right" vertical="center"/>
      <protection hidden="1"/>
    </xf>
    <xf numFmtId="0" fontId="172" fillId="25" borderId="0" xfId="0" applyFont="1" applyFill="1" applyBorder="1" applyAlignment="1" applyProtection="1">
      <alignment horizontal="center" vertical="center"/>
      <protection hidden="1"/>
    </xf>
    <xf numFmtId="178" fontId="172" fillId="25" borderId="0" xfId="0" applyNumberFormat="1" applyFont="1" applyFill="1" applyBorder="1" applyAlignment="1" applyProtection="1">
      <alignment horizontal="center" vertical="center"/>
      <protection hidden="1"/>
    </xf>
    <xf numFmtId="178" fontId="167" fillId="25" borderId="0" xfId="0" applyNumberFormat="1" applyFont="1" applyFill="1" applyAlignment="1" applyProtection="1">
      <alignment vertical="center"/>
      <protection hidden="1"/>
    </xf>
    <xf numFmtId="0" fontId="167" fillId="25" borderId="0" xfId="0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0" fontId="77" fillId="25" borderId="16" xfId="0" quotePrefix="1" applyFont="1" applyFill="1" applyBorder="1" applyAlignment="1" applyProtection="1">
      <alignment horizontal="center" vertical="center"/>
      <protection hidden="1"/>
    </xf>
    <xf numFmtId="41" fontId="77" fillId="25" borderId="0" xfId="0" applyNumberFormat="1" applyFont="1" applyFill="1" applyAlignment="1" applyProtection="1">
      <alignment horizontal="right" vertical="center"/>
      <protection hidden="1"/>
    </xf>
    <xf numFmtId="41" fontId="77" fillId="25" borderId="0" xfId="0" applyNumberFormat="1" applyFont="1" applyFill="1" applyBorder="1" applyAlignment="1" applyProtection="1">
      <alignment horizontal="right" vertical="center"/>
      <protection hidden="1"/>
    </xf>
    <xf numFmtId="41" fontId="77" fillId="25" borderId="16" xfId="0" applyNumberFormat="1" applyFont="1" applyFill="1" applyBorder="1" applyAlignment="1" applyProtection="1">
      <alignment horizontal="right" vertical="center"/>
      <protection hidden="1"/>
    </xf>
    <xf numFmtId="0" fontId="77" fillId="25" borderId="0" xfId="0" quotePrefix="1" applyFont="1" applyFill="1" applyBorder="1" applyAlignment="1" applyProtection="1">
      <alignment horizontal="center" vertical="center"/>
      <protection hidden="1"/>
    </xf>
    <xf numFmtId="0" fontId="170" fillId="25" borderId="0" xfId="0" applyFont="1" applyFill="1" applyBorder="1" applyAlignment="1" applyProtection="1">
      <alignment horizontal="center" vertical="center"/>
      <protection hidden="1"/>
    </xf>
    <xf numFmtId="0" fontId="174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4" fillId="25" borderId="0" xfId="0" applyNumberFormat="1" applyFont="1" applyFill="1" applyAlignment="1" applyProtection="1">
      <alignment horizontal="right" vertical="center"/>
      <protection hidden="1"/>
    </xf>
    <xf numFmtId="41" fontId="174" fillId="25" borderId="0" xfId="0" applyNumberFormat="1" applyFont="1" applyFill="1" applyBorder="1" applyAlignment="1" applyProtection="1">
      <alignment horizontal="right" vertical="center"/>
      <protection hidden="1"/>
    </xf>
    <xf numFmtId="41" fontId="174" fillId="25" borderId="16" xfId="0" applyNumberFormat="1" applyFont="1" applyFill="1" applyBorder="1" applyAlignment="1" applyProtection="1">
      <alignment horizontal="right" vertical="center"/>
      <protection hidden="1"/>
    </xf>
    <xf numFmtId="0" fontId="174" fillId="25" borderId="0" xfId="0" quotePrefix="1" applyNumberFormat="1" applyFont="1" applyFill="1" applyBorder="1" applyAlignment="1" applyProtection="1">
      <alignment horizontal="center" vertical="center"/>
      <protection hidden="1"/>
    </xf>
    <xf numFmtId="178" fontId="77" fillId="25" borderId="16" xfId="0" applyNumberFormat="1" applyFont="1" applyFill="1" applyBorder="1" applyAlignment="1" applyProtection="1">
      <alignment horizontal="center" vertical="center"/>
      <protection hidden="1"/>
    </xf>
    <xf numFmtId="41" fontId="77" fillId="25" borderId="16" xfId="447" applyNumberFormat="1" applyFont="1" applyFill="1" applyBorder="1" applyAlignment="1" applyProtection="1">
      <alignment horizontal="right" vertical="center"/>
      <protection hidden="1"/>
    </xf>
    <xf numFmtId="178" fontId="77" fillId="25" borderId="0" xfId="0" applyNumberFormat="1" applyFont="1" applyFill="1" applyBorder="1" applyAlignment="1" applyProtection="1">
      <alignment horizontal="center" vertical="center"/>
      <protection hidden="1"/>
    </xf>
    <xf numFmtId="41" fontId="77" fillId="25" borderId="17" xfId="419" applyNumberFormat="1" applyFont="1" applyFill="1" applyBorder="1" applyAlignment="1" applyProtection="1">
      <alignment horizontal="right" vertical="center"/>
      <protection hidden="1"/>
    </xf>
    <xf numFmtId="41" fontId="77" fillId="25" borderId="0" xfId="419" applyNumberFormat="1" applyFont="1" applyFill="1" applyBorder="1" applyAlignment="1" applyProtection="1">
      <alignment horizontal="right" vertical="center"/>
      <protection hidden="1"/>
    </xf>
    <xf numFmtId="0" fontId="77" fillId="25" borderId="0" xfId="0" applyFont="1" applyFill="1" applyBorder="1" applyAlignment="1" applyProtection="1">
      <alignment horizontal="left" vertical="center"/>
      <protection hidden="1"/>
    </xf>
    <xf numFmtId="178" fontId="77" fillId="25" borderId="18" xfId="0" applyNumberFormat="1" applyFont="1" applyFill="1" applyBorder="1" applyAlignment="1" applyProtection="1">
      <alignment horizontal="center" vertical="center"/>
      <protection hidden="1"/>
    </xf>
    <xf numFmtId="41" fontId="77" fillId="25" borderId="24" xfId="419" applyNumberFormat="1" applyFont="1" applyFill="1" applyBorder="1" applyAlignment="1" applyProtection="1">
      <alignment horizontal="right" vertical="center"/>
      <protection hidden="1"/>
    </xf>
    <xf numFmtId="41" fontId="77" fillId="25" borderId="89" xfId="419" applyNumberFormat="1" applyFont="1" applyFill="1" applyBorder="1" applyAlignment="1" applyProtection="1">
      <alignment horizontal="right" vertical="center"/>
      <protection hidden="1"/>
    </xf>
    <xf numFmtId="0" fontId="77" fillId="25" borderId="4" xfId="0" applyFont="1" applyFill="1" applyBorder="1" applyAlignment="1" applyProtection="1">
      <alignment horizontal="left" vertical="center"/>
      <protection hidden="1"/>
    </xf>
    <xf numFmtId="0" fontId="74" fillId="25" borderId="0" xfId="0" applyNumberFormat="1" applyFont="1" applyFill="1" applyBorder="1" applyAlignment="1" applyProtection="1">
      <alignment horizontal="left"/>
      <protection hidden="1"/>
    </xf>
    <xf numFmtId="0" fontId="74" fillId="25" borderId="0" xfId="0" applyNumberFormat="1" applyFont="1" applyFill="1" applyBorder="1" applyAlignment="1" applyProtection="1">
      <alignment horizontal="center"/>
      <protection hidden="1"/>
    </xf>
    <xf numFmtId="0" fontId="74" fillId="25" borderId="0" xfId="0" applyNumberFormat="1" applyFont="1" applyFill="1" applyBorder="1" applyAlignment="1" applyProtection="1">
      <alignment horizontal="right"/>
      <protection hidden="1"/>
    </xf>
    <xf numFmtId="0" fontId="74" fillId="25" borderId="0" xfId="0" applyNumberFormat="1" applyFont="1" applyFill="1" applyBorder="1" applyAlignment="1" applyProtection="1">
      <protection hidden="1"/>
    </xf>
    <xf numFmtId="0" fontId="74" fillId="25" borderId="0" xfId="0" applyFont="1" applyFill="1" applyBorder="1" applyAlignment="1" applyProtection="1">
      <alignment horizontal="right"/>
      <protection hidden="1"/>
    </xf>
    <xf numFmtId="0" fontId="74" fillId="25" borderId="0" xfId="0" applyFont="1" applyFill="1" applyAlignment="1" applyProtection="1">
      <alignment horizontal="left"/>
      <protection hidden="1"/>
    </xf>
    <xf numFmtId="0" fontId="74" fillId="25" borderId="0" xfId="0" applyFont="1" applyFill="1" applyBorder="1" applyAlignment="1" applyProtection="1">
      <alignment horizontal="center"/>
      <protection hidden="1"/>
    </xf>
    <xf numFmtId="178" fontId="74" fillId="25" borderId="0" xfId="0" applyNumberFormat="1" applyFont="1" applyFill="1" applyBorder="1" applyAlignment="1" applyProtection="1">
      <alignment horizont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Alignment="1" applyProtection="1">
      <alignment horizontal="center" vertical="center"/>
      <protection hidden="1"/>
    </xf>
    <xf numFmtId="0" fontId="74" fillId="25" borderId="16" xfId="419" applyNumberFormat="1" applyFont="1" applyFill="1" applyBorder="1" applyAlignment="1" applyProtection="1">
      <alignment horizontal="center" vertical="center"/>
      <protection hidden="1"/>
    </xf>
    <xf numFmtId="0" fontId="74" fillId="25" borderId="0" xfId="419" applyNumberFormat="1" applyFont="1" applyFill="1" applyBorder="1" applyAlignment="1" applyProtection="1">
      <alignment horizontal="left" vertical="center"/>
      <protection hidden="1"/>
    </xf>
    <xf numFmtId="14" fontId="74" fillId="25" borderId="0" xfId="419" applyNumberFormat="1" applyFont="1" applyFill="1" applyBorder="1" applyAlignment="1" applyProtection="1">
      <alignment horizontal="center" vertical="center"/>
      <protection hidden="1"/>
    </xf>
    <xf numFmtId="0" fontId="74" fillId="25" borderId="0" xfId="419" applyFont="1" applyFill="1" applyBorder="1" applyAlignment="1" applyProtection="1">
      <alignment horizontal="right" vertical="center"/>
      <protection hidden="1"/>
    </xf>
    <xf numFmtId="192" fontId="74" fillId="25" borderId="16" xfId="419" applyNumberFormat="1" applyFont="1" applyFill="1" applyBorder="1" applyAlignment="1" applyProtection="1">
      <alignment horizontal="center" vertical="center"/>
      <protection hidden="1"/>
    </xf>
    <xf numFmtId="0" fontId="74" fillId="25" borderId="16" xfId="419" applyNumberFormat="1" applyFont="1" applyFill="1" applyBorder="1" applyAlignment="1" applyProtection="1">
      <alignment horizontal="left" vertical="center"/>
      <protection hidden="1"/>
    </xf>
    <xf numFmtId="213" fontId="74" fillId="25" borderId="0" xfId="419" applyNumberFormat="1" applyFont="1" applyFill="1" applyBorder="1" applyAlignment="1" applyProtection="1">
      <alignment horizontal="right" vertical="center"/>
      <protection hidden="1"/>
    </xf>
    <xf numFmtId="49" fontId="74" fillId="25" borderId="0" xfId="419" applyNumberFormat="1" applyFont="1" applyFill="1" applyBorder="1" applyAlignment="1" applyProtection="1">
      <alignment horizontal="center" vertical="center"/>
      <protection hidden="1"/>
    </xf>
    <xf numFmtId="202" fontId="74" fillId="25" borderId="0" xfId="419" applyNumberFormat="1" applyFont="1" applyFill="1" applyBorder="1" applyAlignment="1" applyProtection="1">
      <alignment horizontal="right" vertical="center"/>
      <protection hidden="1"/>
    </xf>
    <xf numFmtId="202" fontId="74" fillId="25" borderId="0" xfId="419" applyNumberFormat="1" applyFont="1" applyFill="1" applyBorder="1" applyAlignment="1" applyProtection="1">
      <alignment vertical="center"/>
      <protection hidden="1"/>
    </xf>
    <xf numFmtId="214" fontId="74" fillId="25" borderId="0" xfId="419" applyNumberFormat="1" applyFont="1" applyFill="1" applyBorder="1" applyAlignment="1" applyProtection="1">
      <alignment horizontal="right" vertical="center"/>
      <protection hidden="1"/>
    </xf>
    <xf numFmtId="0" fontId="74" fillId="25" borderId="16" xfId="419" applyNumberFormat="1" applyFont="1" applyFill="1" applyBorder="1" applyAlignment="1" applyProtection="1">
      <alignment horizontal="center" vertical="center" wrapText="1"/>
      <protection hidden="1"/>
    </xf>
    <xf numFmtId="0" fontId="74" fillId="25" borderId="17" xfId="419" applyNumberFormat="1" applyFont="1" applyFill="1" applyBorder="1" applyAlignment="1" applyProtection="1">
      <alignment horizontal="left" vertical="center"/>
      <protection hidden="1"/>
    </xf>
    <xf numFmtId="192" fontId="74" fillId="25" borderId="16" xfId="414" applyNumberFormat="1" applyFont="1" applyFill="1" applyBorder="1" applyAlignment="1" applyProtection="1">
      <alignment horizontal="center" vertical="center"/>
      <protection hidden="1"/>
    </xf>
    <xf numFmtId="0" fontId="74" fillId="25" borderId="17" xfId="414" applyNumberFormat="1" applyFont="1" applyFill="1" applyBorder="1" applyAlignment="1" applyProtection="1">
      <alignment horizontal="left" vertical="center"/>
      <protection hidden="1"/>
    </xf>
    <xf numFmtId="0" fontId="74" fillId="25" borderId="0" xfId="414" applyNumberFormat="1" applyFont="1" applyFill="1" applyBorder="1" applyAlignment="1" applyProtection="1">
      <alignment horizontal="left" vertical="center"/>
      <protection hidden="1"/>
    </xf>
    <xf numFmtId="0" fontId="74" fillId="25" borderId="16" xfId="414" applyNumberFormat="1" applyFont="1" applyFill="1" applyBorder="1" applyAlignment="1" applyProtection="1">
      <alignment horizontal="center" vertical="center"/>
      <protection hidden="1"/>
    </xf>
    <xf numFmtId="0" fontId="74" fillId="25" borderId="18" xfId="419" applyNumberFormat="1" applyFont="1" applyFill="1" applyBorder="1" applyAlignment="1" applyProtection="1">
      <alignment horizontal="center" vertical="center"/>
      <protection hidden="1"/>
    </xf>
    <xf numFmtId="0" fontId="177" fillId="25" borderId="24" xfId="419" applyNumberFormat="1" applyFont="1" applyFill="1" applyBorder="1" applyAlignment="1" applyProtection="1">
      <alignment horizontal="left" vertical="center"/>
      <protection hidden="1"/>
    </xf>
    <xf numFmtId="212" fontId="74" fillId="25" borderId="0" xfId="351" applyNumberFormat="1" applyFont="1" applyFill="1" applyBorder="1" applyAlignment="1" applyProtection="1">
      <alignment horizontal="right" vertical="center"/>
      <protection locked="0" hidden="1"/>
    </xf>
    <xf numFmtId="212" fontId="74" fillId="25" borderId="89" xfId="351" applyNumberFormat="1" applyFont="1" applyFill="1" applyBorder="1" applyAlignment="1" applyProtection="1">
      <alignment horizontal="right" vertical="center"/>
      <protection locked="0" hidden="1"/>
    </xf>
    <xf numFmtId="176" fontId="75" fillId="25" borderId="0" xfId="351" applyFont="1" applyFill="1" applyBorder="1" applyAlignment="1" applyProtection="1">
      <alignment horizontal="right" vertical="center"/>
      <protection locked="0" hidden="1"/>
    </xf>
    <xf numFmtId="0" fontId="75" fillId="25" borderId="0" xfId="0" applyFont="1" applyFill="1" applyAlignment="1" applyProtection="1">
      <alignment horizontal="right" vertical="center"/>
      <protection hidden="1"/>
    </xf>
    <xf numFmtId="178" fontId="75" fillId="25" borderId="0" xfId="0" applyNumberFormat="1" applyFont="1" applyFill="1" applyAlignment="1" applyProtection="1">
      <alignment horizontal="center" vertical="center"/>
      <protection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4" fillId="25" borderId="0" xfId="0" applyNumberFormat="1" applyFont="1" applyFill="1" applyAlignment="1" applyProtection="1">
      <alignment horizontal="right" vertical="center"/>
      <protection hidden="1"/>
    </xf>
    <xf numFmtId="0" fontId="75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75" fillId="25" borderId="0" xfId="341" applyFont="1" applyFill="1" applyBorder="1" applyAlignment="1" applyProtection="1">
      <alignment horizontal="right" vertical="center"/>
      <protection hidden="1"/>
    </xf>
    <xf numFmtId="206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170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8" fillId="25" borderId="0" xfId="0" applyNumberFormat="1" applyFont="1" applyFill="1" applyAlignment="1" applyProtection="1">
      <alignment horizontal="right" vertical="center"/>
      <protection hidden="1"/>
    </xf>
    <xf numFmtId="0" fontId="170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170" fillId="25" borderId="0" xfId="341" applyFont="1" applyFill="1" applyBorder="1" applyAlignment="1" applyProtection="1">
      <alignment horizontal="right" vertical="center"/>
      <protection hidden="1"/>
    </xf>
    <xf numFmtId="206" fontId="170" fillId="25" borderId="0" xfId="0" applyNumberFormat="1" applyFont="1" applyFill="1" applyAlignment="1" applyProtection="1">
      <alignment horizontal="right" vertical="center"/>
      <protection hidden="1"/>
    </xf>
    <xf numFmtId="0" fontId="74" fillId="25" borderId="17" xfId="0" applyNumberFormat="1" applyFont="1" applyFill="1" applyBorder="1" applyAlignment="1" applyProtection="1">
      <alignment horizontal="center" vertical="center"/>
      <protection hidden="1"/>
    </xf>
    <xf numFmtId="206" fontId="75" fillId="25" borderId="0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419" applyNumberFormat="1" applyFont="1" applyFill="1" applyBorder="1" applyAlignment="1" applyProtection="1">
      <alignment horizontal="right" vertical="center"/>
      <protection locked="0" hidden="1"/>
    </xf>
    <xf numFmtId="178" fontId="75" fillId="25" borderId="16" xfId="419" applyNumberFormat="1" applyFont="1" applyFill="1" applyBorder="1" applyAlignment="1" applyProtection="1">
      <alignment horizontal="center" vertical="center"/>
      <protection hidden="1"/>
    </xf>
    <xf numFmtId="41" fontId="75" fillId="25" borderId="0" xfId="419" applyNumberFormat="1" applyFont="1" applyFill="1" applyAlignment="1" applyProtection="1">
      <alignment horizontal="right" vertical="center"/>
      <protection locked="0" hidden="1"/>
    </xf>
    <xf numFmtId="0" fontId="74" fillId="25" borderId="17" xfId="419" applyFont="1" applyFill="1" applyBorder="1" applyAlignment="1" applyProtection="1">
      <alignment horizontal="left" vertical="center"/>
      <protection hidden="1"/>
    </xf>
    <xf numFmtId="176" fontId="75" fillId="25" borderId="0" xfId="343" applyFont="1" applyFill="1" applyBorder="1" applyAlignment="1" applyProtection="1">
      <alignment horizontal="center" vertical="center"/>
      <protection locked="0" hidden="1"/>
    </xf>
    <xf numFmtId="206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178" fontId="75" fillId="25" borderId="18" xfId="419" applyNumberFormat="1" applyFont="1" applyFill="1" applyBorder="1" applyAlignment="1" applyProtection="1">
      <alignment horizontal="center" vertical="center"/>
      <protection hidden="1"/>
    </xf>
    <xf numFmtId="41" fontId="75" fillId="25" borderId="4" xfId="419" applyNumberFormat="1" applyFont="1" applyFill="1" applyBorder="1" applyAlignment="1" applyProtection="1">
      <alignment horizontal="right" vertical="center"/>
      <protection locked="0" hidden="1"/>
    </xf>
    <xf numFmtId="41" fontId="75" fillId="25" borderId="89" xfId="419" applyNumberFormat="1" applyFont="1" applyFill="1" applyBorder="1" applyAlignment="1" applyProtection="1">
      <alignment horizontal="right" vertical="center"/>
      <protection locked="0" hidden="1"/>
    </xf>
    <xf numFmtId="0" fontId="74" fillId="25" borderId="24" xfId="419" applyFont="1" applyFill="1" applyBorder="1" applyAlignment="1" applyProtection="1">
      <alignment horizontal="left" vertical="center"/>
      <protection hidden="1"/>
    </xf>
    <xf numFmtId="0" fontId="74" fillId="25" borderId="30" xfId="0" applyFont="1" applyFill="1" applyBorder="1" applyAlignment="1" applyProtection="1">
      <protection hidden="1"/>
    </xf>
    <xf numFmtId="1" fontId="74" fillId="25" borderId="30" xfId="0" applyNumberFormat="1" applyFont="1" applyFill="1" applyBorder="1" applyAlignment="1" applyProtection="1">
      <alignment horizontal="left"/>
      <protection hidden="1"/>
    </xf>
    <xf numFmtId="0" fontId="74" fillId="25" borderId="30" xfId="0" applyFont="1" applyFill="1" applyBorder="1" applyAlignment="1" applyProtection="1">
      <alignment wrapText="1"/>
      <protection hidden="1"/>
    </xf>
    <xf numFmtId="0" fontId="74" fillId="25" borderId="0" xfId="0" applyFont="1" applyFill="1" applyBorder="1" applyAlignment="1" applyProtection="1">
      <alignment horizontal="left"/>
      <protection hidden="1"/>
    </xf>
    <xf numFmtId="0" fontId="74" fillId="25" borderId="0" xfId="0" applyFont="1" applyFill="1" applyAlignment="1" applyProtection="1">
      <alignment horizontal="center"/>
      <protection hidden="1"/>
    </xf>
    <xf numFmtId="178" fontId="74" fillId="25" borderId="0" xfId="0" applyNumberFormat="1" applyFont="1" applyFill="1" applyAlignment="1" applyProtection="1">
      <alignment horizontal="center"/>
      <protection hidden="1"/>
    </xf>
    <xf numFmtId="0" fontId="179" fillId="25" borderId="0" xfId="0" applyFont="1" applyFill="1" applyAlignment="1" applyProtection="1">
      <alignment horizontal="right"/>
      <protection hidden="1"/>
    </xf>
    <xf numFmtId="0" fontId="74" fillId="25" borderId="0" xfId="0" applyFont="1" applyFill="1" applyAlignment="1" applyProtection="1">
      <alignment horizontal="left" vertical="center"/>
      <protection hidden="1"/>
    </xf>
    <xf numFmtId="0" fontId="74" fillId="25" borderId="0" xfId="0" applyFont="1" applyFill="1" applyAlignment="1" applyProtection="1">
      <alignment horizontal="center" vertical="center"/>
      <protection hidden="1"/>
    </xf>
    <xf numFmtId="178" fontId="74" fillId="25" borderId="0" xfId="0" applyNumberFormat="1" applyFont="1" applyFill="1" applyAlignment="1" applyProtection="1">
      <alignment horizontal="center" vertical="center"/>
      <protection hidden="1"/>
    </xf>
    <xf numFmtId="0" fontId="74" fillId="25" borderId="0" xfId="0" applyFont="1" applyFill="1" applyAlignment="1" applyProtection="1">
      <alignment horizontal="right" vertical="center"/>
      <protection hidden="1"/>
    </xf>
    <xf numFmtId="0" fontId="74" fillId="25" borderId="0" xfId="0" applyFont="1" applyFill="1" applyBorder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178" fontId="172" fillId="25" borderId="0" xfId="0" applyNumberFormat="1" applyFont="1" applyFill="1" applyAlignment="1" applyProtection="1">
      <alignment horizontal="center" vertical="center"/>
      <protection hidden="1"/>
    </xf>
    <xf numFmtId="41" fontId="75" fillId="25" borderId="24" xfId="0" applyNumberFormat="1" applyFont="1" applyFill="1" applyBorder="1" applyAlignment="1" applyProtection="1">
      <alignment horizontal="right" vertical="center"/>
      <protection locked="0" hidden="1"/>
    </xf>
    <xf numFmtId="178" fontId="74" fillId="25" borderId="0" xfId="0" applyNumberFormat="1" applyFont="1" applyFill="1" applyBorder="1" applyAlignment="1" applyProtection="1">
      <alignment horizontal="left"/>
      <protection hidden="1"/>
    </xf>
    <xf numFmtId="203" fontId="75" fillId="25" borderId="0" xfId="342" applyNumberFormat="1" applyFont="1" applyFill="1" applyBorder="1" applyAlignment="1" applyProtection="1">
      <alignment horizontal="right" vertical="center" shrinkToFit="1"/>
      <protection locked="0" hidden="1"/>
    </xf>
    <xf numFmtId="211" fontId="75" fillId="25" borderId="0" xfId="0" applyNumberFormat="1" applyFont="1" applyFill="1" applyBorder="1" applyAlignment="1" applyProtection="1">
      <alignment horizontal="right" vertical="center"/>
      <protection locked="0" hidden="1"/>
    </xf>
    <xf numFmtId="203" fontId="75" fillId="25" borderId="89" xfId="342" applyNumberFormat="1" applyFont="1" applyFill="1" applyBorder="1" applyAlignment="1" applyProtection="1">
      <alignment horizontal="right" vertical="center" shrinkToFit="1"/>
      <protection locked="0" hidden="1"/>
    </xf>
    <xf numFmtId="0" fontId="75" fillId="25" borderId="0" xfId="0" applyFont="1" applyFill="1" applyAlignment="1" applyProtection="1">
      <alignment horizontal="left" vertical="top"/>
      <protection hidden="1"/>
    </xf>
    <xf numFmtId="0" fontId="75" fillId="25" borderId="0" xfId="0" applyFont="1" applyFill="1" applyAlignment="1" applyProtection="1">
      <alignment horizontal="center" vertical="top"/>
      <protection hidden="1"/>
    </xf>
    <xf numFmtId="0" fontId="75" fillId="25" borderId="0" xfId="0" applyFont="1" applyFill="1" applyAlignment="1" applyProtection="1">
      <alignment horizontal="right" vertical="top"/>
      <protection hidden="1"/>
    </xf>
    <xf numFmtId="0" fontId="75" fillId="25" borderId="0" xfId="0" applyFont="1" applyFill="1" applyBorder="1" applyAlignment="1" applyProtection="1">
      <alignment horizontal="center" vertical="top"/>
      <protection hidden="1"/>
    </xf>
    <xf numFmtId="0" fontId="75" fillId="25" borderId="0" xfId="0" applyFont="1" applyFill="1" applyBorder="1" applyAlignment="1" applyProtection="1">
      <alignment vertical="center"/>
      <protection hidden="1"/>
    </xf>
    <xf numFmtId="41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191" fontId="75" fillId="25" borderId="0" xfId="0" applyNumberFormat="1" applyFont="1" applyFill="1" applyAlignment="1" applyProtection="1">
      <alignment horizontal="right" vertical="center"/>
      <protection hidden="1"/>
    </xf>
    <xf numFmtId="41" fontId="75" fillId="25" borderId="17" xfId="0" quotePrefix="1" applyNumberFormat="1" applyFont="1" applyFill="1" applyBorder="1" applyAlignment="1" applyProtection="1">
      <alignment horizontal="center" vertical="center"/>
      <protection hidden="1"/>
    </xf>
    <xf numFmtId="183" fontId="75" fillId="25" borderId="0" xfId="0" applyNumberFormat="1" applyFont="1" applyFill="1" applyBorder="1" applyAlignment="1" applyProtection="1">
      <alignment horizontal="right" vertical="center"/>
      <protection hidden="1"/>
    </xf>
    <xf numFmtId="41" fontId="170" fillId="25" borderId="0" xfId="0" applyNumberFormat="1" applyFont="1" applyFill="1" applyBorder="1" applyAlignment="1" applyProtection="1">
      <alignment horizontal="center" vertical="center"/>
      <protection hidden="1"/>
    </xf>
    <xf numFmtId="209" fontId="75" fillId="25" borderId="0" xfId="0" applyNumberFormat="1" applyFont="1" applyFill="1" applyBorder="1" applyAlignment="1" applyProtection="1">
      <alignment horizontal="right" vertical="center"/>
      <protection hidden="1"/>
    </xf>
    <xf numFmtId="41" fontId="170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0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5" fillId="25" borderId="17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center" vertical="center"/>
      <protection hidden="1"/>
    </xf>
    <xf numFmtId="176" fontId="75" fillId="25" borderId="0" xfId="341" applyFont="1" applyFill="1" applyBorder="1" applyAlignment="1" applyProtection="1">
      <alignment horizontal="right" vertical="center"/>
      <protection locked="0" hidden="1"/>
    </xf>
    <xf numFmtId="176" fontId="75" fillId="25" borderId="0" xfId="341" applyFont="1" applyFill="1" applyAlignment="1" applyProtection="1">
      <alignment horizontal="right" vertical="center"/>
      <protection locked="0" hidden="1"/>
    </xf>
    <xf numFmtId="41" fontId="75" fillId="25" borderId="16" xfId="0" applyNumberFormat="1" applyFont="1" applyFill="1" applyBorder="1" applyAlignment="1" applyProtection="1">
      <alignment horizontal="left" vertical="center"/>
      <protection hidden="1"/>
    </xf>
    <xf numFmtId="41" fontId="75" fillId="25" borderId="18" xfId="0" applyNumberFormat="1" applyFont="1" applyFill="1" applyBorder="1" applyAlignment="1" applyProtection="1">
      <alignment horizontal="left" vertical="center"/>
      <protection hidden="1"/>
    </xf>
    <xf numFmtId="178" fontId="74" fillId="25" borderId="30" xfId="0" applyNumberFormat="1" applyFont="1" applyFill="1" applyBorder="1" applyAlignment="1" applyProtection="1">
      <alignment vertical="center"/>
      <protection hidden="1"/>
    </xf>
    <xf numFmtId="0" fontId="74" fillId="25" borderId="30" xfId="0" applyFont="1" applyFill="1" applyBorder="1" applyAlignment="1" applyProtection="1">
      <alignment horizontal="right" vertical="center"/>
      <protection hidden="1"/>
    </xf>
    <xf numFmtId="0" fontId="74" fillId="25" borderId="0" xfId="0" applyFont="1" applyFill="1" applyBorder="1" applyAlignment="1" applyProtection="1">
      <alignment vertical="center"/>
      <protection hidden="1"/>
    </xf>
    <xf numFmtId="0" fontId="75" fillId="25" borderId="4" xfId="0" applyFont="1" applyFill="1" applyBorder="1" applyAlignment="1" applyProtection="1">
      <alignment horizontal="right" vertical="center"/>
      <protection hidden="1"/>
    </xf>
    <xf numFmtId="0" fontId="75" fillId="25" borderId="16" xfId="0" quotePrefix="1" applyFont="1" applyFill="1" applyBorder="1" applyAlignment="1" applyProtection="1">
      <alignment horizontal="center" vertical="center"/>
      <protection hidden="1"/>
    </xf>
    <xf numFmtId="205" fontId="75" fillId="25" borderId="0" xfId="0" applyNumberFormat="1" applyFont="1" applyFill="1" applyAlignment="1" applyProtection="1">
      <alignment horizontal="right" vertical="center"/>
      <protection hidden="1"/>
    </xf>
    <xf numFmtId="207" fontId="75" fillId="25" borderId="0" xfId="0" applyNumberFormat="1" applyFont="1" applyFill="1" applyAlignment="1" applyProtection="1">
      <alignment horizontal="right" vertical="center"/>
      <protection hidden="1"/>
    </xf>
    <xf numFmtId="205" fontId="75" fillId="25" borderId="0" xfId="0" applyNumberFormat="1" applyFont="1" applyFill="1" applyAlignment="1" applyProtection="1">
      <alignment vertical="center"/>
      <protection hidden="1"/>
    </xf>
    <xf numFmtId="178" fontId="170" fillId="25" borderId="0" xfId="0" applyNumberFormat="1" applyFont="1" applyFill="1" applyBorder="1" applyAlignment="1" applyProtection="1">
      <alignment horizontal="center" vertical="center"/>
      <protection hidden="1"/>
    </xf>
    <xf numFmtId="205" fontId="170" fillId="25" borderId="0" xfId="0" applyNumberFormat="1" applyFont="1" applyFill="1" applyAlignment="1" applyProtection="1">
      <alignment horizontal="right" vertical="center"/>
      <protection hidden="1"/>
    </xf>
    <xf numFmtId="207" fontId="170" fillId="25" borderId="0" xfId="0" applyNumberFormat="1" applyFont="1" applyFill="1" applyAlignment="1" applyProtection="1">
      <alignment horizontal="right" vertical="center"/>
      <protection hidden="1"/>
    </xf>
    <xf numFmtId="205" fontId="170" fillId="25" borderId="0" xfId="0" applyNumberFormat="1" applyFont="1" applyFill="1" applyAlignment="1" applyProtection="1">
      <alignment vertical="center"/>
      <protection hidden="1"/>
    </xf>
    <xf numFmtId="0" fontId="170" fillId="25" borderId="16" xfId="0" applyNumberFormat="1" applyFont="1" applyFill="1" applyBorder="1" applyAlignment="1" applyProtection="1">
      <alignment horizontal="center" vertical="center"/>
      <protection hidden="1"/>
    </xf>
    <xf numFmtId="205" fontId="170" fillId="25" borderId="0" xfId="0" applyNumberFormat="1" applyFont="1" applyFill="1" applyBorder="1" applyAlignment="1" applyProtection="1">
      <alignment horizontal="right" vertical="center"/>
      <protection hidden="1"/>
    </xf>
    <xf numFmtId="207" fontId="170" fillId="25" borderId="0" xfId="0" applyNumberFormat="1" applyFont="1" applyFill="1" applyBorder="1" applyAlignment="1" applyProtection="1">
      <alignment horizontal="right" vertical="center"/>
      <protection hidden="1"/>
    </xf>
    <xf numFmtId="205" fontId="170" fillId="25" borderId="0" xfId="0" applyNumberFormat="1" applyFont="1" applyFill="1" applyBorder="1" applyAlignment="1" applyProtection="1">
      <alignment vertical="center"/>
      <protection hidden="1"/>
    </xf>
    <xf numFmtId="42" fontId="75" fillId="25" borderId="16" xfId="0" applyNumberFormat="1" applyFont="1" applyFill="1" applyBorder="1" applyAlignment="1" applyProtection="1">
      <alignment horizontal="left" vertical="center"/>
      <protection hidden="1"/>
    </xf>
    <xf numFmtId="41" fontId="75" fillId="25" borderId="0" xfId="352" applyFont="1" applyFill="1" applyBorder="1" applyAlignment="1" applyProtection="1">
      <alignment horizontal="right" vertical="center"/>
      <protection locked="0" hidden="1"/>
    </xf>
    <xf numFmtId="205" fontId="75" fillId="25" borderId="0" xfId="352" applyNumberFormat="1" applyFont="1" applyFill="1" applyBorder="1" applyAlignment="1" applyProtection="1">
      <alignment vertical="center"/>
      <protection locked="0" hidden="1"/>
    </xf>
    <xf numFmtId="41" fontId="75" fillId="25" borderId="0" xfId="352" applyFont="1" applyFill="1" applyBorder="1" applyAlignment="1" applyProtection="1">
      <alignment horizontal="right" vertical="center"/>
      <protection hidden="1"/>
    </xf>
    <xf numFmtId="0" fontId="182" fillId="25" borderId="0" xfId="0" applyFont="1" applyFill="1" applyBorder="1" applyAlignment="1" applyProtection="1">
      <alignment horizontal="center" vertical="center"/>
      <protection hidden="1"/>
    </xf>
    <xf numFmtId="205" fontId="75" fillId="25" borderId="0" xfId="352" applyNumberFormat="1" applyFont="1" applyFill="1" applyBorder="1" applyAlignment="1" applyProtection="1">
      <alignment horizontal="right" vertical="center"/>
      <protection locked="0" hidden="1"/>
    </xf>
    <xf numFmtId="42" fontId="75" fillId="25" borderId="16" xfId="0" applyNumberFormat="1" applyFont="1" applyFill="1" applyBorder="1" applyAlignment="1" applyProtection="1">
      <alignment horizontal="left" vertical="center" shrinkToFit="1"/>
      <protection hidden="1"/>
    </xf>
    <xf numFmtId="178" fontId="74" fillId="25" borderId="30" xfId="0" applyNumberFormat="1" applyFont="1" applyFill="1" applyBorder="1" applyAlignment="1" applyProtection="1">
      <alignment horizontal="right"/>
      <protection hidden="1"/>
    </xf>
    <xf numFmtId="178" fontId="74" fillId="25" borderId="0" xfId="0" applyNumberFormat="1" applyFont="1" applyFill="1" applyBorder="1" applyAlignment="1" applyProtection="1">
      <alignment horizontal="right"/>
      <protection hidden="1"/>
    </xf>
    <xf numFmtId="178" fontId="74" fillId="25" borderId="0" xfId="0" applyNumberFormat="1" applyFont="1" applyFill="1" applyBorder="1" applyAlignment="1" applyProtection="1">
      <alignment horizontal="left" vertical="center"/>
      <protection hidden="1"/>
    </xf>
    <xf numFmtId="205" fontId="76" fillId="25" borderId="0" xfId="352" applyNumberFormat="1" applyFont="1" applyFill="1" applyBorder="1" applyAlignment="1" applyProtection="1">
      <alignment horizontal="right" vertical="center"/>
      <protection locked="0" hidden="1"/>
    </xf>
    <xf numFmtId="0" fontId="183" fillId="25" borderId="0" xfId="0" applyFont="1" applyFill="1" applyBorder="1" applyAlignment="1" applyProtection="1">
      <alignment horizontal="center" vertical="center"/>
      <protection hidden="1"/>
    </xf>
    <xf numFmtId="0" fontId="184" fillId="25" borderId="0" xfId="0" applyFont="1" applyFill="1" applyBorder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center"/>
      <protection hidden="1"/>
    </xf>
    <xf numFmtId="0" fontId="172" fillId="25" borderId="0" xfId="0" applyFont="1" applyFill="1" applyProtection="1">
      <protection hidden="1"/>
    </xf>
    <xf numFmtId="41" fontId="172" fillId="25" borderId="0" xfId="0" applyNumberFormat="1" applyFont="1" applyFill="1" applyProtection="1">
      <protection hidden="1"/>
    </xf>
    <xf numFmtId="205" fontId="76" fillId="25" borderId="17" xfId="352" applyNumberFormat="1" applyFont="1" applyFill="1" applyBorder="1" applyAlignment="1" applyProtection="1">
      <alignment horizontal="right" vertical="center"/>
      <protection locked="0" hidden="1"/>
    </xf>
    <xf numFmtId="178" fontId="76" fillId="25" borderId="0" xfId="352" applyNumberFormat="1" applyFont="1" applyFill="1" applyBorder="1" applyAlignment="1" applyProtection="1">
      <alignment horizontal="right" vertical="center"/>
      <protection hidden="1"/>
    </xf>
    <xf numFmtId="41" fontId="76" fillId="25" borderId="0" xfId="345" applyFont="1" applyFill="1" applyBorder="1" applyAlignment="1" applyProtection="1">
      <alignment horizontal="right" vertical="center"/>
      <protection hidden="1"/>
    </xf>
    <xf numFmtId="205" fontId="75" fillId="25" borderId="0" xfId="345" applyNumberFormat="1" applyFont="1" applyFill="1" applyBorder="1" applyAlignment="1" applyProtection="1">
      <alignment vertical="center"/>
      <protection locked="0" hidden="1"/>
    </xf>
    <xf numFmtId="0" fontId="75" fillId="25" borderId="4" xfId="0" applyFont="1" applyFill="1" applyBorder="1" applyAlignment="1" applyProtection="1">
      <alignment vertical="center"/>
      <protection hidden="1"/>
    </xf>
    <xf numFmtId="41" fontId="75" fillId="25" borderId="32" xfId="345" applyFont="1" applyFill="1" applyBorder="1" applyAlignment="1" applyProtection="1">
      <alignment horizontal="right" vertical="center"/>
      <protection locked="0" hidden="1"/>
    </xf>
    <xf numFmtId="41" fontId="75" fillId="25" borderId="33" xfId="345" applyFont="1" applyFill="1" applyBorder="1" applyAlignment="1" applyProtection="1">
      <alignment vertical="center"/>
      <protection locked="0" hidden="1"/>
    </xf>
    <xf numFmtId="178" fontId="75" fillId="25" borderId="0" xfId="0" applyNumberFormat="1" applyFont="1" applyFill="1" applyAlignment="1" applyProtection="1">
      <alignment vertical="center"/>
      <protection locked="0" hidden="1"/>
    </xf>
    <xf numFmtId="178" fontId="74" fillId="25" borderId="30" xfId="0" applyNumberFormat="1" applyFont="1" applyFill="1" applyBorder="1" applyAlignment="1" applyProtection="1">
      <alignment horizontal="left" vertical="center"/>
      <protection hidden="1"/>
    </xf>
    <xf numFmtId="178" fontId="74" fillId="25" borderId="30" xfId="0" applyNumberFormat="1" applyFont="1" applyFill="1" applyBorder="1" applyAlignment="1" applyProtection="1">
      <alignment horizontal="right" vertical="center"/>
      <protection hidden="1"/>
    </xf>
    <xf numFmtId="180" fontId="75" fillId="25" borderId="0" xfId="0" applyNumberFormat="1" applyFont="1" applyFill="1" applyBorder="1" applyAlignment="1" applyProtection="1">
      <alignment horizontal="right" vertical="center"/>
      <protection hidden="1"/>
    </xf>
    <xf numFmtId="176" fontId="75" fillId="25" borderId="17" xfId="341" applyFont="1" applyFill="1" applyBorder="1" applyAlignment="1" applyProtection="1">
      <alignment horizontal="right" vertical="center"/>
      <protection hidden="1"/>
    </xf>
    <xf numFmtId="41" fontId="75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75" fillId="25" borderId="17" xfId="341" applyNumberFormat="1" applyFont="1" applyFill="1" applyBorder="1" applyAlignment="1" applyProtection="1">
      <alignment horizontal="right" vertical="center"/>
      <protection locked="0" hidden="1"/>
    </xf>
    <xf numFmtId="178" fontId="75" fillId="25" borderId="4" xfId="0" applyNumberFormat="1" applyFont="1" applyFill="1" applyBorder="1" applyAlignment="1" applyProtection="1">
      <alignment horizontal="center" vertical="center"/>
      <protection hidden="1"/>
    </xf>
    <xf numFmtId="176" fontId="75" fillId="25" borderId="24" xfId="341" applyFont="1" applyFill="1" applyBorder="1" applyAlignment="1" applyProtection="1">
      <alignment horizontal="right" vertical="center"/>
      <protection hidden="1"/>
    </xf>
    <xf numFmtId="176" fontId="75" fillId="25" borderId="4" xfId="341" applyFont="1" applyFill="1" applyBorder="1" applyAlignment="1" applyProtection="1">
      <alignment horizontal="right" vertical="center"/>
      <protection hidden="1"/>
    </xf>
    <xf numFmtId="176" fontId="74" fillId="25" borderId="0" xfId="414" applyFont="1" applyFill="1" applyBorder="1" applyAlignment="1" applyProtection="1">
      <alignment horizontal="left"/>
      <protection hidden="1"/>
    </xf>
    <xf numFmtId="41" fontId="170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5" fillId="25" borderId="17" xfId="0" applyNumberFormat="1" applyFont="1" applyFill="1" applyBorder="1" applyAlignment="1" applyProtection="1">
      <alignment horizontal="right" vertical="center"/>
      <protection locked="0" hidden="1"/>
    </xf>
    <xf numFmtId="41" fontId="189" fillId="25" borderId="0" xfId="341" applyNumberFormat="1" applyFont="1" applyFill="1" applyBorder="1" applyAlignment="1" applyProtection="1">
      <alignment vertical="center"/>
      <protection locked="0" hidden="1"/>
    </xf>
    <xf numFmtId="41" fontId="75" fillId="25" borderId="18" xfId="0" applyNumberFormat="1" applyFont="1" applyFill="1" applyBorder="1" applyAlignment="1" applyProtection="1">
      <alignment horizontal="right" vertical="center"/>
      <protection hidden="1"/>
    </xf>
    <xf numFmtId="41" fontId="189" fillId="25" borderId="89" xfId="341" applyNumberFormat="1" applyFont="1" applyFill="1" applyBorder="1" applyAlignment="1" applyProtection="1">
      <alignment vertical="center"/>
      <protection locked="0" hidden="1"/>
    </xf>
    <xf numFmtId="178" fontId="168" fillId="25" borderId="0" xfId="0" applyNumberFormat="1" applyFont="1" applyFill="1" applyAlignment="1" applyProtection="1">
      <alignment vertical="center"/>
      <protection hidden="1"/>
    </xf>
    <xf numFmtId="0" fontId="168" fillId="25" borderId="0" xfId="0" applyFont="1" applyFill="1" applyBorder="1" applyAlignment="1" applyProtection="1">
      <alignment vertical="center"/>
      <protection hidden="1"/>
    </xf>
    <xf numFmtId="0" fontId="7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16" xfId="0" applyFont="1" applyFill="1" applyBorder="1" applyAlignment="1" applyProtection="1">
      <alignment horizontal="left" vertical="center"/>
      <protection hidden="1"/>
    </xf>
    <xf numFmtId="41" fontId="75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5" fillId="25" borderId="16" xfId="457" applyNumberFormat="1" applyFont="1" applyFill="1" applyBorder="1" applyAlignment="1" applyProtection="1">
      <alignment horizontal="right" vertical="center"/>
      <protection locked="0" hidden="1"/>
    </xf>
    <xf numFmtId="41" fontId="75" fillId="25" borderId="0" xfId="457" applyNumberFormat="1" applyFont="1" applyFill="1" applyAlignment="1" applyProtection="1">
      <alignment horizontal="right" vertical="center"/>
      <protection locked="0" hidden="1"/>
    </xf>
    <xf numFmtId="0" fontId="75" fillId="25" borderId="18" xfId="0" applyFont="1" applyFill="1" applyBorder="1" applyAlignment="1" applyProtection="1">
      <alignment horizontal="left" vertical="center"/>
      <protection hidden="1"/>
    </xf>
    <xf numFmtId="178" fontId="75" fillId="25" borderId="18" xfId="0" applyNumberFormat="1" applyFont="1" applyFill="1" applyBorder="1" applyAlignment="1" applyProtection="1">
      <alignment horizontal="center" vertical="center"/>
      <protection hidden="1"/>
    </xf>
    <xf numFmtId="0" fontId="75" fillId="25" borderId="4" xfId="0" applyFont="1" applyFill="1" applyBorder="1" applyAlignment="1" applyProtection="1">
      <alignment horizontal="left" vertical="center"/>
      <protection hidden="1"/>
    </xf>
    <xf numFmtId="0" fontId="74" fillId="25" borderId="0" xfId="414" applyNumberFormat="1" applyFont="1" applyFill="1" applyBorder="1" applyAlignment="1" applyProtection="1">
      <alignment horizontal="left"/>
      <protection hidden="1"/>
    </xf>
    <xf numFmtId="1" fontId="74" fillId="25" borderId="0" xfId="0" applyNumberFormat="1" applyFont="1" applyFill="1" applyBorder="1" applyAlignment="1" applyProtection="1">
      <alignment horizontal="left"/>
      <protection hidden="1"/>
    </xf>
    <xf numFmtId="41" fontId="75" fillId="25" borderId="0" xfId="0" applyNumberFormat="1" applyFont="1" applyFill="1" applyBorder="1" applyAlignment="1" applyProtection="1">
      <alignment horizontal="left" vertical="center"/>
      <protection hidden="1"/>
    </xf>
    <xf numFmtId="41" fontId="75" fillId="25" borderId="0" xfId="0" applyNumberFormat="1" applyFont="1" applyFill="1" applyBorder="1" applyAlignment="1" applyProtection="1">
      <alignment vertical="center"/>
      <protection locked="0" hidden="1"/>
    </xf>
    <xf numFmtId="41" fontId="75" fillId="25" borderId="17" xfId="0" applyNumberFormat="1" applyFont="1" applyFill="1" applyBorder="1" applyAlignment="1" applyProtection="1">
      <alignment horizontal="left" vertical="center"/>
      <protection hidden="1"/>
    </xf>
    <xf numFmtId="41" fontId="75" fillId="25" borderId="0" xfId="0" applyNumberFormat="1" applyFont="1" applyFill="1" applyBorder="1" applyAlignment="1" applyProtection="1">
      <alignment horizontal="left" vertical="center"/>
      <protection locked="0" hidden="1"/>
    </xf>
    <xf numFmtId="180" fontId="190" fillId="25" borderId="0" xfId="450" applyNumberFormat="1" applyFont="1" applyFill="1" applyBorder="1" applyAlignment="1" applyProtection="1">
      <alignment horizontal="right" vertical="center"/>
      <protection locked="0" hidden="1"/>
    </xf>
    <xf numFmtId="180" fontId="190" fillId="25" borderId="31" xfId="450" applyNumberFormat="1" applyFont="1" applyFill="1" applyBorder="1" applyAlignment="1" applyProtection="1">
      <alignment horizontal="right" vertical="center"/>
      <protection locked="0" hidden="1"/>
    </xf>
    <xf numFmtId="41" fontId="75" fillId="25" borderId="89" xfId="0" applyNumberFormat="1" applyFont="1" applyFill="1" applyBorder="1" applyAlignment="1" applyProtection="1">
      <alignment horizontal="right" vertical="center"/>
      <protection hidden="1"/>
    </xf>
    <xf numFmtId="0" fontId="74" fillId="25" borderId="30" xfId="414" applyNumberFormat="1" applyFont="1" applyFill="1" applyBorder="1" applyAlignment="1" applyProtection="1">
      <alignment horizontal="left"/>
      <protection hidden="1"/>
    </xf>
    <xf numFmtId="0" fontId="74" fillId="25" borderId="30" xfId="0" applyNumberFormat="1" applyFont="1" applyFill="1" applyBorder="1" applyAlignment="1" applyProtection="1">
      <alignment horizontal="left"/>
      <protection hidden="1"/>
    </xf>
    <xf numFmtId="0" fontId="74" fillId="25" borderId="30" xfId="0" applyNumberFormat="1" applyFont="1" applyFill="1" applyBorder="1" applyAlignment="1" applyProtection="1">
      <alignment horizontal="right"/>
      <protection hidden="1"/>
    </xf>
    <xf numFmtId="0" fontId="74" fillId="25" borderId="0" xfId="0" applyNumberFormat="1" applyFont="1" applyFill="1" applyAlignment="1" applyProtection="1">
      <alignment horizontal="center"/>
      <protection hidden="1"/>
    </xf>
    <xf numFmtId="0" fontId="74" fillId="25" borderId="0" xfId="0" applyNumberFormat="1" applyFont="1" applyFill="1" applyAlignment="1" applyProtection="1">
      <alignment horizontal="right"/>
      <protection hidden="1"/>
    </xf>
    <xf numFmtId="180" fontId="75" fillId="25" borderId="0" xfId="0" applyNumberFormat="1" applyFont="1" applyFill="1" applyAlignment="1" applyProtection="1">
      <alignment horizontal="center" vertical="center"/>
      <protection hidden="1"/>
    </xf>
    <xf numFmtId="176" fontId="75" fillId="25" borderId="0" xfId="341" applyFont="1" applyFill="1" applyAlignment="1" applyProtection="1">
      <alignment horizontal="right" vertical="center"/>
      <protection hidden="1"/>
    </xf>
    <xf numFmtId="176" fontId="74" fillId="25" borderId="0" xfId="341" applyFont="1" applyFill="1" applyBorder="1" applyAlignment="1" applyProtection="1">
      <alignment horizontal="center" vertical="center" wrapText="1"/>
      <protection locked="0" hidden="1"/>
    </xf>
    <xf numFmtId="49" fontId="75" fillId="25" borderId="16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Alignment="1" applyProtection="1">
      <alignment horizontal="center" vertical="center"/>
      <protection locked="0" hidden="1"/>
    </xf>
    <xf numFmtId="41" fontId="75" fillId="25" borderId="18" xfId="0" applyNumberFormat="1" applyFont="1" applyFill="1" applyBorder="1" applyAlignment="1" applyProtection="1">
      <alignment horizontal="center" vertical="center"/>
      <protection hidden="1"/>
    </xf>
    <xf numFmtId="41" fontId="75" fillId="25" borderId="24" xfId="0" applyNumberFormat="1" applyFont="1" applyFill="1" applyBorder="1" applyAlignment="1" applyProtection="1">
      <alignment horizontal="center" vertical="center"/>
      <protection hidden="1"/>
    </xf>
    <xf numFmtId="49" fontId="75" fillId="25" borderId="18" xfId="0" applyNumberFormat="1" applyFont="1" applyFill="1" applyBorder="1" applyAlignment="1" applyProtection="1">
      <alignment horizontal="center" vertical="center"/>
      <protection hidden="1"/>
    </xf>
    <xf numFmtId="41" fontId="75" fillId="25" borderId="89" xfId="0" applyNumberFormat="1" applyFont="1" applyFill="1" applyBorder="1" applyAlignment="1" applyProtection="1">
      <alignment horizontal="center" vertical="center"/>
      <protection locked="0" hidden="1"/>
    </xf>
    <xf numFmtId="0" fontId="74" fillId="25" borderId="0" xfId="0" applyNumberFormat="1" applyFont="1" applyFill="1" applyAlignment="1" applyProtection="1">
      <alignment horizontal="left"/>
      <protection hidden="1"/>
    </xf>
    <xf numFmtId="0" fontId="74" fillId="25" borderId="0" xfId="0" applyFont="1" applyFill="1" applyBorder="1" applyAlignment="1" applyProtection="1">
      <alignment horizontal="left" vertical="center"/>
      <protection hidden="1"/>
    </xf>
    <xf numFmtId="41" fontId="75" fillId="25" borderId="0" xfId="0" applyNumberFormat="1" applyFont="1" applyFill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left" vertical="top"/>
      <protection hidden="1"/>
    </xf>
    <xf numFmtId="0" fontId="172" fillId="25" borderId="0" xfId="0" applyFont="1" applyFill="1" applyBorder="1" applyAlignment="1" applyProtection="1">
      <alignment horizontal="center" vertical="top"/>
      <protection hidden="1"/>
    </xf>
    <xf numFmtId="0" fontId="75" fillId="25" borderId="0" xfId="0" applyFont="1" applyFill="1" applyBorder="1" applyAlignment="1" applyProtection="1">
      <alignment horizontal="right" vertical="top"/>
      <protection hidden="1"/>
    </xf>
    <xf numFmtId="0" fontId="75" fillId="25" borderId="25" xfId="0" applyFont="1" applyFill="1" applyBorder="1" applyAlignment="1" applyProtection="1">
      <alignment horizontal="center" vertical="center" wrapText="1"/>
      <protection hidden="1"/>
    </xf>
    <xf numFmtId="0" fontId="75" fillId="25" borderId="27" xfId="0" applyFont="1" applyFill="1" applyBorder="1" applyAlignment="1" applyProtection="1">
      <alignment horizontal="center" vertical="center" wrapText="1"/>
      <protection hidden="1"/>
    </xf>
    <xf numFmtId="0" fontId="75" fillId="25" borderId="26" xfId="0" applyFont="1" applyFill="1" applyBorder="1" applyAlignment="1" applyProtection="1">
      <alignment horizontal="center" vertical="center" wrapText="1"/>
      <protection hidden="1"/>
    </xf>
    <xf numFmtId="0" fontId="75" fillId="25" borderId="19" xfId="0" applyFont="1" applyFill="1" applyBorder="1" applyAlignment="1" applyProtection="1">
      <alignment horizontal="center" vertical="center" wrapText="1"/>
      <protection hidden="1"/>
    </xf>
    <xf numFmtId="0" fontId="75" fillId="25" borderId="23" xfId="0" applyFont="1" applyFill="1" applyBorder="1" applyAlignment="1" applyProtection="1">
      <alignment vertical="center" wrapText="1"/>
      <protection hidden="1"/>
    </xf>
    <xf numFmtId="0" fontId="75" fillId="25" borderId="29" xfId="0" applyFont="1" applyFill="1" applyBorder="1" applyAlignment="1" applyProtection="1">
      <alignment horizontal="center" vertical="center" wrapText="1"/>
      <protection hidden="1"/>
    </xf>
    <xf numFmtId="0" fontId="75" fillId="25" borderId="17" xfId="0" quotePrefix="1" applyFont="1" applyFill="1" applyBorder="1" applyAlignment="1" applyProtection="1">
      <alignment horizontal="center" vertical="center"/>
      <protection hidden="1"/>
    </xf>
    <xf numFmtId="0" fontId="170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170" fillId="25" borderId="4" xfId="0" applyNumberFormat="1" applyFont="1" applyFill="1" applyBorder="1" applyAlignment="1" applyProtection="1">
      <alignment horizontal="right" vertical="center" wrapText="1"/>
      <protection hidden="1"/>
    </xf>
    <xf numFmtId="41" fontId="170" fillId="25" borderId="4" xfId="0" applyNumberFormat="1" applyFont="1" applyFill="1" applyBorder="1" applyAlignment="1" applyProtection="1">
      <alignment horizontal="right" vertical="center"/>
      <protection hidden="1"/>
    </xf>
    <xf numFmtId="41" fontId="170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0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4" fillId="25" borderId="30" xfId="0" applyFont="1" applyFill="1" applyBorder="1" applyAlignment="1" applyProtection="1">
      <alignment horizont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210" fontId="75" fillId="25" borderId="0" xfId="341" applyNumberFormat="1" applyFont="1" applyFill="1" applyBorder="1" applyAlignment="1" applyProtection="1">
      <alignment horizontal="right" vertical="center"/>
      <protection hidden="1"/>
    </xf>
    <xf numFmtId="210" fontId="75" fillId="25" borderId="16" xfId="0" applyNumberFormat="1" applyFont="1" applyFill="1" applyBorder="1" applyAlignment="1" applyProtection="1">
      <alignment horizontal="right" vertical="center"/>
      <protection locked="0" hidden="1"/>
    </xf>
    <xf numFmtId="0" fontId="75" fillId="25" borderId="17" xfId="0" applyFont="1" applyFill="1" applyBorder="1" applyAlignment="1" applyProtection="1">
      <alignment horizontal="left" vertical="center"/>
      <protection hidden="1"/>
    </xf>
    <xf numFmtId="210" fontId="75" fillId="25" borderId="89" xfId="341" applyNumberFormat="1" applyFont="1" applyFill="1" applyBorder="1" applyAlignment="1" applyProtection="1">
      <alignment horizontal="right" vertical="center"/>
      <protection hidden="1"/>
    </xf>
    <xf numFmtId="210" fontId="75" fillId="25" borderId="4" xfId="341" applyNumberFormat="1" applyFont="1" applyFill="1" applyBorder="1" applyAlignment="1" applyProtection="1">
      <alignment horizontal="right" vertical="center"/>
      <protection locked="0" hidden="1"/>
    </xf>
    <xf numFmtId="210" fontId="75" fillId="25" borderId="18" xfId="0" applyNumberFormat="1" applyFont="1" applyFill="1" applyBorder="1" applyAlignment="1" applyProtection="1">
      <alignment horizontal="right" vertical="center"/>
      <protection locked="0" hidden="1"/>
    </xf>
    <xf numFmtId="0" fontId="74" fillId="25" borderId="0" xfId="0" applyFont="1" applyFill="1" applyAlignment="1" applyProtection="1">
      <protection hidden="1"/>
    </xf>
    <xf numFmtId="43" fontId="75" fillId="25" borderId="0" xfId="0" applyNumberFormat="1" applyFont="1" applyFill="1" applyAlignment="1" applyProtection="1">
      <alignment horizontal="center" vertical="center"/>
      <protection hidden="1"/>
    </xf>
    <xf numFmtId="178" fontId="75" fillId="25" borderId="34" xfId="0" applyNumberFormat="1" applyFont="1" applyFill="1" applyBorder="1" applyAlignment="1" applyProtection="1">
      <alignment vertical="center" wrapText="1"/>
      <protection hidden="1"/>
    </xf>
    <xf numFmtId="178" fontId="75" fillId="25" borderId="0" xfId="0" applyNumberFormat="1" applyFont="1" applyFill="1" applyBorder="1" applyAlignment="1" applyProtection="1">
      <alignment vertical="center"/>
      <protection hidden="1"/>
    </xf>
    <xf numFmtId="178" fontId="75" fillId="25" borderId="20" xfId="0" applyNumberFormat="1" applyFont="1" applyFill="1" applyBorder="1" applyAlignment="1" applyProtection="1">
      <alignment vertical="center" wrapText="1"/>
      <protection hidden="1"/>
    </xf>
    <xf numFmtId="178" fontId="75" fillId="25" borderId="23" xfId="0" applyNumberFormat="1" applyFont="1" applyFill="1" applyBorder="1" applyAlignment="1" applyProtection="1">
      <alignment vertical="center"/>
      <protection hidden="1"/>
    </xf>
    <xf numFmtId="0" fontId="170" fillId="25" borderId="16" xfId="0" quotePrefix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locked="0"/>
    </xf>
    <xf numFmtId="0" fontId="75" fillId="25" borderId="16" xfId="0" applyFont="1" applyFill="1" applyBorder="1" applyAlignment="1" applyProtection="1">
      <alignment horizontal="center" vertical="center"/>
      <protection hidden="1"/>
    </xf>
    <xf numFmtId="180" fontId="75" fillId="25" borderId="0" xfId="0" applyNumberFormat="1" applyFont="1" applyFill="1" applyAlignment="1" applyProtection="1">
      <alignment horizontal="right" vertical="center"/>
      <protection hidden="1"/>
    </xf>
    <xf numFmtId="178" fontId="75" fillId="25" borderId="17" xfId="0" applyNumberFormat="1" applyFont="1" applyFill="1" applyBorder="1" applyAlignment="1" applyProtection="1">
      <alignment horizontal="center" vertical="center"/>
      <protection hidden="1"/>
    </xf>
    <xf numFmtId="0" fontId="75" fillId="25" borderId="16" xfId="0" applyNumberFormat="1" applyFont="1" applyFill="1" applyBorder="1" applyAlignment="1" applyProtection="1">
      <alignment horizontal="center" vertical="center"/>
      <protection hidden="1"/>
    </xf>
    <xf numFmtId="0" fontId="75" fillId="25" borderId="17" xfId="0" applyNumberFormat="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75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4" fillId="25" borderId="30" xfId="0" applyFont="1" applyFill="1" applyBorder="1" applyAlignment="1" applyProtection="1">
      <alignment horizontal="left" vertical="center"/>
      <protection hidden="1"/>
    </xf>
    <xf numFmtId="176" fontId="75" fillId="25" borderId="0" xfId="414" applyFont="1" applyFill="1" applyBorder="1" applyAlignment="1" applyProtection="1">
      <alignment horizontal="center" vertical="center"/>
      <protection hidden="1"/>
    </xf>
    <xf numFmtId="0" fontId="74" fillId="25" borderId="22" xfId="0" applyFont="1" applyFill="1" applyBorder="1" applyAlignment="1" applyProtection="1">
      <alignment horizontal="center" vertical="center" wrapText="1"/>
      <protection hidden="1"/>
    </xf>
    <xf numFmtId="0" fontId="74" fillId="25" borderId="23" xfId="0" applyFont="1" applyFill="1" applyBorder="1" applyAlignment="1" applyProtection="1">
      <alignment horizontal="center" vertical="center" wrapText="1"/>
      <protection hidden="1"/>
    </xf>
    <xf numFmtId="41" fontId="74" fillId="25" borderId="0" xfId="419" applyNumberFormat="1" applyFont="1" applyFill="1" applyBorder="1" applyAlignment="1" applyProtection="1">
      <alignment horizontal="left" vertical="center"/>
      <protection hidden="1"/>
    </xf>
    <xf numFmtId="0" fontId="175" fillId="25" borderId="0" xfId="419" applyNumberFormat="1" applyFont="1" applyFill="1" applyBorder="1" applyAlignment="1" applyProtection="1">
      <alignment horizontal="left" vertical="center"/>
      <protection hidden="1"/>
    </xf>
    <xf numFmtId="0" fontId="176" fillId="25" borderId="0" xfId="419" applyNumberFormat="1" applyFont="1" applyFill="1" applyBorder="1" applyAlignment="1" applyProtection="1">
      <alignment horizontal="left" vertical="center"/>
      <protection hidden="1"/>
    </xf>
    <xf numFmtId="0" fontId="177" fillId="25" borderId="0" xfId="419" applyNumberFormat="1" applyFont="1" applyFill="1" applyBorder="1" applyAlignment="1" applyProtection="1">
      <alignment horizontal="left" vertical="center"/>
      <protection hidden="1"/>
    </xf>
    <xf numFmtId="0" fontId="74" fillId="25" borderId="0" xfId="444" applyNumberFormat="1" applyFont="1" applyFill="1" applyBorder="1" applyAlignment="1" applyProtection="1">
      <alignment horizontal="left" vertical="center"/>
      <protection hidden="1"/>
    </xf>
    <xf numFmtId="49" fontId="74" fillId="25" borderId="0" xfId="444" applyNumberFormat="1" applyFont="1" applyFill="1" applyBorder="1" applyAlignment="1" applyProtection="1">
      <alignment horizontal="center" vertical="center"/>
      <protection hidden="1"/>
    </xf>
    <xf numFmtId="0" fontId="74" fillId="25" borderId="0" xfId="444" applyNumberFormat="1" applyFont="1" applyFill="1" applyBorder="1" applyAlignment="1" applyProtection="1">
      <alignment horizontal="right" vertical="center"/>
      <protection hidden="1"/>
    </xf>
    <xf numFmtId="0" fontId="74" fillId="25" borderId="0" xfId="419" applyFont="1" applyFill="1" applyBorder="1" applyAlignment="1" applyProtection="1">
      <alignment horizontal="left" vertical="center"/>
      <protection hidden="1"/>
    </xf>
    <xf numFmtId="0" fontId="74" fillId="25" borderId="30" xfId="419" applyFont="1" applyFill="1" applyBorder="1" applyAlignment="1" applyProtection="1">
      <alignment horizontal="left"/>
      <protection hidden="1"/>
    </xf>
    <xf numFmtId="0" fontId="74" fillId="25" borderId="30" xfId="419" applyFont="1" applyFill="1" applyBorder="1" applyAlignment="1" applyProtection="1">
      <alignment horizontal="right"/>
      <protection hidden="1"/>
    </xf>
    <xf numFmtId="0" fontId="75" fillId="25" borderId="0" xfId="449" applyFont="1" applyFill="1" applyAlignment="1" applyProtection="1">
      <alignment horizontal="left" vertical="center"/>
      <protection hidden="1"/>
    </xf>
    <xf numFmtId="0" fontId="171" fillId="25" borderId="0" xfId="449" applyFont="1" applyFill="1" applyAlignment="1" applyProtection="1">
      <alignment horizontal="center" vertical="center"/>
      <protection hidden="1"/>
    </xf>
    <xf numFmtId="0" fontId="172" fillId="25" borderId="0" xfId="449" applyFont="1" applyFill="1" applyAlignment="1" applyProtection="1">
      <alignment horizontal="center" vertical="center"/>
      <protection hidden="1"/>
    </xf>
    <xf numFmtId="0" fontId="75" fillId="25" borderId="0" xfId="449" applyFont="1" applyFill="1" applyAlignment="1" applyProtection="1">
      <alignment horizontal="right" vertical="center"/>
      <protection hidden="1"/>
    </xf>
    <xf numFmtId="0" fontId="172" fillId="25" borderId="0" xfId="449" applyFont="1" applyFill="1" applyBorder="1" applyAlignment="1" applyProtection="1">
      <alignment horizontal="center" vertical="center"/>
      <protection hidden="1"/>
    </xf>
    <xf numFmtId="0" fontId="167" fillId="25" borderId="0" xfId="449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Border="1" applyAlignment="1" applyProtection="1">
      <alignment horizontal="center" vertical="center"/>
      <protection hidden="1"/>
    </xf>
    <xf numFmtId="0" fontId="75" fillId="25" borderId="0" xfId="449" applyFont="1" applyFill="1" applyBorder="1" applyAlignment="1" applyProtection="1">
      <alignment horizontal="left" vertical="center"/>
      <protection hidden="1"/>
    </xf>
    <xf numFmtId="0" fontId="75" fillId="25" borderId="0" xfId="449" applyFont="1" applyFill="1" applyBorder="1" applyAlignment="1" applyProtection="1">
      <alignment horizontal="right" vertical="center"/>
      <protection hidden="1"/>
    </xf>
    <xf numFmtId="0" fontId="74" fillId="25" borderId="0" xfId="449" applyFont="1" applyFill="1" applyBorder="1" applyAlignment="1" applyProtection="1">
      <alignment horizontal="center" vertical="center"/>
      <protection hidden="1"/>
    </xf>
    <xf numFmtId="0" fontId="74" fillId="25" borderId="21" xfId="449" applyFont="1" applyFill="1" applyBorder="1" applyAlignment="1" applyProtection="1">
      <alignment vertical="center"/>
      <protection hidden="1"/>
    </xf>
    <xf numFmtId="0" fontId="74" fillId="25" borderId="19" xfId="449" applyFont="1" applyFill="1" applyBorder="1" applyAlignment="1" applyProtection="1">
      <alignment vertical="center"/>
      <protection hidden="1"/>
    </xf>
    <xf numFmtId="0" fontId="74" fillId="25" borderId="16" xfId="449" quotePrefix="1" applyFont="1" applyFill="1" applyBorder="1" applyAlignment="1" applyProtection="1">
      <alignment horizontal="center" vertical="center"/>
      <protection hidden="1"/>
    </xf>
    <xf numFmtId="41" fontId="74" fillId="25" borderId="0" xfId="449" applyNumberFormat="1" applyFont="1" applyFill="1" applyBorder="1" applyAlignment="1" applyProtection="1">
      <alignment horizontal="right" vertical="center"/>
      <protection hidden="1"/>
    </xf>
    <xf numFmtId="176" fontId="74" fillId="25" borderId="0" xfId="449" applyNumberFormat="1" applyFont="1" applyFill="1" applyBorder="1" applyAlignment="1" applyProtection="1">
      <alignment horizontal="right" vertical="center"/>
      <protection hidden="1"/>
    </xf>
    <xf numFmtId="0" fontId="178" fillId="25" borderId="0" xfId="449" applyFont="1" applyFill="1" applyBorder="1" applyAlignment="1" applyProtection="1">
      <alignment horizontal="center" vertical="center"/>
      <protection hidden="1"/>
    </xf>
    <xf numFmtId="0" fontId="178" fillId="25" borderId="16" xfId="449" quotePrefix="1" applyNumberFormat="1" applyFont="1" applyFill="1" applyBorder="1" applyAlignment="1" applyProtection="1">
      <alignment horizontal="center" vertical="center"/>
      <protection hidden="1"/>
    </xf>
    <xf numFmtId="41" fontId="178" fillId="25" borderId="0" xfId="351" applyNumberFormat="1" applyFont="1" applyFill="1" applyBorder="1" applyAlignment="1" applyProtection="1">
      <alignment horizontal="right" vertical="center"/>
      <protection hidden="1"/>
    </xf>
    <xf numFmtId="212" fontId="178" fillId="25" borderId="0" xfId="351" applyNumberFormat="1" applyFont="1" applyFill="1" applyBorder="1" applyAlignment="1" applyProtection="1">
      <alignment horizontal="right" vertical="center"/>
      <protection hidden="1"/>
    </xf>
    <xf numFmtId="176" fontId="178" fillId="25" borderId="0" xfId="351" applyFont="1" applyFill="1" applyBorder="1" applyAlignment="1" applyProtection="1">
      <alignment horizontal="right" vertical="center"/>
      <protection hidden="1"/>
    </xf>
    <xf numFmtId="178" fontId="74" fillId="25" borderId="16" xfId="449" applyNumberFormat="1" applyFont="1" applyFill="1" applyBorder="1" applyAlignment="1" applyProtection="1">
      <alignment horizontal="center" vertical="center"/>
      <protection hidden="1"/>
    </xf>
    <xf numFmtId="41" fontId="74" fillId="25" borderId="0" xfId="449" applyNumberFormat="1" applyFont="1" applyFill="1" applyBorder="1" applyAlignment="1" applyProtection="1">
      <alignment horizontal="center" vertical="center"/>
      <protection hidden="1"/>
    </xf>
    <xf numFmtId="180" fontId="74" fillId="25" borderId="0" xfId="449" applyNumberFormat="1" applyFont="1" applyFill="1" applyBorder="1" applyAlignment="1" applyProtection="1">
      <alignment horizontal="right" vertical="center"/>
      <protection hidden="1"/>
    </xf>
    <xf numFmtId="0" fontId="74" fillId="25" borderId="16" xfId="444" applyNumberFormat="1" applyFont="1" applyFill="1" applyBorder="1" applyAlignment="1" applyProtection="1">
      <alignment horizontal="left" vertical="center"/>
      <protection hidden="1"/>
    </xf>
    <xf numFmtId="0" fontId="74" fillId="25" borderId="16" xfId="414" applyNumberFormat="1" applyFont="1" applyFill="1" applyBorder="1" applyAlignment="1" applyProtection="1">
      <alignment horizontal="left" vertical="center"/>
      <protection hidden="1"/>
    </xf>
    <xf numFmtId="0" fontId="74" fillId="25" borderId="90" xfId="444" applyNumberFormat="1" applyFont="1" applyFill="1" applyBorder="1" applyAlignment="1" applyProtection="1">
      <alignment horizontal="left" vertical="center" shrinkToFit="1"/>
      <protection hidden="1"/>
    </xf>
    <xf numFmtId="0" fontId="74" fillId="25" borderId="89" xfId="444" applyNumberFormat="1" applyFont="1" applyFill="1" applyBorder="1" applyAlignment="1" applyProtection="1">
      <alignment horizontal="left" vertical="center"/>
      <protection hidden="1"/>
    </xf>
    <xf numFmtId="0" fontId="74" fillId="25" borderId="0" xfId="449" applyFont="1" applyFill="1" applyBorder="1" applyAlignment="1" applyProtection="1">
      <alignment horizontal="left"/>
      <protection hidden="1"/>
    </xf>
    <xf numFmtId="178" fontId="74" fillId="25" borderId="0" xfId="449" applyNumberFormat="1" applyFont="1" applyFill="1" applyBorder="1" applyAlignment="1" applyProtection="1">
      <alignment horizontal="left"/>
      <protection hidden="1"/>
    </xf>
    <xf numFmtId="0" fontId="74" fillId="25" borderId="0" xfId="449" applyFont="1" applyFill="1" applyBorder="1" applyAlignment="1" applyProtection="1">
      <alignment horizontal="right"/>
      <protection hidden="1"/>
    </xf>
    <xf numFmtId="0" fontId="74" fillId="25" borderId="0" xfId="449" applyFont="1" applyFill="1" applyBorder="1" applyAlignment="1" applyProtection="1">
      <alignment horizontal="center"/>
      <protection hidden="1"/>
    </xf>
    <xf numFmtId="0" fontId="75" fillId="25" borderId="0" xfId="449" applyFont="1" applyFill="1" applyBorder="1" applyAlignment="1" applyProtection="1">
      <alignment horizontal="center" vertical="center"/>
      <protection hidden="1"/>
    </xf>
    <xf numFmtId="0" fontId="75" fillId="25" borderId="0" xfId="449" applyFont="1" applyFill="1" applyAlignment="1" applyProtection="1">
      <alignment horizontal="center" vertical="center"/>
      <protection hidden="1"/>
    </xf>
    <xf numFmtId="0" fontId="75" fillId="25" borderId="0" xfId="449" applyFont="1" applyFill="1" applyAlignment="1" applyProtection="1">
      <alignment vertical="center"/>
      <protection hidden="1"/>
    </xf>
    <xf numFmtId="0" fontId="75" fillId="25" borderId="19" xfId="449" applyFont="1" applyFill="1" applyBorder="1" applyAlignment="1" applyProtection="1">
      <protection hidden="1"/>
    </xf>
    <xf numFmtId="0" fontId="75" fillId="25" borderId="19" xfId="449" applyFont="1" applyFill="1" applyBorder="1" applyAlignment="1" applyProtection="1">
      <alignment horizontal="center" vertical="center" wrapText="1"/>
      <protection hidden="1"/>
    </xf>
    <xf numFmtId="0" fontId="75" fillId="25" borderId="20" xfId="449" applyFont="1" applyFill="1" applyBorder="1" applyAlignment="1" applyProtection="1">
      <alignment horizontal="center" vertical="center" wrapText="1"/>
      <protection hidden="1"/>
    </xf>
    <xf numFmtId="0" fontId="75" fillId="25" borderId="16" xfId="449" quotePrefix="1" applyFont="1" applyFill="1" applyBorder="1" applyAlignment="1" applyProtection="1">
      <alignment horizontal="center" vertical="center"/>
      <protection hidden="1"/>
    </xf>
    <xf numFmtId="176" fontId="75" fillId="25" borderId="0" xfId="449" applyNumberFormat="1" applyFont="1" applyFill="1" applyBorder="1" applyAlignment="1" applyProtection="1">
      <alignment horizontal="right" vertical="center"/>
      <protection hidden="1"/>
    </xf>
    <xf numFmtId="176" fontId="75" fillId="25" borderId="0" xfId="449" applyNumberFormat="1" applyFont="1" applyFill="1" applyAlignment="1" applyProtection="1">
      <alignment horizontal="right" vertical="center"/>
      <protection hidden="1"/>
    </xf>
    <xf numFmtId="0" fontId="170" fillId="25" borderId="0" xfId="449" applyFont="1" applyFill="1" applyBorder="1" applyAlignment="1" applyProtection="1">
      <alignment horizontal="center" vertical="center"/>
      <protection hidden="1"/>
    </xf>
    <xf numFmtId="0" fontId="170" fillId="25" borderId="16" xfId="449" quotePrefix="1" applyNumberFormat="1" applyFont="1" applyFill="1" applyBorder="1" applyAlignment="1" applyProtection="1">
      <alignment horizontal="center" vertical="center"/>
      <protection hidden="1"/>
    </xf>
    <xf numFmtId="176" fontId="170" fillId="25" borderId="0" xfId="351" applyFont="1" applyFill="1" applyBorder="1" applyAlignment="1" applyProtection="1">
      <alignment horizontal="right" vertical="center"/>
      <protection locked="0" hidden="1"/>
    </xf>
    <xf numFmtId="176" fontId="170" fillId="25" borderId="0" xfId="351" applyFont="1" applyFill="1" applyAlignment="1" applyProtection="1">
      <alignment horizontal="right" vertical="center"/>
      <protection hidden="1"/>
    </xf>
    <xf numFmtId="178" fontId="75" fillId="25" borderId="16" xfId="449" applyNumberFormat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center" vertical="center"/>
      <protection hidden="1"/>
    </xf>
    <xf numFmtId="180" fontId="75" fillId="25" borderId="0" xfId="449" applyNumberFormat="1" applyFont="1" applyFill="1" applyAlignment="1" applyProtection="1">
      <alignment horizontal="right" vertical="center"/>
      <protection hidden="1"/>
    </xf>
    <xf numFmtId="0" fontId="75" fillId="25" borderId="16" xfId="449" applyNumberFormat="1" applyFont="1" applyFill="1" applyBorder="1" applyAlignment="1" applyProtection="1">
      <alignment horizontal="left" vertical="center" indent="1"/>
      <protection hidden="1"/>
    </xf>
    <xf numFmtId="176" fontId="75" fillId="25" borderId="0" xfId="351" applyFont="1" applyFill="1" applyAlignment="1" applyProtection="1">
      <alignment horizontal="right" vertical="center"/>
      <protection hidden="1"/>
    </xf>
    <xf numFmtId="176" fontId="75" fillId="25" borderId="0" xfId="351" applyFont="1" applyFill="1" applyAlignment="1" applyProtection="1">
      <alignment horizontal="right" vertical="center"/>
      <protection locked="0" hidden="1"/>
    </xf>
    <xf numFmtId="0" fontId="75" fillId="25" borderId="18" xfId="449" applyNumberFormat="1" applyFont="1" applyFill="1" applyBorder="1" applyAlignment="1" applyProtection="1">
      <alignment horizontal="left" vertical="center" indent="1"/>
      <protection hidden="1"/>
    </xf>
    <xf numFmtId="0" fontId="74" fillId="25" borderId="0" xfId="449" applyNumberFormat="1" applyFont="1" applyFill="1" applyBorder="1" applyAlignment="1" applyProtection="1">
      <alignment horizontal="left"/>
      <protection hidden="1"/>
    </xf>
    <xf numFmtId="0" fontId="74" fillId="25" borderId="30" xfId="449" applyNumberFormat="1" applyFont="1" applyFill="1" applyBorder="1" applyAlignment="1" applyProtection="1">
      <alignment horizontal="left"/>
      <protection hidden="1"/>
    </xf>
    <xf numFmtId="0" fontId="74" fillId="25" borderId="30" xfId="449" applyNumberFormat="1" applyFont="1" applyFill="1" applyBorder="1" applyAlignment="1" applyProtection="1">
      <alignment horizontal="right"/>
      <protection hidden="1"/>
    </xf>
    <xf numFmtId="0" fontId="74" fillId="25" borderId="0" xfId="449" applyNumberFormat="1" applyFont="1" applyFill="1" applyBorder="1" applyAlignment="1" applyProtection="1">
      <protection hidden="1"/>
    </xf>
    <xf numFmtId="0" fontId="74" fillId="25" borderId="0" xfId="449" applyNumberFormat="1" applyFont="1" applyFill="1" applyBorder="1" applyAlignment="1" applyProtection="1">
      <alignment wrapText="1"/>
      <protection hidden="1"/>
    </xf>
    <xf numFmtId="0" fontId="74" fillId="25" borderId="0" xfId="414" applyNumberFormat="1" applyFont="1" applyFill="1" applyBorder="1" applyAlignment="1" applyProtection="1">
      <alignment horizontal="center"/>
      <protection hidden="1"/>
    </xf>
    <xf numFmtId="0" fontId="74" fillId="25" borderId="0" xfId="449" applyNumberFormat="1" applyFont="1" applyFill="1" applyAlignment="1" applyProtection="1">
      <alignment horizontal="center"/>
      <protection hidden="1"/>
    </xf>
    <xf numFmtId="0" fontId="74" fillId="25" borderId="0" xfId="449" applyNumberFormat="1" applyFont="1" applyFill="1" applyBorder="1" applyAlignment="1" applyProtection="1">
      <alignment horizontal="center"/>
      <protection hidden="1"/>
    </xf>
    <xf numFmtId="176" fontId="74" fillId="25" borderId="0" xfId="414" applyFont="1" applyFill="1" applyBorder="1" applyAlignment="1" applyProtection="1">
      <alignment horizontal="left" vertical="center"/>
      <protection hidden="1"/>
    </xf>
    <xf numFmtId="178" fontId="75" fillId="25" borderId="24" xfId="0" applyNumberFormat="1" applyFont="1" applyFill="1" applyBorder="1" applyAlignment="1" applyProtection="1">
      <alignment horizontal="center" vertical="center"/>
      <protection hidden="1"/>
    </xf>
    <xf numFmtId="0" fontId="181" fillId="25" borderId="0" xfId="0" applyFont="1" applyFill="1" applyBorder="1" applyProtection="1">
      <protection hidden="1"/>
    </xf>
    <xf numFmtId="183" fontId="75" fillId="25" borderId="0" xfId="448" applyNumberFormat="1" applyFont="1" applyFill="1" applyBorder="1" applyAlignment="1" applyProtection="1">
      <alignment horizontal="right" vertical="center"/>
      <protection hidden="1"/>
    </xf>
    <xf numFmtId="183" fontId="170" fillId="25" borderId="0" xfId="0" applyNumberFormat="1" applyFont="1" applyFill="1" applyBorder="1" applyAlignment="1" applyProtection="1">
      <alignment horizontal="right" vertical="center"/>
      <protection hidden="1"/>
    </xf>
    <xf numFmtId="183" fontId="170" fillId="25" borderId="0" xfId="448" applyNumberFormat="1" applyFont="1" applyFill="1" applyBorder="1" applyAlignment="1" applyProtection="1">
      <alignment horizontal="right" vertical="center"/>
      <protection hidden="1"/>
    </xf>
    <xf numFmtId="211" fontId="170" fillId="25" borderId="0" xfId="0" applyNumberFormat="1" applyFont="1" applyFill="1" applyBorder="1" applyAlignment="1" applyProtection="1">
      <alignment horizontal="right" vertical="center"/>
      <protection hidden="1"/>
    </xf>
    <xf numFmtId="41" fontId="170" fillId="25" borderId="0" xfId="448" applyNumberFormat="1" applyFont="1" applyFill="1" applyBorder="1" applyAlignment="1" applyProtection="1">
      <alignment horizontal="right" vertical="center"/>
      <protection hidden="1"/>
    </xf>
    <xf numFmtId="42" fontId="75" fillId="25" borderId="0" xfId="0" applyNumberFormat="1" applyFont="1" applyFill="1" applyBorder="1" applyAlignment="1" applyProtection="1">
      <alignment horizontal="right" vertical="center"/>
      <protection hidden="1"/>
    </xf>
    <xf numFmtId="41" fontId="75" fillId="25" borderId="16" xfId="0" applyNumberFormat="1" applyFont="1" applyFill="1" applyBorder="1" applyAlignment="1" applyProtection="1">
      <alignment vertical="center"/>
      <protection hidden="1"/>
    </xf>
    <xf numFmtId="42" fontId="75" fillId="25" borderId="4" xfId="0" applyNumberFormat="1" applyFont="1" applyFill="1" applyBorder="1" applyAlignment="1" applyProtection="1">
      <alignment horizontal="right" vertical="center"/>
      <protection hidden="1"/>
    </xf>
    <xf numFmtId="41" fontId="75" fillId="25" borderId="18" xfId="0" applyNumberFormat="1" applyFont="1" applyFill="1" applyBorder="1" applyAlignment="1" applyProtection="1">
      <alignment vertical="center"/>
      <protection hidden="1"/>
    </xf>
    <xf numFmtId="183" fontId="75" fillId="25" borderId="89" xfId="448" applyNumberFormat="1" applyFont="1" applyFill="1" applyBorder="1" applyAlignment="1" applyProtection="1">
      <alignment horizontal="right" vertical="center"/>
      <protection hidden="1"/>
    </xf>
    <xf numFmtId="0" fontId="74" fillId="25" borderId="0" xfId="448" applyFont="1" applyFill="1" applyBorder="1" applyAlignment="1" applyProtection="1">
      <alignment horizontal="left"/>
      <protection hidden="1"/>
    </xf>
    <xf numFmtId="0" fontId="75" fillId="25" borderId="28" xfId="0" applyFont="1" applyFill="1" applyBorder="1" applyAlignment="1" applyProtection="1">
      <alignment horizontal="center" vertical="center" wrapText="1"/>
      <protection hidden="1"/>
    </xf>
    <xf numFmtId="41" fontId="75" fillId="25" borderId="0" xfId="0" applyNumberFormat="1" applyFont="1" applyFill="1" applyBorder="1" applyAlignment="1" applyProtection="1">
      <alignment vertical="center"/>
      <protection hidden="1"/>
    </xf>
    <xf numFmtId="41" fontId="170" fillId="25" borderId="4" xfId="0" applyNumberFormat="1" applyFont="1" applyFill="1" applyBorder="1" applyAlignment="1" applyProtection="1">
      <alignment vertical="center"/>
      <protection hidden="1"/>
    </xf>
    <xf numFmtId="41" fontId="170" fillId="25" borderId="89" xfId="0" applyNumberFormat="1" applyFont="1" applyFill="1" applyBorder="1" applyAlignment="1" applyProtection="1">
      <alignment vertical="center"/>
      <protection locked="0" hidden="1"/>
    </xf>
    <xf numFmtId="41" fontId="170" fillId="25" borderId="89" xfId="0" applyNumberFormat="1" applyFont="1" applyFill="1" applyBorder="1" applyAlignment="1" applyProtection="1">
      <alignment vertical="center" wrapText="1"/>
      <protection locked="0" hidden="1"/>
    </xf>
    <xf numFmtId="205" fontId="75" fillId="25" borderId="0" xfId="341" applyNumberFormat="1" applyFont="1" applyFill="1" applyAlignment="1" applyProtection="1">
      <alignment vertical="center"/>
      <protection locked="0" hidden="1"/>
    </xf>
    <xf numFmtId="41" fontId="75" fillId="25" borderId="0" xfId="341" applyNumberFormat="1" applyFont="1" applyFill="1" applyAlignment="1" applyProtection="1">
      <alignment vertical="center"/>
      <protection hidden="1"/>
    </xf>
    <xf numFmtId="41" fontId="75" fillId="25" borderId="0" xfId="349" applyFont="1" applyFill="1" applyProtection="1">
      <alignment vertical="center"/>
      <protection hidden="1"/>
    </xf>
    <xf numFmtId="41" fontId="75" fillId="25" borderId="0" xfId="350" applyFont="1" applyFill="1" applyProtection="1">
      <alignment vertical="center"/>
      <protection hidden="1"/>
    </xf>
    <xf numFmtId="204" fontId="75" fillId="25" borderId="0" xfId="350" applyNumberFormat="1" applyFont="1" applyFill="1" applyProtection="1">
      <alignment vertical="center"/>
      <protection hidden="1"/>
    </xf>
    <xf numFmtId="179" fontId="75" fillId="25" borderId="0" xfId="0" applyNumberFormat="1" applyFont="1" applyFill="1" applyBorder="1" applyAlignment="1" applyProtection="1">
      <alignment horizontal="left" vertical="center"/>
      <protection hidden="1"/>
    </xf>
    <xf numFmtId="179" fontId="75" fillId="25" borderId="0" xfId="0" applyNumberFormat="1" applyFont="1" applyFill="1" applyBorder="1" applyAlignment="1" applyProtection="1">
      <alignment horizontal="right" vertical="center"/>
      <protection hidden="1"/>
    </xf>
    <xf numFmtId="3" fontId="74" fillId="25" borderId="0" xfId="0" applyNumberFormat="1" applyFont="1" applyFill="1" applyAlignment="1" applyProtection="1">
      <alignment horizontal="right" vertical="center"/>
      <protection hidden="1"/>
    </xf>
    <xf numFmtId="3" fontId="75" fillId="25" borderId="0" xfId="0" applyNumberFormat="1" applyFont="1" applyFill="1" applyAlignment="1" applyProtection="1">
      <alignment horizontal="center" vertical="center"/>
      <protection hidden="1"/>
    </xf>
    <xf numFmtId="0" fontId="186" fillId="25" borderId="0" xfId="0" applyFont="1" applyFill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 shrinkToFit="1"/>
      <protection hidden="1"/>
    </xf>
    <xf numFmtId="41" fontId="75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0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5" fillId="25" borderId="17" xfId="0" applyNumberFormat="1" applyFont="1" applyFill="1" applyBorder="1" applyAlignment="1" applyProtection="1">
      <alignment horizontal="right" vertical="center"/>
      <protection hidden="1"/>
    </xf>
    <xf numFmtId="41" fontId="170" fillId="25" borderId="17" xfId="0" applyNumberFormat="1" applyFont="1" applyFill="1" applyBorder="1" applyAlignment="1" applyProtection="1">
      <alignment horizontal="right" vertical="center"/>
      <protection hidden="1"/>
    </xf>
    <xf numFmtId="41" fontId="75" fillId="25" borderId="4" xfId="0" applyNumberFormat="1" applyFont="1" applyFill="1" applyBorder="1" applyAlignment="1" applyProtection="1">
      <alignment horizontal="center" vertical="center"/>
      <protection hidden="1"/>
    </xf>
    <xf numFmtId="3" fontId="74" fillId="25" borderId="0" xfId="0" applyNumberFormat="1" applyFont="1" applyFill="1" applyBorder="1" applyAlignment="1" applyProtection="1">
      <alignment horizontal="left"/>
      <protection hidden="1"/>
    </xf>
    <xf numFmtId="3" fontId="74" fillId="25" borderId="0" xfId="0" applyNumberFormat="1" applyFont="1" applyFill="1" applyBorder="1" applyAlignment="1" applyProtection="1">
      <alignment horizontal="left" vertical="center"/>
      <protection hidden="1"/>
    </xf>
    <xf numFmtId="3" fontId="74" fillId="25" borderId="0" xfId="0" applyNumberFormat="1" applyFont="1" applyFill="1" applyAlignment="1" applyProtection="1">
      <alignment horizontal="left" vertical="center"/>
      <protection hidden="1"/>
    </xf>
    <xf numFmtId="3" fontId="75" fillId="25" borderId="0" xfId="0" applyNumberFormat="1" applyFont="1" applyFill="1" applyBorder="1" applyAlignment="1" applyProtection="1">
      <alignment horizontal="center" vertical="center"/>
      <protection hidden="1"/>
    </xf>
    <xf numFmtId="205" fontId="75" fillId="25" borderId="0" xfId="0" applyNumberFormat="1" applyFont="1" applyFill="1" applyAlignment="1" applyProtection="1">
      <alignment horizontal="right" vertical="center"/>
      <protection locked="0" hidden="1"/>
    </xf>
    <xf numFmtId="205" fontId="75" fillId="25" borderId="89" xfId="0" applyNumberFormat="1" applyFont="1" applyFill="1" applyBorder="1" applyAlignment="1" applyProtection="1">
      <alignment horizontal="right" vertical="center"/>
      <protection locked="0" hidden="1"/>
    </xf>
    <xf numFmtId="205" fontId="75" fillId="25" borderId="0" xfId="341" applyNumberFormat="1" applyFont="1" applyFill="1" applyBorder="1" applyAlignment="1" applyProtection="1">
      <alignment vertical="center"/>
      <protection locked="0" hidden="1"/>
    </xf>
    <xf numFmtId="205" fontId="75" fillId="25" borderId="0" xfId="341" applyNumberFormat="1" applyFont="1" applyFill="1" applyBorder="1" applyAlignment="1" applyProtection="1">
      <alignment horizontal="right" vertical="center"/>
      <protection locked="0" hidden="1"/>
    </xf>
    <xf numFmtId="205" fontId="75" fillId="25" borderId="24" xfId="0" applyNumberFormat="1" applyFont="1" applyFill="1" applyBorder="1" applyAlignment="1" applyProtection="1">
      <alignment horizontal="right" vertical="center"/>
      <protection hidden="1"/>
    </xf>
    <xf numFmtId="205" fontId="75" fillId="25" borderId="4" xfId="0" applyNumberFormat="1" applyFont="1" applyFill="1" applyBorder="1" applyAlignment="1" applyProtection="1">
      <alignment horizontal="right" vertical="center"/>
      <protection hidden="1"/>
    </xf>
    <xf numFmtId="205" fontId="75" fillId="25" borderId="4" xfId="341" applyNumberFormat="1" applyFont="1" applyFill="1" applyBorder="1" applyAlignment="1" applyProtection="1">
      <alignment horizontal="right" vertical="center"/>
      <protection locked="0" hidden="1"/>
    </xf>
    <xf numFmtId="245" fontId="75" fillId="25" borderId="0" xfId="0" applyNumberFormat="1" applyFont="1" applyFill="1" applyAlignment="1" applyProtection="1">
      <alignment vertical="center"/>
      <protection hidden="1"/>
    </xf>
    <xf numFmtId="245" fontId="170" fillId="25" borderId="0" xfId="0" applyNumberFormat="1" applyFont="1" applyFill="1" applyAlignment="1" applyProtection="1">
      <alignment vertical="center"/>
      <protection hidden="1"/>
    </xf>
    <xf numFmtId="245" fontId="75" fillId="25" borderId="0" xfId="341" applyNumberFormat="1" applyFont="1" applyFill="1" applyAlignment="1" applyProtection="1">
      <alignment vertical="center"/>
      <protection locked="0" hidden="1"/>
    </xf>
    <xf numFmtId="245" fontId="75" fillId="25" borderId="0" xfId="341" applyNumberFormat="1" applyFont="1" applyFill="1" applyBorder="1" applyAlignment="1" applyProtection="1">
      <alignment vertical="center"/>
      <protection locked="0" hidden="1"/>
    </xf>
    <xf numFmtId="210" fontId="75" fillId="25" borderId="0" xfId="0" applyNumberFormat="1" applyFont="1" applyFill="1" applyBorder="1" applyAlignment="1" applyProtection="1">
      <alignment horizontal="right" vertical="center"/>
      <protection hidden="1"/>
    </xf>
    <xf numFmtId="211" fontId="75" fillId="25" borderId="89" xfId="0" applyNumberFormat="1" applyFont="1" applyFill="1" applyBorder="1" applyAlignment="1" applyProtection="1">
      <alignment horizontal="right" vertical="center"/>
      <protection locked="0" hidden="1"/>
    </xf>
    <xf numFmtId="0" fontId="167" fillId="25" borderId="0" xfId="0" applyFont="1" applyFill="1" applyAlignment="1" applyProtection="1">
      <alignment horizontal="center" vertical="center"/>
      <protection hidden="1"/>
    </xf>
    <xf numFmtId="0" fontId="75" fillId="25" borderId="39" xfId="0" applyFont="1" applyFill="1" applyBorder="1" applyAlignment="1" applyProtection="1">
      <alignment horizontal="center" vertical="center"/>
      <protection hidden="1"/>
    </xf>
    <xf numFmtId="0" fontId="75" fillId="25" borderId="40" xfId="0" applyFont="1" applyFill="1" applyBorder="1" applyAlignment="1" applyProtection="1">
      <alignment horizontal="center" vertical="center"/>
      <protection hidden="1"/>
    </xf>
    <xf numFmtId="0" fontId="75" fillId="25" borderId="41" xfId="0" applyFont="1" applyFill="1" applyBorder="1" applyAlignment="1" applyProtection="1">
      <alignment horizontal="center" vertical="center"/>
      <protection hidden="1"/>
    </xf>
    <xf numFmtId="0" fontId="75" fillId="25" borderId="6" xfId="0" applyFont="1" applyFill="1" applyBorder="1" applyAlignment="1" applyProtection="1">
      <alignment horizontal="center" vertical="center"/>
      <protection hidden="1"/>
    </xf>
    <xf numFmtId="0" fontId="75" fillId="25" borderId="28" xfId="0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75" fillId="25" borderId="42" xfId="0" applyFont="1" applyFill="1" applyBorder="1" applyAlignment="1" applyProtection="1">
      <alignment horizontal="center" vertical="center"/>
      <protection hidden="1"/>
    </xf>
    <xf numFmtId="0" fontId="75" fillId="25" borderId="35" xfId="0" applyFont="1" applyFill="1" applyBorder="1" applyAlignment="1" applyProtection="1">
      <alignment horizontal="center" vertical="center"/>
      <protection hidden="1"/>
    </xf>
    <xf numFmtId="0" fontId="75" fillId="25" borderId="27" xfId="0" applyFont="1" applyFill="1" applyBorder="1" applyAlignment="1" applyProtection="1">
      <alignment horizontal="center" vertical="center"/>
      <protection hidden="1"/>
    </xf>
    <xf numFmtId="0" fontId="75" fillId="25" borderId="43" xfId="0" applyFont="1" applyFill="1" applyBorder="1" applyAlignment="1" applyProtection="1">
      <alignment horizontal="center" vertical="center"/>
      <protection hidden="1"/>
    </xf>
    <xf numFmtId="0" fontId="75" fillId="25" borderId="44" xfId="0" applyFont="1" applyFill="1" applyBorder="1" applyAlignment="1" applyProtection="1">
      <alignment horizontal="center" vertical="center"/>
      <protection hidden="1"/>
    </xf>
    <xf numFmtId="0" fontId="75" fillId="25" borderId="35" xfId="0" applyFont="1" applyFill="1" applyBorder="1" applyAlignment="1" applyProtection="1">
      <alignment horizontal="center" vertical="center" wrapText="1"/>
      <protection hidden="1"/>
    </xf>
    <xf numFmtId="0" fontId="75" fillId="25" borderId="48" xfId="0" applyFont="1" applyFill="1" applyBorder="1" applyAlignment="1" applyProtection="1">
      <alignment horizontal="center" vertical="center" wrapText="1"/>
      <protection hidden="1"/>
    </xf>
    <xf numFmtId="0" fontId="75" fillId="25" borderId="48" xfId="0" applyFont="1" applyFill="1" applyBorder="1" applyAlignment="1" applyProtection="1">
      <alignment horizontal="center" vertical="center"/>
      <protection hidden="1"/>
    </xf>
    <xf numFmtId="0" fontId="75" fillId="25" borderId="26" xfId="0" applyFont="1" applyFill="1" applyBorder="1" applyAlignment="1" applyProtection="1">
      <alignment horizontal="center" vertical="center"/>
      <protection hidden="1"/>
    </xf>
    <xf numFmtId="0" fontId="75" fillId="25" borderId="49" xfId="0" applyFont="1" applyFill="1" applyBorder="1" applyAlignment="1" applyProtection="1">
      <alignment horizontal="center" vertical="center" wrapText="1"/>
      <protection hidden="1"/>
    </xf>
    <xf numFmtId="0" fontId="75" fillId="25" borderId="49" xfId="0" applyFont="1" applyFill="1" applyBorder="1" applyAlignment="1" applyProtection="1">
      <alignment horizontal="center" vertical="center"/>
      <protection hidden="1"/>
    </xf>
    <xf numFmtId="0" fontId="75" fillId="25" borderId="29" xfId="0" applyFont="1" applyFill="1" applyBorder="1" applyAlignment="1" applyProtection="1">
      <alignment horizontal="center" vertical="center"/>
      <protection hidden="1"/>
    </xf>
    <xf numFmtId="0" fontId="75" fillId="25" borderId="50" xfId="0" applyFont="1" applyFill="1" applyBorder="1" applyAlignment="1" applyProtection="1">
      <alignment horizontal="center" vertical="center"/>
      <protection hidden="1"/>
    </xf>
    <xf numFmtId="176" fontId="75" fillId="25" borderId="45" xfId="414" applyFont="1" applyFill="1" applyBorder="1" applyAlignment="1" applyProtection="1">
      <alignment horizontal="center" vertical="center" wrapText="1"/>
      <protection hidden="1"/>
    </xf>
    <xf numFmtId="176" fontId="75" fillId="25" borderId="46" xfId="414" applyFont="1" applyFill="1" applyBorder="1" applyAlignment="1" applyProtection="1">
      <alignment horizontal="center" vertical="center" wrapText="1"/>
      <protection hidden="1"/>
    </xf>
    <xf numFmtId="176" fontId="75" fillId="25" borderId="47" xfId="414" applyFont="1" applyFill="1" applyBorder="1" applyAlignment="1" applyProtection="1">
      <alignment horizontal="center" vertical="center" wrapText="1"/>
      <protection hidden="1"/>
    </xf>
    <xf numFmtId="0" fontId="75" fillId="25" borderId="52" xfId="0" applyFont="1" applyFill="1" applyBorder="1" applyAlignment="1" applyProtection="1">
      <alignment horizontal="center" vertical="center"/>
      <protection hidden="1"/>
    </xf>
    <xf numFmtId="0" fontId="75" fillId="25" borderId="51" xfId="0" applyFont="1" applyFill="1" applyBorder="1" applyAlignment="1" applyProtection="1">
      <alignment horizontal="center" vertical="center"/>
      <protection hidden="1"/>
    </xf>
    <xf numFmtId="0" fontId="75" fillId="25" borderId="56" xfId="0" applyFont="1" applyFill="1" applyBorder="1" applyAlignment="1" applyProtection="1">
      <alignment horizontal="center" vertical="center" wrapText="1"/>
      <protection hidden="1"/>
    </xf>
    <xf numFmtId="0" fontId="75" fillId="25" borderId="56" xfId="0" applyFont="1" applyFill="1" applyBorder="1" applyAlignment="1" applyProtection="1">
      <alignment horizontal="center" vertical="center"/>
      <protection hidden="1"/>
    </xf>
    <xf numFmtId="0" fontId="75" fillId="25" borderId="57" xfId="0" applyFont="1" applyFill="1" applyBorder="1" applyAlignment="1" applyProtection="1">
      <alignment horizontal="center" vertical="center"/>
      <protection hidden="1"/>
    </xf>
    <xf numFmtId="0" fontId="75" fillId="25" borderId="6" xfId="0" applyFont="1" applyFill="1" applyBorder="1" applyAlignment="1" applyProtection="1">
      <alignment horizontal="center" vertical="center" wrapText="1"/>
      <protection hidden="1"/>
    </xf>
    <xf numFmtId="0" fontId="75" fillId="25" borderId="53" xfId="0" applyFont="1" applyFill="1" applyBorder="1" applyAlignment="1" applyProtection="1">
      <alignment horizontal="center" vertical="center" wrapText="1"/>
      <protection hidden="1"/>
    </xf>
    <xf numFmtId="0" fontId="75" fillId="25" borderId="34" xfId="0" applyFont="1" applyFill="1" applyBorder="1" applyAlignment="1" applyProtection="1">
      <alignment horizontal="center" vertical="center" wrapText="1"/>
      <protection hidden="1"/>
    </xf>
    <xf numFmtId="0" fontId="75" fillId="25" borderId="20" xfId="0" applyFont="1" applyFill="1" applyBorder="1" applyAlignment="1" applyProtection="1">
      <alignment horizontal="center" vertical="center" wrapText="1"/>
      <protection hidden="1"/>
    </xf>
    <xf numFmtId="0" fontId="75" fillId="25" borderId="30" xfId="0" applyFont="1" applyFill="1" applyBorder="1" applyAlignment="1" applyProtection="1">
      <alignment horizontal="center" vertical="center"/>
      <protection hidden="1"/>
    </xf>
    <xf numFmtId="0" fontId="75" fillId="25" borderId="54" xfId="0" applyFont="1" applyFill="1" applyBorder="1" applyAlignment="1" applyProtection="1">
      <alignment horizontal="center" vertical="center"/>
      <protection hidden="1"/>
    </xf>
    <xf numFmtId="0" fontId="75" fillId="25" borderId="55" xfId="0" applyFont="1" applyFill="1" applyBorder="1" applyAlignment="1" applyProtection="1">
      <alignment horizontal="center" vertical="center"/>
      <protection hidden="1"/>
    </xf>
    <xf numFmtId="176" fontId="75" fillId="25" borderId="36" xfId="414" applyFont="1" applyFill="1" applyBorder="1" applyAlignment="1" applyProtection="1">
      <alignment horizontal="center" vertical="center" wrapText="1"/>
      <protection hidden="1"/>
    </xf>
    <xf numFmtId="176" fontId="75" fillId="25" borderId="37" xfId="414" applyFont="1" applyFill="1" applyBorder="1" applyAlignment="1" applyProtection="1">
      <alignment horizontal="center" vertical="center" wrapText="1"/>
      <protection hidden="1"/>
    </xf>
    <xf numFmtId="176" fontId="75" fillId="25" borderId="38" xfId="414" applyFont="1" applyFill="1" applyBorder="1" applyAlignment="1" applyProtection="1">
      <alignment horizontal="center" vertical="center" wrapText="1"/>
      <protection hidden="1"/>
    </xf>
    <xf numFmtId="41" fontId="170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0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59" xfId="0" applyFont="1" applyFill="1" applyBorder="1" applyAlignment="1" applyProtection="1">
      <alignment horizontal="center" vertical="center" wrapText="1"/>
      <protection hidden="1"/>
    </xf>
    <xf numFmtId="0" fontId="75" fillId="25" borderId="21" xfId="0" applyFont="1" applyFill="1" applyBorder="1" applyAlignment="1" applyProtection="1">
      <alignment horizontal="center" vertical="center" wrapText="1"/>
      <protection hidden="1"/>
    </xf>
    <xf numFmtId="0" fontId="75" fillId="25" borderId="19" xfId="0" applyFont="1" applyFill="1" applyBorder="1" applyAlignment="1" applyProtection="1">
      <alignment horizontal="center" vertical="center" wrapText="1"/>
      <protection hidden="1"/>
    </xf>
    <xf numFmtId="41" fontId="75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center" vertical="center" wrapText="1"/>
      <protection hidden="1"/>
    </xf>
    <xf numFmtId="0" fontId="75" fillId="25" borderId="55" xfId="0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center" vertical="center" wrapText="1"/>
      <protection hidden="1"/>
    </xf>
    <xf numFmtId="0" fontId="75" fillId="25" borderId="16" xfId="0" applyFont="1" applyFill="1" applyBorder="1" applyAlignment="1" applyProtection="1">
      <alignment horizontal="center" vertical="center" wrapText="1"/>
      <protection hidden="1"/>
    </xf>
    <xf numFmtId="0" fontId="75" fillId="25" borderId="23" xfId="0" applyFont="1" applyFill="1" applyBorder="1" applyAlignment="1" applyProtection="1">
      <alignment horizontal="center" vertical="center" wrapText="1"/>
      <protection hidden="1"/>
    </xf>
    <xf numFmtId="0" fontId="75" fillId="25" borderId="58" xfId="0" applyFont="1" applyFill="1" applyBorder="1" applyAlignment="1" applyProtection="1">
      <alignment horizontal="center" vertical="center" wrapText="1"/>
      <protection hidden="1"/>
    </xf>
    <xf numFmtId="0" fontId="75" fillId="25" borderId="0" xfId="0" applyNumberFormat="1" applyFont="1" applyFill="1" applyBorder="1" applyAlignment="1" applyProtection="1">
      <alignment horizontal="center" vertical="center"/>
      <protection hidden="1"/>
    </xf>
    <xf numFmtId="0" fontId="75" fillId="25" borderId="16" xfId="0" applyNumberFormat="1" applyFont="1" applyFill="1" applyBorder="1" applyAlignment="1" applyProtection="1">
      <alignment horizontal="center" vertical="center"/>
      <protection hidden="1"/>
    </xf>
    <xf numFmtId="0" fontId="75" fillId="25" borderId="21" xfId="0" applyFont="1" applyFill="1" applyBorder="1" applyAlignment="1" applyProtection="1">
      <alignment horizontal="center" vertical="center"/>
      <protection hidden="1"/>
    </xf>
    <xf numFmtId="0" fontId="75" fillId="25" borderId="19" xfId="0" applyFont="1" applyFill="1" applyBorder="1" applyAlignment="1" applyProtection="1">
      <alignment horizontal="center" vertical="center"/>
      <protection hidden="1"/>
    </xf>
    <xf numFmtId="0" fontId="75" fillId="25" borderId="60" xfId="0" applyFont="1" applyFill="1" applyBorder="1" applyAlignment="1" applyProtection="1">
      <alignment horizontal="center" vertical="center"/>
      <protection hidden="1"/>
    </xf>
    <xf numFmtId="0" fontId="75" fillId="25" borderId="61" xfId="0" applyFont="1" applyFill="1" applyBorder="1" applyAlignment="1" applyProtection="1">
      <alignment horizontal="center" vertical="center"/>
      <protection hidden="1"/>
    </xf>
    <xf numFmtId="0" fontId="75" fillId="25" borderId="36" xfId="0" applyFont="1" applyFill="1" applyBorder="1" applyAlignment="1" applyProtection="1">
      <alignment horizontal="center" vertical="center"/>
      <protection hidden="1"/>
    </xf>
    <xf numFmtId="0" fontId="75" fillId="25" borderId="62" xfId="0" applyFont="1" applyFill="1" applyBorder="1" applyAlignment="1" applyProtection="1">
      <alignment horizontal="center" vertical="center" wrapText="1"/>
      <protection hidden="1"/>
    </xf>
    <xf numFmtId="0" fontId="75" fillId="25" borderId="63" xfId="0" applyFont="1" applyFill="1" applyBorder="1" applyAlignment="1" applyProtection="1">
      <alignment horizontal="center" vertical="center" wrapText="1"/>
      <protection hidden="1"/>
    </xf>
    <xf numFmtId="0" fontId="75" fillId="25" borderId="64" xfId="0" applyFont="1" applyFill="1" applyBorder="1" applyAlignment="1" applyProtection="1">
      <alignment horizontal="center" vertical="center" wrapText="1"/>
      <protection hidden="1"/>
    </xf>
    <xf numFmtId="0" fontId="75" fillId="25" borderId="65" xfId="0" applyFont="1" applyFill="1" applyBorder="1" applyAlignment="1" applyProtection="1">
      <alignment horizontal="center" vertical="center" wrapText="1"/>
      <protection hidden="1"/>
    </xf>
    <xf numFmtId="0" fontId="75" fillId="25" borderId="66" xfId="0" applyFont="1" applyFill="1" applyBorder="1" applyAlignment="1" applyProtection="1">
      <alignment horizontal="center" vertical="center" wrapText="1"/>
      <protection hidden="1"/>
    </xf>
    <xf numFmtId="0" fontId="75" fillId="25" borderId="25" xfId="0" applyFont="1" applyFill="1" applyBorder="1" applyAlignment="1" applyProtection="1">
      <alignment horizontal="center" vertical="center" wrapText="1"/>
      <protection hidden="1"/>
    </xf>
    <xf numFmtId="0" fontId="75" fillId="25" borderId="51" xfId="0" applyFont="1" applyFill="1" applyBorder="1" applyAlignment="1" applyProtection="1">
      <alignment horizontal="center" vertical="center" wrapText="1"/>
      <protection hidden="1"/>
    </xf>
    <xf numFmtId="0" fontId="75" fillId="25" borderId="17" xfId="0" applyFont="1" applyFill="1" applyBorder="1" applyAlignment="1" applyProtection="1">
      <alignment horizontal="center" vertical="center" wrapText="1"/>
      <protection hidden="1"/>
    </xf>
    <xf numFmtId="0" fontId="75" fillId="25" borderId="67" xfId="0" applyFont="1" applyFill="1" applyBorder="1" applyAlignment="1" applyProtection="1">
      <alignment horizontal="center" vertical="center" wrapText="1"/>
      <protection hidden="1"/>
    </xf>
    <xf numFmtId="176" fontId="75" fillId="25" borderId="55" xfId="415" applyFont="1" applyFill="1" applyBorder="1" applyAlignment="1" applyProtection="1">
      <alignment horizontal="center" vertical="center" wrapText="1"/>
      <protection hidden="1"/>
    </xf>
    <xf numFmtId="176" fontId="75" fillId="25" borderId="16" xfId="415" applyFont="1" applyFill="1" applyBorder="1" applyAlignment="1" applyProtection="1">
      <alignment horizontal="center" vertical="center" wrapText="1"/>
      <protection hidden="1"/>
    </xf>
    <xf numFmtId="176" fontId="75" fillId="25" borderId="58" xfId="415" applyFont="1" applyFill="1" applyBorder="1" applyAlignment="1" applyProtection="1">
      <alignment horizontal="center" vertical="center" wrapText="1"/>
      <protection hidden="1"/>
    </xf>
    <xf numFmtId="0" fontId="75" fillId="25" borderId="66" xfId="0" applyFont="1" applyFill="1" applyBorder="1" applyAlignment="1" applyProtection="1">
      <alignment horizontal="center" vertical="center"/>
      <protection hidden="1"/>
    </xf>
    <xf numFmtId="0" fontId="75" fillId="25" borderId="25" xfId="0" applyFont="1" applyFill="1" applyBorder="1" applyAlignment="1" applyProtection="1">
      <alignment horizontal="center" vertical="center"/>
      <protection hidden="1"/>
    </xf>
    <xf numFmtId="0" fontId="75" fillId="25" borderId="68" xfId="0" applyFont="1" applyFill="1" applyBorder="1" applyAlignment="1" applyProtection="1">
      <alignment horizontal="center" vertical="center"/>
      <protection hidden="1"/>
    </xf>
    <xf numFmtId="0" fontId="170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2" fillId="25" borderId="16" xfId="0" applyFont="1" applyFill="1" applyBorder="1" applyAlignment="1" applyProtection="1">
      <alignment horizontal="center" vertical="center"/>
      <protection hidden="1"/>
    </xf>
    <xf numFmtId="178" fontId="75" fillId="25" borderId="16" xfId="0" applyNumberFormat="1" applyFont="1" applyFill="1" applyBorder="1" applyAlignment="1" applyProtection="1">
      <alignment horizontal="center" vertical="center"/>
      <protection hidden="1"/>
    </xf>
    <xf numFmtId="0" fontId="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7" fillId="25" borderId="0" xfId="0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0" fontId="75" fillId="25" borderId="69" xfId="0" applyFont="1" applyFill="1" applyBorder="1" applyAlignment="1" applyProtection="1">
      <alignment horizontal="center" vertical="center" wrapText="1"/>
      <protection hidden="1"/>
    </xf>
    <xf numFmtId="0" fontId="75" fillId="25" borderId="61" xfId="0" applyFont="1" applyFill="1" applyBorder="1" applyAlignment="1" applyProtection="1">
      <alignment horizontal="center" vertical="center" wrapText="1"/>
      <protection hidden="1"/>
    </xf>
    <xf numFmtId="176" fontId="75" fillId="25" borderId="45" xfId="415" applyFont="1" applyFill="1" applyBorder="1" applyAlignment="1" applyProtection="1">
      <alignment horizontal="center" vertical="center" wrapText="1"/>
      <protection hidden="1"/>
    </xf>
    <xf numFmtId="176" fontId="75" fillId="25" borderId="70" xfId="415" applyFont="1" applyFill="1" applyBorder="1" applyAlignment="1" applyProtection="1">
      <alignment horizontal="center" vertical="center" wrapText="1"/>
      <protection hidden="1"/>
    </xf>
    <xf numFmtId="176" fontId="75" fillId="25" borderId="46" xfId="415" applyFont="1" applyFill="1" applyBorder="1" applyAlignment="1" applyProtection="1">
      <alignment horizontal="center" vertical="center"/>
      <protection hidden="1"/>
    </xf>
    <xf numFmtId="176" fontId="75" fillId="25" borderId="47" xfId="415" applyFont="1" applyFill="1" applyBorder="1" applyAlignment="1" applyProtection="1">
      <alignment horizontal="center" vertical="center"/>
      <protection hidden="1"/>
    </xf>
    <xf numFmtId="0" fontId="75" fillId="25" borderId="71" xfId="0" applyFont="1" applyFill="1" applyBorder="1" applyAlignment="1" applyProtection="1">
      <alignment horizontal="center" vertical="center" wrapText="1"/>
      <protection hidden="1"/>
    </xf>
    <xf numFmtId="0" fontId="75" fillId="25" borderId="68" xfId="0" applyFont="1" applyFill="1" applyBorder="1" applyAlignment="1" applyProtection="1">
      <alignment horizontal="center" vertical="center" wrapText="1"/>
      <protection hidden="1"/>
    </xf>
    <xf numFmtId="0" fontId="75" fillId="25" borderId="72" xfId="0" applyFont="1" applyFill="1" applyBorder="1" applyAlignment="1" applyProtection="1">
      <alignment horizontal="center" vertical="center"/>
      <protection hidden="1"/>
    </xf>
    <xf numFmtId="0" fontId="75" fillId="25" borderId="73" xfId="0" applyFont="1" applyFill="1" applyBorder="1" applyAlignment="1" applyProtection="1">
      <alignment horizontal="center" vertical="center"/>
      <protection hidden="1"/>
    </xf>
    <xf numFmtId="0" fontId="75" fillId="25" borderId="70" xfId="0" applyFont="1" applyFill="1" applyBorder="1" applyAlignment="1" applyProtection="1">
      <alignment horizontal="center" vertical="center"/>
      <protection hidden="1"/>
    </xf>
    <xf numFmtId="0" fontId="75" fillId="25" borderId="54" xfId="0" applyFont="1" applyFill="1" applyBorder="1" applyAlignment="1" applyProtection="1">
      <alignment horizontal="center" vertical="center" wrapText="1"/>
      <protection hidden="1"/>
    </xf>
    <xf numFmtId="0" fontId="75" fillId="25" borderId="74" xfId="0" applyFont="1" applyFill="1" applyBorder="1" applyAlignment="1" applyProtection="1">
      <alignment horizontal="center" vertical="center"/>
      <protection hidden="1"/>
    </xf>
    <xf numFmtId="178" fontId="167" fillId="25" borderId="0" xfId="0" applyNumberFormat="1" applyFont="1" applyFill="1" applyAlignment="1" applyProtection="1">
      <alignment horizontal="center" vertical="center"/>
      <protection hidden="1"/>
    </xf>
    <xf numFmtId="176" fontId="75" fillId="25" borderId="30" xfId="415" applyFont="1" applyFill="1" applyBorder="1" applyAlignment="1" applyProtection="1">
      <alignment horizontal="center" vertical="center" wrapText="1"/>
      <protection hidden="1"/>
    </xf>
    <xf numFmtId="0" fontId="172" fillId="25" borderId="55" xfId="0" applyFont="1" applyFill="1" applyBorder="1" applyAlignment="1" applyProtection="1">
      <alignment horizontal="center" vertical="center"/>
      <protection hidden="1"/>
    </xf>
    <xf numFmtId="176" fontId="75" fillId="25" borderId="0" xfId="415" applyFont="1" applyFill="1" applyBorder="1" applyAlignment="1" applyProtection="1">
      <alignment horizontal="center" vertical="center" wrapText="1"/>
      <protection hidden="1"/>
    </xf>
    <xf numFmtId="176" fontId="75" fillId="25" borderId="0" xfId="415" applyFont="1" applyFill="1" applyBorder="1" applyAlignment="1" applyProtection="1">
      <alignment horizontal="center" vertical="center"/>
      <protection hidden="1"/>
    </xf>
    <xf numFmtId="176" fontId="75" fillId="25" borderId="23" xfId="415" applyFont="1" applyFill="1" applyBorder="1" applyAlignment="1" applyProtection="1">
      <alignment horizontal="center" vertical="center"/>
      <protection hidden="1"/>
    </xf>
    <xf numFmtId="0" fontId="172" fillId="25" borderId="58" xfId="0" applyFont="1" applyFill="1" applyBorder="1" applyAlignment="1" applyProtection="1">
      <alignment horizontal="center" vertical="center"/>
      <protection hidden="1"/>
    </xf>
    <xf numFmtId="0" fontId="173" fillId="25" borderId="49" xfId="0" applyFont="1" applyFill="1" applyBorder="1" applyAlignment="1" applyProtection="1">
      <alignment horizontal="center" vertical="center"/>
      <protection hidden="1"/>
    </xf>
    <xf numFmtId="0" fontId="173" fillId="25" borderId="35" xfId="0" applyFont="1" applyFill="1" applyBorder="1" applyAlignment="1" applyProtection="1">
      <alignment horizontal="center" vertical="center"/>
      <protection hidden="1"/>
    </xf>
    <xf numFmtId="0" fontId="173" fillId="25" borderId="48" xfId="0" applyFont="1" applyFill="1" applyBorder="1" applyAlignment="1" applyProtection="1">
      <alignment horizontal="center" vertical="center"/>
      <protection hidden="1"/>
    </xf>
    <xf numFmtId="176" fontId="75" fillId="25" borderId="46" xfId="414" applyFont="1" applyFill="1" applyBorder="1" applyAlignment="1" applyProtection="1">
      <alignment horizontal="center" vertical="center"/>
      <protection hidden="1"/>
    </xf>
    <xf numFmtId="176" fontId="75" fillId="25" borderId="47" xfId="414" applyFont="1" applyFill="1" applyBorder="1" applyAlignment="1" applyProtection="1">
      <alignment horizontal="center" vertical="center"/>
      <protection hidden="1"/>
    </xf>
    <xf numFmtId="0" fontId="173" fillId="25" borderId="6" xfId="0" applyFont="1" applyFill="1" applyBorder="1" applyAlignment="1" applyProtection="1">
      <alignment horizontal="center" vertical="center"/>
      <protection hidden="1"/>
    </xf>
    <xf numFmtId="0" fontId="75" fillId="25" borderId="28" xfId="0" applyFont="1" applyFill="1" applyBorder="1" applyAlignment="1" applyProtection="1">
      <alignment horizontal="center" vertical="center" wrapText="1"/>
      <protection hidden="1"/>
    </xf>
    <xf numFmtId="0" fontId="75" fillId="25" borderId="27" xfId="0" applyFont="1" applyFill="1" applyBorder="1" applyAlignment="1" applyProtection="1">
      <alignment horizontal="center" vertical="center" wrapText="1"/>
      <protection hidden="1"/>
    </xf>
    <xf numFmtId="0" fontId="75" fillId="25" borderId="75" xfId="0" applyFont="1" applyFill="1" applyBorder="1" applyAlignment="1" applyProtection="1">
      <alignment horizontal="center" vertical="center"/>
      <protection hidden="1"/>
    </xf>
    <xf numFmtId="0" fontId="75" fillId="25" borderId="26" xfId="0" applyFont="1" applyFill="1" applyBorder="1" applyAlignment="1" applyProtection="1">
      <alignment horizontal="center" vertical="center" wrapText="1"/>
      <protection hidden="1"/>
    </xf>
    <xf numFmtId="0" fontId="75" fillId="25" borderId="36" xfId="0" applyFont="1" applyFill="1" applyBorder="1" applyAlignment="1" applyProtection="1">
      <alignment horizontal="center" vertical="center" wrapText="1"/>
      <protection hidden="1"/>
    </xf>
    <xf numFmtId="0" fontId="75" fillId="25" borderId="37" xfId="0" applyFont="1" applyFill="1" applyBorder="1" applyAlignment="1" applyProtection="1">
      <alignment horizontal="center" vertical="center"/>
      <protection hidden="1"/>
    </xf>
    <xf numFmtId="0" fontId="75" fillId="25" borderId="38" xfId="0" applyFont="1" applyFill="1" applyBorder="1" applyAlignment="1" applyProtection="1">
      <alignment horizontal="center" vertical="center"/>
      <protection hidden="1"/>
    </xf>
    <xf numFmtId="0" fontId="75" fillId="25" borderId="29" xfId="0" applyFont="1" applyFill="1" applyBorder="1" applyAlignment="1" applyProtection="1">
      <alignment horizontal="center" vertical="center" wrapText="1"/>
      <protection hidden="1"/>
    </xf>
    <xf numFmtId="0" fontId="186" fillId="25" borderId="0" xfId="0" applyFont="1" applyFill="1" applyAlignment="1" applyProtection="1">
      <alignment horizontal="center" vertical="center"/>
      <protection hidden="1"/>
    </xf>
    <xf numFmtId="0" fontId="187" fillId="25" borderId="0" xfId="0" applyFont="1" applyFill="1" applyAlignment="1" applyProtection="1">
      <alignment horizontal="center" vertical="center"/>
      <protection hidden="1"/>
    </xf>
    <xf numFmtId="0" fontId="188" fillId="25" borderId="0" xfId="0" applyFont="1" applyFill="1" applyAlignment="1" applyProtection="1">
      <alignment horizontal="center" vertical="center" shrinkToFit="1"/>
      <protection hidden="1"/>
    </xf>
    <xf numFmtId="0" fontId="172" fillId="25" borderId="0" xfId="0" applyFont="1" applyFill="1" applyAlignment="1" applyProtection="1">
      <alignment horizontal="center" vertical="center" shrinkToFit="1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176" fontId="75" fillId="25" borderId="71" xfId="414" applyFont="1" applyFill="1" applyBorder="1" applyAlignment="1" applyProtection="1">
      <alignment horizontal="center" vertical="center" wrapText="1"/>
      <protection hidden="1"/>
    </xf>
    <xf numFmtId="176" fontId="75" fillId="25" borderId="72" xfId="414" applyFont="1" applyFill="1" applyBorder="1" applyAlignment="1" applyProtection="1">
      <alignment horizontal="center" vertical="center"/>
      <protection hidden="1"/>
    </xf>
    <xf numFmtId="176" fontId="75" fillId="25" borderId="73" xfId="414" applyFont="1" applyFill="1" applyBorder="1" applyAlignment="1" applyProtection="1">
      <alignment horizontal="center" vertical="center"/>
      <protection hidden="1"/>
    </xf>
    <xf numFmtId="176" fontId="75" fillId="25" borderId="17" xfId="341" applyFont="1" applyFill="1" applyBorder="1" applyAlignment="1" applyProtection="1">
      <alignment horizontal="center" vertical="center"/>
      <protection hidden="1"/>
    </xf>
    <xf numFmtId="176" fontId="75" fillId="25" borderId="0" xfId="341" applyFont="1" applyFill="1" applyBorder="1" applyAlignment="1" applyProtection="1">
      <alignment horizontal="center" vertical="center"/>
      <protection hidden="1"/>
    </xf>
    <xf numFmtId="41" fontId="75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170" fillId="25" borderId="24" xfId="0" applyNumberFormat="1" applyFont="1" applyFill="1" applyBorder="1" applyAlignment="1" applyProtection="1">
      <alignment horizontal="center" vertical="center"/>
      <protection locked="0" hidden="1"/>
    </xf>
    <xf numFmtId="41" fontId="170" fillId="25" borderId="4" xfId="0" applyNumberFormat="1" applyFont="1" applyFill="1" applyBorder="1" applyAlignment="1" applyProtection="1">
      <alignment horizontal="center" vertical="center"/>
      <protection locked="0" hidden="1"/>
    </xf>
    <xf numFmtId="0" fontId="75" fillId="25" borderId="40" xfId="0" applyFont="1" applyFill="1" applyBorder="1" applyAlignment="1" applyProtection="1">
      <alignment horizontal="center" vertical="center" wrapText="1"/>
      <protection hidden="1"/>
    </xf>
    <xf numFmtId="0" fontId="75" fillId="25" borderId="59" xfId="0" applyFont="1" applyFill="1" applyBorder="1" applyAlignment="1" applyProtection="1">
      <alignment horizontal="center" vertical="center"/>
      <protection hidden="1"/>
    </xf>
    <xf numFmtId="176" fontId="75" fillId="25" borderId="17" xfId="341" applyFont="1" applyFill="1" applyBorder="1" applyAlignment="1" applyProtection="1">
      <alignment horizontal="right" vertical="center"/>
      <protection hidden="1"/>
    </xf>
    <xf numFmtId="176" fontId="75" fillId="25" borderId="0" xfId="341" applyFont="1" applyFill="1" applyBorder="1" applyAlignment="1" applyProtection="1">
      <alignment horizontal="right" vertical="center"/>
      <protection hidden="1"/>
    </xf>
    <xf numFmtId="41" fontId="75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39" xfId="0" applyFont="1" applyFill="1" applyBorder="1" applyAlignment="1" applyProtection="1">
      <alignment horizontal="center" vertical="center" wrapText="1"/>
      <protection hidden="1"/>
    </xf>
    <xf numFmtId="0" fontId="75" fillId="25" borderId="60" xfId="0" applyFont="1" applyFill="1" applyBorder="1" applyAlignment="1" applyProtection="1">
      <alignment horizontal="center" vertical="center" wrapText="1"/>
      <protection hidden="1"/>
    </xf>
    <xf numFmtId="0" fontId="75" fillId="25" borderId="42" xfId="0" applyFont="1" applyFill="1" applyBorder="1" applyAlignment="1" applyProtection="1">
      <alignment horizontal="center" vertical="center" wrapText="1"/>
      <protection hidden="1"/>
    </xf>
    <xf numFmtId="176" fontId="75" fillId="25" borderId="55" xfId="414" applyFont="1" applyFill="1" applyBorder="1" applyAlignment="1" applyProtection="1">
      <alignment horizontal="center" vertical="center" wrapText="1"/>
      <protection hidden="1"/>
    </xf>
    <xf numFmtId="176" fontId="75" fillId="25" borderId="16" xfId="414" applyFont="1" applyFill="1" applyBorder="1" applyAlignment="1" applyProtection="1">
      <alignment horizontal="center" vertical="center" wrapText="1"/>
      <protection hidden="1"/>
    </xf>
    <xf numFmtId="176" fontId="75" fillId="25" borderId="58" xfId="414" applyFont="1" applyFill="1" applyBorder="1" applyAlignment="1" applyProtection="1">
      <alignment horizontal="center" vertical="center" wrapText="1"/>
      <protection hidden="1"/>
    </xf>
    <xf numFmtId="41" fontId="75" fillId="25" borderId="17" xfId="0" applyNumberFormat="1" applyFont="1" applyFill="1" applyBorder="1" applyAlignment="1" applyProtection="1">
      <alignment horizontal="center" vertical="center"/>
      <protection hidden="1"/>
    </xf>
    <xf numFmtId="41" fontId="170" fillId="25" borderId="89" xfId="0" applyNumberFormat="1" applyFont="1" applyFill="1" applyBorder="1" applyAlignment="1" applyProtection="1">
      <alignment horizontal="center" vertical="center"/>
      <protection locked="0" hidden="1"/>
    </xf>
    <xf numFmtId="41" fontId="170" fillId="25" borderId="4" xfId="0" quotePrefix="1" applyNumberFormat="1" applyFont="1" applyFill="1" applyBorder="1" applyAlignment="1" applyProtection="1">
      <alignment horizontal="center" vertical="center"/>
      <protection locked="0" hidden="1"/>
    </xf>
    <xf numFmtId="41" fontId="170" fillId="25" borderId="24" xfId="0" applyNumberFormat="1" applyFont="1" applyFill="1" applyBorder="1" applyAlignment="1" applyProtection="1">
      <alignment horizontal="right" vertical="center"/>
      <protection hidden="1"/>
    </xf>
    <xf numFmtId="41" fontId="170" fillId="25" borderId="4" xfId="0" applyNumberFormat="1" applyFont="1" applyFill="1" applyBorder="1" applyAlignment="1" applyProtection="1">
      <alignment horizontal="right" vertical="center"/>
      <protection hidden="1"/>
    </xf>
    <xf numFmtId="41" fontId="75" fillId="25" borderId="17" xfId="0" applyNumberFormat="1" applyFont="1" applyFill="1" applyBorder="1" applyAlignment="1" applyProtection="1">
      <alignment horizontal="right" vertical="center"/>
      <protection hidden="1"/>
    </xf>
    <xf numFmtId="0" fontId="75" fillId="25" borderId="75" xfId="0" applyFont="1" applyFill="1" applyBorder="1" applyAlignment="1" applyProtection="1">
      <alignment horizontal="center" vertical="center" wrapText="1"/>
      <protection hidden="1"/>
    </xf>
    <xf numFmtId="0" fontId="75" fillId="25" borderId="76" xfId="0" applyFont="1" applyFill="1" applyBorder="1" applyAlignment="1" applyProtection="1">
      <alignment horizontal="center" vertical="center" wrapText="1"/>
      <protection hidden="1"/>
    </xf>
    <xf numFmtId="0" fontId="75" fillId="25" borderId="50" xfId="0" applyFont="1" applyFill="1" applyBorder="1" applyAlignment="1" applyProtection="1">
      <alignment horizontal="center" vertical="center" wrapText="1"/>
      <protection hidden="1"/>
    </xf>
    <xf numFmtId="0" fontId="75" fillId="25" borderId="74" xfId="0" applyFont="1" applyFill="1" applyBorder="1" applyAlignment="1" applyProtection="1">
      <alignment horizontal="center" vertical="center" wrapText="1"/>
      <protection hidden="1"/>
    </xf>
    <xf numFmtId="0" fontId="185" fillId="25" borderId="0" xfId="0" applyFont="1" applyFill="1" applyAlignment="1" applyProtection="1">
      <alignment horizontal="center" vertical="center"/>
      <protection hidden="1"/>
    </xf>
    <xf numFmtId="0" fontId="173" fillId="25" borderId="55" xfId="0" applyFont="1" applyFill="1" applyBorder="1" applyAlignment="1" applyProtection="1">
      <alignment horizontal="center" vertical="center"/>
      <protection hidden="1"/>
    </xf>
    <xf numFmtId="0" fontId="173" fillId="25" borderId="16" xfId="0" applyFont="1" applyFill="1" applyBorder="1" applyAlignment="1" applyProtection="1">
      <alignment horizontal="center" vertical="center"/>
      <protection hidden="1"/>
    </xf>
    <xf numFmtId="0" fontId="173" fillId="25" borderId="58" xfId="0" applyFont="1" applyFill="1" applyBorder="1" applyAlignment="1" applyProtection="1">
      <alignment horizontal="center" vertical="center"/>
      <protection hidden="1"/>
    </xf>
    <xf numFmtId="0" fontId="75" fillId="25" borderId="52" xfId="0" applyFont="1" applyFill="1" applyBorder="1" applyAlignment="1" applyProtection="1">
      <alignment horizontal="center" vertical="center" wrapText="1"/>
      <protection hidden="1"/>
    </xf>
    <xf numFmtId="0" fontId="75" fillId="25" borderId="44" xfId="0" applyFont="1" applyFill="1" applyBorder="1" applyAlignment="1" applyProtection="1">
      <alignment horizontal="center" vertical="center" wrapText="1"/>
      <protection hidden="1"/>
    </xf>
    <xf numFmtId="178" fontId="170" fillId="25" borderId="16" xfId="423" applyNumberFormat="1" applyFont="1" applyFill="1" applyBorder="1" applyAlignment="1" applyProtection="1">
      <alignment horizontal="center" vertical="center" wrapText="1"/>
      <protection hidden="1"/>
    </xf>
    <xf numFmtId="205" fontId="170" fillId="25" borderId="33" xfId="0" applyNumberFormat="1" applyFont="1" applyFill="1" applyBorder="1" applyAlignment="1" applyProtection="1">
      <alignment horizontal="right" vertical="center"/>
      <protection hidden="1"/>
    </xf>
    <xf numFmtId="205" fontId="170" fillId="25" borderId="0" xfId="0" applyNumberFormat="1" applyFont="1" applyFill="1" applyBorder="1" applyAlignment="1" applyProtection="1">
      <alignment horizontal="right" vertical="center"/>
      <protection hidden="1"/>
    </xf>
    <xf numFmtId="205" fontId="170" fillId="25" borderId="32" xfId="0" applyNumberFormat="1" applyFont="1" applyFill="1" applyBorder="1" applyAlignment="1" applyProtection="1">
      <alignment horizontal="right" vertical="center"/>
      <protection hidden="1"/>
    </xf>
    <xf numFmtId="205" fontId="170" fillId="25" borderId="17" xfId="0" applyNumberFormat="1" applyFont="1" applyFill="1" applyBorder="1" applyAlignment="1" applyProtection="1">
      <alignment horizontal="right" vertical="center"/>
      <protection hidden="1"/>
    </xf>
    <xf numFmtId="178" fontId="170" fillId="25" borderId="16" xfId="427" applyNumberFormat="1" applyFont="1" applyFill="1" applyBorder="1" applyAlignment="1" applyProtection="1">
      <alignment horizontal="center" vertical="center" wrapText="1"/>
      <protection hidden="1"/>
    </xf>
    <xf numFmtId="41" fontId="170" fillId="25" borderId="17" xfId="0" applyNumberFormat="1" applyFont="1" applyFill="1" applyBorder="1" applyAlignment="1" applyProtection="1">
      <alignment horizontal="center" vertical="center"/>
      <protection hidden="1"/>
    </xf>
    <xf numFmtId="41" fontId="170" fillId="25" borderId="0" xfId="0" applyNumberFormat="1" applyFont="1" applyFill="1" applyBorder="1" applyAlignment="1" applyProtection="1">
      <alignment horizontal="center" vertical="center"/>
      <protection hidden="1"/>
    </xf>
    <xf numFmtId="207" fontId="170" fillId="25" borderId="0" xfId="0" applyNumberFormat="1" applyFont="1" applyFill="1" applyBorder="1" applyAlignment="1" applyProtection="1">
      <alignment horizontal="right" vertical="center"/>
      <protection hidden="1"/>
    </xf>
    <xf numFmtId="205" fontId="170" fillId="25" borderId="0" xfId="0" applyNumberFormat="1" applyFont="1" applyFill="1" applyBorder="1" applyAlignment="1" applyProtection="1">
      <alignment vertical="center"/>
      <protection hidden="1"/>
    </xf>
    <xf numFmtId="0" fontId="75" fillId="25" borderId="45" xfId="0" applyFont="1" applyFill="1" applyBorder="1" applyAlignment="1" applyProtection="1">
      <alignment horizontal="center" vertical="center" wrapText="1"/>
      <protection hidden="1"/>
    </xf>
    <xf numFmtId="0" fontId="75" fillId="25" borderId="46" xfId="0" applyFont="1" applyFill="1" applyBorder="1" applyAlignment="1" applyProtection="1">
      <alignment horizontal="center" vertical="center"/>
      <protection hidden="1"/>
    </xf>
    <xf numFmtId="0" fontId="75" fillId="25" borderId="47" xfId="0" applyFont="1" applyFill="1" applyBorder="1" applyAlignment="1" applyProtection="1">
      <alignment horizontal="center" vertical="center"/>
      <protection hidden="1"/>
    </xf>
    <xf numFmtId="0" fontId="75" fillId="25" borderId="71" xfId="0" applyFont="1" applyFill="1" applyBorder="1" applyAlignment="1" applyProtection="1">
      <alignment horizontal="center" vertical="center"/>
      <protection hidden="1"/>
    </xf>
    <xf numFmtId="0" fontId="75" fillId="25" borderId="45" xfId="0" applyFont="1" applyFill="1" applyBorder="1" applyAlignment="1" applyProtection="1">
      <alignment horizontal="center" vertical="center"/>
      <protection hidden="1"/>
    </xf>
    <xf numFmtId="0" fontId="173" fillId="25" borderId="28" xfId="0" applyFont="1" applyFill="1" applyBorder="1" applyAlignment="1" applyProtection="1">
      <alignment horizontal="center" vertical="center"/>
      <protection hidden="1"/>
    </xf>
    <xf numFmtId="0" fontId="173" fillId="25" borderId="27" xfId="0" applyFont="1" applyFill="1" applyBorder="1" applyAlignment="1" applyProtection="1">
      <alignment horizontal="center" vertical="center"/>
      <protection hidden="1"/>
    </xf>
    <xf numFmtId="0" fontId="173" fillId="25" borderId="29" xfId="0" applyFont="1" applyFill="1" applyBorder="1" applyAlignment="1" applyProtection="1">
      <alignment horizontal="center" vertical="center"/>
      <protection hidden="1"/>
    </xf>
    <xf numFmtId="0" fontId="74" fillId="25" borderId="0" xfId="0" applyNumberFormat="1" applyFont="1" applyFill="1" applyBorder="1" applyAlignment="1" applyProtection="1">
      <alignment horizontal="left" wrapText="1"/>
      <protection hidden="1"/>
    </xf>
    <xf numFmtId="0" fontId="173" fillId="25" borderId="26" xfId="0" applyFont="1" applyFill="1" applyBorder="1" applyAlignment="1" applyProtection="1">
      <alignment horizontal="center" vertical="center"/>
      <protection hidden="1"/>
    </xf>
    <xf numFmtId="0" fontId="75" fillId="25" borderId="77" xfId="0" applyFont="1" applyFill="1" applyBorder="1" applyAlignment="1" applyProtection="1">
      <alignment horizontal="center" vertical="center" wrapText="1"/>
      <protection hidden="1"/>
    </xf>
    <xf numFmtId="0" fontId="173" fillId="25" borderId="57" xfId="0" applyFont="1" applyFill="1" applyBorder="1" applyAlignment="1" applyProtection="1">
      <alignment horizontal="center" vertical="center"/>
      <protection hidden="1"/>
    </xf>
    <xf numFmtId="0" fontId="75" fillId="25" borderId="34" xfId="0" applyFont="1" applyFill="1" applyBorder="1" applyAlignment="1" applyProtection="1">
      <alignment horizontal="center" vertical="center"/>
      <protection hidden="1"/>
    </xf>
    <xf numFmtId="0" fontId="75" fillId="25" borderId="20" xfId="0" applyFont="1" applyFill="1" applyBorder="1" applyAlignment="1" applyProtection="1">
      <alignment horizontal="center" vertical="center"/>
      <protection hidden="1"/>
    </xf>
    <xf numFmtId="0" fontId="75" fillId="25" borderId="78" xfId="0" applyFont="1" applyFill="1" applyBorder="1" applyAlignment="1" applyProtection="1">
      <alignment horizontal="center" vertical="center" wrapText="1"/>
      <protection hidden="1"/>
    </xf>
    <xf numFmtId="0" fontId="168" fillId="25" borderId="0" xfId="0" applyFont="1" applyFill="1" applyAlignment="1" applyProtection="1">
      <alignment horizontal="center" vertical="center" shrinkToFit="1"/>
      <protection hidden="1"/>
    </xf>
    <xf numFmtId="0" fontId="77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7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4" fillId="25" borderId="69" xfId="0" applyFont="1" applyFill="1" applyBorder="1" applyAlignment="1" applyProtection="1">
      <alignment horizontal="center" vertical="center" wrapText="1"/>
      <protection hidden="1"/>
    </xf>
    <xf numFmtId="0" fontId="74" fillId="25" borderId="60" xfId="0" applyFont="1" applyFill="1" applyBorder="1" applyAlignment="1" applyProtection="1">
      <alignment horizontal="center" vertical="center" wrapText="1"/>
      <protection hidden="1"/>
    </xf>
    <xf numFmtId="0" fontId="74" fillId="25" borderId="61" xfId="0" applyFont="1" applyFill="1" applyBorder="1" applyAlignment="1" applyProtection="1">
      <alignment horizontal="center" vertical="center" wrapText="1"/>
      <protection hidden="1"/>
    </xf>
    <xf numFmtId="178" fontId="75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19" xfId="0" applyNumberFormat="1" applyFont="1" applyFill="1" applyBorder="1" applyAlignment="1" applyProtection="1">
      <alignment horizontal="center" vertical="center" wrapText="1"/>
      <protection hidden="1"/>
    </xf>
    <xf numFmtId="176" fontId="77" fillId="25" borderId="30" xfId="415" applyFont="1" applyFill="1" applyBorder="1" applyAlignment="1" applyProtection="1">
      <alignment horizontal="center" vertical="center" wrapText="1"/>
      <protection hidden="1"/>
    </xf>
    <xf numFmtId="176" fontId="77" fillId="25" borderId="55" xfId="415" applyFont="1" applyFill="1" applyBorder="1" applyAlignment="1" applyProtection="1">
      <alignment horizontal="center" vertical="center" wrapText="1"/>
      <protection hidden="1"/>
    </xf>
    <xf numFmtId="176" fontId="77" fillId="25" borderId="0" xfId="415" applyFont="1" applyFill="1" applyBorder="1" applyAlignment="1" applyProtection="1">
      <alignment horizontal="center" vertical="center" wrapText="1"/>
      <protection hidden="1"/>
    </xf>
    <xf numFmtId="176" fontId="77" fillId="25" borderId="16" xfId="415" applyFont="1" applyFill="1" applyBorder="1" applyAlignment="1" applyProtection="1">
      <alignment horizontal="center" vertical="center" wrapText="1"/>
      <protection hidden="1"/>
    </xf>
    <xf numFmtId="176" fontId="77" fillId="25" borderId="23" xfId="415" applyFont="1" applyFill="1" applyBorder="1" applyAlignment="1" applyProtection="1">
      <alignment horizontal="center" vertical="center" wrapText="1"/>
      <protection hidden="1"/>
    </xf>
    <xf numFmtId="176" fontId="77" fillId="25" borderId="58" xfId="415" applyFont="1" applyFill="1" applyBorder="1" applyAlignment="1" applyProtection="1">
      <alignment horizontal="center" vertical="center" wrapText="1"/>
      <protection hidden="1"/>
    </xf>
    <xf numFmtId="178" fontId="77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74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68" xfId="0" applyNumberFormat="1" applyFont="1" applyFill="1" applyBorder="1" applyAlignment="1" applyProtection="1">
      <alignment horizontal="center" vertical="center" wrapText="1"/>
      <protection hidden="1"/>
    </xf>
    <xf numFmtId="0" fontId="77" fillId="25" borderId="69" xfId="0" applyFont="1" applyFill="1" applyBorder="1" applyAlignment="1" applyProtection="1">
      <alignment horizontal="center" vertical="center" wrapText="1"/>
      <protection hidden="1"/>
    </xf>
    <xf numFmtId="0" fontId="77" fillId="25" borderId="60" xfId="0" applyFont="1" applyFill="1" applyBorder="1" applyAlignment="1" applyProtection="1">
      <alignment horizontal="center" vertical="center" wrapText="1"/>
      <protection hidden="1"/>
    </xf>
    <xf numFmtId="0" fontId="77" fillId="25" borderId="61" xfId="0" applyFont="1" applyFill="1" applyBorder="1" applyAlignment="1" applyProtection="1">
      <alignment horizontal="center" vertical="center" wrapText="1"/>
      <protection hidden="1"/>
    </xf>
    <xf numFmtId="0" fontId="77" fillId="25" borderId="59" xfId="0" applyFont="1" applyFill="1" applyBorder="1" applyAlignment="1" applyProtection="1">
      <alignment horizontal="center" vertical="center" wrapText="1" shrinkToFit="1"/>
      <protection hidden="1"/>
    </xf>
    <xf numFmtId="0" fontId="77" fillId="25" borderId="21" xfId="0" applyFont="1" applyFill="1" applyBorder="1" applyAlignment="1" applyProtection="1">
      <alignment horizontal="center" vertical="center" shrinkToFit="1"/>
      <protection hidden="1"/>
    </xf>
    <xf numFmtId="0" fontId="77" fillId="25" borderId="19" xfId="0" applyFont="1" applyFill="1" applyBorder="1" applyAlignment="1" applyProtection="1">
      <alignment horizontal="center" vertical="center" shrinkToFit="1"/>
      <protection hidden="1"/>
    </xf>
    <xf numFmtId="178" fontId="167" fillId="25" borderId="0" xfId="0" applyNumberFormat="1" applyFont="1" applyFill="1" applyBorder="1" applyAlignment="1" applyProtection="1">
      <alignment horizontal="center" vertical="center"/>
      <protection hidden="1"/>
    </xf>
    <xf numFmtId="0" fontId="77" fillId="25" borderId="51" xfId="0" applyFont="1" applyFill="1" applyBorder="1" applyAlignment="1" applyProtection="1">
      <alignment horizontal="center" vertical="center" wrapText="1"/>
      <protection hidden="1"/>
    </xf>
    <xf numFmtId="0" fontId="77" fillId="25" borderId="30" xfId="0" applyFont="1" applyFill="1" applyBorder="1" applyAlignment="1" applyProtection="1">
      <alignment horizontal="center" vertical="center" wrapText="1"/>
      <protection hidden="1"/>
    </xf>
    <xf numFmtId="0" fontId="77" fillId="25" borderId="39" xfId="0" applyFont="1" applyFill="1" applyBorder="1" applyAlignment="1" applyProtection="1">
      <alignment horizontal="center" vertical="center" wrapText="1"/>
      <protection hidden="1"/>
    </xf>
    <xf numFmtId="0" fontId="77" fillId="25" borderId="78" xfId="0" applyFont="1" applyFill="1" applyBorder="1" applyAlignment="1" applyProtection="1">
      <alignment horizontal="center" vertical="center" wrapText="1"/>
      <protection hidden="1"/>
    </xf>
    <xf numFmtId="0" fontId="77" fillId="25" borderId="68" xfId="0" applyFont="1" applyFill="1" applyBorder="1" applyAlignment="1" applyProtection="1">
      <alignment horizontal="center" vertical="center" wrapText="1"/>
      <protection hidden="1"/>
    </xf>
    <xf numFmtId="0" fontId="77" fillId="25" borderId="50" xfId="0" applyFont="1" applyFill="1" applyBorder="1" applyAlignment="1" applyProtection="1">
      <alignment horizontal="center" vertical="center" wrapText="1"/>
      <protection hidden="1"/>
    </xf>
    <xf numFmtId="0" fontId="77" fillId="25" borderId="59" xfId="0" applyFont="1" applyFill="1" applyBorder="1" applyAlignment="1" applyProtection="1">
      <alignment horizontal="center" vertical="center" wrapText="1"/>
      <protection hidden="1"/>
    </xf>
    <xf numFmtId="0" fontId="77" fillId="25" borderId="21" xfId="0" applyFont="1" applyFill="1" applyBorder="1" applyAlignment="1" applyProtection="1">
      <alignment horizontal="center" vertical="center" wrapText="1"/>
      <protection hidden="1"/>
    </xf>
    <xf numFmtId="0" fontId="77" fillId="25" borderId="19" xfId="0" applyFont="1" applyFill="1" applyBorder="1" applyAlignment="1" applyProtection="1">
      <alignment horizontal="center" vertical="center" wrapText="1"/>
      <protection hidden="1"/>
    </xf>
    <xf numFmtId="0" fontId="77" fillId="25" borderId="53" xfId="0" applyFont="1" applyFill="1" applyBorder="1" applyAlignment="1" applyProtection="1">
      <alignment horizontal="center" vertical="center" wrapText="1"/>
      <protection hidden="1"/>
    </xf>
    <xf numFmtId="0" fontId="77" fillId="25" borderId="76" xfId="0" applyFont="1" applyFill="1" applyBorder="1" applyAlignment="1" applyProtection="1">
      <alignment horizontal="center" vertical="center" wrapText="1"/>
      <protection hidden="1"/>
    </xf>
    <xf numFmtId="0" fontId="77" fillId="25" borderId="74" xfId="0" applyFont="1" applyFill="1" applyBorder="1" applyAlignment="1" applyProtection="1">
      <alignment horizontal="center" vertical="center" wrapText="1"/>
      <protection hidden="1"/>
    </xf>
    <xf numFmtId="178" fontId="77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77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4" xfId="0" applyFont="1" applyFill="1" applyBorder="1" applyAlignment="1" applyProtection="1">
      <alignment horizontal="center" vertical="center" wrapText="1"/>
      <protection hidden="1"/>
    </xf>
    <xf numFmtId="0" fontId="74" fillId="25" borderId="30" xfId="0" applyFont="1" applyFill="1" applyBorder="1" applyAlignment="1" applyProtection="1">
      <alignment horizontal="center" vertical="center" wrapText="1"/>
      <protection hidden="1"/>
    </xf>
    <xf numFmtId="0" fontId="74" fillId="25" borderId="39" xfId="0" applyFont="1" applyFill="1" applyBorder="1" applyAlignment="1" applyProtection="1">
      <alignment horizontal="center" vertical="center" wrapText="1"/>
      <protection hidden="1"/>
    </xf>
    <xf numFmtId="0" fontId="74" fillId="25" borderId="74" xfId="0" applyFont="1" applyFill="1" applyBorder="1" applyAlignment="1" applyProtection="1">
      <alignment horizontal="center" vertical="center" wrapText="1"/>
      <protection hidden="1"/>
    </xf>
    <xf numFmtId="0" fontId="74" fillId="25" borderId="68" xfId="0" applyFont="1" applyFill="1" applyBorder="1" applyAlignment="1" applyProtection="1">
      <alignment horizontal="center" vertical="center" wrapText="1"/>
      <protection hidden="1"/>
    </xf>
    <xf numFmtId="0" fontId="74" fillId="25" borderId="50" xfId="0" applyFont="1" applyFill="1" applyBorder="1" applyAlignment="1" applyProtection="1">
      <alignment horizontal="center" vertical="center" wrapText="1"/>
      <protection hidden="1"/>
    </xf>
    <xf numFmtId="178" fontId="74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35" xfId="0" applyFont="1" applyFill="1" applyBorder="1" applyAlignment="1" applyProtection="1">
      <alignment horizontal="center" vertical="center" wrapText="1"/>
      <protection hidden="1"/>
    </xf>
    <xf numFmtId="0" fontId="74" fillId="25" borderId="35" xfId="0" applyFont="1" applyFill="1" applyBorder="1" applyAlignment="1" applyProtection="1">
      <alignment horizontal="center" vertical="center"/>
      <protection hidden="1"/>
    </xf>
    <xf numFmtId="0" fontId="74" fillId="25" borderId="27" xfId="0" applyFont="1" applyFill="1" applyBorder="1" applyAlignment="1" applyProtection="1">
      <alignment horizontal="center" vertical="center"/>
      <protection hidden="1"/>
    </xf>
    <xf numFmtId="0" fontId="74" fillId="25" borderId="51" xfId="0" applyFont="1" applyFill="1" applyBorder="1" applyAlignment="1" applyProtection="1">
      <alignment horizontal="center" vertical="center" wrapText="1"/>
      <protection hidden="1"/>
    </xf>
    <xf numFmtId="0" fontId="74" fillId="25" borderId="17" xfId="0" applyFont="1" applyFill="1" applyBorder="1" applyAlignment="1" applyProtection="1">
      <alignment horizontal="center" vertical="center"/>
      <protection hidden="1"/>
    </xf>
    <xf numFmtId="0" fontId="74" fillId="25" borderId="67" xfId="0" applyFont="1" applyFill="1" applyBorder="1" applyAlignment="1" applyProtection="1">
      <alignment horizontal="center" vertical="center"/>
      <protection hidden="1"/>
    </xf>
    <xf numFmtId="178" fontId="74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20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5" xfId="0" applyFont="1" applyFill="1" applyBorder="1" applyAlignment="1" applyProtection="1">
      <alignment horizontal="center" vertical="center" wrapText="1"/>
      <protection hidden="1"/>
    </xf>
    <xf numFmtId="0" fontId="74" fillId="25" borderId="70" xfId="0" applyFont="1" applyFill="1" applyBorder="1" applyAlignment="1" applyProtection="1">
      <alignment horizontal="center" vertical="center" wrapText="1"/>
      <protection hidden="1"/>
    </xf>
    <xf numFmtId="178" fontId="74" fillId="25" borderId="69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60" xfId="0" applyNumberFormat="1" applyFont="1" applyFill="1" applyBorder="1" applyAlignment="1" applyProtection="1">
      <alignment horizontal="center" vertical="center" wrapText="1"/>
      <protection hidden="1"/>
    </xf>
    <xf numFmtId="178" fontId="74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9" xfId="0" applyFont="1" applyFill="1" applyBorder="1" applyAlignment="1" applyProtection="1">
      <alignment horizontal="center" vertical="center" wrapText="1"/>
      <protection hidden="1"/>
    </xf>
    <xf numFmtId="0" fontId="74" fillId="25" borderId="21" xfId="0" applyFont="1" applyFill="1" applyBorder="1" applyAlignment="1" applyProtection="1">
      <alignment horizontal="center" vertical="center" wrapText="1"/>
      <protection hidden="1"/>
    </xf>
    <xf numFmtId="0" fontId="74" fillId="25" borderId="19" xfId="0" applyFont="1" applyFill="1" applyBorder="1" applyAlignment="1" applyProtection="1">
      <alignment horizontal="center" vertical="center" wrapText="1"/>
      <protection hidden="1"/>
    </xf>
    <xf numFmtId="0" fontId="174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0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7" fillId="25" borderId="0" xfId="449" applyFont="1" applyFill="1" applyAlignment="1" applyProtection="1">
      <alignment horizontal="center" vertical="center"/>
      <protection hidden="1"/>
    </xf>
    <xf numFmtId="0" fontId="168" fillId="25" borderId="0" xfId="449" applyFont="1" applyFill="1" applyAlignment="1" applyProtection="1">
      <alignment horizontal="center" vertical="center"/>
      <protection hidden="1"/>
    </xf>
    <xf numFmtId="208" fontId="75" fillId="25" borderId="79" xfId="414" applyNumberFormat="1" applyFont="1" applyFill="1" applyBorder="1" applyAlignment="1" applyProtection="1">
      <alignment horizontal="center" vertical="center" wrapText="1"/>
      <protection hidden="1"/>
    </xf>
    <xf numFmtId="208" fontId="75" fillId="25" borderId="66" xfId="414" applyNumberFormat="1" applyFont="1" applyFill="1" applyBorder="1" applyAlignment="1" applyProtection="1">
      <alignment horizontal="center" vertical="center" wrapText="1"/>
      <protection hidden="1"/>
    </xf>
    <xf numFmtId="208" fontId="75" fillId="25" borderId="25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44" xfId="449" applyFont="1" applyFill="1" applyBorder="1" applyAlignment="1" applyProtection="1">
      <alignment horizontal="center" vertical="center"/>
      <protection hidden="1"/>
    </xf>
    <xf numFmtId="0" fontId="75" fillId="25" borderId="71" xfId="449" applyFont="1" applyFill="1" applyBorder="1" applyAlignment="1" applyProtection="1">
      <alignment horizontal="center" vertical="center"/>
      <protection hidden="1"/>
    </xf>
    <xf numFmtId="0" fontId="75" fillId="25" borderId="52" xfId="449" applyFont="1" applyFill="1" applyBorder="1" applyAlignment="1" applyProtection="1">
      <alignment horizontal="center" vertical="center"/>
      <protection hidden="1"/>
    </xf>
    <xf numFmtId="0" fontId="75" fillId="25" borderId="54" xfId="449" applyFont="1" applyFill="1" applyBorder="1" applyAlignment="1" applyProtection="1">
      <alignment horizontal="center" vertical="center" wrapText="1"/>
      <protection hidden="1"/>
    </xf>
    <xf numFmtId="0" fontId="75" fillId="25" borderId="34" xfId="449" applyFont="1" applyFill="1" applyBorder="1" applyAlignment="1" applyProtection="1">
      <alignment horizontal="center" vertical="center"/>
      <protection hidden="1"/>
    </xf>
    <xf numFmtId="0" fontId="75" fillId="25" borderId="20" xfId="449" applyFont="1" applyFill="1" applyBorder="1" applyAlignment="1" applyProtection="1">
      <alignment horizontal="center" vertical="center"/>
      <protection hidden="1"/>
    </xf>
    <xf numFmtId="0" fontId="75" fillId="25" borderId="53" xfId="449" applyFont="1" applyFill="1" applyBorder="1" applyAlignment="1" applyProtection="1">
      <alignment horizontal="center" vertical="center" wrapText="1"/>
      <protection hidden="1"/>
    </xf>
    <xf numFmtId="0" fontId="75" fillId="25" borderId="72" xfId="449" applyFont="1" applyFill="1" applyBorder="1" applyAlignment="1" applyProtection="1">
      <alignment horizontal="center" vertical="center" wrapText="1"/>
      <protection hidden="1"/>
    </xf>
    <xf numFmtId="0" fontId="75" fillId="25" borderId="49" xfId="449" applyFont="1" applyFill="1" applyBorder="1" applyAlignment="1" applyProtection="1">
      <alignment horizontal="center" vertical="center" wrapText="1"/>
      <protection hidden="1"/>
    </xf>
    <xf numFmtId="0" fontId="74" fillId="25" borderId="0" xfId="449" applyFont="1" applyFill="1" applyBorder="1" applyAlignment="1" applyProtection="1">
      <alignment horizontal="left" wrapText="1"/>
      <protection hidden="1"/>
    </xf>
    <xf numFmtId="176" fontId="74" fillId="25" borderId="0" xfId="414" applyFont="1" applyFill="1" applyBorder="1" applyAlignment="1" applyProtection="1">
      <alignment horizontal="center"/>
      <protection hidden="1"/>
    </xf>
    <xf numFmtId="0" fontId="74" fillId="25" borderId="48" xfId="449" applyFont="1" applyFill="1" applyBorder="1" applyAlignment="1" applyProtection="1">
      <alignment horizontal="center" vertical="center" wrapText="1"/>
      <protection hidden="1"/>
    </xf>
    <xf numFmtId="0" fontId="74" fillId="25" borderId="26" xfId="449" applyFont="1" applyFill="1" applyBorder="1" applyAlignment="1" applyProtection="1">
      <alignment horizontal="center" vertical="center" wrapText="1"/>
      <protection hidden="1"/>
    </xf>
    <xf numFmtId="176" fontId="74" fillId="25" borderId="45" xfId="414" applyFont="1" applyFill="1" applyBorder="1" applyAlignment="1" applyProtection="1">
      <alignment horizontal="center" vertical="center" wrapText="1"/>
      <protection hidden="1"/>
    </xf>
    <xf numFmtId="176" fontId="74" fillId="25" borderId="46" xfId="414" applyFont="1" applyFill="1" applyBorder="1" applyAlignment="1" applyProtection="1">
      <alignment horizontal="center" vertical="center" wrapText="1"/>
      <protection hidden="1"/>
    </xf>
    <xf numFmtId="176" fontId="74" fillId="25" borderId="47" xfId="414" applyFont="1" applyFill="1" applyBorder="1" applyAlignment="1" applyProtection="1">
      <alignment horizontal="center" vertical="center" wrapText="1"/>
      <protection hidden="1"/>
    </xf>
    <xf numFmtId="176" fontId="74" fillId="25" borderId="79" xfId="414" applyFont="1" applyFill="1" applyBorder="1" applyAlignment="1" applyProtection="1">
      <alignment horizontal="center" vertical="center" wrapText="1"/>
      <protection hidden="1"/>
    </xf>
    <xf numFmtId="176" fontId="74" fillId="25" borderId="66" xfId="414" applyFont="1" applyFill="1" applyBorder="1" applyAlignment="1" applyProtection="1">
      <alignment horizontal="center" vertical="center" wrapText="1"/>
      <protection hidden="1"/>
    </xf>
    <xf numFmtId="176" fontId="74" fillId="25" borderId="25" xfId="414" applyFont="1" applyFill="1" applyBorder="1" applyAlignment="1" applyProtection="1">
      <alignment horizontal="center" vertical="center" wrapText="1"/>
      <protection hidden="1"/>
    </xf>
    <xf numFmtId="0" fontId="74" fillId="25" borderId="43" xfId="449" applyFont="1" applyFill="1" applyBorder="1" applyAlignment="1" applyProtection="1">
      <alignment horizontal="center" vertical="center" wrapText="1"/>
      <protection hidden="1"/>
    </xf>
    <xf numFmtId="0" fontId="74" fillId="25" borderId="21" xfId="449" applyFont="1" applyFill="1" applyBorder="1" applyAlignment="1" applyProtection="1">
      <alignment horizontal="center" vertical="center"/>
      <protection hidden="1"/>
    </xf>
    <xf numFmtId="0" fontId="74" fillId="25" borderId="19" xfId="449" applyFont="1" applyFill="1" applyBorder="1" applyAlignment="1" applyProtection="1">
      <alignment horizontal="center" vertical="center"/>
      <protection hidden="1"/>
    </xf>
    <xf numFmtId="0" fontId="74" fillId="25" borderId="54" xfId="449" applyFont="1" applyFill="1" applyBorder="1" applyAlignment="1" applyProtection="1">
      <alignment horizontal="center" vertical="center"/>
      <protection hidden="1"/>
    </xf>
    <xf numFmtId="0" fontId="74" fillId="25" borderId="30" xfId="449" applyFont="1" applyFill="1" applyBorder="1" applyAlignment="1" applyProtection="1">
      <alignment horizontal="center" vertical="center"/>
      <protection hidden="1"/>
    </xf>
    <xf numFmtId="0" fontId="74" fillId="25" borderId="49" xfId="449" applyFont="1" applyFill="1" applyBorder="1" applyAlignment="1" applyProtection="1">
      <alignment horizontal="center" vertical="center" wrapText="1"/>
      <protection hidden="1"/>
    </xf>
    <xf numFmtId="0" fontId="74" fillId="25" borderId="49" xfId="449" applyFont="1" applyFill="1" applyBorder="1" applyAlignment="1" applyProtection="1">
      <alignment horizontal="center" vertical="center"/>
      <protection hidden="1"/>
    </xf>
    <xf numFmtId="0" fontId="74" fillId="25" borderId="29" xfId="449" applyFont="1" applyFill="1" applyBorder="1" applyAlignment="1" applyProtection="1">
      <alignment horizontal="center" vertical="center"/>
      <protection hidden="1"/>
    </xf>
    <xf numFmtId="176" fontId="74" fillId="25" borderId="55" xfId="414" applyFont="1" applyFill="1" applyBorder="1" applyAlignment="1" applyProtection="1">
      <alignment horizontal="center" vertical="center" wrapText="1"/>
      <protection hidden="1"/>
    </xf>
    <xf numFmtId="176" fontId="74" fillId="25" borderId="58" xfId="414" applyFont="1" applyFill="1" applyBorder="1" applyAlignment="1" applyProtection="1">
      <alignment horizontal="center" vertical="center" wrapText="1"/>
      <protection hidden="1"/>
    </xf>
    <xf numFmtId="0" fontId="74" fillId="25" borderId="80" xfId="0" applyFont="1" applyFill="1" applyBorder="1" applyAlignment="1" applyProtection="1">
      <alignment horizontal="center" vertical="center" wrapText="1"/>
      <protection hidden="1"/>
    </xf>
    <xf numFmtId="0" fontId="74" fillId="25" borderId="81" xfId="0" applyFont="1" applyFill="1" applyBorder="1" applyAlignment="1" applyProtection="1">
      <alignment horizontal="center" vertical="center" wrapText="1"/>
      <protection hidden="1"/>
    </xf>
    <xf numFmtId="0" fontId="74" fillId="25" borderId="82" xfId="0" applyFont="1" applyFill="1" applyBorder="1" applyAlignment="1" applyProtection="1">
      <alignment horizontal="center" vertical="center" wrapText="1"/>
      <protection hidden="1"/>
    </xf>
    <xf numFmtId="0" fontId="74" fillId="25" borderId="83" xfId="0" applyFont="1" applyFill="1" applyBorder="1" applyAlignment="1" applyProtection="1">
      <alignment horizontal="center" vertical="center" wrapText="1"/>
      <protection hidden="1"/>
    </xf>
    <xf numFmtId="0" fontId="74" fillId="25" borderId="84" xfId="0" applyFont="1" applyFill="1" applyBorder="1" applyAlignment="1" applyProtection="1">
      <alignment horizontal="center" vertical="center" wrapText="1"/>
      <protection hidden="1"/>
    </xf>
    <xf numFmtId="0" fontId="74" fillId="25" borderId="85" xfId="0" applyFont="1" applyFill="1" applyBorder="1" applyAlignment="1" applyProtection="1">
      <alignment horizontal="center" vertical="center" wrapText="1"/>
      <protection hidden="1"/>
    </xf>
    <xf numFmtId="0" fontId="74" fillId="25" borderId="0" xfId="0" applyFont="1" applyFill="1" applyBorder="1" applyAlignment="1" applyProtection="1">
      <alignment horizontal="left" vertical="center" wrapText="1"/>
      <protection hidden="1"/>
    </xf>
    <xf numFmtId="0" fontId="75" fillId="25" borderId="45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46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47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79" xfId="0" applyFont="1" applyFill="1" applyBorder="1" applyAlignment="1" applyProtection="1">
      <alignment horizontal="center" vertical="center" wrapText="1"/>
      <protection hidden="1"/>
    </xf>
    <xf numFmtId="0" fontId="75" fillId="25" borderId="36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37" xfId="414" applyNumberFormat="1" applyFont="1" applyFill="1" applyBorder="1" applyAlignment="1" applyProtection="1">
      <alignment horizontal="center" vertical="center" wrapText="1"/>
      <protection hidden="1"/>
    </xf>
    <xf numFmtId="0" fontId="75" fillId="25" borderId="38" xfId="414" applyNumberFormat="1" applyFont="1" applyFill="1" applyBorder="1" applyAlignment="1" applyProtection="1">
      <alignment horizontal="center" vertical="center" wrapText="1"/>
      <protection hidden="1"/>
    </xf>
    <xf numFmtId="176" fontId="77" fillId="25" borderId="45" xfId="415" applyFont="1" applyFill="1" applyBorder="1" applyAlignment="1" applyProtection="1">
      <alignment horizontal="center" vertical="center" wrapText="1"/>
      <protection hidden="1"/>
    </xf>
    <xf numFmtId="176" fontId="77" fillId="25" borderId="46" xfId="415" applyFont="1" applyFill="1" applyBorder="1" applyAlignment="1" applyProtection="1">
      <alignment horizontal="center" vertical="center"/>
      <protection hidden="1"/>
    </xf>
    <xf numFmtId="176" fontId="77" fillId="25" borderId="47" xfId="415" applyFont="1" applyFill="1" applyBorder="1" applyAlignment="1" applyProtection="1">
      <alignment horizontal="center" vertical="center"/>
      <protection hidden="1"/>
    </xf>
    <xf numFmtId="0" fontId="77" fillId="25" borderId="54" xfId="0" applyFont="1" applyFill="1" applyBorder="1" applyAlignment="1" applyProtection="1">
      <alignment horizontal="center" vertical="center" wrapText="1"/>
      <protection hidden="1"/>
    </xf>
    <xf numFmtId="0" fontId="77" fillId="25" borderId="55" xfId="0" applyFont="1" applyFill="1" applyBorder="1" applyAlignment="1" applyProtection="1">
      <alignment horizontal="center" vertical="center" wrapText="1"/>
      <protection hidden="1"/>
    </xf>
    <xf numFmtId="0" fontId="77" fillId="25" borderId="16" xfId="0" applyFont="1" applyFill="1" applyBorder="1" applyAlignment="1" applyProtection="1">
      <alignment horizontal="center" vertical="center" wrapText="1"/>
      <protection hidden="1"/>
    </xf>
    <xf numFmtId="0" fontId="77" fillId="25" borderId="58" xfId="0" applyFont="1" applyFill="1" applyBorder="1" applyAlignment="1" applyProtection="1">
      <alignment horizontal="center" vertical="center" wrapText="1"/>
      <protection hidden="1"/>
    </xf>
    <xf numFmtId="0" fontId="77" fillId="25" borderId="86" xfId="0" applyFont="1" applyFill="1" applyBorder="1" applyAlignment="1" applyProtection="1">
      <alignment horizontal="center" vertical="center" wrapText="1"/>
      <protection hidden="1"/>
    </xf>
    <xf numFmtId="0" fontId="77" fillId="25" borderId="83" xfId="0" applyFont="1" applyFill="1" applyBorder="1" applyAlignment="1" applyProtection="1">
      <alignment horizontal="center" vertical="center" wrapText="1"/>
      <protection hidden="1"/>
    </xf>
    <xf numFmtId="0" fontId="77" fillId="25" borderId="87" xfId="0" applyFont="1" applyFill="1" applyBorder="1" applyAlignment="1" applyProtection="1">
      <alignment horizontal="center" vertical="center" wrapText="1"/>
      <protection hidden="1"/>
    </xf>
    <xf numFmtId="0" fontId="77" fillId="25" borderId="20" xfId="0" applyFont="1" applyFill="1" applyBorder="1" applyAlignment="1" applyProtection="1">
      <alignment horizontal="center" vertical="center" wrapText="1"/>
      <protection hidden="1"/>
    </xf>
    <xf numFmtId="0" fontId="77" fillId="25" borderId="65" xfId="0" applyFont="1" applyFill="1" applyBorder="1" applyAlignment="1" applyProtection="1">
      <alignment horizontal="center" vertical="center" wrapText="1"/>
      <protection hidden="1"/>
    </xf>
    <xf numFmtId="0" fontId="77" fillId="25" borderId="25" xfId="0" applyFont="1" applyFill="1" applyBorder="1" applyAlignment="1" applyProtection="1">
      <alignment horizontal="center" vertical="center" wrapText="1"/>
      <protection hidden="1"/>
    </xf>
    <xf numFmtId="0" fontId="77" fillId="25" borderId="71" xfId="0" applyFont="1" applyFill="1" applyBorder="1" applyAlignment="1" applyProtection="1">
      <alignment horizontal="center" vertical="center" wrapText="1"/>
      <protection hidden="1"/>
    </xf>
    <xf numFmtId="0" fontId="77" fillId="25" borderId="72" xfId="0" applyFont="1" applyFill="1" applyBorder="1" applyAlignment="1" applyProtection="1">
      <alignment horizontal="center" vertical="center"/>
      <protection hidden="1"/>
    </xf>
    <xf numFmtId="0" fontId="77" fillId="25" borderId="73" xfId="0" applyFont="1" applyFill="1" applyBorder="1" applyAlignment="1" applyProtection="1">
      <alignment horizontal="center" vertical="center"/>
      <protection hidden="1"/>
    </xf>
    <xf numFmtId="0" fontId="77" fillId="25" borderId="35" xfId="0" applyFont="1" applyFill="1" applyBorder="1" applyAlignment="1" applyProtection="1">
      <alignment horizontal="center" vertical="center" wrapText="1"/>
      <protection hidden="1"/>
    </xf>
    <xf numFmtId="0" fontId="77" fillId="25" borderId="35" xfId="0" applyFont="1" applyFill="1" applyBorder="1" applyAlignment="1" applyProtection="1">
      <alignment horizontal="center" vertical="center"/>
      <protection hidden="1"/>
    </xf>
    <xf numFmtId="0" fontId="77" fillId="25" borderId="27" xfId="0" applyFont="1" applyFill="1" applyBorder="1" applyAlignment="1" applyProtection="1">
      <alignment horizontal="center" vertical="center"/>
      <protection hidden="1"/>
    </xf>
    <xf numFmtId="178" fontId="75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75" fillId="25" borderId="30" xfId="0" applyNumberFormat="1" applyFont="1" applyFill="1" applyBorder="1" applyAlignment="1" applyProtection="1">
      <alignment horizontal="center" vertical="center" wrapText="1"/>
      <protection hidden="1"/>
    </xf>
    <xf numFmtId="0" fontId="74" fillId="25" borderId="56" xfId="0" applyFont="1" applyFill="1" applyBorder="1" applyAlignment="1" applyProtection="1">
      <alignment horizontal="center" vertical="center" wrapText="1"/>
      <protection hidden="1"/>
    </xf>
    <xf numFmtId="0" fontId="74" fillId="25" borderId="57" xfId="0" applyFont="1" applyFill="1" applyBorder="1" applyAlignment="1" applyProtection="1">
      <alignment horizontal="center" vertical="center" wrapText="1"/>
      <protection hidden="1"/>
    </xf>
    <xf numFmtId="0" fontId="75" fillId="25" borderId="77" xfId="0" applyFont="1" applyFill="1" applyBorder="1" applyAlignment="1" applyProtection="1">
      <alignment horizontal="center" vertical="center"/>
      <protection hidden="1"/>
    </xf>
    <xf numFmtId="176" fontId="75" fillId="25" borderId="16" xfId="415" applyFont="1" applyFill="1" applyBorder="1" applyAlignment="1" applyProtection="1">
      <alignment horizontal="center" vertical="center"/>
      <protection hidden="1"/>
    </xf>
    <xf numFmtId="176" fontId="75" fillId="25" borderId="58" xfId="415" applyFont="1" applyFill="1" applyBorder="1" applyAlignment="1" applyProtection="1">
      <alignment horizontal="center" vertical="center"/>
      <protection hidden="1"/>
    </xf>
    <xf numFmtId="0" fontId="75" fillId="25" borderId="57" xfId="0" applyFont="1" applyFill="1" applyBorder="1" applyAlignment="1" applyProtection="1">
      <alignment horizontal="center" vertical="center" wrapText="1"/>
      <protection hidden="1"/>
    </xf>
    <xf numFmtId="0" fontId="167" fillId="25" borderId="0" xfId="0" applyNumberFormat="1" applyFont="1" applyFill="1" applyAlignment="1" applyProtection="1">
      <alignment horizontal="center" vertical="center"/>
      <protection hidden="1"/>
    </xf>
    <xf numFmtId="176" fontId="75" fillId="25" borderId="46" xfId="415" applyFont="1" applyFill="1" applyBorder="1" applyAlignment="1" applyProtection="1">
      <alignment horizontal="center" vertical="center" wrapText="1"/>
      <protection hidden="1"/>
    </xf>
    <xf numFmtId="176" fontId="75" fillId="25" borderId="47" xfId="415" applyFont="1" applyFill="1" applyBorder="1" applyAlignment="1" applyProtection="1">
      <alignment horizontal="center" vertical="center" wrapText="1"/>
      <protection hidden="1"/>
    </xf>
    <xf numFmtId="0" fontId="75" fillId="25" borderId="72" xfId="0" applyFont="1" applyFill="1" applyBorder="1" applyAlignment="1" applyProtection="1">
      <alignment horizontal="center" vertical="center" wrapText="1"/>
      <protection hidden="1"/>
    </xf>
    <xf numFmtId="0" fontId="75" fillId="25" borderId="73" xfId="0" applyFont="1" applyFill="1" applyBorder="1" applyAlignment="1" applyProtection="1">
      <alignment horizontal="center" vertical="center" wrapText="1"/>
      <protection hidden="1"/>
    </xf>
    <xf numFmtId="0" fontId="75" fillId="25" borderId="88" xfId="0" applyFont="1" applyFill="1" applyBorder="1" applyAlignment="1" applyProtection="1">
      <alignment horizontal="center" vertical="center" wrapText="1"/>
      <protection hidden="1"/>
    </xf>
    <xf numFmtId="210" fontId="75" fillId="25" borderId="89" xfId="0" applyNumberFormat="1" applyFont="1" applyFill="1" applyBorder="1" applyAlignment="1" applyProtection="1">
      <alignment horizontal="right" vertical="center"/>
      <protection hidden="1"/>
    </xf>
    <xf numFmtId="247" fontId="74" fillId="25" borderId="0" xfId="444" applyNumberFormat="1" applyFont="1" applyFill="1" applyBorder="1" applyAlignment="1" applyProtection="1">
      <alignment horizontal="left" vertical="center"/>
      <protection hidden="1"/>
    </xf>
    <xf numFmtId="247" fontId="74" fillId="25" borderId="89" xfId="444" applyNumberFormat="1" applyFont="1" applyFill="1" applyBorder="1" applyAlignment="1" applyProtection="1">
      <alignment horizontal="left" vertical="center"/>
      <protection hidden="1"/>
    </xf>
  </cellXfs>
  <cellStyles count="9301">
    <cellStyle name=" 1" xfId="1"/>
    <cellStyle name=" 1 2" xfId="566"/>
    <cellStyle name="(##.00)" xfId="8030"/>
    <cellStyle name="(표준)" xfId="8031"/>
    <cellStyle name="??&amp;O?&amp;H?_x0008__x000f__x0007_?_x0007__x0001__x0001_" xfId="2969"/>
    <cellStyle name="??&amp;O?&amp;H?_x0008_??_x0007__x0001__x0001_" xfId="501"/>
    <cellStyle name="_02-수치지도(1년차)" xfId="8032"/>
    <cellStyle name="_금융점포(광주)" xfId="2974"/>
    <cellStyle name="_은행별 점포현황(202011년12월말기준)" xfId="2975"/>
    <cellStyle name="_Book1" xfId="2970"/>
    <cellStyle name="_Capex Tracking Control Sheet -ADMIN " xfId="2971"/>
    <cellStyle name="_Project tracking Puri (Diana) per March'06 " xfId="2972"/>
    <cellStyle name="_Recon with FAR " xfId="2973"/>
    <cellStyle name="¤@?e_TEST-1 " xfId="2"/>
    <cellStyle name="20% - 강조색1" xfId="3" builtinId="30" customBuiltin="1"/>
    <cellStyle name="20% - 강조색1 10" xfId="3894"/>
    <cellStyle name="20% - 강조색1 2" xfId="4"/>
    <cellStyle name="20% - 강조색1 2 2" xfId="5"/>
    <cellStyle name="20% - 강조색1 2 2 2" xfId="2982"/>
    <cellStyle name="20% - 강조색1 2 2 2 2" xfId="8775"/>
    <cellStyle name="20% - 강조색1 2 2 2 2 2" xfId="9172"/>
    <cellStyle name="20% - 강조색1 2 2 2 3" xfId="8776"/>
    <cellStyle name="20% - 강조색1 2 2 2 3 2" xfId="9171"/>
    <cellStyle name="20% - 강조색1 2 2 3" xfId="2983"/>
    <cellStyle name="20% - 강조색1 2 2 3 2" xfId="2984"/>
    <cellStyle name="20% - 강조색1 2 2 3 3" xfId="3895"/>
    <cellStyle name="20% - 강조색1 2 2 4" xfId="3896"/>
    <cellStyle name="20% - 강조색1 2 2 5" xfId="4490"/>
    <cellStyle name="20% - 강조색1 2 2 5 2" xfId="9079"/>
    <cellStyle name="20% - 강조색1 2 2 6" xfId="579"/>
    <cellStyle name="20% - 강조색1 2 2_012_보건및사회보장" xfId="2985"/>
    <cellStyle name="20% - 강조색1 2 3" xfId="6"/>
    <cellStyle name="20% - 강조색1 2 3 2" xfId="2987"/>
    <cellStyle name="20% - 강조색1 2 3 3" xfId="2986"/>
    <cellStyle name="20% - 강조색1 2 4" xfId="2988"/>
    <cellStyle name="20% - 강조색1 2 5" xfId="2989"/>
    <cellStyle name="20% - 강조색1 2 6" xfId="2990"/>
    <cellStyle name="20% - 강조색1 2 6 2" xfId="4491"/>
    <cellStyle name="20% - 강조색1 2 6 3" xfId="4492"/>
    <cellStyle name="20% - 강조색1 2_014_교육및문화" xfId="2991"/>
    <cellStyle name="20% - 강조색1 3" xfId="7"/>
    <cellStyle name="20% - 강조색1 3 2" xfId="8"/>
    <cellStyle name="20% - 강조색1 3 2 2" xfId="581"/>
    <cellStyle name="20% - 강조색1 3 2 2 2" xfId="4493"/>
    <cellStyle name="20% - 강조색1 3 2 2 2 2" xfId="9128"/>
    <cellStyle name="20% - 강조색1 3 2 2 3" xfId="9085"/>
    <cellStyle name="20% - 강조색1 3 2 3" xfId="2992"/>
    <cellStyle name="20% - 강조색1 3 2 4" xfId="7860"/>
    <cellStyle name="20% - 강조색1 3 2 5" xfId="580"/>
    <cellStyle name="20% - 강조색1 3 2_004_노동" xfId="2993"/>
    <cellStyle name="20% - 강조색1 3 3" xfId="582"/>
    <cellStyle name="20% - 강조색1 3 3 2" xfId="4494"/>
    <cellStyle name="20% - 강조색1 3 3 2 2" xfId="9127"/>
    <cellStyle name="20% - 강조색1 3 3 3" xfId="8777"/>
    <cellStyle name="20% - 강조색1 3 4" xfId="3897"/>
    <cellStyle name="20% - 강조색1 3 5" xfId="502"/>
    <cellStyle name="20% - 강조색1 4" xfId="9"/>
    <cellStyle name="20% - 강조색1 4 2" xfId="2994"/>
    <cellStyle name="20% - 강조색1 4 3" xfId="4495"/>
    <cellStyle name="20% - 강조색1 4 3 2" xfId="9126"/>
    <cellStyle name="20% - 강조색1 4 4" xfId="583"/>
    <cellStyle name="20% - 강조색1 5" xfId="458"/>
    <cellStyle name="20% - 강조색1 5 2" xfId="6318"/>
    <cellStyle name="20% - 강조색1 5 3" xfId="2995"/>
    <cellStyle name="20% - 강조색1 6" xfId="2996"/>
    <cellStyle name="20% - 강조색1 6 2" xfId="3898"/>
    <cellStyle name="20% - 강조색1 6 3" xfId="3899"/>
    <cellStyle name="20% - 강조색1 7" xfId="3900"/>
    <cellStyle name="20% - 강조색1 8" xfId="3901"/>
    <cellStyle name="20% - 강조색1 8 2" xfId="7969"/>
    <cellStyle name="20% - 강조색1 9" xfId="3902"/>
    <cellStyle name="20% - 강조색2" xfId="10" builtinId="34" customBuiltin="1"/>
    <cellStyle name="20% - 강조색2 10" xfId="3903"/>
    <cellStyle name="20% - 강조색2 2" xfId="11"/>
    <cellStyle name="20% - 강조색2 2 2" xfId="12"/>
    <cellStyle name="20% - 강조색2 2 2 2" xfId="2997"/>
    <cellStyle name="20% - 강조색2 2 2 2 2" xfId="8778"/>
    <cellStyle name="20% - 강조색2 2 2 2 2 2" xfId="9170"/>
    <cellStyle name="20% - 강조색2 2 2 2 3" xfId="8779"/>
    <cellStyle name="20% - 강조색2 2 2 2 3 2" xfId="9169"/>
    <cellStyle name="20% - 강조색2 2 2 3" xfId="2998"/>
    <cellStyle name="20% - 강조색2 2 2 3 2" xfId="2999"/>
    <cellStyle name="20% - 강조색2 2 2 3 3" xfId="3904"/>
    <cellStyle name="20% - 강조색2 2 2 4" xfId="3905"/>
    <cellStyle name="20% - 강조색2 2 2 5" xfId="4496"/>
    <cellStyle name="20% - 강조색2 2 2 5 2" xfId="9078"/>
    <cellStyle name="20% - 강조색2 2 2 6" xfId="584"/>
    <cellStyle name="20% - 강조색2 2 2_012_보건및사회보장" xfId="3000"/>
    <cellStyle name="20% - 강조색2 2 3" xfId="13"/>
    <cellStyle name="20% - 강조색2 2 3 2" xfId="3002"/>
    <cellStyle name="20% - 강조색2 2 3 3" xfId="3001"/>
    <cellStyle name="20% - 강조색2 2 4" xfId="3003"/>
    <cellStyle name="20% - 강조색2 2 5" xfId="3004"/>
    <cellStyle name="20% - 강조색2 2 6" xfId="3005"/>
    <cellStyle name="20% - 강조색2 2 6 2" xfId="4497"/>
    <cellStyle name="20% - 강조색2 2 6 3" xfId="4498"/>
    <cellStyle name="20% - 강조색2 2_014_교육및문화" xfId="3006"/>
    <cellStyle name="20% - 강조색2 3" xfId="14"/>
    <cellStyle name="20% - 강조색2 3 2" xfId="15"/>
    <cellStyle name="20% - 강조색2 3 2 2" xfId="586"/>
    <cellStyle name="20% - 강조색2 3 2 2 2" xfId="4499"/>
    <cellStyle name="20% - 강조색2 3 2 2 2 2" xfId="9125"/>
    <cellStyle name="20% - 강조색2 3 2 2 3" xfId="9196"/>
    <cellStyle name="20% - 강조색2 3 2 3" xfId="3007"/>
    <cellStyle name="20% - 강조색2 3 2 4" xfId="7861"/>
    <cellStyle name="20% - 강조색2 3 2 5" xfId="585"/>
    <cellStyle name="20% - 강조색2 3 2_004_노동" xfId="3008"/>
    <cellStyle name="20% - 강조색2 3 3" xfId="587"/>
    <cellStyle name="20% - 강조색2 3 3 2" xfId="4500"/>
    <cellStyle name="20% - 강조색2 3 3 2 2" xfId="9124"/>
    <cellStyle name="20% - 강조색2 3 3 3" xfId="8780"/>
    <cellStyle name="20% - 강조색2 3 4" xfId="3906"/>
    <cellStyle name="20% - 강조색2 3 5" xfId="503"/>
    <cellStyle name="20% - 강조색2 4" xfId="16"/>
    <cellStyle name="20% - 강조색2 4 2" xfId="3009"/>
    <cellStyle name="20% - 강조색2 4 3" xfId="4501"/>
    <cellStyle name="20% - 강조색2 4 3 2" xfId="9285"/>
    <cellStyle name="20% - 강조색2 4 4" xfId="588"/>
    <cellStyle name="20% - 강조색2 5" xfId="459"/>
    <cellStyle name="20% - 강조색2 5 2" xfId="6319"/>
    <cellStyle name="20% - 강조색2 5 3" xfId="3010"/>
    <cellStyle name="20% - 강조색2 6" xfId="3011"/>
    <cellStyle name="20% - 강조색2 6 2" xfId="3907"/>
    <cellStyle name="20% - 강조색2 6 3" xfId="3908"/>
    <cellStyle name="20% - 강조색2 7" xfId="3909"/>
    <cellStyle name="20% - 강조색2 8" xfId="3910"/>
    <cellStyle name="20% - 강조색2 8 2" xfId="7970"/>
    <cellStyle name="20% - 강조색2 9" xfId="3911"/>
    <cellStyle name="20% - 강조색3" xfId="17" builtinId="38" customBuiltin="1"/>
    <cellStyle name="20% - 강조색3 10" xfId="3912"/>
    <cellStyle name="20% - 강조색3 2" xfId="18"/>
    <cellStyle name="20% - 강조색3 2 2" xfId="19"/>
    <cellStyle name="20% - 강조색3 2 2 2" xfId="3012"/>
    <cellStyle name="20% - 강조색3 2 2 2 2" xfId="8781"/>
    <cellStyle name="20% - 강조색3 2 2 2 2 2" xfId="9168"/>
    <cellStyle name="20% - 강조색3 2 2 2 3" xfId="8782"/>
    <cellStyle name="20% - 강조색3 2 2 2 3 2" xfId="9147"/>
    <cellStyle name="20% - 강조색3 2 2 3" xfId="3013"/>
    <cellStyle name="20% - 강조색3 2 2 3 2" xfId="3014"/>
    <cellStyle name="20% - 강조색3 2 2 3 3" xfId="3913"/>
    <cellStyle name="20% - 강조색3 2 2 4" xfId="3914"/>
    <cellStyle name="20% - 강조색3 2 2 5" xfId="4502"/>
    <cellStyle name="20% - 강조색3 2 2 5 2" xfId="9077"/>
    <cellStyle name="20% - 강조색3 2 2 6" xfId="589"/>
    <cellStyle name="20% - 강조색3 2 2_012_보건및사회보장" xfId="3015"/>
    <cellStyle name="20% - 강조색3 2 3" xfId="20"/>
    <cellStyle name="20% - 강조색3 2 3 2" xfId="3017"/>
    <cellStyle name="20% - 강조색3 2 3 3" xfId="3016"/>
    <cellStyle name="20% - 강조색3 2 4" xfId="3018"/>
    <cellStyle name="20% - 강조색3 2 5" xfId="3019"/>
    <cellStyle name="20% - 강조색3 2 6" xfId="3020"/>
    <cellStyle name="20% - 강조색3 2 6 2" xfId="4503"/>
    <cellStyle name="20% - 강조색3 2 6 3" xfId="4504"/>
    <cellStyle name="20% - 강조색3 2_014_교육및문화" xfId="3021"/>
    <cellStyle name="20% - 강조색3 3" xfId="21"/>
    <cellStyle name="20% - 강조색3 3 2" xfId="22"/>
    <cellStyle name="20% - 강조색3 3 2 2" xfId="591"/>
    <cellStyle name="20% - 강조색3 3 2 2 2" xfId="4505"/>
    <cellStyle name="20% - 강조색3 3 2 2 2 2" xfId="9284"/>
    <cellStyle name="20% - 강조색3 3 2 2 3" xfId="8997"/>
    <cellStyle name="20% - 강조색3 3 2 3" xfId="3022"/>
    <cellStyle name="20% - 강조색3 3 2 4" xfId="7862"/>
    <cellStyle name="20% - 강조색3 3 2 5" xfId="590"/>
    <cellStyle name="20% - 강조색3 3 2_004_노동" xfId="3023"/>
    <cellStyle name="20% - 강조색3 3 3" xfId="592"/>
    <cellStyle name="20% - 강조색3 3 3 2" xfId="4506"/>
    <cellStyle name="20% - 강조색3 3 3 2 2" xfId="9283"/>
    <cellStyle name="20% - 강조색3 3 3 3" xfId="8783"/>
    <cellStyle name="20% - 강조색3 3 4" xfId="3915"/>
    <cellStyle name="20% - 강조색3 3 5" xfId="504"/>
    <cellStyle name="20% - 강조색3 4" xfId="23"/>
    <cellStyle name="20% - 강조색3 4 2" xfId="3024"/>
    <cellStyle name="20% - 강조색3 4 3" xfId="4507"/>
    <cellStyle name="20% - 강조색3 4 3 2" xfId="9282"/>
    <cellStyle name="20% - 강조색3 4 4" xfId="593"/>
    <cellStyle name="20% - 강조색3 5" xfId="460"/>
    <cellStyle name="20% - 강조색3 5 2" xfId="6320"/>
    <cellStyle name="20% - 강조색3 5 3" xfId="3025"/>
    <cellStyle name="20% - 강조색3 6" xfId="3026"/>
    <cellStyle name="20% - 강조색3 6 2" xfId="3916"/>
    <cellStyle name="20% - 강조색3 6 3" xfId="3917"/>
    <cellStyle name="20% - 강조색3 7" xfId="3918"/>
    <cellStyle name="20% - 강조색3 8" xfId="3919"/>
    <cellStyle name="20% - 강조색3 8 2" xfId="7971"/>
    <cellStyle name="20% - 강조색3 9" xfId="3920"/>
    <cellStyle name="20% - 강조색4" xfId="24" builtinId="42" customBuiltin="1"/>
    <cellStyle name="20% - 강조색4 10" xfId="3921"/>
    <cellStyle name="20% - 강조색4 2" xfId="25"/>
    <cellStyle name="20% - 강조색4 2 2" xfId="26"/>
    <cellStyle name="20% - 강조색4 2 2 2" xfId="3027"/>
    <cellStyle name="20% - 강조색4 2 2 2 2" xfId="8784"/>
    <cellStyle name="20% - 강조색4 2 2 2 2 2" xfId="9146"/>
    <cellStyle name="20% - 강조색4 2 2 2 3" xfId="8785"/>
    <cellStyle name="20% - 강조색4 2 2 2 3 2" xfId="9145"/>
    <cellStyle name="20% - 강조색4 2 2 3" xfId="3028"/>
    <cellStyle name="20% - 강조색4 2 2 3 2" xfId="3029"/>
    <cellStyle name="20% - 강조색4 2 2 3 3" xfId="3922"/>
    <cellStyle name="20% - 강조색4 2 2 4" xfId="3923"/>
    <cellStyle name="20% - 강조색4 2 2 5" xfId="4508"/>
    <cellStyle name="20% - 강조색4 2 2 5 2" xfId="9076"/>
    <cellStyle name="20% - 강조색4 2 2 6" xfId="594"/>
    <cellStyle name="20% - 강조색4 2 2_012_보건및사회보장" xfId="3030"/>
    <cellStyle name="20% - 강조색4 2 3" xfId="27"/>
    <cellStyle name="20% - 강조색4 2 3 2" xfId="3032"/>
    <cellStyle name="20% - 강조색4 2 3 3" xfId="3031"/>
    <cellStyle name="20% - 강조색4 2 4" xfId="3033"/>
    <cellStyle name="20% - 강조색4 2 5" xfId="3034"/>
    <cellStyle name="20% - 강조색4 2 6" xfId="3035"/>
    <cellStyle name="20% - 강조색4 2 6 2" xfId="4509"/>
    <cellStyle name="20% - 강조색4 2 6 3" xfId="4510"/>
    <cellStyle name="20% - 강조색4 2_014_교육및문화" xfId="3036"/>
    <cellStyle name="20% - 강조색4 3" xfId="28"/>
    <cellStyle name="20% - 강조색4 3 2" xfId="29"/>
    <cellStyle name="20% - 강조색4 3 2 2" xfId="596"/>
    <cellStyle name="20% - 강조색4 3 2 2 2" xfId="4511"/>
    <cellStyle name="20% - 강조색4 3 2 2 2 2" xfId="9167"/>
    <cellStyle name="20% - 강조색4 3 2 2 3" xfId="9195"/>
    <cellStyle name="20% - 강조색4 3 2 3" xfId="3037"/>
    <cellStyle name="20% - 강조색4 3 2 4" xfId="7863"/>
    <cellStyle name="20% - 강조색4 3 2 5" xfId="595"/>
    <cellStyle name="20% - 강조색4 3 2_004_노동" xfId="3038"/>
    <cellStyle name="20% - 강조색4 3 3" xfId="597"/>
    <cellStyle name="20% - 강조색4 3 3 2" xfId="4512"/>
    <cellStyle name="20% - 강조색4 3 3 2 2" xfId="9166"/>
    <cellStyle name="20% - 강조색4 3 3 3" xfId="8786"/>
    <cellStyle name="20% - 강조색4 3 4" xfId="3924"/>
    <cellStyle name="20% - 강조색4 3 5" xfId="505"/>
    <cellStyle name="20% - 강조색4 4" xfId="30"/>
    <cellStyle name="20% - 강조색4 4 2" xfId="3039"/>
    <cellStyle name="20% - 강조색4 4 3" xfId="4513"/>
    <cellStyle name="20% - 강조색4 4 3 2" xfId="9165"/>
    <cellStyle name="20% - 강조색4 4 4" xfId="598"/>
    <cellStyle name="20% - 강조색4 5" xfId="461"/>
    <cellStyle name="20% - 강조색4 5 2" xfId="6321"/>
    <cellStyle name="20% - 강조색4 5 3" xfId="3040"/>
    <cellStyle name="20% - 강조색4 6" xfId="3041"/>
    <cellStyle name="20% - 강조색4 6 2" xfId="3925"/>
    <cellStyle name="20% - 강조색4 6 3" xfId="3926"/>
    <cellStyle name="20% - 강조색4 7" xfId="3927"/>
    <cellStyle name="20% - 강조색4 8" xfId="3928"/>
    <cellStyle name="20% - 강조색4 8 2" xfId="7972"/>
    <cellStyle name="20% - 강조색4 9" xfId="3929"/>
    <cellStyle name="20% - 강조색5" xfId="31" builtinId="46" customBuiltin="1"/>
    <cellStyle name="20% - 강조색5 10" xfId="3930"/>
    <cellStyle name="20% - 강조색5 2" xfId="32"/>
    <cellStyle name="20% - 강조색5 2 2" xfId="33"/>
    <cellStyle name="20% - 강조색5 2 2 2" xfId="3042"/>
    <cellStyle name="20% - 강조색5 2 2 2 2" xfId="8787"/>
    <cellStyle name="20% - 강조색5 2 2 2 2 2" xfId="9093"/>
    <cellStyle name="20% - 강조색5 2 2 2 3" xfId="8788"/>
    <cellStyle name="20% - 강조색5 2 2 2 3 2" xfId="9144"/>
    <cellStyle name="20% - 강조색5 2 2 3" xfId="3043"/>
    <cellStyle name="20% - 강조색5 2 2 3 2" xfId="3044"/>
    <cellStyle name="20% - 강조색5 2 2 3 3" xfId="3931"/>
    <cellStyle name="20% - 강조색5 2 2 4" xfId="3932"/>
    <cellStyle name="20% - 강조색5 2 2 5" xfId="4514"/>
    <cellStyle name="20% - 강조색5 2 2 5 2" xfId="9197"/>
    <cellStyle name="20% - 강조색5 2 2 6" xfId="599"/>
    <cellStyle name="20% - 강조색5 2 2_012_보건및사회보장" xfId="3045"/>
    <cellStyle name="20% - 강조색5 2 3" xfId="34"/>
    <cellStyle name="20% - 강조색5 2 3 2" xfId="3047"/>
    <cellStyle name="20% - 강조색5 2 3 3" xfId="3046"/>
    <cellStyle name="20% - 강조색5 2 4" xfId="3048"/>
    <cellStyle name="20% - 강조색5 2 5" xfId="3049"/>
    <cellStyle name="20% - 강조색5 2 6" xfId="3050"/>
    <cellStyle name="20% - 강조색5 2 6 2" xfId="4515"/>
    <cellStyle name="20% - 강조색5 2 6 3" xfId="4516"/>
    <cellStyle name="20% - 강조색5 2_014_교육및문화" xfId="3051"/>
    <cellStyle name="20% - 강조색5 3" xfId="35"/>
    <cellStyle name="20% - 강조색5 3 2" xfId="36"/>
    <cellStyle name="20% - 강조색5 3 2 2" xfId="601"/>
    <cellStyle name="20% - 강조색5 3 2 2 2" xfId="4517"/>
    <cellStyle name="20% - 강조색5 3 2 2 2 2" xfId="9164"/>
    <cellStyle name="20% - 강조색5 3 2 2 3" xfId="8996"/>
    <cellStyle name="20% - 강조색5 3 2 3" xfId="3052"/>
    <cellStyle name="20% - 강조색5 3 2 4" xfId="7864"/>
    <cellStyle name="20% - 강조색5 3 2 5" xfId="600"/>
    <cellStyle name="20% - 강조색5 3 2_004_노동" xfId="3053"/>
    <cellStyle name="20% - 강조색5 3 3" xfId="602"/>
    <cellStyle name="20% - 강조색5 3 3 2" xfId="4518"/>
    <cellStyle name="20% - 강조색5 3 3 2 2" xfId="9163"/>
    <cellStyle name="20% - 강조색5 3 3 3" xfId="8789"/>
    <cellStyle name="20% - 강조색5 3 4" xfId="3933"/>
    <cellStyle name="20% - 강조색5 3 5" xfId="506"/>
    <cellStyle name="20% - 강조색5 4" xfId="37"/>
    <cellStyle name="20% - 강조색5 4 2" xfId="3054"/>
    <cellStyle name="20% - 강조색5 4 3" xfId="4519"/>
    <cellStyle name="20% - 강조색5 4 3 2" xfId="9162"/>
    <cellStyle name="20% - 강조색5 4 4" xfId="603"/>
    <cellStyle name="20% - 강조색5 5" xfId="462"/>
    <cellStyle name="20% - 강조색5 5 2" xfId="6322"/>
    <cellStyle name="20% - 강조색5 5 3" xfId="3055"/>
    <cellStyle name="20% - 강조색5 6" xfId="3056"/>
    <cellStyle name="20% - 강조색5 6 2" xfId="3934"/>
    <cellStyle name="20% - 강조색5 6 3" xfId="3935"/>
    <cellStyle name="20% - 강조색5 7" xfId="3936"/>
    <cellStyle name="20% - 강조색5 8" xfId="3937"/>
    <cellStyle name="20% - 강조색5 8 2" xfId="7973"/>
    <cellStyle name="20% - 강조색5 9" xfId="3938"/>
    <cellStyle name="20% - 강조색6" xfId="38" builtinId="50" customBuiltin="1"/>
    <cellStyle name="20% - 강조색6 10" xfId="3939"/>
    <cellStyle name="20% - 강조색6 2" xfId="39"/>
    <cellStyle name="20% - 강조색6 2 2" xfId="40"/>
    <cellStyle name="20% - 강조색6 2 2 2" xfId="3057"/>
    <cellStyle name="20% - 강조색6 2 2 2 2" xfId="8790"/>
    <cellStyle name="20% - 강조색6 2 2 2 2 2" xfId="9143"/>
    <cellStyle name="20% - 강조색6 2 2 2 3" xfId="8791"/>
    <cellStyle name="20% - 강조색6 2 2 2 3 2" xfId="9142"/>
    <cellStyle name="20% - 강조색6 2 2 3" xfId="3058"/>
    <cellStyle name="20% - 강조색6 2 2 3 2" xfId="3059"/>
    <cellStyle name="20% - 강조색6 2 2 3 3" xfId="3940"/>
    <cellStyle name="20% - 강조색6 2 2 4" xfId="3941"/>
    <cellStyle name="20% - 강조색6 2 2 5" xfId="4520"/>
    <cellStyle name="20% - 강조색6 2 2 5 2" xfId="9075"/>
    <cellStyle name="20% - 강조색6 2 2 6" xfId="604"/>
    <cellStyle name="20% - 강조색6 2 2_012_보건및사회보장" xfId="3060"/>
    <cellStyle name="20% - 강조색6 2 3" xfId="41"/>
    <cellStyle name="20% - 강조색6 2 3 2" xfId="3062"/>
    <cellStyle name="20% - 강조색6 2 3 3" xfId="3061"/>
    <cellStyle name="20% - 강조색6 2 4" xfId="3063"/>
    <cellStyle name="20% - 강조색6 2 5" xfId="3064"/>
    <cellStyle name="20% - 강조색6 2 6" xfId="3065"/>
    <cellStyle name="20% - 강조색6 2 6 2" xfId="4521"/>
    <cellStyle name="20% - 강조색6 2 6 3" xfId="4522"/>
    <cellStyle name="20% - 강조색6 2_014_교육및문화" xfId="3066"/>
    <cellStyle name="20% - 강조색6 3" xfId="42"/>
    <cellStyle name="20% - 강조색6 3 2" xfId="43"/>
    <cellStyle name="20% - 강조색6 3 2 2" xfId="606"/>
    <cellStyle name="20% - 강조색6 3 2 2 2" xfId="4523"/>
    <cellStyle name="20% - 강조색6 3 2 2 2 2" xfId="9161"/>
    <cellStyle name="20% - 강조색6 3 2 2 3" xfId="9099"/>
    <cellStyle name="20% - 강조색6 3 2 3" xfId="3067"/>
    <cellStyle name="20% - 강조색6 3 2 4" xfId="7865"/>
    <cellStyle name="20% - 강조색6 3 2 5" xfId="605"/>
    <cellStyle name="20% - 강조색6 3 2_004_노동" xfId="3068"/>
    <cellStyle name="20% - 강조색6 3 3" xfId="607"/>
    <cellStyle name="20% - 강조색6 3 3 2" xfId="4524"/>
    <cellStyle name="20% - 강조색6 3 3 2 2" xfId="9160"/>
    <cellStyle name="20% - 강조색6 3 3 3" xfId="8792"/>
    <cellStyle name="20% - 강조색6 3 4" xfId="3942"/>
    <cellStyle name="20% - 강조색6 3 5" xfId="507"/>
    <cellStyle name="20% - 강조색6 4" xfId="44"/>
    <cellStyle name="20% - 강조색6 4 2" xfId="3069"/>
    <cellStyle name="20% - 강조색6 4 3" xfId="4525"/>
    <cellStyle name="20% - 강조색6 4 3 2" xfId="9159"/>
    <cellStyle name="20% - 강조색6 4 4" xfId="608"/>
    <cellStyle name="20% - 강조색6 5" xfId="463"/>
    <cellStyle name="20% - 강조색6 5 2" xfId="6323"/>
    <cellStyle name="20% - 강조색6 5 3" xfId="3070"/>
    <cellStyle name="20% - 강조색6 6" xfId="3071"/>
    <cellStyle name="20% - 강조색6 6 2" xfId="3943"/>
    <cellStyle name="20% - 강조색6 6 3" xfId="3944"/>
    <cellStyle name="20% - 강조색6 7" xfId="3945"/>
    <cellStyle name="20% - 강조색6 8" xfId="3946"/>
    <cellStyle name="20% - 강조색6 8 2" xfId="7974"/>
    <cellStyle name="20% - 강조색6 9" xfId="3947"/>
    <cellStyle name="20% - Accent1" xfId="567"/>
    <cellStyle name="20% - Accent1 2" xfId="568"/>
    <cellStyle name="20% - Accent1 2 2" xfId="4484"/>
    <cellStyle name="20% - Accent1 2 2 2" xfId="8926"/>
    <cellStyle name="20% - Accent1 2 3" xfId="9152"/>
    <cellStyle name="20% - Accent1 3" xfId="3888"/>
    <cellStyle name="20% - Accent1 4" xfId="7854"/>
    <cellStyle name="20% - Accent1_010_주택건설" xfId="2976"/>
    <cellStyle name="20% - Accent2" xfId="569"/>
    <cellStyle name="20% - Accent2 2" xfId="570"/>
    <cellStyle name="20% - Accent2 2 2" xfId="4485"/>
    <cellStyle name="20% - Accent2 2 2 2" xfId="8925"/>
    <cellStyle name="20% - Accent2 2 3" xfId="8888"/>
    <cellStyle name="20% - Accent2 3" xfId="3889"/>
    <cellStyle name="20% - Accent2 4" xfId="7855"/>
    <cellStyle name="20% - Accent2_010_주택건설" xfId="2977"/>
    <cellStyle name="20% - Accent3" xfId="571"/>
    <cellStyle name="20% - Accent3 2" xfId="572"/>
    <cellStyle name="20% - Accent3 2 2" xfId="4486"/>
    <cellStyle name="20% - Accent3 2 2 2" xfId="8924"/>
    <cellStyle name="20% - Accent3 2 3" xfId="8887"/>
    <cellStyle name="20% - Accent3 3" xfId="3890"/>
    <cellStyle name="20% - Accent3 4" xfId="7856"/>
    <cellStyle name="20% - Accent3_010_주택건설" xfId="2978"/>
    <cellStyle name="20% - Accent4" xfId="573"/>
    <cellStyle name="20% - Accent4 2" xfId="574"/>
    <cellStyle name="20% - Accent4 2 2" xfId="4487"/>
    <cellStyle name="20% - Accent4 2 2 2" xfId="8923"/>
    <cellStyle name="20% - Accent4 2 3" xfId="9084"/>
    <cellStyle name="20% - Accent4 3" xfId="3891"/>
    <cellStyle name="20% - Accent4 4" xfId="7857"/>
    <cellStyle name="20% - Accent4_010_주택건설" xfId="2979"/>
    <cellStyle name="20% - Accent5" xfId="575"/>
    <cellStyle name="20% - Accent5 2" xfId="576"/>
    <cellStyle name="20% - Accent5 2 2" xfId="4488"/>
    <cellStyle name="20% - Accent5 2 2 2" xfId="8922"/>
    <cellStyle name="20% - Accent5 2 3" xfId="9089"/>
    <cellStyle name="20% - Accent5 3" xfId="3892"/>
    <cellStyle name="20% - Accent5 4" xfId="7858"/>
    <cellStyle name="20% - Accent5_010_주택건설" xfId="2980"/>
    <cellStyle name="20% - Accent6" xfId="577"/>
    <cellStyle name="20% - Accent6 2" xfId="578"/>
    <cellStyle name="20% - Accent6 2 2" xfId="4489"/>
    <cellStyle name="20% - Accent6 2 2 2" xfId="8921"/>
    <cellStyle name="20% - Accent6 2 3" xfId="9097"/>
    <cellStyle name="20% - Accent6 3" xfId="3893"/>
    <cellStyle name="20% - Accent6 4" xfId="7859"/>
    <cellStyle name="20% - Accent6_010_주택건설" xfId="2981"/>
    <cellStyle name="40% - 강조색1" xfId="45" builtinId="31" customBuiltin="1"/>
    <cellStyle name="40% - 강조색1 10" xfId="3954"/>
    <cellStyle name="40% - 강조색1 2" xfId="46"/>
    <cellStyle name="40% - 강조색1 2 10" xfId="8033"/>
    <cellStyle name="40% - 강조색1 2 11" xfId="8034"/>
    <cellStyle name="40% - 강조색1 2 12" xfId="8035"/>
    <cellStyle name="40% - 강조색1 2 13" xfId="8036"/>
    <cellStyle name="40% - 강조색1 2 14" xfId="8037"/>
    <cellStyle name="40% - 강조색1 2 15" xfId="8038"/>
    <cellStyle name="40% - 강조색1 2 16" xfId="8039"/>
    <cellStyle name="40% - 강조색1 2 17" xfId="8040"/>
    <cellStyle name="40% - 강조색1 2 18" xfId="8041"/>
    <cellStyle name="40% - 강조색1 2 19" xfId="8042"/>
    <cellStyle name="40% - 강조색1 2 2" xfId="47"/>
    <cellStyle name="40% - 강조색1 2 2 10" xfId="9247"/>
    <cellStyle name="40% - 강조색1 2 2 2" xfId="3078"/>
    <cellStyle name="40% - 강조색1 2 2 2 2" xfId="8043"/>
    <cellStyle name="40% - 강조색1 2 2 2 2 2" xfId="8044"/>
    <cellStyle name="40% - 강조색1 2 2 2 2 3" xfId="9141"/>
    <cellStyle name="40% - 강조색1 2 2 2 2_3_3관경별 현황" xfId="8045"/>
    <cellStyle name="40% - 강조색1 2 2 2 3" xfId="8046"/>
    <cellStyle name="40% - 강조색1 2 2 2_3_3관경별 현황" xfId="8047"/>
    <cellStyle name="40% - 강조색1 2 2 3" xfId="3079"/>
    <cellStyle name="40% - 강조색1 2 2 3 2" xfId="3080"/>
    <cellStyle name="40% - 강조색1 2 2 3 3" xfId="3955"/>
    <cellStyle name="40% - 강조색1 2 2 3_3_3관경별 현황" xfId="8048"/>
    <cellStyle name="40% - 강조색1 2 2 4" xfId="3956"/>
    <cellStyle name="40% - 강조색1 2 2 5" xfId="4532"/>
    <cellStyle name="40% - 강조색1 2 2 5 2" xfId="9074"/>
    <cellStyle name="40% - 강조색1 2 2 6" xfId="621"/>
    <cellStyle name="40% - 강조색1 2 2 7" xfId="8880"/>
    <cellStyle name="40% - 강조색1 2 2 8" xfId="9056"/>
    <cellStyle name="40% - 강조색1 2 2 9" xfId="9067"/>
    <cellStyle name="40% - 강조색1 2 2_012_보건및사회보장" xfId="3081"/>
    <cellStyle name="40% - 강조색1 2 20" xfId="8049"/>
    <cellStyle name="40% - 강조색1 2 21" xfId="8050"/>
    <cellStyle name="40% - 강조색1 2 22" xfId="8051"/>
    <cellStyle name="40% - 강조색1 2 3" xfId="48"/>
    <cellStyle name="40% - 강조색1 2 3 2" xfId="3083"/>
    <cellStyle name="40% - 강조색1 2 3 2 2" xfId="8052"/>
    <cellStyle name="40% - 강조색1 2 3 2_3_3관경별 현황" xfId="8053"/>
    <cellStyle name="40% - 강조색1 2 3 3" xfId="8054"/>
    <cellStyle name="40% - 강조색1 2 3 4" xfId="8055"/>
    <cellStyle name="40% - 강조색1 2 3 5" xfId="3082"/>
    <cellStyle name="40% - 강조색1 2 3_3_3관경별 현황" xfId="8056"/>
    <cellStyle name="40% - 강조색1 2 4" xfId="3084"/>
    <cellStyle name="40% - 강조색1 2 4 2" xfId="8057"/>
    <cellStyle name="40% - 강조색1 2 4 3" xfId="8058"/>
    <cellStyle name="40% - 강조색1 2 4_3_3관경별 현황" xfId="8059"/>
    <cellStyle name="40% - 강조색1 2 5" xfId="3085"/>
    <cellStyle name="40% - 강조색1 2 5 2" xfId="8060"/>
    <cellStyle name="40% - 강조색1 2 6" xfId="3086"/>
    <cellStyle name="40% - 강조색1 2 6 2" xfId="4533"/>
    <cellStyle name="40% - 강조색1 2 6 2 2" xfId="9281"/>
    <cellStyle name="40% - 강조색1 2 6 3" xfId="4534"/>
    <cellStyle name="40% - 강조색1 2 7" xfId="8061"/>
    <cellStyle name="40% - 강조색1 2 8" xfId="8062"/>
    <cellStyle name="40% - 강조색1 2 9" xfId="8063"/>
    <cellStyle name="40% - 강조색1 2_014_교육및문화" xfId="3087"/>
    <cellStyle name="40% - 강조색1 3" xfId="49"/>
    <cellStyle name="40% - 강조색1 3 10" xfId="9107"/>
    <cellStyle name="40% - 강조색1 3 2" xfId="50"/>
    <cellStyle name="40% - 강조색1 3 2 10" xfId="539"/>
    <cellStyle name="40% - 강조색1 3 2 2" xfId="623"/>
    <cellStyle name="40% - 강조색1 3 2 2 2" xfId="4535"/>
    <cellStyle name="40% - 강조색1 3 2 2 2 2" xfId="9158"/>
    <cellStyle name="40% - 강조색1 3 2 2 3" xfId="9245"/>
    <cellStyle name="40% - 강조색1 3 2 2_3_3관경별 현황" xfId="8064"/>
    <cellStyle name="40% - 강조색1 3 2 3" xfId="3088"/>
    <cellStyle name="40% - 강조색1 3 2 4" xfId="7872"/>
    <cellStyle name="40% - 강조색1 3 2 5" xfId="622"/>
    <cellStyle name="40% - 강조색1 3 2 6" xfId="8881"/>
    <cellStyle name="40% - 강조색1 3 2 7" xfId="9086"/>
    <cellStyle name="40% - 강조색1 3 2 8" xfId="9188"/>
    <cellStyle name="40% - 강조색1 3 2 9" xfId="9246"/>
    <cellStyle name="40% - 강조색1 3 2_004_노동" xfId="3089"/>
    <cellStyle name="40% - 강조색1 3 3" xfId="624"/>
    <cellStyle name="40% - 강조색1 3 3 2" xfId="4536"/>
    <cellStyle name="40% - 강조색1 3 3 2 2" xfId="9157"/>
    <cellStyle name="40% - 강조색1 3 3 3" xfId="8793"/>
    <cellStyle name="40% - 강조색1 3 3_3_3관경별 현황" xfId="8065"/>
    <cellStyle name="40% - 강조색1 3 4" xfId="3957"/>
    <cellStyle name="40% - 강조색1 3 5" xfId="8066"/>
    <cellStyle name="40% - 강조색1 3 6" xfId="8067"/>
    <cellStyle name="40% - 강조색1 3 7" xfId="508"/>
    <cellStyle name="40% - 강조색1 3 8" xfId="540"/>
    <cellStyle name="40% - 강조색1 3 9" xfId="9256"/>
    <cellStyle name="40% - 강조색1 3_3_3관경별 현황" xfId="8068"/>
    <cellStyle name="40% - 강조색1 4" xfId="51"/>
    <cellStyle name="40% - 강조색1 4 2" xfId="3090"/>
    <cellStyle name="40% - 강조색1 4 2 2" xfId="8069"/>
    <cellStyle name="40% - 강조색1 4 2 2 2" xfId="8070"/>
    <cellStyle name="40% - 강조색1 4 2 2_3_3관경별 현황" xfId="8071"/>
    <cellStyle name="40% - 강조색1 4 2 3" xfId="8072"/>
    <cellStyle name="40% - 강조색1 4 2_3_3관경별 현황" xfId="8073"/>
    <cellStyle name="40% - 강조색1 4 3" xfId="4537"/>
    <cellStyle name="40% - 강조색1 4 3 2" xfId="8074"/>
    <cellStyle name="40% - 강조색1 4 3 3" xfId="9156"/>
    <cellStyle name="40% - 강조색1 4 3_3_3관경별 현황" xfId="8075"/>
    <cellStyle name="40% - 강조색1 4 4" xfId="8076"/>
    <cellStyle name="40% - 강조색1 4 5" xfId="625"/>
    <cellStyle name="40% - 강조색1 4 6" xfId="8882"/>
    <cellStyle name="40% - 강조색1 4 7" xfId="9055"/>
    <cellStyle name="40% - 강조색1 4 8" xfId="9068"/>
    <cellStyle name="40% - 강조색1 4_3_3관경별 현황" xfId="8077"/>
    <cellStyle name="40% - 강조색1 5" xfId="464"/>
    <cellStyle name="40% - 강조색1 5 2" xfId="6324"/>
    <cellStyle name="40% - 강조색1 5 2 2" xfId="8078"/>
    <cellStyle name="40% - 강조색1 5 2 2 2" xfId="8079"/>
    <cellStyle name="40% - 강조색1 5 2 2_3_3관경별 현황" xfId="8080"/>
    <cellStyle name="40% - 강조색1 5 2 3" xfId="8081"/>
    <cellStyle name="40% - 강조색1 5 2_3_3관경별 현황" xfId="8082"/>
    <cellStyle name="40% - 강조색1 5 3" xfId="8083"/>
    <cellStyle name="40% - 강조색1 5 3 2" xfId="8084"/>
    <cellStyle name="40% - 강조색1 5 3_3_3관경별 현황" xfId="8085"/>
    <cellStyle name="40% - 강조색1 5 4" xfId="8086"/>
    <cellStyle name="40% - 강조색1 5 5" xfId="3091"/>
    <cellStyle name="40% - 강조색1 5_3_3관경별 현황" xfId="8087"/>
    <cellStyle name="40% - 강조색1 6" xfId="3092"/>
    <cellStyle name="40% - 강조색1 6 2" xfId="3958"/>
    <cellStyle name="40% - 강조색1 6 3" xfId="3959"/>
    <cellStyle name="40% - 강조색1 7" xfId="3960"/>
    <cellStyle name="40% - 강조색1 8" xfId="3961"/>
    <cellStyle name="40% - 강조색1 8 2" xfId="7975"/>
    <cellStyle name="40% - 강조색1 9" xfId="3962"/>
    <cellStyle name="40% - 강조색2" xfId="52" builtinId="35" customBuiltin="1"/>
    <cellStyle name="40% - 강조색2 10" xfId="3963"/>
    <cellStyle name="40% - 강조색2 2" xfId="53"/>
    <cellStyle name="40% - 강조색2 2 2" xfId="54"/>
    <cellStyle name="40% - 강조색2 2 2 2" xfId="3093"/>
    <cellStyle name="40% - 강조색2 2 2 2 2" xfId="8794"/>
    <cellStyle name="40% - 강조색2 2 2 2 2 2" xfId="9140"/>
    <cellStyle name="40% - 강조색2 2 2 2 3" xfId="8795"/>
    <cellStyle name="40% - 강조색2 2 2 2 3 2" xfId="9298"/>
    <cellStyle name="40% - 강조색2 2 2 3" xfId="3094"/>
    <cellStyle name="40% - 강조색2 2 2 3 2" xfId="3095"/>
    <cellStyle name="40% - 강조색2 2 2 3 3" xfId="3964"/>
    <cellStyle name="40% - 강조색2 2 2 4" xfId="3965"/>
    <cellStyle name="40% - 강조색2 2 2 5" xfId="4538"/>
    <cellStyle name="40% - 강조색2 2 2 5 2" xfId="9290"/>
    <cellStyle name="40% - 강조색2 2 2 6" xfId="626"/>
    <cellStyle name="40% - 강조색2 2 2_012_보건및사회보장" xfId="3096"/>
    <cellStyle name="40% - 강조색2 2 3" xfId="55"/>
    <cellStyle name="40% - 강조색2 2 3 2" xfId="3098"/>
    <cellStyle name="40% - 강조색2 2 3 3" xfId="3097"/>
    <cellStyle name="40% - 강조색2 2 4" xfId="3099"/>
    <cellStyle name="40% - 강조색2 2 5" xfId="3100"/>
    <cellStyle name="40% - 강조색2 2 6" xfId="3101"/>
    <cellStyle name="40% - 강조색2 2 6 2" xfId="4539"/>
    <cellStyle name="40% - 강조색2 2 6 3" xfId="4540"/>
    <cellStyle name="40% - 강조색2 2_014_교육및문화" xfId="3102"/>
    <cellStyle name="40% - 강조색2 3" xfId="56"/>
    <cellStyle name="40% - 강조색2 3 2" xfId="57"/>
    <cellStyle name="40% - 강조색2 3 2 2" xfId="628"/>
    <cellStyle name="40% - 강조색2 3 2 2 2" xfId="4541"/>
    <cellStyle name="40% - 강조색2 3 2 2 2 2" xfId="9155"/>
    <cellStyle name="40% - 강조색2 3 2 2 3" xfId="9244"/>
    <cellStyle name="40% - 강조색2 3 2 3" xfId="3103"/>
    <cellStyle name="40% - 강조색2 3 2 4" xfId="7873"/>
    <cellStyle name="40% - 강조색2 3 2 5" xfId="627"/>
    <cellStyle name="40% - 강조색2 3 2_004_노동" xfId="3104"/>
    <cellStyle name="40% - 강조색2 3 3" xfId="629"/>
    <cellStyle name="40% - 강조색2 3 3 2" xfId="4542"/>
    <cellStyle name="40% - 강조색2 3 3 2 2" xfId="9154"/>
    <cellStyle name="40% - 강조색2 3 3 3" xfId="8796"/>
    <cellStyle name="40% - 강조색2 3 4" xfId="3966"/>
    <cellStyle name="40% - 강조색2 3 5" xfId="509"/>
    <cellStyle name="40% - 강조색2 4" xfId="58"/>
    <cellStyle name="40% - 강조색2 4 2" xfId="3105"/>
    <cellStyle name="40% - 강조색2 4 3" xfId="4543"/>
    <cellStyle name="40% - 강조색2 4 3 2" xfId="9032"/>
    <cellStyle name="40% - 강조색2 4 4" xfId="630"/>
    <cellStyle name="40% - 강조색2 5" xfId="465"/>
    <cellStyle name="40% - 강조색2 5 2" xfId="6325"/>
    <cellStyle name="40% - 강조색2 5 3" xfId="3106"/>
    <cellStyle name="40% - 강조색2 6" xfId="3107"/>
    <cellStyle name="40% - 강조색2 6 2" xfId="3967"/>
    <cellStyle name="40% - 강조색2 6 3" xfId="3968"/>
    <cellStyle name="40% - 강조색2 7" xfId="3969"/>
    <cellStyle name="40% - 강조색2 8" xfId="3970"/>
    <cellStyle name="40% - 강조색2 8 2" xfId="7976"/>
    <cellStyle name="40% - 강조색2 9" xfId="3971"/>
    <cellStyle name="40% - 강조색3" xfId="59" builtinId="39" customBuiltin="1"/>
    <cellStyle name="40% - 강조색3 10" xfId="3972"/>
    <cellStyle name="40% - 강조색3 2" xfId="60"/>
    <cellStyle name="40% - 강조색3 2 2" xfId="61"/>
    <cellStyle name="40% - 강조색3 2 2 2" xfId="3108"/>
    <cellStyle name="40% - 강조색3 2 2 2 2" xfId="8797"/>
    <cellStyle name="40% - 강조색3 2 2 2 2 2" xfId="9108"/>
    <cellStyle name="40% - 강조색3 2 2 2 3" xfId="8798"/>
    <cellStyle name="40% - 강조색3 2 2 2 3 2" xfId="9139"/>
    <cellStyle name="40% - 강조색3 2 2 3" xfId="3109"/>
    <cellStyle name="40% - 강조색3 2 2 3 2" xfId="3110"/>
    <cellStyle name="40% - 강조색3 2 2 3 3" xfId="3973"/>
    <cellStyle name="40% - 강조색3 2 2 4" xfId="3974"/>
    <cellStyle name="40% - 강조색3 2 2 5" xfId="4544"/>
    <cellStyle name="40% - 강조색3 2 2 5 2" xfId="9289"/>
    <cellStyle name="40% - 강조색3 2 2 6" xfId="631"/>
    <cellStyle name="40% - 강조색3 2 2_012_보건및사회보장" xfId="3111"/>
    <cellStyle name="40% - 강조색3 2 3" xfId="62"/>
    <cellStyle name="40% - 강조색3 2 3 2" xfId="3113"/>
    <cellStyle name="40% - 강조색3 2 3 3" xfId="3112"/>
    <cellStyle name="40% - 강조색3 2 4" xfId="3114"/>
    <cellStyle name="40% - 강조색3 2 5" xfId="3115"/>
    <cellStyle name="40% - 강조색3 2 6" xfId="3116"/>
    <cellStyle name="40% - 강조색3 2 6 2" xfId="4545"/>
    <cellStyle name="40% - 강조색3 2 6 3" xfId="4546"/>
    <cellStyle name="40% - 강조색3 2_014_교육및문화" xfId="3117"/>
    <cellStyle name="40% - 강조색3 3" xfId="63"/>
    <cellStyle name="40% - 강조색3 3 2" xfId="64"/>
    <cellStyle name="40% - 강조색3 3 2 2" xfId="633"/>
    <cellStyle name="40% - 강조색3 3 2 2 2" xfId="4547"/>
    <cellStyle name="40% - 강조색3 3 2 2 2 2" xfId="9031"/>
    <cellStyle name="40% - 강조색3 3 2 2 3" xfId="9270"/>
    <cellStyle name="40% - 강조색3 3 2 3" xfId="3118"/>
    <cellStyle name="40% - 강조색3 3 2 4" xfId="7874"/>
    <cellStyle name="40% - 강조색3 3 2 5" xfId="632"/>
    <cellStyle name="40% - 강조색3 3 2_004_노동" xfId="3119"/>
    <cellStyle name="40% - 강조색3 3 3" xfId="634"/>
    <cellStyle name="40% - 강조색3 3 3 2" xfId="4548"/>
    <cellStyle name="40% - 강조색3 3 3 2 2" xfId="9092"/>
    <cellStyle name="40% - 강조색3 3 3 3" xfId="8799"/>
    <cellStyle name="40% - 강조색3 3 4" xfId="3975"/>
    <cellStyle name="40% - 강조색3 3 5" xfId="510"/>
    <cellStyle name="40% - 강조색3 4" xfId="65"/>
    <cellStyle name="40% - 강조색3 4 2" xfId="3120"/>
    <cellStyle name="40% - 강조색3 4 3" xfId="4549"/>
    <cellStyle name="40% - 강조색3 4 3 2" xfId="9030"/>
    <cellStyle name="40% - 강조색3 4 4" xfId="635"/>
    <cellStyle name="40% - 강조색3 5" xfId="466"/>
    <cellStyle name="40% - 강조색3 5 2" xfId="6326"/>
    <cellStyle name="40% - 강조색3 5 3" xfId="3121"/>
    <cellStyle name="40% - 강조색3 6" xfId="3122"/>
    <cellStyle name="40% - 강조색3 6 2" xfId="3976"/>
    <cellStyle name="40% - 강조색3 6 3" xfId="3977"/>
    <cellStyle name="40% - 강조색3 7" xfId="3978"/>
    <cellStyle name="40% - 강조색3 8" xfId="3979"/>
    <cellStyle name="40% - 강조색3 8 2" xfId="7977"/>
    <cellStyle name="40% - 강조색3 9" xfId="3980"/>
    <cellStyle name="40% - 강조색4" xfId="66" builtinId="43" customBuiltin="1"/>
    <cellStyle name="40% - 강조색4 10" xfId="3981"/>
    <cellStyle name="40% - 강조색4 2" xfId="67"/>
    <cellStyle name="40% - 강조색4 2 2" xfId="68"/>
    <cellStyle name="40% - 강조색4 2 2 2" xfId="3123"/>
    <cellStyle name="40% - 강조색4 2 2 2 2" xfId="8800"/>
    <cellStyle name="40% - 강조색4 2 2 2 2 2" xfId="9138"/>
    <cellStyle name="40% - 강조색4 2 2 2 3" xfId="8801"/>
    <cellStyle name="40% - 강조색4 2 2 2 3 2" xfId="9137"/>
    <cellStyle name="40% - 강조색4 2 2 3" xfId="3124"/>
    <cellStyle name="40% - 강조색4 2 2 3 2" xfId="3125"/>
    <cellStyle name="40% - 강조색4 2 2 3 3" xfId="3982"/>
    <cellStyle name="40% - 강조색4 2 2 4" xfId="3983"/>
    <cellStyle name="40% - 강조색4 2 2 5" xfId="4550"/>
    <cellStyle name="40% - 강조색4 2 2 5 2" xfId="9288"/>
    <cellStyle name="40% - 강조색4 2 2 6" xfId="636"/>
    <cellStyle name="40% - 강조색4 2 2_012_보건및사회보장" xfId="3126"/>
    <cellStyle name="40% - 강조색4 2 3" xfId="69"/>
    <cellStyle name="40% - 강조색4 2 3 2" xfId="3128"/>
    <cellStyle name="40% - 강조색4 2 3 3" xfId="3127"/>
    <cellStyle name="40% - 강조색4 2 4" xfId="3129"/>
    <cellStyle name="40% - 강조색4 2 5" xfId="3130"/>
    <cellStyle name="40% - 강조색4 2 6" xfId="3131"/>
    <cellStyle name="40% - 강조색4 2 6 2" xfId="4551"/>
    <cellStyle name="40% - 강조색4 2 6 3" xfId="4552"/>
    <cellStyle name="40% - 강조색4 2_014_교육및문화" xfId="3132"/>
    <cellStyle name="40% - 강조색4 3" xfId="70"/>
    <cellStyle name="40% - 강조색4 3 2" xfId="71"/>
    <cellStyle name="40% - 강조색4 3 2 2" xfId="638"/>
    <cellStyle name="40% - 강조색4 3 2 2 2" xfId="4553"/>
    <cellStyle name="40% - 강조색4 3 2 2 2 2" xfId="9029"/>
    <cellStyle name="40% - 강조색4 3 2 2 3" xfId="9105"/>
    <cellStyle name="40% - 강조색4 3 2 3" xfId="3133"/>
    <cellStyle name="40% - 강조색4 3 2 4" xfId="7875"/>
    <cellStyle name="40% - 강조색4 3 2 5" xfId="637"/>
    <cellStyle name="40% - 강조색4 3 2_004_노동" xfId="3134"/>
    <cellStyle name="40% - 강조색4 3 3" xfId="639"/>
    <cellStyle name="40% - 강조색4 3 3 2" xfId="4554"/>
    <cellStyle name="40% - 강조색4 3 3 2 2" xfId="9028"/>
    <cellStyle name="40% - 강조색4 3 3 3" xfId="8802"/>
    <cellStyle name="40% - 강조색4 3 4" xfId="3984"/>
    <cellStyle name="40% - 강조색4 3 5" xfId="511"/>
    <cellStyle name="40% - 강조색4 4" xfId="72"/>
    <cellStyle name="40% - 강조색4 4 2" xfId="3135"/>
    <cellStyle name="40% - 강조색4 4 3" xfId="4555"/>
    <cellStyle name="40% - 강조색4 4 3 2" xfId="9027"/>
    <cellStyle name="40% - 강조색4 4 4" xfId="640"/>
    <cellStyle name="40% - 강조색4 5" xfId="467"/>
    <cellStyle name="40% - 강조색4 5 2" xfId="6327"/>
    <cellStyle name="40% - 강조색4 5 3" xfId="3136"/>
    <cellStyle name="40% - 강조색4 6" xfId="3137"/>
    <cellStyle name="40% - 강조색4 6 2" xfId="3985"/>
    <cellStyle name="40% - 강조색4 6 3" xfId="3986"/>
    <cellStyle name="40% - 강조색4 7" xfId="3987"/>
    <cellStyle name="40% - 강조색4 8" xfId="3988"/>
    <cellStyle name="40% - 강조색4 8 2" xfId="7978"/>
    <cellStyle name="40% - 강조색4 9" xfId="3989"/>
    <cellStyle name="40% - 강조색5" xfId="73" builtinId="47" customBuiltin="1"/>
    <cellStyle name="40% - 강조색5 10" xfId="3990"/>
    <cellStyle name="40% - 강조색5 2" xfId="74"/>
    <cellStyle name="40% - 강조색5 2 2" xfId="75"/>
    <cellStyle name="40% - 강조색5 2 2 2" xfId="3138"/>
    <cellStyle name="40% - 강조색5 2 2 2 2" xfId="8803"/>
    <cellStyle name="40% - 강조색5 2 2 2 2 2" xfId="8991"/>
    <cellStyle name="40% - 강조색5 2 2 2 3" xfId="8804"/>
    <cellStyle name="40% - 강조색5 2 2 2 3 2" xfId="8990"/>
    <cellStyle name="40% - 강조색5 2 2 3" xfId="3139"/>
    <cellStyle name="40% - 강조색5 2 2 3 2" xfId="3140"/>
    <cellStyle name="40% - 강조색5 2 2 3 3" xfId="3991"/>
    <cellStyle name="40% - 강조색5 2 2 4" xfId="3992"/>
    <cellStyle name="40% - 강조색5 2 2 5" xfId="4556"/>
    <cellStyle name="40% - 강조색5 2 2 5 2" xfId="9287"/>
    <cellStyle name="40% - 강조색5 2 2 6" xfId="641"/>
    <cellStyle name="40% - 강조색5 2 2_012_보건및사회보장" xfId="3141"/>
    <cellStyle name="40% - 강조색5 2 3" xfId="76"/>
    <cellStyle name="40% - 강조색5 2 3 2" xfId="3143"/>
    <cellStyle name="40% - 강조색5 2 3 3" xfId="3142"/>
    <cellStyle name="40% - 강조색5 2 4" xfId="3144"/>
    <cellStyle name="40% - 강조색5 2 5" xfId="3145"/>
    <cellStyle name="40% - 강조색5 2 6" xfId="3146"/>
    <cellStyle name="40% - 강조색5 2 6 2" xfId="4557"/>
    <cellStyle name="40% - 강조색5 2 6 3" xfId="4558"/>
    <cellStyle name="40% - 강조색5 2_014_교육및문화" xfId="3147"/>
    <cellStyle name="40% - 강조색5 3" xfId="77"/>
    <cellStyle name="40% - 강조색5 3 2" xfId="78"/>
    <cellStyle name="40% - 강조색5 3 2 2" xfId="643"/>
    <cellStyle name="40% - 강조색5 3 2 2 2" xfId="4559"/>
    <cellStyle name="40% - 강조색5 3 2 2 2 2" xfId="520"/>
    <cellStyle name="40% - 강조색5 3 2 2 3" xfId="9243"/>
    <cellStyle name="40% - 강조색5 3 2 3" xfId="3148"/>
    <cellStyle name="40% - 강조색5 3 2 4" xfId="7876"/>
    <cellStyle name="40% - 강조색5 3 2 5" xfId="642"/>
    <cellStyle name="40% - 강조색5 3 2_004_노동" xfId="3149"/>
    <cellStyle name="40% - 강조색5 3 3" xfId="644"/>
    <cellStyle name="40% - 강조색5 3 3 2" xfId="4560"/>
    <cellStyle name="40% - 강조색5 3 3 2 2" xfId="2851"/>
    <cellStyle name="40% - 강조색5 3 3 3" xfId="8805"/>
    <cellStyle name="40% - 강조색5 3 4" xfId="3993"/>
    <cellStyle name="40% - 강조색5 3 5" xfId="512"/>
    <cellStyle name="40% - 강조색5 4" xfId="79"/>
    <cellStyle name="40% - 강조색5 4 2" xfId="3150"/>
    <cellStyle name="40% - 강조색5 4 3" xfId="4561"/>
    <cellStyle name="40% - 강조색5 4 3 2" xfId="9026"/>
    <cellStyle name="40% - 강조색5 4 4" xfId="645"/>
    <cellStyle name="40% - 강조색5 5" xfId="468"/>
    <cellStyle name="40% - 강조색5 5 2" xfId="6328"/>
    <cellStyle name="40% - 강조색5 5 3" xfId="3151"/>
    <cellStyle name="40% - 강조색5 6" xfId="3152"/>
    <cellStyle name="40% - 강조색5 6 2" xfId="3994"/>
    <cellStyle name="40% - 강조색5 6 3" xfId="3995"/>
    <cellStyle name="40% - 강조색5 7" xfId="3996"/>
    <cellStyle name="40% - 강조색5 8" xfId="3997"/>
    <cellStyle name="40% - 강조색5 8 2" xfId="7979"/>
    <cellStyle name="40% - 강조색5 9" xfId="3998"/>
    <cellStyle name="40% - 강조색6" xfId="80" builtinId="51" customBuiltin="1"/>
    <cellStyle name="40% - 강조색6 10" xfId="3999"/>
    <cellStyle name="40% - 강조색6 2" xfId="81"/>
    <cellStyle name="40% - 강조색6 2 2" xfId="82"/>
    <cellStyle name="40% - 강조색6 2 2 2" xfId="3153"/>
    <cellStyle name="40% - 강조색6 2 2 2 2" xfId="8806"/>
    <cellStyle name="40% - 강조색6 2 2 2 2 2" xfId="8989"/>
    <cellStyle name="40% - 강조색6 2 2 2 3" xfId="8807"/>
    <cellStyle name="40% - 강조색6 2 2 2 3 2" xfId="9091"/>
    <cellStyle name="40% - 강조색6 2 2 3" xfId="3154"/>
    <cellStyle name="40% - 강조색6 2 2 3 2" xfId="3155"/>
    <cellStyle name="40% - 강조색6 2 2 3 3" xfId="4000"/>
    <cellStyle name="40% - 강조색6 2 2 4" xfId="4001"/>
    <cellStyle name="40% - 강조색6 2 2 5" xfId="4562"/>
    <cellStyle name="40% - 강조색6 2 2 5 2" xfId="9286"/>
    <cellStyle name="40% - 강조색6 2 2 6" xfId="646"/>
    <cellStyle name="40% - 강조색6 2 2_012_보건및사회보장" xfId="3156"/>
    <cellStyle name="40% - 강조색6 2 3" xfId="83"/>
    <cellStyle name="40% - 강조색6 2 3 2" xfId="3158"/>
    <cellStyle name="40% - 강조색6 2 3 3" xfId="3157"/>
    <cellStyle name="40% - 강조색6 2 4" xfId="3159"/>
    <cellStyle name="40% - 강조색6 2 5" xfId="3160"/>
    <cellStyle name="40% - 강조색6 2 6" xfId="3161"/>
    <cellStyle name="40% - 강조색6 2 6 2" xfId="4563"/>
    <cellStyle name="40% - 강조색6 2 6 3" xfId="4564"/>
    <cellStyle name="40% - 강조색6 2_014_교육및문화" xfId="3162"/>
    <cellStyle name="40% - 강조색6 3" xfId="84"/>
    <cellStyle name="40% - 강조색6 3 2" xfId="85"/>
    <cellStyle name="40% - 강조색6 3 2 2" xfId="648"/>
    <cellStyle name="40% - 강조색6 3 2 2 2" xfId="4565"/>
    <cellStyle name="40% - 강조색6 3 2 2 2 2" xfId="9025"/>
    <cellStyle name="40% - 강조색6 3 2 2 3" xfId="9242"/>
    <cellStyle name="40% - 강조색6 3 2 3" xfId="3163"/>
    <cellStyle name="40% - 강조색6 3 2 4" xfId="7877"/>
    <cellStyle name="40% - 강조색6 3 2 5" xfId="647"/>
    <cellStyle name="40% - 강조색6 3 2_004_노동" xfId="3164"/>
    <cellStyle name="40% - 강조색6 3 3" xfId="649"/>
    <cellStyle name="40% - 강조색6 3 3 2" xfId="4566"/>
    <cellStyle name="40% - 강조색6 3 3 2 2" xfId="9024"/>
    <cellStyle name="40% - 강조색6 3 3 3" xfId="8808"/>
    <cellStyle name="40% - 강조색6 3 4" xfId="4002"/>
    <cellStyle name="40% - 강조색6 3 5" xfId="513"/>
    <cellStyle name="40% - 강조색6 4" xfId="86"/>
    <cellStyle name="40% - 강조색6 4 2" xfId="3165"/>
    <cellStyle name="40% - 강조색6 4 3" xfId="4567"/>
    <cellStyle name="40% - 강조색6 4 3 2" xfId="9023"/>
    <cellStyle name="40% - 강조색6 4 4" xfId="650"/>
    <cellStyle name="40% - 강조색6 5" xfId="469"/>
    <cellStyle name="40% - 강조색6 5 2" xfId="6329"/>
    <cellStyle name="40% - 강조색6 5 3" xfId="3166"/>
    <cellStyle name="40% - 강조색6 6" xfId="3167"/>
    <cellStyle name="40% - 강조색6 6 2" xfId="4003"/>
    <cellStyle name="40% - 강조색6 6 3" xfId="4004"/>
    <cellStyle name="40% - 강조색6 7" xfId="4005"/>
    <cellStyle name="40% - 강조색6 8" xfId="4006"/>
    <cellStyle name="40% - 강조색6 8 2" xfId="7980"/>
    <cellStyle name="40% - 강조색6 9" xfId="4007"/>
    <cellStyle name="40% - Accent1" xfId="609"/>
    <cellStyle name="40% - Accent1 2" xfId="610"/>
    <cellStyle name="40% - Accent1 2 2" xfId="4526"/>
    <cellStyle name="40% - Accent1 2 2 2" xfId="8920"/>
    <cellStyle name="40% - Accent1 2 3" xfId="9071"/>
    <cellStyle name="40% - Accent1 3" xfId="3948"/>
    <cellStyle name="40% - Accent1 4" xfId="7866"/>
    <cellStyle name="40% - Accent1_010_주택건설" xfId="3072"/>
    <cellStyle name="40% - Accent2" xfId="611"/>
    <cellStyle name="40% - Accent2 2" xfId="612"/>
    <cellStyle name="40% - Accent2 2 2" xfId="4527"/>
    <cellStyle name="40% - Accent2 2 2 2" xfId="8919"/>
    <cellStyle name="40% - Accent2 2 3" xfId="9070"/>
    <cellStyle name="40% - Accent2 3" xfId="3949"/>
    <cellStyle name="40% - Accent2 4" xfId="7867"/>
    <cellStyle name="40% - Accent2_010_주택건설" xfId="3073"/>
    <cellStyle name="40% - Accent3" xfId="613"/>
    <cellStyle name="40% - Accent3 2" xfId="614"/>
    <cellStyle name="40% - Accent3 2 2" xfId="4528"/>
    <cellStyle name="40% - Accent3 2 2 2" xfId="8918"/>
    <cellStyle name="40% - Accent3 2 3" xfId="8885"/>
    <cellStyle name="40% - Accent3 3" xfId="3950"/>
    <cellStyle name="40% - Accent3 4" xfId="7868"/>
    <cellStyle name="40% - Accent3_010_주택건설" xfId="3074"/>
    <cellStyle name="40% - Accent4" xfId="615"/>
    <cellStyle name="40% - Accent4 2" xfId="616"/>
    <cellStyle name="40% - Accent4 2 2" xfId="4529"/>
    <cellStyle name="40% - Accent4 2 2 2" xfId="8917"/>
    <cellStyle name="40% - Accent4 2 3" xfId="9250"/>
    <cellStyle name="40% - Accent4 3" xfId="3951"/>
    <cellStyle name="40% - Accent4 4" xfId="7869"/>
    <cellStyle name="40% - Accent4_010_주택건설" xfId="3075"/>
    <cellStyle name="40% - Accent5" xfId="617"/>
    <cellStyle name="40% - Accent5 2" xfId="618"/>
    <cellStyle name="40% - Accent5 2 2" xfId="4530"/>
    <cellStyle name="40% - Accent5 2 2 2" xfId="8916"/>
    <cellStyle name="40% - Accent5 2 3" xfId="9249"/>
    <cellStyle name="40% - Accent5 3" xfId="3952"/>
    <cellStyle name="40% - Accent5 4" xfId="7870"/>
    <cellStyle name="40% - Accent5_010_주택건설" xfId="3076"/>
    <cellStyle name="40% - Accent6" xfId="619"/>
    <cellStyle name="40% - Accent6 2" xfId="620"/>
    <cellStyle name="40% - Accent6 2 2" xfId="4531"/>
    <cellStyle name="40% - Accent6 2 2 2" xfId="8915"/>
    <cellStyle name="40% - Accent6 2 3" xfId="9248"/>
    <cellStyle name="40% - Accent6 3" xfId="3953"/>
    <cellStyle name="40% - Accent6 4" xfId="7871"/>
    <cellStyle name="40% - Accent6_010_주택건설" xfId="3077"/>
    <cellStyle name="60% - 강조색1" xfId="87" builtinId="32" customBuiltin="1"/>
    <cellStyle name="60% - 강조색1 2" xfId="88"/>
    <cellStyle name="60% - 강조색1 2 2" xfId="89"/>
    <cellStyle name="60% - 강조색1 2 2 2" xfId="3174"/>
    <cellStyle name="60% - 강조색1 2 2 2 2" xfId="3175"/>
    <cellStyle name="60% - 강조색1 2 2 2 2 2" xfId="8809"/>
    <cellStyle name="60% - 강조색1 2 2 2 2 2 2" xfId="9265"/>
    <cellStyle name="60% - 강조색1 2 2 2 3" xfId="4014"/>
    <cellStyle name="60% - 강조색1 2 2 2 4" xfId="8810"/>
    <cellStyle name="60% - 강조색1 2 2 2 4 2" xfId="8988"/>
    <cellStyle name="60% - 강조색1 2 2 3" xfId="4015"/>
    <cellStyle name="60% - 강조색1 2 2 4" xfId="4574"/>
    <cellStyle name="60% - 강조색1 2 2 4 2" xfId="9073"/>
    <cellStyle name="60% - 강조색1 2 2 5" xfId="663"/>
    <cellStyle name="60% - 강조색1 2 3" xfId="90"/>
    <cellStyle name="60% - 강조색1 2 3 2" xfId="4575"/>
    <cellStyle name="60% - 강조색1 2 3 3" xfId="4576"/>
    <cellStyle name="60% - 강조색1 2 3 4" xfId="3176"/>
    <cellStyle name="60% - 강조색1 3" xfId="91"/>
    <cellStyle name="60% - 강조색1 3 2" xfId="92"/>
    <cellStyle name="60% - 강조색1 3 2 2" xfId="3177"/>
    <cellStyle name="60% - 강조색1 3 2 3" xfId="4577"/>
    <cellStyle name="60% - 강조색1 3 2 3 2" xfId="9022"/>
    <cellStyle name="60% - 강조색1 3 2 4" xfId="664"/>
    <cellStyle name="60% - 강조색1 3 3" xfId="3178"/>
    <cellStyle name="60% - 강조색1 3 4" xfId="8744"/>
    <cellStyle name="60% - 강조색1 3_012_보건및사회보장" xfId="3179"/>
    <cellStyle name="60% - 강조색1 4" xfId="93"/>
    <cellStyle name="60% - 강조색1 4 2" xfId="3180"/>
    <cellStyle name="60% - 강조색1 4 3" xfId="4578"/>
    <cellStyle name="60% - 강조색1 4 3 2" xfId="9021"/>
    <cellStyle name="60% - 강조색1 4 4" xfId="665"/>
    <cellStyle name="60% - 강조색1 5" xfId="470"/>
    <cellStyle name="60% - 강조색1 5 2" xfId="4016"/>
    <cellStyle name="60% - 강조색1 5 3" xfId="4017"/>
    <cellStyle name="60% - 강조색1 5 4" xfId="7981"/>
    <cellStyle name="60% - 강조색1 5 5" xfId="3181"/>
    <cellStyle name="60% - 강조색1 6" xfId="4018"/>
    <cellStyle name="60% - 강조색1 7" xfId="4019"/>
    <cellStyle name="60% - 강조색1 8" xfId="4020"/>
    <cellStyle name="60% - 강조색2" xfId="94" builtinId="36" customBuiltin="1"/>
    <cellStyle name="60% - 강조색2 2" xfId="95"/>
    <cellStyle name="60% - 강조색2 2 2" xfId="96"/>
    <cellStyle name="60% - 강조색2 2 2 2" xfId="3182"/>
    <cellStyle name="60% - 강조색2 2 2 2 2" xfId="3183"/>
    <cellStyle name="60% - 강조색2 2 2 2 2 2" xfId="8811"/>
    <cellStyle name="60% - 강조색2 2 2 2 2 2 2" xfId="8987"/>
    <cellStyle name="60% - 강조색2 2 2 2 3" xfId="4021"/>
    <cellStyle name="60% - 강조색2 2 2 2 4" xfId="8812"/>
    <cellStyle name="60% - 강조색2 2 2 2 4 2" xfId="8986"/>
    <cellStyle name="60% - 강조색2 2 2 3" xfId="4022"/>
    <cellStyle name="60% - 강조색2 2 2 4" xfId="4579"/>
    <cellStyle name="60% - 강조색2 2 2 4 2" xfId="9101"/>
    <cellStyle name="60% - 강조색2 2 2 5" xfId="666"/>
    <cellStyle name="60% - 강조색2 2 3" xfId="97"/>
    <cellStyle name="60% - 강조색2 2 3 2" xfId="4580"/>
    <cellStyle name="60% - 강조색2 2 3 3" xfId="4581"/>
    <cellStyle name="60% - 강조색2 2 3 4" xfId="3184"/>
    <cellStyle name="60% - 강조색2 3" xfId="98"/>
    <cellStyle name="60% - 강조색2 3 2" xfId="99"/>
    <cellStyle name="60% - 강조색2 3 2 2" xfId="3185"/>
    <cellStyle name="60% - 강조색2 3 2 3" xfId="4582"/>
    <cellStyle name="60% - 강조색2 3 2 3 2" xfId="9020"/>
    <cellStyle name="60% - 강조색2 3 2 4" xfId="667"/>
    <cellStyle name="60% - 강조색2 3 3" xfId="3186"/>
    <cellStyle name="60% - 강조색2 3 4" xfId="8745"/>
    <cellStyle name="60% - 강조색2 3_012_보건및사회보장" xfId="3187"/>
    <cellStyle name="60% - 강조색2 4" xfId="100"/>
    <cellStyle name="60% - 강조색2 4 2" xfId="3188"/>
    <cellStyle name="60% - 강조색2 4 3" xfId="4583"/>
    <cellStyle name="60% - 강조색2 4 3 2" xfId="9019"/>
    <cellStyle name="60% - 강조색2 4 4" xfId="668"/>
    <cellStyle name="60% - 강조색2 5" xfId="471"/>
    <cellStyle name="60% - 강조색2 5 2" xfId="4023"/>
    <cellStyle name="60% - 강조색2 5 3" xfId="4024"/>
    <cellStyle name="60% - 강조색2 5 4" xfId="7982"/>
    <cellStyle name="60% - 강조색2 5 5" xfId="3189"/>
    <cellStyle name="60% - 강조색2 6" xfId="4025"/>
    <cellStyle name="60% - 강조색2 7" xfId="4026"/>
    <cellStyle name="60% - 강조색2 8" xfId="4027"/>
    <cellStyle name="60% - 강조색3" xfId="101" builtinId="40" customBuiltin="1"/>
    <cellStyle name="60% - 강조색3 2" xfId="102"/>
    <cellStyle name="60% - 강조색3 2 2" xfId="103"/>
    <cellStyle name="60% - 강조색3 2 2 2" xfId="3190"/>
    <cellStyle name="60% - 강조색3 2 2 2 2" xfId="3191"/>
    <cellStyle name="60% - 강조색3 2 2 2 2 2" xfId="8813"/>
    <cellStyle name="60% - 강조색3 2 2 2 2 2 2" xfId="8985"/>
    <cellStyle name="60% - 강조색3 2 2 2 3" xfId="4028"/>
    <cellStyle name="60% - 강조색3 2 2 2 4" xfId="8814"/>
    <cellStyle name="60% - 강조색3 2 2 2 4 2" xfId="8984"/>
    <cellStyle name="60% - 강조색3 2 2 3" xfId="4029"/>
    <cellStyle name="60% - 강조색3 2 2 4" xfId="4584"/>
    <cellStyle name="60% - 강조색3 2 2 4 2" xfId="9100"/>
    <cellStyle name="60% - 강조색3 2 2 5" xfId="669"/>
    <cellStyle name="60% - 강조색3 2 3" xfId="104"/>
    <cellStyle name="60% - 강조색3 2 3 2" xfId="4585"/>
    <cellStyle name="60% - 강조색3 2 3 3" xfId="4586"/>
    <cellStyle name="60% - 강조색3 2 3 4" xfId="3192"/>
    <cellStyle name="60% - 강조색3 3" xfId="105"/>
    <cellStyle name="60% - 강조색3 3 2" xfId="106"/>
    <cellStyle name="60% - 강조색3 3 2 2" xfId="3193"/>
    <cellStyle name="60% - 강조색3 3 2 3" xfId="4587"/>
    <cellStyle name="60% - 강조색3 3 2 3 2" xfId="9018"/>
    <cellStyle name="60% - 강조색3 3 2 4" xfId="670"/>
    <cellStyle name="60% - 강조색3 3 3" xfId="3194"/>
    <cellStyle name="60% - 강조색3 3 4" xfId="8746"/>
    <cellStyle name="60% - 강조색3 3_012_보건및사회보장" xfId="3195"/>
    <cellStyle name="60% - 강조색3 4" xfId="107"/>
    <cellStyle name="60% - 강조색3 4 2" xfId="3196"/>
    <cellStyle name="60% - 강조색3 4 3" xfId="4588"/>
    <cellStyle name="60% - 강조색3 4 3 2" xfId="9017"/>
    <cellStyle name="60% - 강조색3 4 4" xfId="671"/>
    <cellStyle name="60% - 강조색3 5" xfId="472"/>
    <cellStyle name="60% - 강조색3 5 2" xfId="4030"/>
    <cellStyle name="60% - 강조색3 5 3" xfId="4031"/>
    <cellStyle name="60% - 강조색3 5 4" xfId="7983"/>
    <cellStyle name="60% - 강조색3 5 5" xfId="3197"/>
    <cellStyle name="60% - 강조색3 6" xfId="4032"/>
    <cellStyle name="60% - 강조색3 7" xfId="4033"/>
    <cellStyle name="60% - 강조색3 8" xfId="4034"/>
    <cellStyle name="60% - 강조색4" xfId="108" builtinId="44" customBuiltin="1"/>
    <cellStyle name="60% - 강조색4 2" xfId="109"/>
    <cellStyle name="60% - 강조색4 2 2" xfId="110"/>
    <cellStyle name="60% - 강조색4 2 2 2" xfId="3198"/>
    <cellStyle name="60% - 강조색4 2 2 2 2" xfId="3199"/>
    <cellStyle name="60% - 강조색4 2 2 2 2 2" xfId="8815"/>
    <cellStyle name="60% - 강조색4 2 2 2 2 2 2" xfId="8983"/>
    <cellStyle name="60% - 강조색4 2 2 2 3" xfId="4035"/>
    <cellStyle name="60% - 강조색4 2 2 2 4" xfId="8816"/>
    <cellStyle name="60% - 강조색4 2 2 2 4 2" xfId="2870"/>
    <cellStyle name="60% - 강조색4 2 2 3" xfId="4036"/>
    <cellStyle name="60% - 강조색4 2 2 4" xfId="4589"/>
    <cellStyle name="60% - 강조색4 2 2 4 2" xfId="9295"/>
    <cellStyle name="60% - 강조색4 2 2 5" xfId="672"/>
    <cellStyle name="60% - 강조색4 2 3" xfId="111"/>
    <cellStyle name="60% - 강조색4 2 3 2" xfId="4590"/>
    <cellStyle name="60% - 강조색4 2 3 3" xfId="4591"/>
    <cellStyle name="60% - 강조색4 2 3 4" xfId="3200"/>
    <cellStyle name="60% - 강조색4 3" xfId="112"/>
    <cellStyle name="60% - 강조색4 3 2" xfId="113"/>
    <cellStyle name="60% - 강조색4 3 2 2" xfId="3201"/>
    <cellStyle name="60% - 강조색4 3 2 3" xfId="4592"/>
    <cellStyle name="60% - 강조색4 3 2 3 2" xfId="9016"/>
    <cellStyle name="60% - 강조색4 3 2 4" xfId="673"/>
    <cellStyle name="60% - 강조색4 3 3" xfId="3202"/>
    <cellStyle name="60% - 강조색4 3 4" xfId="8747"/>
    <cellStyle name="60% - 강조색4 3_012_보건및사회보장" xfId="3203"/>
    <cellStyle name="60% - 강조색4 4" xfId="114"/>
    <cellStyle name="60% - 강조색4 4 2" xfId="3204"/>
    <cellStyle name="60% - 강조색4 4 3" xfId="4593"/>
    <cellStyle name="60% - 강조색4 4 3 2" xfId="9015"/>
    <cellStyle name="60% - 강조색4 4 4" xfId="674"/>
    <cellStyle name="60% - 강조색4 5" xfId="473"/>
    <cellStyle name="60% - 강조색4 5 2" xfId="4037"/>
    <cellStyle name="60% - 강조색4 5 3" xfId="4038"/>
    <cellStyle name="60% - 강조색4 5 4" xfId="7984"/>
    <cellStyle name="60% - 강조색4 5 5" xfId="3205"/>
    <cellStyle name="60% - 강조색4 6" xfId="4039"/>
    <cellStyle name="60% - 강조색4 7" xfId="4040"/>
    <cellStyle name="60% - 강조색4 8" xfId="4041"/>
    <cellStyle name="60% - 강조색5" xfId="115" builtinId="48" customBuiltin="1"/>
    <cellStyle name="60% - 강조색5 2" xfId="116"/>
    <cellStyle name="60% - 강조색5 2 2" xfId="117"/>
    <cellStyle name="60% - 강조색5 2 2 2" xfId="3206"/>
    <cellStyle name="60% - 강조색5 2 2 2 2" xfId="3207"/>
    <cellStyle name="60% - 강조색5 2 2 2 2 2" xfId="8817"/>
    <cellStyle name="60% - 강조색5 2 2 2 2 2 2" xfId="524"/>
    <cellStyle name="60% - 강조색5 2 2 2 3" xfId="4042"/>
    <cellStyle name="60% - 강조색5 2 2 2 4" xfId="8818"/>
    <cellStyle name="60% - 강조색5 2 2 2 4 2" xfId="8982"/>
    <cellStyle name="60% - 강조색5 2 2 3" xfId="4043"/>
    <cellStyle name="60% - 강조색5 2 2 4" xfId="4594"/>
    <cellStyle name="60% - 강조색5 2 2 4 2" xfId="9191"/>
    <cellStyle name="60% - 강조색5 2 2 5" xfId="675"/>
    <cellStyle name="60% - 강조색5 2 3" xfId="118"/>
    <cellStyle name="60% - 강조색5 2 3 2" xfId="4595"/>
    <cellStyle name="60% - 강조색5 2 3 3" xfId="4596"/>
    <cellStyle name="60% - 강조색5 2 3 4" xfId="3208"/>
    <cellStyle name="60% - 강조색5 3" xfId="119"/>
    <cellStyle name="60% - 강조색5 3 2" xfId="120"/>
    <cellStyle name="60% - 강조색5 3 2 2" xfId="3209"/>
    <cellStyle name="60% - 강조색5 3 2 3" xfId="4597"/>
    <cellStyle name="60% - 강조색5 3 2 3 2" xfId="9014"/>
    <cellStyle name="60% - 강조색5 3 2 4" xfId="676"/>
    <cellStyle name="60% - 강조색5 3 3" xfId="3210"/>
    <cellStyle name="60% - 강조색5 3 4" xfId="8748"/>
    <cellStyle name="60% - 강조색5 3_012_보건및사회보장" xfId="3211"/>
    <cellStyle name="60% - 강조색5 4" xfId="121"/>
    <cellStyle name="60% - 강조색5 4 2" xfId="3212"/>
    <cellStyle name="60% - 강조색5 4 3" xfId="4598"/>
    <cellStyle name="60% - 강조색5 4 3 2" xfId="9013"/>
    <cellStyle name="60% - 강조색5 4 4" xfId="677"/>
    <cellStyle name="60% - 강조색5 5" xfId="474"/>
    <cellStyle name="60% - 강조색5 5 2" xfId="4044"/>
    <cellStyle name="60% - 강조색5 5 3" xfId="4045"/>
    <cellStyle name="60% - 강조색5 5 4" xfId="7985"/>
    <cellStyle name="60% - 강조색5 5 5" xfId="3213"/>
    <cellStyle name="60% - 강조색5 6" xfId="4046"/>
    <cellStyle name="60% - 강조색5 7" xfId="4047"/>
    <cellStyle name="60% - 강조색5 8" xfId="4048"/>
    <cellStyle name="60% - 강조색6" xfId="122" builtinId="52" customBuiltin="1"/>
    <cellStyle name="60% - 강조색6 2" xfId="123"/>
    <cellStyle name="60% - 강조색6 2 2" xfId="124"/>
    <cellStyle name="60% - 강조색6 2 2 2" xfId="3214"/>
    <cellStyle name="60% - 강조색6 2 2 2 2" xfId="3215"/>
    <cellStyle name="60% - 강조색6 2 2 2 2 2" xfId="8819"/>
    <cellStyle name="60% - 강조색6 2 2 2 2 2 2" xfId="8981"/>
    <cellStyle name="60% - 강조색6 2 2 2 3" xfId="4049"/>
    <cellStyle name="60% - 강조색6 2 2 2 4" xfId="8820"/>
    <cellStyle name="60% - 강조색6 2 2 2 4 2" xfId="8980"/>
    <cellStyle name="60% - 강조색6 2 2 3" xfId="4050"/>
    <cellStyle name="60% - 강조색6 2 2 4" xfId="4599"/>
    <cellStyle name="60% - 강조색6 2 2 4 2" xfId="9072"/>
    <cellStyle name="60% - 강조색6 2 2 5" xfId="678"/>
    <cellStyle name="60% - 강조색6 2 3" xfId="125"/>
    <cellStyle name="60% - 강조색6 2 3 2" xfId="4600"/>
    <cellStyle name="60% - 강조색6 2 3 3" xfId="4601"/>
    <cellStyle name="60% - 강조색6 2 3 4" xfId="3216"/>
    <cellStyle name="60% - 강조색6 3" xfId="126"/>
    <cellStyle name="60% - 강조색6 3 2" xfId="127"/>
    <cellStyle name="60% - 강조색6 3 2 2" xfId="3217"/>
    <cellStyle name="60% - 강조색6 3 2 3" xfId="4602"/>
    <cellStyle name="60% - 강조색6 3 2 3 2" xfId="9012"/>
    <cellStyle name="60% - 강조색6 3 2 4" xfId="679"/>
    <cellStyle name="60% - 강조색6 3 3" xfId="3218"/>
    <cellStyle name="60% - 강조색6 3 4" xfId="8749"/>
    <cellStyle name="60% - 강조색6 3_012_보건및사회보장" xfId="3219"/>
    <cellStyle name="60% - 강조색6 4" xfId="128"/>
    <cellStyle name="60% - 강조색6 4 2" xfId="3220"/>
    <cellStyle name="60% - 강조색6 4 3" xfId="4603"/>
    <cellStyle name="60% - 강조색6 4 3 2" xfId="9011"/>
    <cellStyle name="60% - 강조색6 4 4" xfId="680"/>
    <cellStyle name="60% - 강조색6 5" xfId="475"/>
    <cellStyle name="60% - 강조색6 5 2" xfId="4051"/>
    <cellStyle name="60% - 강조색6 5 3" xfId="4052"/>
    <cellStyle name="60% - 강조색6 5 4" xfId="7986"/>
    <cellStyle name="60% - 강조색6 5 5" xfId="3221"/>
    <cellStyle name="60% - 강조색6 6" xfId="4053"/>
    <cellStyle name="60% - 강조색6 7" xfId="4054"/>
    <cellStyle name="60% - 강조색6 8" xfId="4055"/>
    <cellStyle name="60% - Accent1" xfId="651"/>
    <cellStyle name="60% - Accent1 2" xfId="652"/>
    <cellStyle name="60% - Accent1 2 2" xfId="4568"/>
    <cellStyle name="60% - Accent1 2 2 2" xfId="8914"/>
    <cellStyle name="60% - Accent1 2 3" xfId="9102"/>
    <cellStyle name="60% - Accent1 3" xfId="4008"/>
    <cellStyle name="60% - Accent1 4" xfId="7878"/>
    <cellStyle name="60% - Accent1_010_주택건설" xfId="3168"/>
    <cellStyle name="60% - Accent2" xfId="653"/>
    <cellStyle name="60% - Accent2 2" xfId="654"/>
    <cellStyle name="60% - Accent2 2 2" xfId="4569"/>
    <cellStyle name="60% - Accent2 2 2 2" xfId="8913"/>
    <cellStyle name="60% - Accent2 2 3" xfId="9296"/>
    <cellStyle name="60% - Accent2 3" xfId="4009"/>
    <cellStyle name="60% - Accent2 4" xfId="7879"/>
    <cellStyle name="60% - Accent2_010_주택건설" xfId="3169"/>
    <cellStyle name="60% - Accent3" xfId="655"/>
    <cellStyle name="60% - Accent3 2" xfId="656"/>
    <cellStyle name="60% - Accent3 2 2" xfId="4570"/>
    <cellStyle name="60% - Accent3 2 2 2" xfId="8912"/>
    <cellStyle name="60% - Accent3 2 3" xfId="9083"/>
    <cellStyle name="60% - Accent3 3" xfId="4010"/>
    <cellStyle name="60% - Accent3 4" xfId="7880"/>
    <cellStyle name="60% - Accent3_010_주택건설" xfId="3170"/>
    <cellStyle name="60% - Accent4" xfId="657"/>
    <cellStyle name="60% - Accent4 2" xfId="658"/>
    <cellStyle name="60% - Accent4 2 2" xfId="4571"/>
    <cellStyle name="60% - Accent4 2 2 2" xfId="8911"/>
    <cellStyle name="60% - Accent4 2 3" xfId="9082"/>
    <cellStyle name="60% - Accent4 3" xfId="4011"/>
    <cellStyle name="60% - Accent4 4" xfId="7881"/>
    <cellStyle name="60% - Accent4_010_주택건설" xfId="3171"/>
    <cellStyle name="60% - Accent5" xfId="659"/>
    <cellStyle name="60% - Accent5 2" xfId="660"/>
    <cellStyle name="60% - Accent5 2 2" xfId="4572"/>
    <cellStyle name="60% - Accent5 2 2 2" xfId="8910"/>
    <cellStyle name="60% - Accent5 2 3" xfId="9253"/>
    <cellStyle name="60% - Accent5 3" xfId="4012"/>
    <cellStyle name="60% - Accent5 4" xfId="7882"/>
    <cellStyle name="60% - Accent5_010_주택건설" xfId="3172"/>
    <cellStyle name="60% - Accent6" xfId="661"/>
    <cellStyle name="60% - Accent6 2" xfId="662"/>
    <cellStyle name="60% - Accent6 2 2" xfId="4573"/>
    <cellStyle name="60% - Accent6 2 2 2" xfId="8909"/>
    <cellStyle name="60% - Accent6 2 3" xfId="9081"/>
    <cellStyle name="60% - Accent6 3" xfId="4013"/>
    <cellStyle name="60% - Accent6 4" xfId="7883"/>
    <cellStyle name="60% - Accent6_010_주택건설" xfId="3173"/>
    <cellStyle name="강조색1" xfId="241" builtinId="29" customBuiltin="1"/>
    <cellStyle name="강조색1 2" xfId="242"/>
    <cellStyle name="강조색1 2 2" xfId="243"/>
    <cellStyle name="강조색1 2 2 2" xfId="3285"/>
    <cellStyle name="강조색1 2 2 2 2" xfId="3286"/>
    <cellStyle name="강조색1 2 2 2 2 2" xfId="8821"/>
    <cellStyle name="강조색1 2 2 2 2 2 2" xfId="8979"/>
    <cellStyle name="강조색1 2 2 2 3" xfId="4127"/>
    <cellStyle name="강조색1 2 2 2 4" xfId="8822"/>
    <cellStyle name="강조색1 2 2 2 4 2" xfId="8978"/>
    <cellStyle name="강조색1 2 2 3" xfId="4128"/>
    <cellStyle name="강조색1 2 2 4" xfId="6104"/>
    <cellStyle name="강조색1 2 2 4 2" xfId="9098"/>
    <cellStyle name="강조색1 2 2 5" xfId="2834"/>
    <cellStyle name="강조색1 2 3" xfId="244"/>
    <cellStyle name="강조색1 2 3 2" xfId="6105"/>
    <cellStyle name="강조색1 2 3 3" xfId="6106"/>
    <cellStyle name="강조색1 2 3 4" xfId="3287"/>
    <cellStyle name="강조색1 3" xfId="245"/>
    <cellStyle name="강조색1 3 2" xfId="246"/>
    <cellStyle name="강조색1 3 2 2" xfId="3288"/>
    <cellStyle name="강조색1 3 2 3" xfId="6107"/>
    <cellStyle name="강조색1 3 2 3 2" xfId="9009"/>
    <cellStyle name="강조색1 3 2 4" xfId="2835"/>
    <cellStyle name="강조색1 3 3" xfId="3289"/>
    <cellStyle name="강조색1 3 4" xfId="8751"/>
    <cellStyle name="강조색1 3_012_보건및사회보장" xfId="3290"/>
    <cellStyle name="강조색1 4" xfId="247"/>
    <cellStyle name="강조색1 4 2" xfId="3291"/>
    <cellStyle name="강조색1 4 3" xfId="6108"/>
    <cellStyle name="강조색1 4 3 2" xfId="9008"/>
    <cellStyle name="강조색1 4 4" xfId="2836"/>
    <cellStyle name="강조색1 5" xfId="476"/>
    <cellStyle name="강조색1 5 2" xfId="4129"/>
    <cellStyle name="강조색1 5 3" xfId="4130"/>
    <cellStyle name="강조색1 5 4" xfId="7987"/>
    <cellStyle name="강조색1 5 5" xfId="3292"/>
    <cellStyle name="강조색1 6" xfId="4131"/>
    <cellStyle name="강조색1 7" xfId="4132"/>
    <cellStyle name="강조색1 8" xfId="4133"/>
    <cellStyle name="강조색2" xfId="248" builtinId="33" customBuiltin="1"/>
    <cellStyle name="강조색2 2" xfId="249"/>
    <cellStyle name="강조색2 2 2" xfId="250"/>
    <cellStyle name="강조색2 2 2 2" xfId="3293"/>
    <cellStyle name="강조색2 2 2 2 2" xfId="3294"/>
    <cellStyle name="강조색2 2 2 2 2 2" xfId="8823"/>
    <cellStyle name="강조색2 2 2 2 2 2 2" xfId="8977"/>
    <cellStyle name="강조색2 2 2 2 3" xfId="4134"/>
    <cellStyle name="강조색2 2 2 2 4" xfId="8824"/>
    <cellStyle name="강조색2 2 2 2 4 2" xfId="8976"/>
    <cellStyle name="강조색2 2 2 3" xfId="4135"/>
    <cellStyle name="강조색2 2 2 4" xfId="6109"/>
    <cellStyle name="강조색2 2 2 4 2" xfId="9294"/>
    <cellStyle name="강조색2 2 2 5" xfId="2837"/>
    <cellStyle name="강조색2 2 3" xfId="251"/>
    <cellStyle name="강조색2 2 3 2" xfId="6110"/>
    <cellStyle name="강조색2 2 3 3" xfId="6111"/>
    <cellStyle name="강조색2 2 3 4" xfId="3295"/>
    <cellStyle name="강조색2 3" xfId="252"/>
    <cellStyle name="강조색2 3 2" xfId="253"/>
    <cellStyle name="강조색2 3 2 2" xfId="3296"/>
    <cellStyle name="강조색2 3 2 3" xfId="6112"/>
    <cellStyle name="강조색2 3 2 3 2" xfId="9007"/>
    <cellStyle name="강조색2 3 2 4" xfId="2839"/>
    <cellStyle name="강조색2 3 3" xfId="3297"/>
    <cellStyle name="강조색2 3 4" xfId="8752"/>
    <cellStyle name="강조색2 3_012_보건및사회보장" xfId="3298"/>
    <cellStyle name="강조색2 4" xfId="254"/>
    <cellStyle name="강조색2 4 2" xfId="3299"/>
    <cellStyle name="강조색2 4 3" xfId="6113"/>
    <cellStyle name="강조색2 4 3 2" xfId="9006"/>
    <cellStyle name="강조색2 4 4" xfId="2840"/>
    <cellStyle name="강조색2 5" xfId="477"/>
    <cellStyle name="강조색2 5 2" xfId="4136"/>
    <cellStyle name="강조색2 5 3" xfId="4137"/>
    <cellStyle name="강조색2 5 4" xfId="7988"/>
    <cellStyle name="강조색2 5 5" xfId="3300"/>
    <cellStyle name="강조색2 6" xfId="4138"/>
    <cellStyle name="강조색2 7" xfId="4139"/>
    <cellStyle name="강조색2 8" xfId="4140"/>
    <cellStyle name="강조색3" xfId="255" builtinId="37" customBuiltin="1"/>
    <cellStyle name="강조색3 2" xfId="256"/>
    <cellStyle name="강조색3 2 2" xfId="257"/>
    <cellStyle name="강조색3 2 2 2" xfId="3301"/>
    <cellStyle name="강조색3 2 2 2 2" xfId="3302"/>
    <cellStyle name="강조색3 2 2 2 2 2" xfId="8825"/>
    <cellStyle name="강조색3 2 2 2 2 2 2" xfId="8975"/>
    <cellStyle name="강조색3 2 2 2 3" xfId="4141"/>
    <cellStyle name="강조색3 2 2 2 4" xfId="8826"/>
    <cellStyle name="강조색3 2 2 2 4 2" xfId="8974"/>
    <cellStyle name="강조색3 2 2 3" xfId="4142"/>
    <cellStyle name="강조색3 2 2 4" xfId="6114"/>
    <cellStyle name="강조색3 2 2 4 2" xfId="9181"/>
    <cellStyle name="강조색3 2 2 5" xfId="2841"/>
    <cellStyle name="강조색3 2 3" xfId="258"/>
    <cellStyle name="강조색3 2 3 2" xfId="6115"/>
    <cellStyle name="강조색3 2 3 3" xfId="6116"/>
    <cellStyle name="강조색3 2 3 4" xfId="3303"/>
    <cellStyle name="강조색3 3" xfId="259"/>
    <cellStyle name="강조색3 3 2" xfId="260"/>
    <cellStyle name="강조색3 3 2 2" xfId="3304"/>
    <cellStyle name="강조색3 3 2 3" xfId="6117"/>
    <cellStyle name="강조색3 3 2 3 2" xfId="9005"/>
    <cellStyle name="강조색3 3 2 4" xfId="2842"/>
    <cellStyle name="강조색3 3 3" xfId="3305"/>
    <cellStyle name="강조색3 3 4" xfId="8753"/>
    <cellStyle name="강조색3 3_012_보건및사회보장" xfId="3306"/>
    <cellStyle name="강조색3 4" xfId="261"/>
    <cellStyle name="강조색3 4 2" xfId="3307"/>
    <cellStyle name="강조색3 4 3" xfId="6118"/>
    <cellStyle name="강조색3 4 3 2" xfId="9004"/>
    <cellStyle name="강조색3 4 4" xfId="2843"/>
    <cellStyle name="강조색3 5" xfId="478"/>
    <cellStyle name="강조색3 5 2" xfId="4143"/>
    <cellStyle name="강조색3 5 3" xfId="4144"/>
    <cellStyle name="강조색3 5 4" xfId="7989"/>
    <cellStyle name="강조색3 5 5" xfId="3308"/>
    <cellStyle name="강조색3 6" xfId="4145"/>
    <cellStyle name="강조색3 7" xfId="4146"/>
    <cellStyle name="강조색3 8" xfId="4147"/>
    <cellStyle name="강조색4" xfId="262" builtinId="41" customBuiltin="1"/>
    <cellStyle name="강조색4 2" xfId="263"/>
    <cellStyle name="강조색4 2 2" xfId="264"/>
    <cellStyle name="강조색4 2 2 2" xfId="3309"/>
    <cellStyle name="강조색4 2 2 2 2" xfId="3310"/>
    <cellStyle name="강조색4 2 2 2 2 2" xfId="8827"/>
    <cellStyle name="강조색4 2 2 2 2 2 2" xfId="8973"/>
    <cellStyle name="강조색4 2 2 2 3" xfId="4148"/>
    <cellStyle name="강조색4 2 2 2 4" xfId="8828"/>
    <cellStyle name="강조색4 2 2 2 4 2" xfId="8972"/>
    <cellStyle name="강조색4 2 2 3" xfId="4149"/>
    <cellStyle name="강조색4 2 2 4" xfId="6119"/>
    <cellStyle name="강조색4 2 2 4 2" xfId="9180"/>
    <cellStyle name="강조색4 2 2 5" xfId="2844"/>
    <cellStyle name="강조색4 2 3" xfId="265"/>
    <cellStyle name="강조색4 2 3 2" xfId="6120"/>
    <cellStyle name="강조색4 2 3 3" xfId="6121"/>
    <cellStyle name="강조색4 2 3 4" xfId="3311"/>
    <cellStyle name="강조색4 3" xfId="266"/>
    <cellStyle name="강조색4 3 2" xfId="267"/>
    <cellStyle name="강조색4 3 2 2" xfId="3312"/>
    <cellStyle name="강조색4 3 2 3" xfId="6122"/>
    <cellStyle name="강조색4 3 2 3 2" xfId="9003"/>
    <cellStyle name="강조색4 3 2 4" xfId="2845"/>
    <cellStyle name="강조색4 3 3" xfId="3313"/>
    <cellStyle name="강조색4 3 4" xfId="8754"/>
    <cellStyle name="강조색4 3_012_보건및사회보장" xfId="3314"/>
    <cellStyle name="강조색4 4" xfId="268"/>
    <cellStyle name="강조색4 4 2" xfId="3315"/>
    <cellStyle name="강조색4 4 3" xfId="6123"/>
    <cellStyle name="강조색4 4 3 2" xfId="9002"/>
    <cellStyle name="강조색4 4 4" xfId="2846"/>
    <cellStyle name="강조색4 5" xfId="479"/>
    <cellStyle name="강조색4 5 2" xfId="4150"/>
    <cellStyle name="강조색4 5 3" xfId="4151"/>
    <cellStyle name="강조색4 5 4" xfId="7990"/>
    <cellStyle name="강조색4 5 5" xfId="3316"/>
    <cellStyle name="강조색4 6" xfId="4152"/>
    <cellStyle name="강조색4 7" xfId="4153"/>
    <cellStyle name="강조색4 8" xfId="4154"/>
    <cellStyle name="강조색5" xfId="269" builtinId="45" customBuiltin="1"/>
    <cellStyle name="강조색5 2" xfId="270"/>
    <cellStyle name="강조색5 2 2" xfId="271"/>
    <cellStyle name="강조색5 2 2 2" xfId="3317"/>
    <cellStyle name="강조색5 2 2 2 2" xfId="3318"/>
    <cellStyle name="강조색5 2 2 2 2 2" xfId="8829"/>
    <cellStyle name="강조색5 2 2 2 2 2 2" xfId="8971"/>
    <cellStyle name="강조색5 2 2 2 3" xfId="4155"/>
    <cellStyle name="강조색5 2 2 2 4" xfId="8830"/>
    <cellStyle name="강조색5 2 2 2 4 2" xfId="8970"/>
    <cellStyle name="강조색5 2 2 3" xfId="4156"/>
    <cellStyle name="강조색5 2 2 4" xfId="6124"/>
    <cellStyle name="강조색5 2 2 4 2" xfId="9179"/>
    <cellStyle name="강조색5 2 2 5" xfId="2847"/>
    <cellStyle name="강조색5 2 3" xfId="272"/>
    <cellStyle name="강조색5 2 3 2" xfId="6125"/>
    <cellStyle name="강조색5 2 3 3" xfId="6126"/>
    <cellStyle name="강조색5 2 3 4" xfId="3319"/>
    <cellStyle name="강조색5 3" xfId="273"/>
    <cellStyle name="강조색5 3 2" xfId="274"/>
    <cellStyle name="강조색5 3 2 2" xfId="3320"/>
    <cellStyle name="강조색5 3 2 3" xfId="6127"/>
    <cellStyle name="강조색5 3 2 3 2" xfId="9001"/>
    <cellStyle name="강조색5 3 2 4" xfId="2848"/>
    <cellStyle name="강조색5 3 3" xfId="3321"/>
    <cellStyle name="강조색5 3 4" xfId="8755"/>
    <cellStyle name="강조색5 3_012_보건및사회보장" xfId="3322"/>
    <cellStyle name="강조색5 4" xfId="275"/>
    <cellStyle name="강조색5 4 2" xfId="3323"/>
    <cellStyle name="강조색5 4 3" xfId="6128"/>
    <cellStyle name="강조색5 4 3 2" xfId="9000"/>
    <cellStyle name="강조색5 4 4" xfId="2849"/>
    <cellStyle name="강조색5 5" xfId="480"/>
    <cellStyle name="강조색5 5 2" xfId="4157"/>
    <cellStyle name="강조색5 5 3" xfId="4158"/>
    <cellStyle name="강조색5 5 4" xfId="7991"/>
    <cellStyle name="강조색5 5 5" xfId="3324"/>
    <cellStyle name="강조색5 6" xfId="4159"/>
    <cellStyle name="강조색5 7" xfId="4160"/>
    <cellStyle name="강조색5 8" xfId="4161"/>
    <cellStyle name="강조색6" xfId="276" builtinId="49" customBuiltin="1"/>
    <cellStyle name="강조색6 2" xfId="277"/>
    <cellStyle name="강조색6 2 2" xfId="278"/>
    <cellStyle name="강조색6 2 2 2" xfId="3325"/>
    <cellStyle name="강조색6 2 2 2 2" xfId="3326"/>
    <cellStyle name="강조색6 2 2 2 2 2" xfId="8831"/>
    <cellStyle name="강조색6 2 2 2 2 2 2" xfId="8969"/>
    <cellStyle name="강조색6 2 2 2 3" xfId="4162"/>
    <cellStyle name="강조색6 2 2 2 4" xfId="8832"/>
    <cellStyle name="강조색6 2 2 2 4 2" xfId="8968"/>
    <cellStyle name="강조색6 2 2 3" xfId="4163"/>
    <cellStyle name="강조색6 2 2 4" xfId="6129"/>
    <cellStyle name="강조색6 2 2 4 2" xfId="9251"/>
    <cellStyle name="강조색6 2 2 5" xfId="2850"/>
    <cellStyle name="강조색6 2 3" xfId="279"/>
    <cellStyle name="강조색6 2 3 2" xfId="6130"/>
    <cellStyle name="강조색6 2 3 3" xfId="6131"/>
    <cellStyle name="강조색6 2 3 4" xfId="3327"/>
    <cellStyle name="강조색6 3" xfId="280"/>
    <cellStyle name="강조색6 3 2" xfId="281"/>
    <cellStyle name="강조색6 3 2 2" xfId="3328"/>
    <cellStyle name="강조색6 3 2 3" xfId="6132"/>
    <cellStyle name="강조색6 3 2 3 2" xfId="8999"/>
    <cellStyle name="강조색6 3 2 4" xfId="2852"/>
    <cellStyle name="강조색6 3 3" xfId="3329"/>
    <cellStyle name="강조색6 3 4" xfId="8756"/>
    <cellStyle name="강조색6 3_012_보건및사회보장" xfId="3330"/>
    <cellStyle name="강조색6 4" xfId="282"/>
    <cellStyle name="강조색6 4 2" xfId="3331"/>
    <cellStyle name="강조색6 4 3" xfId="6133"/>
    <cellStyle name="강조색6 4 3 2" xfId="8998"/>
    <cellStyle name="강조색6 4 4" xfId="2853"/>
    <cellStyle name="강조색6 5" xfId="481"/>
    <cellStyle name="강조색6 5 2" xfId="4164"/>
    <cellStyle name="강조색6 5 3" xfId="4165"/>
    <cellStyle name="강조색6 5 4" xfId="7992"/>
    <cellStyle name="강조색6 5 5" xfId="3332"/>
    <cellStyle name="강조색6 6" xfId="4166"/>
    <cellStyle name="강조색6 7" xfId="4167"/>
    <cellStyle name="강조색6 8" xfId="4168"/>
    <cellStyle name="경고문" xfId="283" builtinId="11" customBuiltin="1"/>
    <cellStyle name="경고문 2" xfId="284"/>
    <cellStyle name="경고문 2 2" xfId="285"/>
    <cellStyle name="경고문 2 2 2" xfId="3334"/>
    <cellStyle name="경고문 2 2 2 2" xfId="3335"/>
    <cellStyle name="경고문 2 2 2 2 2" xfId="8967"/>
    <cellStyle name="경고문 2 2 2 3" xfId="4169"/>
    <cellStyle name="경고문 2 2 2 4" xfId="8833"/>
    <cellStyle name="경고문 2 2 3" xfId="4170"/>
    <cellStyle name="경고문 2 2 4" xfId="7923"/>
    <cellStyle name="경고문 2 2 5" xfId="3333"/>
    <cellStyle name="경고문 2 3" xfId="286"/>
    <cellStyle name="경고문 2 3 2" xfId="6134"/>
    <cellStyle name="경고문 2 3 3" xfId="6135"/>
    <cellStyle name="경고문 2 3 4" xfId="3336"/>
    <cellStyle name="경고문 3" xfId="287"/>
    <cellStyle name="경고문 3 2" xfId="288"/>
    <cellStyle name="경고문 3 2 2" xfId="3337"/>
    <cellStyle name="경고문 3 2 3" xfId="7993"/>
    <cellStyle name="경고문 3 3" xfId="3338"/>
    <cellStyle name="경고문 3 4" xfId="8757"/>
    <cellStyle name="경고문 3_012_보건및사회보장" xfId="3339"/>
    <cellStyle name="경고문 4" xfId="289"/>
    <cellStyle name="경고문 4 2" xfId="3340"/>
    <cellStyle name="경고문 4 3" xfId="7994"/>
    <cellStyle name="경고문 5" xfId="482"/>
    <cellStyle name="경고문 5 2" xfId="4171"/>
    <cellStyle name="경고문 5 3" xfId="4172"/>
    <cellStyle name="경고문 5 4" xfId="7995"/>
    <cellStyle name="경고문 5 5" xfId="3341"/>
    <cellStyle name="경고문 6" xfId="4173"/>
    <cellStyle name="경고문 7" xfId="4174"/>
    <cellStyle name="경고문 8" xfId="4175"/>
    <cellStyle name="계산" xfId="290" builtinId="22" customBuiltin="1"/>
    <cellStyle name="계산 2" xfId="291"/>
    <cellStyle name="계산 2 2" xfId="292"/>
    <cellStyle name="계산 2 2 2" xfId="2854"/>
    <cellStyle name="계산 2 2 2 2" xfId="3342"/>
    <cellStyle name="계산 2 2 2 2 2" xfId="8142"/>
    <cellStyle name="계산 2 2 2 3" xfId="3343"/>
    <cellStyle name="계산 2 2 2 4" xfId="7924"/>
    <cellStyle name="계산 2 2 3" xfId="3344"/>
    <cellStyle name="계산 2 2 3 2" xfId="3345"/>
    <cellStyle name="계산 2 2 3 3" xfId="8834"/>
    <cellStyle name="계산 2 2 4" xfId="4176"/>
    <cellStyle name="계산 2 2 4 2" xfId="8143"/>
    <cellStyle name="계산 2 2 5" xfId="8144"/>
    <cellStyle name="계산 2 2 5 2" xfId="8145"/>
    <cellStyle name="계산 2 2 6" xfId="8146"/>
    <cellStyle name="계산 2 2 7" xfId="8147"/>
    <cellStyle name="계산 2 3" xfId="293"/>
    <cellStyle name="계산 2 3 2" xfId="2855"/>
    <cellStyle name="계산 2 3 2 2" xfId="3346"/>
    <cellStyle name="계산 2 3 3" xfId="3347"/>
    <cellStyle name="계산 2 3 3 2" xfId="8148"/>
    <cellStyle name="계산 2 3 4" xfId="8149"/>
    <cellStyle name="계산 2 3 5" xfId="8150"/>
    <cellStyle name="계산 2 4" xfId="294"/>
    <cellStyle name="계산 2 4 2" xfId="3348"/>
    <cellStyle name="계산 2 4 3" xfId="4177"/>
    <cellStyle name="계산 2 4 4" xfId="6136"/>
    <cellStyle name="계산 2 4 5" xfId="2856"/>
    <cellStyle name="계산 2 5" xfId="295"/>
    <cellStyle name="계산 2 5 2" xfId="6137"/>
    <cellStyle name="계산 2 5 2 2" xfId="8933"/>
    <cellStyle name="계산 2 5 3" xfId="3349"/>
    <cellStyle name="계산 2 6" xfId="3350"/>
    <cellStyle name="계산 2 6 2" xfId="8151"/>
    <cellStyle name="계산 2 7" xfId="8152"/>
    <cellStyle name="계산 2 8" xfId="8153"/>
    <cellStyle name="계산 3" xfId="296"/>
    <cellStyle name="계산 3 2" xfId="297"/>
    <cellStyle name="계산 3 2 2" xfId="3351"/>
    <cellStyle name="계산 3 2 2 2" xfId="8154"/>
    <cellStyle name="계산 3 2 3" xfId="3352"/>
    <cellStyle name="계산 3 2 4" xfId="6138"/>
    <cellStyle name="계산 3 2 4 2" xfId="9123"/>
    <cellStyle name="계산 3 2 5" xfId="2857"/>
    <cellStyle name="계산 3 3" xfId="3353"/>
    <cellStyle name="계산 3 3 2" xfId="8155"/>
    <cellStyle name="계산 3 3 2 2" xfId="8156"/>
    <cellStyle name="계산 3 3 3" xfId="8157"/>
    <cellStyle name="계산 3 4" xfId="3354"/>
    <cellStyle name="계산 3 4 2" xfId="8158"/>
    <cellStyle name="계산 3 5" xfId="8159"/>
    <cellStyle name="계산 3_012_보건및사회보장" xfId="3355"/>
    <cellStyle name="계산 4" xfId="298"/>
    <cellStyle name="계산 4 2" xfId="3356"/>
    <cellStyle name="계산 4 2 2" xfId="8160"/>
    <cellStyle name="계산 4 3" xfId="3357"/>
    <cellStyle name="계산 4 4" xfId="6139"/>
    <cellStyle name="계산 4 4 2" xfId="9122"/>
    <cellStyle name="계산 4 5" xfId="2858"/>
    <cellStyle name="계산 5" xfId="483"/>
    <cellStyle name="계산 5 2" xfId="4178"/>
    <cellStyle name="계산 5 2 2" xfId="8161"/>
    <cellStyle name="계산 5 3" xfId="4179"/>
    <cellStyle name="계산 5 4" xfId="7996"/>
    <cellStyle name="계산 5 5" xfId="3358"/>
    <cellStyle name="계산 6" xfId="4180"/>
    <cellStyle name="계산 6 2" xfId="8162"/>
    <cellStyle name="계산 7" xfId="4181"/>
    <cellStyle name="계산 8" xfId="4182"/>
    <cellStyle name="고정소숫점" xfId="299"/>
    <cellStyle name="고정소숫점 2" xfId="521"/>
    <cellStyle name="고정소숫점 2 2" xfId="2859"/>
    <cellStyle name="고정소숫점 3" xfId="8163"/>
    <cellStyle name="고정출력1" xfId="300"/>
    <cellStyle name="고정출력1 2" xfId="2860"/>
    <cellStyle name="고정출력2" xfId="301"/>
    <cellStyle name="고정출력2 2" xfId="2861"/>
    <cellStyle name="나쁨" xfId="302" builtinId="27" customBuiltin="1"/>
    <cellStyle name="나쁨 2" xfId="303"/>
    <cellStyle name="나쁨 2 2" xfId="304"/>
    <cellStyle name="나쁨 2 2 2" xfId="3359"/>
    <cellStyle name="나쁨 2 2 2 2" xfId="3360"/>
    <cellStyle name="나쁨 2 2 2 2 2" xfId="8835"/>
    <cellStyle name="나쁨 2 2 2 2 2 2" xfId="8966"/>
    <cellStyle name="나쁨 2 2 2 3" xfId="4183"/>
    <cellStyle name="나쁨 2 2 2 4" xfId="8836"/>
    <cellStyle name="나쁨 2 2 2 4 2" xfId="8965"/>
    <cellStyle name="나쁨 2 2 3" xfId="4184"/>
    <cellStyle name="나쁨 2 2 4" xfId="6140"/>
    <cellStyle name="나쁨 2 2 4 2" xfId="8948"/>
    <cellStyle name="나쁨 2 2 5" xfId="2862"/>
    <cellStyle name="나쁨 2 3" xfId="305"/>
    <cellStyle name="나쁨 2 3 2" xfId="6141"/>
    <cellStyle name="나쁨 2 3 3" xfId="6142"/>
    <cellStyle name="나쁨 2 3 4" xfId="3361"/>
    <cellStyle name="나쁨 3" xfId="306"/>
    <cellStyle name="나쁨 3 2" xfId="307"/>
    <cellStyle name="나쁨 3 2 2" xfId="3362"/>
    <cellStyle name="나쁨 3 2 3" xfId="6143"/>
    <cellStyle name="나쁨 3 2 3 2" xfId="9121"/>
    <cellStyle name="나쁨 3 2 4" xfId="2863"/>
    <cellStyle name="나쁨 3 3" xfId="3363"/>
    <cellStyle name="나쁨 3 4" xfId="8758"/>
    <cellStyle name="나쁨 3_012_보건및사회보장" xfId="3364"/>
    <cellStyle name="나쁨 4" xfId="308"/>
    <cellStyle name="나쁨 4 2" xfId="3365"/>
    <cellStyle name="나쁨 4 3" xfId="6144"/>
    <cellStyle name="나쁨 4 3 2" xfId="9120"/>
    <cellStyle name="나쁨 4 4" xfId="2864"/>
    <cellStyle name="나쁨 5" xfId="484"/>
    <cellStyle name="나쁨 5 2" xfId="4185"/>
    <cellStyle name="나쁨 5 3" xfId="4186"/>
    <cellStyle name="나쁨 5 4" xfId="7997"/>
    <cellStyle name="나쁨 5 5" xfId="3366"/>
    <cellStyle name="나쁨 6" xfId="4187"/>
    <cellStyle name="나쁨 7" xfId="4188"/>
    <cellStyle name="나쁨 8" xfId="4189"/>
    <cellStyle name="날짜" xfId="309"/>
    <cellStyle name="날짜 2" xfId="2865"/>
    <cellStyle name="달러" xfId="310"/>
    <cellStyle name="달러 2" xfId="2866"/>
    <cellStyle name="뒤에 오는 하이퍼링크_3시군서식(국적별외국인)" xfId="8164"/>
    <cellStyle name="똿뗦먛귟 [0.00]_laroux" xfId="8165"/>
    <cellStyle name="똿뗦먛귟_laroux" xfId="8166"/>
    <cellStyle name="마ㅊ춤" xfId="8167"/>
    <cellStyle name="메모" xfId="311" builtinId="10" customBuiltin="1"/>
    <cellStyle name="메모 2" xfId="312"/>
    <cellStyle name="메모 2 10" xfId="8168"/>
    <cellStyle name="메모 2 11" xfId="8169"/>
    <cellStyle name="메모 2 12" xfId="8170"/>
    <cellStyle name="메모 2 13" xfId="8171"/>
    <cellStyle name="메모 2 14" xfId="8172"/>
    <cellStyle name="메모 2 14 2" xfId="8173"/>
    <cellStyle name="메모 2 15" xfId="8174"/>
    <cellStyle name="메모 2 2" xfId="313"/>
    <cellStyle name="메모 2 2 2" xfId="2867"/>
    <cellStyle name="메모 2 2 2 2" xfId="3367"/>
    <cellStyle name="메모 2 2 2 2 2" xfId="8175"/>
    <cellStyle name="메모 2 2 2 2 2 2" xfId="8176"/>
    <cellStyle name="메모 2 2 2 2 3" xfId="8177"/>
    <cellStyle name="메모 2 2 2 3" xfId="7925"/>
    <cellStyle name="메모 2 2 2 3 2" xfId="8178"/>
    <cellStyle name="메모 2 2 2 4" xfId="8179"/>
    <cellStyle name="메모 2 2 2 4 2" xfId="8180"/>
    <cellStyle name="메모 2 2 2 5" xfId="8181"/>
    <cellStyle name="메모 2 2 3" xfId="3368"/>
    <cellStyle name="메모 2 2 4" xfId="4190"/>
    <cellStyle name="메모 2 2 4 2" xfId="8182"/>
    <cellStyle name="메모 2 2 4 2 2" xfId="8183"/>
    <cellStyle name="메모 2 2 4 3" xfId="8184"/>
    <cellStyle name="메모 2 2 5" xfId="8185"/>
    <cellStyle name="메모 2 2 5 2" xfId="8186"/>
    <cellStyle name="메모 2 2 6" xfId="8187"/>
    <cellStyle name="메모 2 2 6 2" xfId="8188"/>
    <cellStyle name="메모 2 2 7" xfId="8189"/>
    <cellStyle name="메모 2 2 7 2" xfId="8190"/>
    <cellStyle name="메모 2 2 8" xfId="8191"/>
    <cellStyle name="메모 2 2 9" xfId="8192"/>
    <cellStyle name="메모 2 3" xfId="314"/>
    <cellStyle name="메모 2 3 2" xfId="2868"/>
    <cellStyle name="메모 2 3 2 2" xfId="8193"/>
    <cellStyle name="메모 2 3 3" xfId="3369"/>
    <cellStyle name="메모 2 3 4" xfId="8194"/>
    <cellStyle name="메모 2 4" xfId="2869"/>
    <cellStyle name="메모 2 4 2" xfId="3370"/>
    <cellStyle name="메모 2 4 2 2" xfId="3371"/>
    <cellStyle name="메모 2 4 2 3" xfId="4191"/>
    <cellStyle name="메모 2 4 3" xfId="4192"/>
    <cellStyle name="메모 2 4 4" xfId="6145"/>
    <cellStyle name="메모 2 4 4 2" xfId="8947"/>
    <cellStyle name="메모 2 5" xfId="3372"/>
    <cellStyle name="메모 2 5 2" xfId="7998"/>
    <cellStyle name="메모 2 5 3" xfId="7999"/>
    <cellStyle name="메모 2 5 4" xfId="8000"/>
    <cellStyle name="메모 2 6" xfId="4193"/>
    <cellStyle name="메모 2 7" xfId="8195"/>
    <cellStyle name="메모 2 8" xfId="8196"/>
    <cellStyle name="메모 2 9" xfId="8197"/>
    <cellStyle name="메모 3" xfId="315"/>
    <cellStyle name="메모 3 2" xfId="2871"/>
    <cellStyle name="메모 3 2 2" xfId="6146"/>
    <cellStyle name="메모 3 2 2 2" xfId="9267"/>
    <cellStyle name="메모 3 2 3" xfId="9268"/>
    <cellStyle name="메모 3 3" xfId="4194"/>
    <cellStyle name="메모 4" xfId="485"/>
    <cellStyle name="메모 4 2" xfId="3373"/>
    <cellStyle name="메모 4 2 2" xfId="8198"/>
    <cellStyle name="메모 4 3" xfId="4195"/>
    <cellStyle name="메모 4 4" xfId="7926"/>
    <cellStyle name="메모 4 5" xfId="2872"/>
    <cellStyle name="메모 5" xfId="3374"/>
    <cellStyle name="메모 5 2" xfId="8001"/>
    <cellStyle name="메모 5 3" xfId="8002"/>
    <cellStyle name="메모 6" xfId="4196"/>
    <cellStyle name="메모 7" xfId="4197"/>
    <cellStyle name="메모 8" xfId="4198"/>
    <cellStyle name="메모 9" xfId="6315"/>
    <cellStyle name="믅됞 [0.00]_laroux" xfId="8199"/>
    <cellStyle name="믅됞_laroux" xfId="8200"/>
    <cellStyle name="바탕글" xfId="316"/>
    <cellStyle name="바탕글 2" xfId="2873"/>
    <cellStyle name="바탕글 3" xfId="3375"/>
    <cellStyle name="바탕글 3 2" xfId="6147"/>
    <cellStyle name="백분율 [0]" xfId="525"/>
    <cellStyle name="백분율 [0] 2" xfId="2874"/>
    <cellStyle name="백분율 [2]" xfId="526"/>
    <cellStyle name="백분율 [2] 2" xfId="2875"/>
    <cellStyle name="백분율 10" xfId="6330"/>
    <cellStyle name="백분율 10 2" xfId="6331"/>
    <cellStyle name="백분율 10 2 2" xfId="6332"/>
    <cellStyle name="백분율 10 2 3" xfId="6333"/>
    <cellStyle name="백분율 10 3" xfId="6334"/>
    <cellStyle name="백분율 11" xfId="6335"/>
    <cellStyle name="백분율 11 2" xfId="6336"/>
    <cellStyle name="백분율 11 2 2" xfId="6337"/>
    <cellStyle name="백분율 11 2 3" xfId="6338"/>
    <cellStyle name="백분율 11 2 4" xfId="6339"/>
    <cellStyle name="백분율 11 3" xfId="6340"/>
    <cellStyle name="백분율 11 3 2" xfId="6341"/>
    <cellStyle name="백분율 11 4" xfId="6342"/>
    <cellStyle name="백분율 12" xfId="6343"/>
    <cellStyle name="백분율 12 2" xfId="6344"/>
    <cellStyle name="백분율 12 2 2" xfId="6345"/>
    <cellStyle name="백분율 12 3" xfId="6346"/>
    <cellStyle name="백분율 13" xfId="6347"/>
    <cellStyle name="백분율 13 2" xfId="6348"/>
    <cellStyle name="백분율 13 2 2" xfId="6349"/>
    <cellStyle name="백분율 13 2 3" xfId="6350"/>
    <cellStyle name="백분율 13 2 4" xfId="6351"/>
    <cellStyle name="백분율 13 3" xfId="6352"/>
    <cellStyle name="백분율 13 3 2" xfId="6353"/>
    <cellStyle name="백분율 13 4" xfId="6354"/>
    <cellStyle name="백분율 14" xfId="6355"/>
    <cellStyle name="백분율 14 2" xfId="6356"/>
    <cellStyle name="백분율 14 2 2" xfId="6357"/>
    <cellStyle name="백분율 14 3" xfId="6358"/>
    <cellStyle name="백분율 14 4" xfId="6359"/>
    <cellStyle name="백분율 15" xfId="6360"/>
    <cellStyle name="백분율 15 2" xfId="6361"/>
    <cellStyle name="백분율 15 2 2" xfId="6362"/>
    <cellStyle name="백분율 15 3" xfId="6363"/>
    <cellStyle name="백분율 16" xfId="6364"/>
    <cellStyle name="백분율 16 2" xfId="6365"/>
    <cellStyle name="백분율 16 2 2" xfId="6366"/>
    <cellStyle name="백분율 17" xfId="6367"/>
    <cellStyle name="백분율 17 2" xfId="6368"/>
    <cellStyle name="백분율 17 2 2" xfId="6369"/>
    <cellStyle name="백분율 18" xfId="6370"/>
    <cellStyle name="백분율 19" xfId="6371"/>
    <cellStyle name="백분율 19 2" xfId="6372"/>
    <cellStyle name="백분율 2" xfId="317"/>
    <cellStyle name="백분율 2 10" xfId="6373"/>
    <cellStyle name="백분율 2 11" xfId="6374"/>
    <cellStyle name="백분율 2 12" xfId="6375"/>
    <cellStyle name="백분율 2 12 2" xfId="6376"/>
    <cellStyle name="백분율 2 13" xfId="6377"/>
    <cellStyle name="백분율 2 13 2" xfId="6378"/>
    <cellStyle name="백분율 2 13 2 2" xfId="6379"/>
    <cellStyle name="백분율 2 13 3" xfId="6380"/>
    <cellStyle name="백분율 2 14" xfId="8201"/>
    <cellStyle name="백분율 2 15" xfId="8202"/>
    <cellStyle name="백분율 2 16" xfId="8203"/>
    <cellStyle name="백분율 2 17" xfId="8204"/>
    <cellStyle name="백분율 2 18" xfId="8205"/>
    <cellStyle name="백분율 2 19" xfId="8206"/>
    <cellStyle name="백분율 2 2" xfId="528"/>
    <cellStyle name="백분율 2 2 2" xfId="3376"/>
    <cellStyle name="백분율 2 2 2 2" xfId="3377"/>
    <cellStyle name="백분율 2 2 3" xfId="3378"/>
    <cellStyle name="백분율 2 2 4" xfId="8837"/>
    <cellStyle name="백분율 2 20" xfId="8207"/>
    <cellStyle name="백분율 2 21" xfId="8208"/>
    <cellStyle name="백분율 2 22" xfId="8209"/>
    <cellStyle name="백분율 2 23" xfId="8210"/>
    <cellStyle name="백분율 2 24" xfId="8211"/>
    <cellStyle name="백분율 2 25" xfId="8212"/>
    <cellStyle name="백분율 2 26" xfId="8213"/>
    <cellStyle name="백분율 2 27" xfId="8214"/>
    <cellStyle name="백분율 2 28" xfId="8215"/>
    <cellStyle name="백분율 2 29" xfId="8216"/>
    <cellStyle name="백분율 2 3" xfId="2876"/>
    <cellStyle name="백분율 2 3 2" xfId="2877"/>
    <cellStyle name="백분율 2 3 2 2" xfId="6148"/>
    <cellStyle name="백분율 2 3 2 2 2" xfId="9060"/>
    <cellStyle name="백분율 2 3 2 3" xfId="9050"/>
    <cellStyle name="백분율 2 3 3" xfId="3379"/>
    <cellStyle name="백분율 2 3 4" xfId="8759"/>
    <cellStyle name="백분율 2 30" xfId="8217"/>
    <cellStyle name="백분율 2 31" xfId="8218"/>
    <cellStyle name="백분율 2 32" xfId="8219"/>
    <cellStyle name="백분율 2 33" xfId="8220"/>
    <cellStyle name="백분율 2 34" xfId="8221"/>
    <cellStyle name="백분율 2 35" xfId="527"/>
    <cellStyle name="백분율 2 4" xfId="2878"/>
    <cellStyle name="백분율 2 4 2" xfId="6149"/>
    <cellStyle name="백분율 2 4 2 2" xfId="9058"/>
    <cellStyle name="백분율 2 4 3" xfId="6381"/>
    <cellStyle name="백분율 2 4 4" xfId="9033"/>
    <cellStyle name="백분율 2 5" xfId="6382"/>
    <cellStyle name="백분율 2 6" xfId="6383"/>
    <cellStyle name="백분율 2 7" xfId="6384"/>
    <cellStyle name="백분율 2 8" xfId="6385"/>
    <cellStyle name="백분율 2 9" xfId="6386"/>
    <cellStyle name="백분율 26" xfId="6387"/>
    <cellStyle name="백분율 26 2" xfId="6388"/>
    <cellStyle name="백분율 3" xfId="3380"/>
    <cellStyle name="백분율 3 2" xfId="6389"/>
    <cellStyle name="백분율 3 2 2" xfId="6390"/>
    <cellStyle name="백분율 3 3" xfId="6391"/>
    <cellStyle name="백분율 3 4" xfId="6392"/>
    <cellStyle name="백분율 31" xfId="6393"/>
    <cellStyle name="백분율 31 2" xfId="6394"/>
    <cellStyle name="백분율 34" xfId="6395"/>
    <cellStyle name="백분율 34 2" xfId="6396"/>
    <cellStyle name="백분율 4" xfId="6397"/>
    <cellStyle name="백분율 4 2" xfId="6398"/>
    <cellStyle name="백분율 4 2 2" xfId="6399"/>
    <cellStyle name="백분율 4 2 3" xfId="6400"/>
    <cellStyle name="백분율 4 3" xfId="6401"/>
    <cellStyle name="백분율 4 4" xfId="6402"/>
    <cellStyle name="백분율 5" xfId="6403"/>
    <cellStyle name="백분율 5 2" xfId="6404"/>
    <cellStyle name="백분율 5 2 2" xfId="6405"/>
    <cellStyle name="백분율 5 2 3" xfId="6406"/>
    <cellStyle name="백분율 5 3" xfId="6407"/>
    <cellStyle name="백분율 5 4" xfId="6408"/>
    <cellStyle name="백분율 6" xfId="6409"/>
    <cellStyle name="백분율 6 2" xfId="6410"/>
    <cellStyle name="백분율 7" xfId="6411"/>
    <cellStyle name="백분율 7 2" xfId="6412"/>
    <cellStyle name="백분율 7 2 2" xfId="6413"/>
    <cellStyle name="백분율 7 2 3" xfId="6414"/>
    <cellStyle name="백분율 7 2 4" xfId="6415"/>
    <cellStyle name="백분율 7 3" xfId="6416"/>
    <cellStyle name="백분율 7 3 2" xfId="6417"/>
    <cellStyle name="백분율 7 3 3" xfId="6418"/>
    <cellStyle name="백분율 7 4" xfId="6419"/>
    <cellStyle name="백분율 7 5" xfId="6420"/>
    <cellStyle name="백분율 8" xfId="6421"/>
    <cellStyle name="백분율 8 2" xfId="6422"/>
    <cellStyle name="백분율 8 2 2" xfId="6423"/>
    <cellStyle name="백분율 8 2 3" xfId="6424"/>
    <cellStyle name="백분율 8 2 4" xfId="6425"/>
    <cellStyle name="백분율 8 3" xfId="6426"/>
    <cellStyle name="백분율 8 3 2" xfId="6427"/>
    <cellStyle name="백분율 8 3 3" xfId="6428"/>
    <cellStyle name="백분율 8 4" xfId="6429"/>
    <cellStyle name="백분율 8 5" xfId="6430"/>
    <cellStyle name="백분율 9" xfId="6431"/>
    <cellStyle name="백분율 9 2" xfId="6432"/>
    <cellStyle name="백분율 9 2 2" xfId="6433"/>
    <cellStyle name="백분율 9 2 3" xfId="6434"/>
    <cellStyle name="백분율 9 2 4" xfId="6435"/>
    <cellStyle name="백분율 9 3" xfId="6436"/>
    <cellStyle name="백분율 9 3 2" xfId="6437"/>
    <cellStyle name="백분율 9 3 3" xfId="6438"/>
    <cellStyle name="백분율 9 4" xfId="6439"/>
    <cellStyle name="백분율 9 5" xfId="6440"/>
    <cellStyle name="보통" xfId="318" builtinId="28" customBuiltin="1"/>
    <cellStyle name="보통 2" xfId="319"/>
    <cellStyle name="보통 2 2" xfId="320"/>
    <cellStyle name="보통 2 2 2" xfId="3381"/>
    <cellStyle name="보통 2 2 2 2" xfId="3382"/>
    <cellStyle name="보통 2 2 2 2 2" xfId="8838"/>
    <cellStyle name="보통 2 2 2 2 2 2" xfId="8964"/>
    <cellStyle name="보통 2 2 2 3" xfId="4199"/>
    <cellStyle name="보통 2 2 2 4" xfId="8839"/>
    <cellStyle name="보통 2 2 2 4 2" xfId="8963"/>
    <cellStyle name="보통 2 2 3" xfId="4200"/>
    <cellStyle name="보통 2 2 4" xfId="6150"/>
    <cellStyle name="보통 2 2 4 2" xfId="8946"/>
    <cellStyle name="보통 2 2 5" xfId="2879"/>
    <cellStyle name="보통 2 3" xfId="321"/>
    <cellStyle name="보통 2 3 2" xfId="6151"/>
    <cellStyle name="보통 2 3 3" xfId="6152"/>
    <cellStyle name="보통 2 3 4" xfId="3383"/>
    <cellStyle name="보통 3" xfId="322"/>
    <cellStyle name="보통 3 2" xfId="323"/>
    <cellStyle name="보통 3 2 2" xfId="3384"/>
    <cellStyle name="보통 3 2 3" xfId="6153"/>
    <cellStyle name="보통 3 2 3 2" xfId="9119"/>
    <cellStyle name="보통 3 2 4" xfId="2881"/>
    <cellStyle name="보통 3 3" xfId="3385"/>
    <cellStyle name="보통 3 4" xfId="8760"/>
    <cellStyle name="보통 3_012_보건및사회보장" xfId="3386"/>
    <cellStyle name="보통 4" xfId="324"/>
    <cellStyle name="보통 4 2" xfId="3387"/>
    <cellStyle name="보통 4 3" xfId="6154"/>
    <cellStyle name="보통 4 3 2" xfId="9118"/>
    <cellStyle name="보통 4 4" xfId="2882"/>
    <cellStyle name="보통 5" xfId="486"/>
    <cellStyle name="보통 5 2" xfId="4201"/>
    <cellStyle name="보통 5 3" xfId="4202"/>
    <cellStyle name="보통 5 4" xfId="8003"/>
    <cellStyle name="보통 5 5" xfId="3388"/>
    <cellStyle name="보통 6" xfId="4203"/>
    <cellStyle name="보통 7" xfId="4204"/>
    <cellStyle name="보통 8" xfId="4205"/>
    <cellStyle name="본문" xfId="3389"/>
    <cellStyle name="부제목" xfId="3390"/>
    <cellStyle name="뷭?_?긚??_1" xfId="325"/>
    <cellStyle name="설명 텍스트" xfId="326" builtinId="53" customBuiltin="1"/>
    <cellStyle name="설명 텍스트 2" xfId="327"/>
    <cellStyle name="설명 텍스트 2 2" xfId="328"/>
    <cellStyle name="설명 텍스트 2 2 2" xfId="3392"/>
    <cellStyle name="설명 텍스트 2 2 2 2" xfId="3393"/>
    <cellStyle name="설명 텍스트 2 2 2 2 2" xfId="8962"/>
    <cellStyle name="설명 텍스트 2 2 2 3" xfId="4206"/>
    <cellStyle name="설명 텍스트 2 2 2 4" xfId="8840"/>
    <cellStyle name="설명 텍스트 2 2 3" xfId="4207"/>
    <cellStyle name="설명 텍스트 2 2 4" xfId="7927"/>
    <cellStyle name="설명 텍스트 2 2 5" xfId="3391"/>
    <cellStyle name="설명 텍스트 2 3" xfId="329"/>
    <cellStyle name="설명 텍스트 2 3 2" xfId="6155"/>
    <cellStyle name="설명 텍스트 2 3 3" xfId="6156"/>
    <cellStyle name="설명 텍스트 2 3 4" xfId="3394"/>
    <cellStyle name="설명 텍스트 3" xfId="330"/>
    <cellStyle name="설명 텍스트 3 2" xfId="331"/>
    <cellStyle name="설명 텍스트 3 2 2" xfId="3395"/>
    <cellStyle name="설명 텍스트 3 2 3" xfId="8004"/>
    <cellStyle name="설명 텍스트 3 3" xfId="3396"/>
    <cellStyle name="설명 텍스트 3 4" xfId="8761"/>
    <cellStyle name="설명 텍스트 3_012_보건및사회보장" xfId="3397"/>
    <cellStyle name="설명 텍스트 4" xfId="332"/>
    <cellStyle name="설명 텍스트 4 2" xfId="3398"/>
    <cellStyle name="설명 텍스트 4 3" xfId="8005"/>
    <cellStyle name="설명 텍스트 5" xfId="487"/>
    <cellStyle name="설명 텍스트 5 2" xfId="4208"/>
    <cellStyle name="설명 텍스트 5 3" xfId="4209"/>
    <cellStyle name="설명 텍스트 5 4" xfId="8006"/>
    <cellStyle name="설명 텍스트 5 5" xfId="3399"/>
    <cellStyle name="설명 텍스트 6" xfId="4210"/>
    <cellStyle name="설명 텍스트 7" xfId="4211"/>
    <cellStyle name="설명 텍스트 8" xfId="4212"/>
    <cellStyle name="셀 확인" xfId="333" builtinId="23" customBuiltin="1"/>
    <cellStyle name="셀 확인 2" xfId="334"/>
    <cellStyle name="셀 확인 2 2" xfId="335"/>
    <cellStyle name="셀 확인 2 2 2" xfId="3400"/>
    <cellStyle name="셀 확인 2 2 2 2" xfId="3401"/>
    <cellStyle name="셀 확인 2 2 2 2 2" xfId="8841"/>
    <cellStyle name="셀 확인 2 2 2 2 2 2" xfId="8961"/>
    <cellStyle name="셀 확인 2 2 2 3" xfId="4213"/>
    <cellStyle name="셀 확인 2 2 2 4" xfId="8842"/>
    <cellStyle name="셀 확인 2 2 2 4 2" xfId="8960"/>
    <cellStyle name="셀 확인 2 2 3" xfId="4214"/>
    <cellStyle name="셀 확인 2 2 4" xfId="6157"/>
    <cellStyle name="셀 확인 2 2 4 2" xfId="9136"/>
    <cellStyle name="셀 확인 2 2 5" xfId="2883"/>
    <cellStyle name="셀 확인 2 3" xfId="336"/>
    <cellStyle name="셀 확인 2 3 2" xfId="6158"/>
    <cellStyle name="셀 확인 2 3 3" xfId="6159"/>
    <cellStyle name="셀 확인 2 3 4" xfId="3402"/>
    <cellStyle name="셀 확인 3" xfId="337"/>
    <cellStyle name="셀 확인 3 2" xfId="338"/>
    <cellStyle name="셀 확인 3 2 2" xfId="3403"/>
    <cellStyle name="셀 확인 3 2 3" xfId="6160"/>
    <cellStyle name="셀 확인 3 2 3 2" xfId="9117"/>
    <cellStyle name="셀 확인 3 2 4" xfId="2884"/>
    <cellStyle name="셀 확인 3 3" xfId="3404"/>
    <cellStyle name="셀 확인 3 4" xfId="8762"/>
    <cellStyle name="셀 확인 3_012_보건및사회보장" xfId="3405"/>
    <cellStyle name="셀 확인 4" xfId="339"/>
    <cellStyle name="셀 확인 4 2" xfId="3406"/>
    <cellStyle name="셀 확인 4 3" xfId="6161"/>
    <cellStyle name="셀 확인 4 3 2" xfId="9116"/>
    <cellStyle name="셀 확인 4 4" xfId="2885"/>
    <cellStyle name="셀 확인 5" xfId="488"/>
    <cellStyle name="셀 확인 5 2" xfId="4215"/>
    <cellStyle name="셀 확인 5 3" xfId="4216"/>
    <cellStyle name="셀 확인 5 4" xfId="8007"/>
    <cellStyle name="셀 확인 5 5" xfId="3407"/>
    <cellStyle name="셀 확인 6" xfId="4217"/>
    <cellStyle name="셀 확인 7" xfId="4218"/>
    <cellStyle name="셀 확인 8" xfId="4219"/>
    <cellStyle name="숫자(R)" xfId="340"/>
    <cellStyle name="숫자(R) 2" xfId="2886"/>
    <cellStyle name="숫자(R) 3" xfId="8222"/>
    <cellStyle name="쉼표 [0]" xfId="341" builtinId="6"/>
    <cellStyle name="쉼표 [0] 10" xfId="3408"/>
    <cellStyle name="쉼표 [0] 10 2" xfId="3409"/>
    <cellStyle name="쉼표 [0] 10 2 2" xfId="6316"/>
    <cellStyle name="쉼표 [0] 10 2 3" xfId="8223"/>
    <cellStyle name="쉼표 [0] 10 3" xfId="3410"/>
    <cellStyle name="쉼표 [0] 10 3 2" xfId="8224"/>
    <cellStyle name="쉼표 [0] 10 3 3" xfId="8225"/>
    <cellStyle name="쉼표 [0] 10 4" xfId="3411"/>
    <cellStyle name="쉼표 [0] 10 5" xfId="8226"/>
    <cellStyle name="쉼표 [0] 10_012_보건및사회보장" xfId="3412"/>
    <cellStyle name="쉼표 [0] 11" xfId="3413"/>
    <cellStyle name="쉼표 [0] 11 2" xfId="3414"/>
    <cellStyle name="쉼표 [0] 11 2 2" xfId="6162"/>
    <cellStyle name="쉼표 [0] 11 3" xfId="8227"/>
    <cellStyle name="쉼표 [0] 11 3 2" xfId="8959"/>
    <cellStyle name="쉼표 [0] 12" xfId="3415"/>
    <cellStyle name="쉼표 [0] 12 2" xfId="3416"/>
    <cellStyle name="쉼표 [0] 12 2 2" xfId="6163"/>
    <cellStyle name="쉼표 [0] 12 2 2 2" xfId="8896"/>
    <cellStyle name="쉼표 [0] 12 3" xfId="4220"/>
    <cellStyle name="쉼표 [0] 12 3 2" xfId="8008"/>
    <cellStyle name="쉼표 [0] 12 3 3" xfId="8009"/>
    <cellStyle name="쉼표 [0] 13" xfId="3417"/>
    <cellStyle name="쉼표 [0] 13 2" xfId="4221"/>
    <cellStyle name="쉼표 [0] 13 3" xfId="4222"/>
    <cellStyle name="쉼표 [0] 14" xfId="3418"/>
    <cellStyle name="쉼표 [0] 14 2" xfId="6164"/>
    <cellStyle name="쉼표 [0] 14 2 2" xfId="8895"/>
    <cellStyle name="쉼표 [0] 15" xfId="3419"/>
    <cellStyle name="쉼표 [0] 15 2" xfId="6165"/>
    <cellStyle name="쉼표 [0] 15 2 2" xfId="8228"/>
    <cellStyle name="쉼표 [0] 15 2 3" xfId="8229"/>
    <cellStyle name="쉼표 [0] 15 3" xfId="6166"/>
    <cellStyle name="쉼표 [0] 15 3 2" xfId="8230"/>
    <cellStyle name="쉼표 [0] 15 4" xfId="8231"/>
    <cellStyle name="쉼표 [0] 15 5" xfId="8232"/>
    <cellStyle name="쉼표 [0] 16" xfId="4223"/>
    <cellStyle name="쉼표 [0] 17" xfId="3420"/>
    <cellStyle name="쉼표 [0] 17 2" xfId="6167"/>
    <cellStyle name="쉼표 [0] 17 3" xfId="6168"/>
    <cellStyle name="쉼표 [0] 18" xfId="3421"/>
    <cellStyle name="쉼표 [0] 18 2" xfId="6169"/>
    <cellStyle name="쉼표 [0] 18 3" xfId="6170"/>
    <cellStyle name="쉼표 [0] 19" xfId="3422"/>
    <cellStyle name="쉼표 [0] 19 2" xfId="6171"/>
    <cellStyle name="쉼표 [0] 19 3" xfId="6172"/>
    <cellStyle name="쉼표 [0] 2" xfId="342"/>
    <cellStyle name="쉼표 [0] 2 10" xfId="3423"/>
    <cellStyle name="쉼표 [0] 2 10 2" xfId="8233"/>
    <cellStyle name="쉼표 [0] 2 11" xfId="3424"/>
    <cellStyle name="쉼표 [0] 2 11 2" xfId="6173"/>
    <cellStyle name="쉼표 [0] 2 11 3" xfId="8843"/>
    <cellStyle name="쉼표 [0] 2 12" xfId="3425"/>
    <cellStyle name="쉼표 [0] 2 12 2" xfId="4224"/>
    <cellStyle name="쉼표 [0] 2 12 3" xfId="6174"/>
    <cellStyle name="쉼표 [0] 2 12 4" xfId="8844"/>
    <cellStyle name="쉼표 [0] 2 13" xfId="2887"/>
    <cellStyle name="쉼표 [0] 2 13 2" xfId="8234"/>
    <cellStyle name="쉼표 [0] 2 13 2 2" xfId="9299"/>
    <cellStyle name="쉼표 [0] 2 13 3" xfId="9238"/>
    <cellStyle name="쉼표 [0] 2 14" xfId="4225"/>
    <cellStyle name="쉼표 [0] 2 14 2" xfId="8235"/>
    <cellStyle name="쉼표 [0] 2 14 2 2" xfId="9177"/>
    <cellStyle name="쉼표 [0] 2 14 3" xfId="9149"/>
    <cellStyle name="쉼표 [0] 2 15" xfId="4226"/>
    <cellStyle name="쉼표 [0] 2 15 2" xfId="8236"/>
    <cellStyle name="쉼표 [0] 2 16" xfId="4227"/>
    <cellStyle name="쉼표 [0] 2 16 2" xfId="8237"/>
    <cellStyle name="쉼표 [0] 2 17" xfId="8238"/>
    <cellStyle name="쉼표 [0] 2 17 2" xfId="8239"/>
    <cellStyle name="쉼표 [0] 2 18" xfId="8240"/>
    <cellStyle name="쉼표 [0] 2 18 2" xfId="8241"/>
    <cellStyle name="쉼표 [0] 2 19" xfId="8242"/>
    <cellStyle name="쉼표 [0] 2 19 2" xfId="8243"/>
    <cellStyle name="쉼표 [0] 2 2" xfId="343"/>
    <cellStyle name="쉼표 [0] 2 2 10" xfId="4228"/>
    <cellStyle name="쉼표 [0] 2 2 10 2" xfId="8244"/>
    <cellStyle name="쉼표 [0] 2 2 10 3" xfId="8245"/>
    <cellStyle name="쉼표 [0] 2 2 11" xfId="7928"/>
    <cellStyle name="쉼표 [0] 2 2 11 2" xfId="8246"/>
    <cellStyle name="쉼표 [0] 2 2 11 3" xfId="8247"/>
    <cellStyle name="쉼표 [0] 2 2 12" xfId="8248"/>
    <cellStyle name="쉼표 [0] 2 2 12 2" xfId="8249"/>
    <cellStyle name="쉼표 [0] 2 2 12 3" xfId="8250"/>
    <cellStyle name="쉼표 [0] 2 2 13" xfId="8251"/>
    <cellStyle name="쉼표 [0] 2 2 13 2" xfId="8252"/>
    <cellStyle name="쉼표 [0] 2 2 13 3" xfId="8253"/>
    <cellStyle name="쉼표 [0] 2 2 14" xfId="8254"/>
    <cellStyle name="쉼표 [0] 2 2 14 2" xfId="8255"/>
    <cellStyle name="쉼표 [0] 2 2 14 3" xfId="8256"/>
    <cellStyle name="쉼표 [0] 2 2 15" xfId="8257"/>
    <cellStyle name="쉼표 [0] 2 2 15 2" xfId="8258"/>
    <cellStyle name="쉼표 [0] 2 2 16" xfId="8259"/>
    <cellStyle name="쉼표 [0] 2 2 17" xfId="8260"/>
    <cellStyle name="쉼표 [0] 2 2 18" xfId="529"/>
    <cellStyle name="쉼표 [0] 2 2 2" xfId="2888"/>
    <cellStyle name="쉼표 [0] 2 2 2 2" xfId="3426"/>
    <cellStyle name="쉼표 [0] 2 2 2 2 2" xfId="8261"/>
    <cellStyle name="쉼표 [0] 2 2 2 2 2 2" xfId="8958"/>
    <cellStyle name="쉼표 [0] 2 2 2 2 3" xfId="8262"/>
    <cellStyle name="쉼표 [0] 2 2 2 3" xfId="3427"/>
    <cellStyle name="쉼표 [0] 2 2 2 3 2" xfId="3428"/>
    <cellStyle name="쉼표 [0] 2 2 2 3 3" xfId="8845"/>
    <cellStyle name="쉼표 [0] 2 2 2 4" xfId="8010"/>
    <cellStyle name="쉼표 [0] 2 2 2 5" xfId="8263"/>
    <cellStyle name="쉼표 [0] 2 2 2_012_보건및사회보장" xfId="3429"/>
    <cellStyle name="쉼표 [0] 2 2 3" xfId="2889"/>
    <cellStyle name="쉼표 [0] 2 2 3 2" xfId="8264"/>
    <cellStyle name="쉼표 [0] 2 2 3 3" xfId="8265"/>
    <cellStyle name="쉼표 [0] 2 2 3 4" xfId="8266"/>
    <cellStyle name="쉼표 [0] 2 2 4" xfId="3430"/>
    <cellStyle name="쉼표 [0] 2 2 4 2" xfId="3431"/>
    <cellStyle name="쉼표 [0] 2 2 4 3" xfId="7929"/>
    <cellStyle name="쉼표 [0] 2 2 4 4" xfId="8846"/>
    <cellStyle name="쉼표 [0] 2 2 5" xfId="3432"/>
    <cellStyle name="쉼표 [0] 2 2 5 2" xfId="3433"/>
    <cellStyle name="쉼표 [0] 2 2 5 2 2" xfId="6175"/>
    <cellStyle name="쉼표 [0] 2 2 5 2 2 2" xfId="8894"/>
    <cellStyle name="쉼표 [0] 2 2 5 3" xfId="3434"/>
    <cellStyle name="쉼표 [0] 2 2 5 4" xfId="8847"/>
    <cellStyle name="쉼표 [0] 2 2 6" xfId="3435"/>
    <cellStyle name="쉼표 [0] 2 2 6 2" xfId="8267"/>
    <cellStyle name="쉼표 [0] 2 2 6 3" xfId="8268"/>
    <cellStyle name="쉼표 [0] 2 2 7" xfId="4229"/>
    <cellStyle name="쉼표 [0] 2 2 7 2" xfId="4230"/>
    <cellStyle name="쉼표 [0] 2 2 7 3" xfId="8269"/>
    <cellStyle name="쉼표 [0] 2 2 8" xfId="4231"/>
    <cellStyle name="쉼표 [0] 2 2 8 2" xfId="8270"/>
    <cellStyle name="쉼표 [0] 2 2 8 3" xfId="8271"/>
    <cellStyle name="쉼표 [0] 2 2 9" xfId="4232"/>
    <cellStyle name="쉼표 [0] 2 2 9 2" xfId="8272"/>
    <cellStyle name="쉼표 [0] 2 2 9 3" xfId="8273"/>
    <cellStyle name="쉼표 [0] 2 2_004_노동" xfId="3436"/>
    <cellStyle name="쉼표 [0] 2 20" xfId="8274"/>
    <cellStyle name="쉼표 [0] 2 20 2" xfId="8275"/>
    <cellStyle name="쉼표 [0] 2 21" xfId="8276"/>
    <cellStyle name="쉼표 [0] 2 21 2" xfId="8277"/>
    <cellStyle name="쉼표 [0] 2 22" xfId="8278"/>
    <cellStyle name="쉼표 [0] 2 22 2" xfId="8279"/>
    <cellStyle name="쉼표 [0] 2 23" xfId="8280"/>
    <cellStyle name="쉼표 [0] 2 23 2" xfId="8281"/>
    <cellStyle name="쉼표 [0] 2 24" xfId="8282"/>
    <cellStyle name="쉼표 [0] 2 24 2" xfId="8283"/>
    <cellStyle name="쉼표 [0] 2 25" xfId="8284"/>
    <cellStyle name="쉼표 [0] 2 25 2" xfId="8285"/>
    <cellStyle name="쉼표 [0] 2 26" xfId="8286"/>
    <cellStyle name="쉼표 [0] 2 26 2" xfId="8287"/>
    <cellStyle name="쉼표 [0] 2 27" xfId="8288"/>
    <cellStyle name="쉼표 [0] 2 27 2" xfId="8289"/>
    <cellStyle name="쉼표 [0] 2 28" xfId="8290"/>
    <cellStyle name="쉼표 [0] 2 28 2" xfId="8291"/>
    <cellStyle name="쉼표 [0] 2 29" xfId="8292"/>
    <cellStyle name="쉼표 [0] 2 29 2" xfId="8293"/>
    <cellStyle name="쉼표 [0] 2 3" xfId="344"/>
    <cellStyle name="쉼표 [0] 2 3 2" xfId="2890"/>
    <cellStyle name="쉼표 [0] 2 3 2 2" xfId="6176"/>
    <cellStyle name="쉼표 [0] 2 3 2 2 2" xfId="9153"/>
    <cellStyle name="쉼표 [0] 2 3 2 3" xfId="8294"/>
    <cellStyle name="쉼표 [0] 2 3 2 4" xfId="9237"/>
    <cellStyle name="쉼표 [0] 2 3 3" xfId="4233"/>
    <cellStyle name="쉼표 [0] 2 3 3 2" xfId="8295"/>
    <cellStyle name="쉼표 [0] 2 3 3 3" xfId="8296"/>
    <cellStyle name="쉼표 [0] 2 3 4" xfId="8297"/>
    <cellStyle name="쉼표 [0] 2 3 5" xfId="8298"/>
    <cellStyle name="쉼표 [0] 2 3 6" xfId="8299"/>
    <cellStyle name="쉼표 [0] 2 3 7" xfId="530"/>
    <cellStyle name="쉼표 [0] 2 30" xfId="8300"/>
    <cellStyle name="쉼표 [0] 2 30 2" xfId="8301"/>
    <cellStyle name="쉼표 [0] 2 31" xfId="8302"/>
    <cellStyle name="쉼표 [0] 2 31 2" xfId="8303"/>
    <cellStyle name="쉼표 [0] 2 32" xfId="8304"/>
    <cellStyle name="쉼표 [0] 2 32 2" xfId="8305"/>
    <cellStyle name="쉼표 [0] 2 33" xfId="8306"/>
    <cellStyle name="쉼표 [0] 2 33 2" xfId="8307"/>
    <cellStyle name="쉼표 [0] 2 34" xfId="8308"/>
    <cellStyle name="쉼표 [0] 2 34 2" xfId="8309"/>
    <cellStyle name="쉼표 [0] 2 35" xfId="8310"/>
    <cellStyle name="쉼표 [0] 2 35 2" xfId="8311"/>
    <cellStyle name="쉼표 [0] 2 36" xfId="8312"/>
    <cellStyle name="쉼표 [0] 2 36 2" xfId="8313"/>
    <cellStyle name="쉼표 [0] 2 37" xfId="8314"/>
    <cellStyle name="쉼표 [0] 2 37 2" xfId="8315"/>
    <cellStyle name="쉼표 [0] 2 38" xfId="8316"/>
    <cellStyle name="쉼표 [0] 2 38 2" xfId="8317"/>
    <cellStyle name="쉼표 [0] 2 39" xfId="8318"/>
    <cellStyle name="쉼표 [0] 2 4" xfId="345"/>
    <cellStyle name="쉼표 [0] 2 4 2" xfId="3437"/>
    <cellStyle name="쉼표 [0] 2 4 2 2" xfId="8319"/>
    <cellStyle name="쉼표 [0] 2 4 2 3" xfId="8320"/>
    <cellStyle name="쉼표 [0] 2 4 3" xfId="8321"/>
    <cellStyle name="쉼표 [0] 2 4 3 2" xfId="9129"/>
    <cellStyle name="쉼표 [0] 2 4 4" xfId="8322"/>
    <cellStyle name="쉼표 [0] 2 4 5" xfId="531"/>
    <cellStyle name="쉼표 [0] 2 40" xfId="8323"/>
    <cellStyle name="쉼표 [0] 2 5" xfId="2891"/>
    <cellStyle name="쉼표 [0] 2 5 2" xfId="8324"/>
    <cellStyle name="쉼표 [0] 2 5 2 2" xfId="8325"/>
    <cellStyle name="쉼표 [0] 2 5 2 3" xfId="8957"/>
    <cellStyle name="쉼표 [0] 2 5 3" xfId="8326"/>
    <cellStyle name="쉼표 [0] 2 5 4" xfId="8327"/>
    <cellStyle name="쉼표 [0] 2 6" xfId="2892"/>
    <cellStyle name="쉼표 [0] 2 6 2" xfId="3438"/>
    <cellStyle name="쉼표 [0] 2 6 2 2" xfId="8848"/>
    <cellStyle name="쉼표 [0] 2 6 3" xfId="3439"/>
    <cellStyle name="쉼표 [0] 2 6 3 2" xfId="8849"/>
    <cellStyle name="쉼표 [0] 2 6 4" xfId="3440"/>
    <cellStyle name="쉼표 [0] 2 6 4 2" xfId="8850"/>
    <cellStyle name="쉼표 [0] 2 6 5" xfId="6177"/>
    <cellStyle name="쉼표 [0] 2 6 5 2" xfId="8927"/>
    <cellStyle name="쉼표 [0] 2 6_014_교육및문화" xfId="3441"/>
    <cellStyle name="쉼표 [0] 2 7" xfId="3442"/>
    <cellStyle name="쉼표 [0] 2 7 2" xfId="3443"/>
    <cellStyle name="쉼표 [0] 2 7 3" xfId="3444"/>
    <cellStyle name="쉼표 [0] 2 8" xfId="3445"/>
    <cellStyle name="쉼표 [0] 2 8 2" xfId="8328"/>
    <cellStyle name="쉼표 [0] 2 9" xfId="3446"/>
    <cellStyle name="쉼표 [0] 2 9 2" xfId="8329"/>
    <cellStyle name="쉼표 [0] 2_012_보건및사회보장" xfId="3447"/>
    <cellStyle name="쉼표 [0] 20" xfId="3448"/>
    <cellStyle name="쉼표 [0] 20 2" xfId="6178"/>
    <cellStyle name="쉼표 [0] 20 3" xfId="6179"/>
    <cellStyle name="쉼표 [0] 21" xfId="4234"/>
    <cellStyle name="쉼표 [0] 22" xfId="4235"/>
    <cellStyle name="쉼표 [0] 23" xfId="3449"/>
    <cellStyle name="쉼표 [0] 23 2" xfId="6180"/>
    <cellStyle name="쉼표 [0] 24" xfId="3450"/>
    <cellStyle name="쉼표 [0] 24 2" xfId="6181"/>
    <cellStyle name="쉼표 [0] 25" xfId="3451"/>
    <cellStyle name="쉼표 [0] 25 2" xfId="6182"/>
    <cellStyle name="쉼표 [0] 26" xfId="3452"/>
    <cellStyle name="쉼표 [0] 26 2" xfId="6183"/>
    <cellStyle name="쉼표 [0] 27" xfId="3453"/>
    <cellStyle name="쉼표 [0] 27 2" xfId="6184"/>
    <cellStyle name="쉼표 [0] 28" xfId="3454"/>
    <cellStyle name="쉼표 [0] 28 2" xfId="3455"/>
    <cellStyle name="쉼표 [0] 28 2 2" xfId="8330"/>
    <cellStyle name="쉼표 [0] 28 2 2 2" xfId="8331"/>
    <cellStyle name="쉼표 [0] 28 2 2 3" xfId="8332"/>
    <cellStyle name="쉼표 [0] 28 2 3" xfId="8333"/>
    <cellStyle name="쉼표 [0] 28 2 4" xfId="8334"/>
    <cellStyle name="쉼표 [0] 28 3" xfId="3456"/>
    <cellStyle name="쉼표 [0] 28 3 2" xfId="6185"/>
    <cellStyle name="쉼표 [0] 28 3 3" xfId="6186"/>
    <cellStyle name="쉼표 [0] 29" xfId="3457"/>
    <cellStyle name="쉼표 [0] 29 2" xfId="6187"/>
    <cellStyle name="쉼표 [0] 3" xfId="346"/>
    <cellStyle name="쉼표 [0] 3 2" xfId="347"/>
    <cellStyle name="쉼표 [0] 3 2 2" xfId="2894"/>
    <cellStyle name="쉼표 [0] 3 2 2 2" xfId="6441"/>
    <cellStyle name="쉼표 [0] 3 2 2 2 2" xfId="6442"/>
    <cellStyle name="쉼표 [0] 3 2 2 3" xfId="6443"/>
    <cellStyle name="쉼표 [0] 3 2 2 4" xfId="8335"/>
    <cellStyle name="쉼표 [0] 3 2 3" xfId="2895"/>
    <cellStyle name="쉼표 [0] 3 2 3 2" xfId="8336"/>
    <cellStyle name="쉼표 [0] 3 2 4" xfId="2896"/>
    <cellStyle name="쉼표 [0] 3 2 4 2" xfId="6188"/>
    <cellStyle name="쉼표 [0] 3 2 5" xfId="532"/>
    <cellStyle name="쉼표 [0] 3 3" xfId="533"/>
    <cellStyle name="쉼표 [0] 3 3 2" xfId="2897"/>
    <cellStyle name="쉼표 [0] 3 3 2 2" xfId="6189"/>
    <cellStyle name="쉼표 [0] 3 3 2 2 2" xfId="9262"/>
    <cellStyle name="쉼표 [0] 3 3 2 3" xfId="8337"/>
    <cellStyle name="쉼표 [0] 3 3 3" xfId="6444"/>
    <cellStyle name="쉼표 [0] 3 4" xfId="2898"/>
    <cellStyle name="쉼표 [0] 3 4 2" xfId="3458"/>
    <cellStyle name="쉼표 [0] 3 4 2 2" xfId="8338"/>
    <cellStyle name="쉼표 [0] 3 4 3" xfId="3459"/>
    <cellStyle name="쉼표 [0] 3 4 4" xfId="8339"/>
    <cellStyle name="쉼표 [0] 3 5" xfId="2899"/>
    <cellStyle name="쉼표 [0] 3 5 2" xfId="3460"/>
    <cellStyle name="쉼표 [0] 3 5 2 2" xfId="3461"/>
    <cellStyle name="쉼표 [0] 3 5 2 3" xfId="4236"/>
    <cellStyle name="쉼표 [0] 3 5 2 4" xfId="4237"/>
    <cellStyle name="쉼표 [0] 3 5 2 5" xfId="8851"/>
    <cellStyle name="쉼표 [0] 3 5 3" xfId="4238"/>
    <cellStyle name="쉼표 [0] 3 5 4" xfId="6190"/>
    <cellStyle name="쉼표 [0] 3 5 5" xfId="6191"/>
    <cellStyle name="쉼표 [0] 3 6" xfId="2893"/>
    <cellStyle name="쉼표 [0] 3 6 2" xfId="515"/>
    <cellStyle name="쉼표 [0] 3 7" xfId="8340"/>
    <cellStyle name="쉼표 [0] 3_012_보건및사회보장" xfId="3462"/>
    <cellStyle name="쉼표 [0] 30" xfId="3463"/>
    <cellStyle name="쉼표 [0] 30 2" xfId="6192"/>
    <cellStyle name="쉼표 [0] 31" xfId="3464"/>
    <cellStyle name="쉼표 [0] 31 2" xfId="6193"/>
    <cellStyle name="쉼표 [0] 32" xfId="3465"/>
    <cellStyle name="쉼표 [0] 32 2" xfId="6194"/>
    <cellStyle name="쉼표 [0] 33" xfId="3466"/>
    <cellStyle name="쉼표 [0] 33 2" xfId="6195"/>
    <cellStyle name="쉼표 [0] 34" xfId="3467"/>
    <cellStyle name="쉼표 [0] 34 2" xfId="6196"/>
    <cellStyle name="쉼표 [0] 35" xfId="4239"/>
    <cellStyle name="쉼표 [0] 36" xfId="4240"/>
    <cellStyle name="쉼표 [0] 37" xfId="4241"/>
    <cellStyle name="쉼표 [0] 38" xfId="4242"/>
    <cellStyle name="쉼표 [0] 39" xfId="7930"/>
    <cellStyle name="쉼표 [0] 39 2" xfId="9193"/>
    <cellStyle name="쉼표 [0] 4" xfId="348"/>
    <cellStyle name="쉼표 [0] 4 10" xfId="534"/>
    <cellStyle name="쉼표 [0] 4 2" xfId="2900"/>
    <cellStyle name="쉼표 [0] 4 2 2" xfId="3468"/>
    <cellStyle name="쉼표 [0] 4 2 2 2" xfId="6445"/>
    <cellStyle name="쉼표 [0] 4 2 2 2 2" xfId="6446"/>
    <cellStyle name="쉼표 [0] 4 2 2 3" xfId="6447"/>
    <cellStyle name="쉼표 [0] 4 2 3" xfId="3469"/>
    <cellStyle name="쉼표 [0] 4 2 3 2" xfId="3470"/>
    <cellStyle name="쉼표 [0] 4 2 3 2 2" xfId="8341"/>
    <cellStyle name="쉼표 [0] 4 2 3 3" xfId="8342"/>
    <cellStyle name="쉼표 [0] 4 2 4" xfId="6197"/>
    <cellStyle name="쉼표 [0] 4 2 4 2" xfId="8343"/>
    <cellStyle name="쉼표 [0] 4 2 4 2 2" xfId="8344"/>
    <cellStyle name="쉼표 [0] 4 2 4 3" xfId="8345"/>
    <cellStyle name="쉼표 [0] 4 2 4 4" xfId="9135"/>
    <cellStyle name="쉼표 [0] 4 2 5" xfId="8346"/>
    <cellStyle name="쉼표 [0] 4 2 5 2" xfId="8347"/>
    <cellStyle name="쉼표 [0] 4 2 6" xfId="8348"/>
    <cellStyle name="쉼표 [0] 4 2 6 2" xfId="8349"/>
    <cellStyle name="쉼표 [0] 4 2 7" xfId="8350"/>
    <cellStyle name="쉼표 [0] 4 2 8" xfId="8351"/>
    <cellStyle name="쉼표 [0] 4 2_010_주택건설" xfId="3471"/>
    <cellStyle name="쉼표 [0] 4 3" xfId="3472"/>
    <cellStyle name="쉼표 [0] 4 3 2" xfId="3473"/>
    <cellStyle name="쉼표 [0] 4 3 2 2" xfId="8352"/>
    <cellStyle name="쉼표 [0] 4 3 3" xfId="6448"/>
    <cellStyle name="쉼표 [0] 4 3 4" xfId="8353"/>
    <cellStyle name="쉼표 [0] 4 4" xfId="3474"/>
    <cellStyle name="쉼표 [0] 4 4 2" xfId="6198"/>
    <cellStyle name="쉼표 [0] 4 4 2 2" xfId="8354"/>
    <cellStyle name="쉼표 [0] 4 4 2 3" xfId="9173"/>
    <cellStyle name="쉼표 [0] 4 4 3" xfId="6449"/>
    <cellStyle name="쉼표 [0] 4 5" xfId="6450"/>
    <cellStyle name="쉼표 [0] 4 5 2" xfId="8355"/>
    <cellStyle name="쉼표 [0] 4 5 2 2" xfId="8356"/>
    <cellStyle name="쉼표 [0] 4 5 3" xfId="8357"/>
    <cellStyle name="쉼표 [0] 4 6" xfId="8358"/>
    <cellStyle name="쉼표 [0] 4 6 2" xfId="8359"/>
    <cellStyle name="쉼표 [0] 4 7" xfId="8360"/>
    <cellStyle name="쉼표 [0] 4 7 2" xfId="8361"/>
    <cellStyle name="쉼표 [0] 4 8" xfId="8362"/>
    <cellStyle name="쉼표 [0] 4 9" xfId="8363"/>
    <cellStyle name="쉼표 [0] 40" xfId="8763"/>
    <cellStyle name="쉼표 [0] 41" xfId="8764"/>
    <cellStyle name="쉼표 [0] 42" xfId="3475"/>
    <cellStyle name="쉼표 [0] 42 2" xfId="6199"/>
    <cellStyle name="쉼표 [0] 43" xfId="3476"/>
    <cellStyle name="쉼표 [0] 43 2" xfId="6200"/>
    <cellStyle name="쉼표 [0] 44" xfId="3477"/>
    <cellStyle name="쉼표 [0] 44 2" xfId="6201"/>
    <cellStyle name="쉼표 [0] 45" xfId="3478"/>
    <cellStyle name="쉼표 [0] 45 2" xfId="6202"/>
    <cellStyle name="쉼표 [0] 46" xfId="3479"/>
    <cellStyle name="쉼표 [0] 46 2" xfId="6203"/>
    <cellStyle name="쉼표 [0] 47" xfId="3480"/>
    <cellStyle name="쉼표 [0] 47 2" xfId="6204"/>
    <cellStyle name="쉼표 [0] 48" xfId="3481"/>
    <cellStyle name="쉼표 [0] 48 2" xfId="6205"/>
    <cellStyle name="쉼표 [0] 49" xfId="3482"/>
    <cellStyle name="쉼표 [0] 49 2" xfId="6206"/>
    <cellStyle name="쉼표 [0] 5" xfId="349"/>
    <cellStyle name="쉼표 [0] 5 2" xfId="3483"/>
    <cellStyle name="쉼표 [0] 5 2 2" xfId="3484"/>
    <cellStyle name="쉼표 [0] 5 2 3" xfId="6451"/>
    <cellStyle name="쉼표 [0] 5 2 4" xfId="8364"/>
    <cellStyle name="쉼표 [0] 5 3" xfId="3485"/>
    <cellStyle name="쉼표 [0] 5 3 2" xfId="3486"/>
    <cellStyle name="쉼표 [0] 5 3 3" xfId="6452"/>
    <cellStyle name="쉼표 [0] 5 3 4" xfId="6453"/>
    <cellStyle name="쉼표 [0] 5 4" xfId="4243"/>
    <cellStyle name="쉼표 [0] 5 4 2" xfId="6454"/>
    <cellStyle name="쉼표 [0] 5 5" xfId="6455"/>
    <cellStyle name="쉼표 [0] 5 6" xfId="535"/>
    <cellStyle name="쉼표 [0] 5 6 2" xfId="9132"/>
    <cellStyle name="쉼표 [0] 50" xfId="3487"/>
    <cellStyle name="쉼표 [0] 50 2" xfId="6207"/>
    <cellStyle name="쉼표 [0] 51" xfId="3488"/>
    <cellStyle name="쉼표 [0] 51 2" xfId="3489"/>
    <cellStyle name="쉼표 [0] 51 2 2" xfId="6208"/>
    <cellStyle name="쉼표 [0] 51 2 2 2" xfId="8994"/>
    <cellStyle name="쉼표 [0] 51 2 3" xfId="8365"/>
    <cellStyle name="쉼표 [0] 51 3" xfId="8366"/>
    <cellStyle name="쉼표 [0] 51 4" xfId="8367"/>
    <cellStyle name="쉼표 [0] 52" xfId="8765"/>
    <cellStyle name="쉼표 [0] 53" xfId="3490"/>
    <cellStyle name="쉼표 [0] 53 2" xfId="6209"/>
    <cellStyle name="쉼표 [0] 54" xfId="3491"/>
    <cellStyle name="쉼표 [0] 54 2" xfId="6210"/>
    <cellStyle name="쉼표 [0] 55" xfId="3492"/>
    <cellStyle name="쉼표 [0] 55 2" xfId="6211"/>
    <cellStyle name="쉼표 [0] 56" xfId="3493"/>
    <cellStyle name="쉼표 [0] 56 2" xfId="6212"/>
    <cellStyle name="쉼표 [0] 57" xfId="8766"/>
    <cellStyle name="쉼표 [0] 58" xfId="3494"/>
    <cellStyle name="쉼표 [0] 58 2" xfId="6213"/>
    <cellStyle name="쉼표 [0] 59" xfId="3495"/>
    <cellStyle name="쉼표 [0] 59 2" xfId="6214"/>
    <cellStyle name="쉼표 [0] 6" xfId="350"/>
    <cellStyle name="쉼표 [0] 6 2" xfId="2902"/>
    <cellStyle name="쉼표 [0] 6 2 2" xfId="3496"/>
    <cellStyle name="쉼표 [0] 6 2 2 2" xfId="8368"/>
    <cellStyle name="쉼표 [0] 6 2 2 3" xfId="8369"/>
    <cellStyle name="쉼표 [0] 6 2 3" xfId="7931"/>
    <cellStyle name="쉼표 [0] 6 2 4" xfId="8370"/>
    <cellStyle name="쉼표 [0] 6 2 5" xfId="8371"/>
    <cellStyle name="쉼표 [0] 6 2 6" xfId="8372"/>
    <cellStyle name="쉼표 [0] 6 3" xfId="2903"/>
    <cellStyle name="쉼표 [0] 6 3 2" xfId="3497"/>
    <cellStyle name="쉼표 [0] 6 3 2 2" xfId="8373"/>
    <cellStyle name="쉼표 [0] 6 3 3" xfId="6215"/>
    <cellStyle name="쉼표 [0] 6 3 3 2" xfId="9062"/>
    <cellStyle name="쉼표 [0] 6 4" xfId="3498"/>
    <cellStyle name="쉼표 [0] 6 4 2" xfId="8374"/>
    <cellStyle name="쉼표 [0] 6 5" xfId="3499"/>
    <cellStyle name="쉼표 [0] 6 6" xfId="3500"/>
    <cellStyle name="쉼표 [0] 6 6 2" xfId="6216"/>
    <cellStyle name="쉼표 [0] 6 6 3" xfId="6217"/>
    <cellStyle name="쉼표 [0] 6 7" xfId="6218"/>
    <cellStyle name="쉼표 [0] 6 7 2" xfId="8956"/>
    <cellStyle name="쉼표 [0] 6 8" xfId="2901"/>
    <cellStyle name="쉼표 [0] 6 8 2" xfId="9131"/>
    <cellStyle name="쉼표 [0] 6_009_유통금융보험및기타서비스" xfId="3501"/>
    <cellStyle name="쉼표 [0] 60" xfId="3502"/>
    <cellStyle name="쉼표 [0] 60 2" xfId="6219"/>
    <cellStyle name="쉼표 [0] 61" xfId="3503"/>
    <cellStyle name="쉼표 [0] 61 2" xfId="6220"/>
    <cellStyle name="쉼표 [0] 62" xfId="3504"/>
    <cellStyle name="쉼표 [0] 62 2" xfId="6221"/>
    <cellStyle name="쉼표 [0] 63" xfId="3505"/>
    <cellStyle name="쉼표 [0] 63 2" xfId="6222"/>
    <cellStyle name="쉼표 [0] 64" xfId="3506"/>
    <cellStyle name="쉼표 [0] 64 2" xfId="6223"/>
    <cellStyle name="쉼표 [0] 65" xfId="3507"/>
    <cellStyle name="쉼표 [0] 65 2" xfId="6224"/>
    <cellStyle name="쉼표 [0] 66" xfId="9189"/>
    <cellStyle name="쉼표 [0] 67" xfId="9052"/>
    <cellStyle name="쉼표 [0] 68" xfId="9260"/>
    <cellStyle name="쉼표 [0] 69" xfId="9259"/>
    <cellStyle name="쉼표 [0] 7" xfId="489"/>
    <cellStyle name="쉼표 [0] 7 2" xfId="2905"/>
    <cellStyle name="쉼표 [0] 7 2 2" xfId="6225"/>
    <cellStyle name="쉼표 [0] 7 2 2 2" xfId="9199"/>
    <cellStyle name="쉼표 [0] 7 2 3" xfId="6456"/>
    <cellStyle name="쉼표 [0] 7 2 4" xfId="9174"/>
    <cellStyle name="쉼표 [0] 7 3" xfId="3508"/>
    <cellStyle name="쉼표 [0] 7 3 2" xfId="6457"/>
    <cellStyle name="쉼표 [0] 7 3 3" xfId="8375"/>
    <cellStyle name="쉼표 [0] 7 4" xfId="3509"/>
    <cellStyle name="쉼표 [0] 7 4 2" xfId="6226"/>
    <cellStyle name="쉼표 [0] 7 4 2 2" xfId="8893"/>
    <cellStyle name="쉼표 [0] 7 4 3" xfId="6227"/>
    <cellStyle name="쉼표 [0] 7 4 3 2" xfId="8892"/>
    <cellStyle name="쉼표 [0] 7 5" xfId="6228"/>
    <cellStyle name="쉼표 [0] 7 5 2" xfId="8945"/>
    <cellStyle name="쉼표 [0] 7 6" xfId="8376"/>
    <cellStyle name="쉼표 [0] 7 7" xfId="2904"/>
    <cellStyle name="쉼표 [0] 7_012_보건및사회보장" xfId="3510"/>
    <cellStyle name="쉼표 [0] 70" xfId="8884"/>
    <cellStyle name="쉼표 [0] 71" xfId="9059"/>
    <cellStyle name="쉼표 [0] 72" xfId="9258"/>
    <cellStyle name="쉼표 [0] 73" xfId="537"/>
    <cellStyle name="쉼표 [0] 74" xfId="9261"/>
    <cellStyle name="쉼표 [0] 75" xfId="3511"/>
    <cellStyle name="쉼표 [0] 75 2" xfId="8377"/>
    <cellStyle name="쉼표 [0] 75 2 2" xfId="8378"/>
    <cellStyle name="쉼표 [0] 75 2 3" xfId="8379"/>
    <cellStyle name="쉼표 [0] 75 3" xfId="8380"/>
    <cellStyle name="쉼표 [0] 75 3 2" xfId="8381"/>
    <cellStyle name="쉼표 [0] 75 4" xfId="8382"/>
    <cellStyle name="쉼표 [0] 75 5" xfId="8383"/>
    <cellStyle name="쉼표 [0] 76" xfId="3512"/>
    <cellStyle name="쉼표 [0] 76 2" xfId="8384"/>
    <cellStyle name="쉼표 [0] 76 2 2" xfId="8385"/>
    <cellStyle name="쉼표 [0] 76 2 3" xfId="8386"/>
    <cellStyle name="쉼표 [0] 76 3" xfId="8387"/>
    <cellStyle name="쉼표 [0] 76 3 2" xfId="8388"/>
    <cellStyle name="쉼표 [0] 76 4" xfId="8389"/>
    <cellStyle name="쉼표 [0] 76 5" xfId="8390"/>
    <cellStyle name="쉼표 [0] 77" xfId="8391"/>
    <cellStyle name="쉼표 [0] 77 2" xfId="8392"/>
    <cellStyle name="쉼표 [0] 78" xfId="3513"/>
    <cellStyle name="쉼표 [0] 78 2" xfId="8393"/>
    <cellStyle name="쉼표 [0] 78 2 2" xfId="8394"/>
    <cellStyle name="쉼표 [0] 78 2 3" xfId="8395"/>
    <cellStyle name="쉼표 [0] 78 3" xfId="8396"/>
    <cellStyle name="쉼표 [0] 78 3 2" xfId="8397"/>
    <cellStyle name="쉼표 [0] 78 4" xfId="8398"/>
    <cellStyle name="쉼표 [0] 78 5" xfId="8399"/>
    <cellStyle name="쉼표 [0] 79" xfId="3514"/>
    <cellStyle name="쉼표 [0] 79 2" xfId="8400"/>
    <cellStyle name="쉼표 [0] 79 2 2" xfId="8401"/>
    <cellStyle name="쉼표 [0] 79 2 3" xfId="8402"/>
    <cellStyle name="쉼표 [0] 79 3" xfId="8403"/>
    <cellStyle name="쉼표 [0] 79 4" xfId="8404"/>
    <cellStyle name="쉼표 [0] 8" xfId="2906"/>
    <cellStyle name="쉼표 [0] 8 2" xfId="3515"/>
    <cellStyle name="쉼표 [0] 8 2 2" xfId="6458"/>
    <cellStyle name="쉼표 [0] 8 3" xfId="3516"/>
    <cellStyle name="쉼표 [0] 8 3 2" xfId="6229"/>
    <cellStyle name="쉼표 [0] 8 3 2 2" xfId="9198"/>
    <cellStyle name="쉼표 [0] 8 4" xfId="6459"/>
    <cellStyle name="쉼표 [0] 8_010_주택건설" xfId="3517"/>
    <cellStyle name="쉼표 [0] 80" xfId="3518"/>
    <cellStyle name="쉼표 [0] 80 2" xfId="8405"/>
    <cellStyle name="쉼표 [0] 80 2 2" xfId="8406"/>
    <cellStyle name="쉼표 [0] 80 2 3" xfId="8407"/>
    <cellStyle name="쉼표 [0] 80 3" xfId="8408"/>
    <cellStyle name="쉼표 [0] 80 4" xfId="8409"/>
    <cellStyle name="쉼표 [0] 81" xfId="3519"/>
    <cellStyle name="쉼표 [0] 81 2" xfId="8410"/>
    <cellStyle name="쉼표 [0] 81 2 2" xfId="8411"/>
    <cellStyle name="쉼표 [0] 81 2 3" xfId="8412"/>
    <cellStyle name="쉼표 [0] 81 3" xfId="8413"/>
    <cellStyle name="쉼표 [0] 81 4" xfId="8414"/>
    <cellStyle name="쉼표 [0] 82" xfId="3520"/>
    <cellStyle name="쉼표 [0] 82 2" xfId="8415"/>
    <cellStyle name="쉼표 [0] 82 2 2" xfId="8416"/>
    <cellStyle name="쉼표 [0] 82 2 3" xfId="8417"/>
    <cellStyle name="쉼표 [0] 82 3" xfId="8418"/>
    <cellStyle name="쉼표 [0] 82 4" xfId="8419"/>
    <cellStyle name="쉼표 [0] 83" xfId="9278"/>
    <cellStyle name="쉼표 [0] 84" xfId="3521"/>
    <cellStyle name="쉼표 [0] 85" xfId="3522"/>
    <cellStyle name="쉼표 [0] 85 2" xfId="8420"/>
    <cellStyle name="쉼표 [0] 85 2 2" xfId="8421"/>
    <cellStyle name="쉼표 [0] 85 2 3" xfId="8422"/>
    <cellStyle name="쉼표 [0] 85 3" xfId="8423"/>
    <cellStyle name="쉼표 [0] 85 4" xfId="8424"/>
    <cellStyle name="쉼표 [0] 9" xfId="2907"/>
    <cellStyle name="쉼표 [0] 9 2" xfId="3523"/>
    <cellStyle name="쉼표 [0] 9 2 2" xfId="3524"/>
    <cellStyle name="쉼표 [0] 9 2 2 2" xfId="8425"/>
    <cellStyle name="쉼표 [0] 9 2 2 3" xfId="8426"/>
    <cellStyle name="쉼표 [0] 9 2 3" xfId="8427"/>
    <cellStyle name="쉼표 [0] 9 2 4" xfId="8428"/>
    <cellStyle name="쉼표 [0] 9 3" xfId="3525"/>
    <cellStyle name="쉼표 [0] 9 3 2" xfId="6460"/>
    <cellStyle name="쉼표 [0] 9 3 2 2" xfId="8429"/>
    <cellStyle name="쉼표 [0] 9 3 2 3" xfId="8430"/>
    <cellStyle name="쉼표 [0] 9 3 3" xfId="8431"/>
    <cellStyle name="쉼표 [0] 9 3 4" xfId="8432"/>
    <cellStyle name="쉼표 [0] 9 4" xfId="3526"/>
    <cellStyle name="쉼표 [0] 9 4 2" xfId="6230"/>
    <cellStyle name="쉼표 [0] 9 4 2 2" xfId="8433"/>
    <cellStyle name="쉼표 [0] 9 4 2 3" xfId="8434"/>
    <cellStyle name="쉼표 [0] 9 4 3" xfId="6231"/>
    <cellStyle name="쉼표 [0] 9 4 3 2" xfId="9280"/>
    <cellStyle name="쉼표 [0] 9 4 4" xfId="8435"/>
    <cellStyle name="쉼표 [0] 9 5" xfId="7932"/>
    <cellStyle name="쉼표 [0] 9 5 2" xfId="8436"/>
    <cellStyle name="쉼표 [0] 9 5 3" xfId="8437"/>
    <cellStyle name="쉼표 [0] 9 6" xfId="8438"/>
    <cellStyle name="쉼표 [0] 9 6 2" xfId="8439"/>
    <cellStyle name="쉼표 [0] 9 6 3" xfId="8440"/>
    <cellStyle name="쉼표 [0] 9 7" xfId="8441"/>
    <cellStyle name="쉼표 [0] 9 7 2" xfId="8442"/>
    <cellStyle name="쉼표 [0] 9 8" xfId="8443"/>
    <cellStyle name="쉼표 [0] 9 9" xfId="8444"/>
    <cellStyle name="쉼표 [0] 9_010_주택건설" xfId="3527"/>
    <cellStyle name="쉼표 [0]_11_교통관광정보통신(1)" xfId="351"/>
    <cellStyle name="쉼표 [0]_5.철도수송" xfId="352"/>
    <cellStyle name="스타일 1" xfId="353"/>
    <cellStyle name="스타일 1 2" xfId="2908"/>
    <cellStyle name="스타일 1 2 2" xfId="3528"/>
    <cellStyle name="스타일 1 2 3" xfId="4244"/>
    <cellStyle name="스타일 1 2 4" xfId="7933"/>
    <cellStyle name="스타일 1 3" xfId="3529"/>
    <cellStyle name="연결된 셀" xfId="354" builtinId="24" customBuiltin="1"/>
    <cellStyle name="연결된 셀 2" xfId="355"/>
    <cellStyle name="연결된 셀 2 2" xfId="356"/>
    <cellStyle name="연결된 셀 2 2 2" xfId="3531"/>
    <cellStyle name="연결된 셀 2 2 2 2" xfId="3532"/>
    <cellStyle name="연결된 셀 2 2 2 2 2" xfId="8955"/>
    <cellStyle name="연결된 셀 2 2 2 3" xfId="4245"/>
    <cellStyle name="연결된 셀 2 2 2 4" xfId="8852"/>
    <cellStyle name="연결된 셀 2 2 3" xfId="4246"/>
    <cellStyle name="연결된 셀 2 2 4" xfId="7934"/>
    <cellStyle name="연결된 셀 2 2 5" xfId="3530"/>
    <cellStyle name="연결된 셀 2 3" xfId="357"/>
    <cellStyle name="연결된 셀 2 3 2" xfId="6232"/>
    <cellStyle name="연결된 셀 2 3 3" xfId="6233"/>
    <cellStyle name="연결된 셀 2 3 4" xfId="3533"/>
    <cellStyle name="연결된 셀 3" xfId="358"/>
    <cellStyle name="연결된 셀 3 2" xfId="359"/>
    <cellStyle name="연결된 셀 3 2 2" xfId="3534"/>
    <cellStyle name="연결된 셀 3 2 3" xfId="8011"/>
    <cellStyle name="연결된 셀 3 3" xfId="3535"/>
    <cellStyle name="연결된 셀 3 4" xfId="8767"/>
    <cellStyle name="연결된 셀 3_012_보건및사회보장" xfId="3536"/>
    <cellStyle name="연결된 셀 4" xfId="360"/>
    <cellStyle name="연결된 셀 4 2" xfId="3537"/>
    <cellStyle name="연결된 셀 4 3" xfId="8012"/>
    <cellStyle name="연결된 셀 5" xfId="490"/>
    <cellStyle name="연결된 셀 5 2" xfId="4247"/>
    <cellStyle name="연결된 셀 5 3" xfId="4248"/>
    <cellStyle name="연결된 셀 5 4" xfId="8013"/>
    <cellStyle name="연결된 셀 5 5" xfId="3538"/>
    <cellStyle name="연결된 셀 6" xfId="4249"/>
    <cellStyle name="연결된 셀 7" xfId="4250"/>
    <cellStyle name="연결된 셀 8" xfId="4251"/>
    <cellStyle name="요약" xfId="361" builtinId="25" customBuiltin="1"/>
    <cellStyle name="요약 2" xfId="362"/>
    <cellStyle name="요약 2 2" xfId="363"/>
    <cellStyle name="요약 2 2 2" xfId="3539"/>
    <cellStyle name="요약 2 2 2 2" xfId="8445"/>
    <cellStyle name="요약 2 2 2 2 2" xfId="8446"/>
    <cellStyle name="요약 2 2 2 3" xfId="8447"/>
    <cellStyle name="요약 2 2 3" xfId="4252"/>
    <cellStyle name="요약 2 2 3 2" xfId="8448"/>
    <cellStyle name="요약 2 2 4" xfId="8449"/>
    <cellStyle name="요약 2 2 4 2" xfId="8450"/>
    <cellStyle name="요약 2 2 5" xfId="8451"/>
    <cellStyle name="요약 2 2 6" xfId="8452"/>
    <cellStyle name="요약 2 2 7" xfId="8453"/>
    <cellStyle name="요약 2 3" xfId="364"/>
    <cellStyle name="요약 2 3 2" xfId="8454"/>
    <cellStyle name="요약 2 3 2 2" xfId="8455"/>
    <cellStyle name="요약 2 3 3" xfId="8456"/>
    <cellStyle name="요약 2 3 4" xfId="8457"/>
    <cellStyle name="요약 2 3 5" xfId="8458"/>
    <cellStyle name="요약 2 4" xfId="365"/>
    <cellStyle name="요약 2 4 2" xfId="3541"/>
    <cellStyle name="요약 2 4 3" xfId="4253"/>
    <cellStyle name="요약 2 4 4" xfId="3540"/>
    <cellStyle name="요약 2 5" xfId="366"/>
    <cellStyle name="요약 2 5 2" xfId="6234"/>
    <cellStyle name="요약 2 5 2 2" xfId="9061"/>
    <cellStyle name="요약 2 5 3" xfId="3542"/>
    <cellStyle name="요약 2 6" xfId="8459"/>
    <cellStyle name="요약 2 7" xfId="8460"/>
    <cellStyle name="요약 2 8" xfId="8461"/>
    <cellStyle name="요약 3" xfId="367"/>
    <cellStyle name="요약 3 2" xfId="368"/>
    <cellStyle name="요약 3 2 2" xfId="3543"/>
    <cellStyle name="요약 3 2 3" xfId="8014"/>
    <cellStyle name="요약 3 3" xfId="3544"/>
    <cellStyle name="요약 3 3 2" xfId="8462"/>
    <cellStyle name="요약 3 3 3" xfId="8463"/>
    <cellStyle name="요약 3 4" xfId="8464"/>
    <cellStyle name="요약 3 5" xfId="8465"/>
    <cellStyle name="요약 3_012_보건및사회보장" xfId="3545"/>
    <cellStyle name="요약 4" xfId="369"/>
    <cellStyle name="요약 4 2" xfId="3546"/>
    <cellStyle name="요약 4 3" xfId="8015"/>
    <cellStyle name="요약 5" xfId="491"/>
    <cellStyle name="요약 5 2" xfId="4254"/>
    <cellStyle name="요약 5 3" xfId="4255"/>
    <cellStyle name="요약 5 4" xfId="8016"/>
    <cellStyle name="요약 5 5" xfId="3547"/>
    <cellStyle name="요약 6" xfId="4256"/>
    <cellStyle name="요약 7" xfId="4257"/>
    <cellStyle name="요약 8" xfId="4258"/>
    <cellStyle name="유1" xfId="8466"/>
    <cellStyle name="입력" xfId="370" builtinId="20" customBuiltin="1"/>
    <cellStyle name="입력 2" xfId="371"/>
    <cellStyle name="입력 2 10" xfId="8467"/>
    <cellStyle name="입력 2 2" xfId="372"/>
    <cellStyle name="입력 2 2 2" xfId="2909"/>
    <cellStyle name="입력 2 2 2 2" xfId="3548"/>
    <cellStyle name="입력 2 2 2 2 2" xfId="8468"/>
    <cellStyle name="입력 2 2 2 2 2 2" xfId="8469"/>
    <cellStyle name="입력 2 2 2 2 3" xfId="8470"/>
    <cellStyle name="입력 2 2 2 3" xfId="3549"/>
    <cellStyle name="입력 2 2 2 3 2" xfId="8471"/>
    <cellStyle name="입력 2 2 2 4" xfId="7935"/>
    <cellStyle name="입력 2 2 2 4 2" xfId="8472"/>
    <cellStyle name="입력 2 2 2 5" xfId="8473"/>
    <cellStyle name="입력 2 2 3" xfId="3550"/>
    <cellStyle name="입력 2 2 3 2" xfId="3551"/>
    <cellStyle name="입력 2 2 3 2 2" xfId="8474"/>
    <cellStyle name="입력 2 2 3 3" xfId="8475"/>
    <cellStyle name="입력 2 2 4" xfId="4259"/>
    <cellStyle name="입력 2 2 4 2" xfId="8476"/>
    <cellStyle name="입력 2 2 5" xfId="8477"/>
    <cellStyle name="입력 2 2 5 2" xfId="8478"/>
    <cellStyle name="입력 2 2 6" xfId="8479"/>
    <cellStyle name="입력 2 2 6 2" xfId="8480"/>
    <cellStyle name="입력 2 2 7" xfId="8481"/>
    <cellStyle name="입력 2 2 8" xfId="8482"/>
    <cellStyle name="입력 2 3" xfId="373"/>
    <cellStyle name="입력 2 3 2" xfId="2910"/>
    <cellStyle name="입력 2 3 2 2" xfId="3552"/>
    <cellStyle name="입력 2 3 2 2 2" xfId="8483"/>
    <cellStyle name="입력 2 3 2 3" xfId="8484"/>
    <cellStyle name="입력 2 3 3" xfId="3553"/>
    <cellStyle name="입력 2 3 3 2" xfId="8485"/>
    <cellStyle name="입력 2 3 4" xfId="8486"/>
    <cellStyle name="입력 2 3 4 2" xfId="8487"/>
    <cellStyle name="입력 2 3 5" xfId="8488"/>
    <cellStyle name="입력 2 3 5 2" xfId="8489"/>
    <cellStyle name="입력 2 3 6" xfId="8490"/>
    <cellStyle name="입력 2 3 7" xfId="8491"/>
    <cellStyle name="입력 2 4" xfId="374"/>
    <cellStyle name="입력 2 4 2" xfId="3554"/>
    <cellStyle name="입력 2 4 2 2" xfId="8492"/>
    <cellStyle name="입력 2 4 3" xfId="4260"/>
    <cellStyle name="입력 2 4 4" xfId="6235"/>
    <cellStyle name="입력 2 4 5" xfId="2911"/>
    <cellStyle name="입력 2 5" xfId="375"/>
    <cellStyle name="입력 2 5 2" xfId="6236"/>
    <cellStyle name="입력 2 5 2 2" xfId="2880"/>
    <cellStyle name="입력 2 5 3" xfId="3555"/>
    <cellStyle name="입력 2 6" xfId="3556"/>
    <cellStyle name="입력 2 6 2" xfId="8493"/>
    <cellStyle name="입력 2 7" xfId="8494"/>
    <cellStyle name="입력 2 7 2" xfId="8495"/>
    <cellStyle name="입력 2 7 2 2" xfId="8496"/>
    <cellStyle name="입력 2 7 3" xfId="8497"/>
    <cellStyle name="입력 2 8" xfId="8498"/>
    <cellStyle name="입력 2 8 2" xfId="8499"/>
    <cellStyle name="입력 2 9" xfId="8500"/>
    <cellStyle name="입력 3" xfId="376"/>
    <cellStyle name="입력 3 2" xfId="377"/>
    <cellStyle name="입력 3 2 2" xfId="3557"/>
    <cellStyle name="입력 3 2 2 2" xfId="8501"/>
    <cellStyle name="입력 3 2 3" xfId="3558"/>
    <cellStyle name="입력 3 2 4" xfId="6237"/>
    <cellStyle name="입력 3 2 4 2" xfId="8944"/>
    <cellStyle name="입력 3 2 5" xfId="2912"/>
    <cellStyle name="입력 3 3" xfId="3559"/>
    <cellStyle name="입력 3 3 2" xfId="8502"/>
    <cellStyle name="입력 3 3 2 2" xfId="8503"/>
    <cellStyle name="입력 3 3 3" xfId="8504"/>
    <cellStyle name="입력 3 4" xfId="3560"/>
    <cellStyle name="입력 3 4 2" xfId="8505"/>
    <cellStyle name="입력 3 5" xfId="8506"/>
    <cellStyle name="입력 3_012_보건및사회보장" xfId="3561"/>
    <cellStyle name="입력 4" xfId="378"/>
    <cellStyle name="입력 4 2" xfId="3562"/>
    <cellStyle name="입력 4 2 2" xfId="8507"/>
    <cellStyle name="입력 4 3" xfId="3563"/>
    <cellStyle name="입력 4 4" xfId="6238"/>
    <cellStyle name="입력 4 4 2" xfId="8943"/>
    <cellStyle name="입력 4 5" xfId="2913"/>
    <cellStyle name="입력 5" xfId="492"/>
    <cellStyle name="입력 5 2" xfId="4261"/>
    <cellStyle name="입력 5 2 2" xfId="8508"/>
    <cellStyle name="입력 5 3" xfId="4262"/>
    <cellStyle name="입력 5 4" xfId="8017"/>
    <cellStyle name="입력 5 5" xfId="3564"/>
    <cellStyle name="입력 6" xfId="4263"/>
    <cellStyle name="입력 6 2" xfId="8509"/>
    <cellStyle name="입력 7" xfId="4264"/>
    <cellStyle name="입력 8" xfId="4265"/>
    <cellStyle name="자리수" xfId="379"/>
    <cellStyle name="자리수 2" xfId="2914"/>
    <cellStyle name="자리수0" xfId="380"/>
    <cellStyle name="자리수0 2" xfId="536"/>
    <cellStyle name="자리수0 2 2" xfId="2915"/>
    <cellStyle name="자리수0 3" xfId="8510"/>
    <cellStyle name="작은제목" xfId="381"/>
    <cellStyle name="작은제목 2" xfId="2916"/>
    <cellStyle name="작은제목 3" xfId="3565"/>
    <cellStyle name="작은제목 3 2" xfId="6239"/>
    <cellStyle name="제목" xfId="382" builtinId="15" customBuiltin="1"/>
    <cellStyle name="제목 1" xfId="383" builtinId="16" customBuiltin="1"/>
    <cellStyle name="제목 1 2" xfId="384"/>
    <cellStyle name="제목 1 2 2" xfId="3566"/>
    <cellStyle name="제목 1 2 2 2" xfId="3567"/>
    <cellStyle name="제목 1 2 2 2 2" xfId="3568"/>
    <cellStyle name="제목 1 2 2 2 2 2" xfId="8954"/>
    <cellStyle name="제목 1 2 2 2 3" xfId="4266"/>
    <cellStyle name="제목 1 2 2 2 4" xfId="8853"/>
    <cellStyle name="제목 1 2 2 3" xfId="4267"/>
    <cellStyle name="제목 1 2 2 4" xfId="7936"/>
    <cellStyle name="제목 1 2 3" xfId="3569"/>
    <cellStyle name="제목 1 2 3 2" xfId="6240"/>
    <cellStyle name="제목 1 2 3 3" xfId="6241"/>
    <cellStyle name="제목 1 3" xfId="385"/>
    <cellStyle name="제목 1 3 2" xfId="3570"/>
    <cellStyle name="제목 1 3 3" xfId="3571"/>
    <cellStyle name="제목 1 3 4" xfId="8768"/>
    <cellStyle name="제목 1 3_012_보건및사회보장" xfId="3572"/>
    <cellStyle name="제목 1 4" xfId="494"/>
    <cellStyle name="제목 1 4 2" xfId="3573"/>
    <cellStyle name="제목 1 5" xfId="3574"/>
    <cellStyle name="제목 1 5 2" xfId="4268"/>
    <cellStyle name="제목 1 5 3" xfId="4269"/>
    <cellStyle name="제목 1 5 4" xfId="8018"/>
    <cellStyle name="제목 1 6" xfId="4270"/>
    <cellStyle name="제목 1 7" xfId="4271"/>
    <cellStyle name="제목 1 8" xfId="4272"/>
    <cellStyle name="제목 10" xfId="4273"/>
    <cellStyle name="제목 11" xfId="4274"/>
    <cellStyle name="제목 12" xfId="4275"/>
    <cellStyle name="제목 13" xfId="4276"/>
    <cellStyle name="제목 14" xfId="4277"/>
    <cellStyle name="제목 15" xfId="4278"/>
    <cellStyle name="제목 16" xfId="4279"/>
    <cellStyle name="제목 17" xfId="4280"/>
    <cellStyle name="제목 18" xfId="4281"/>
    <cellStyle name="제목 19" xfId="4282"/>
    <cellStyle name="제목 2" xfId="386" builtinId="17" customBuiltin="1"/>
    <cellStyle name="제목 2 2" xfId="387"/>
    <cellStyle name="제목 2 2 2" xfId="3575"/>
    <cellStyle name="제목 2 2 2 2" xfId="3576"/>
    <cellStyle name="제목 2 2 2 2 2" xfId="3577"/>
    <cellStyle name="제목 2 2 2 2 2 2" xfId="8953"/>
    <cellStyle name="제목 2 2 2 2 3" xfId="4283"/>
    <cellStyle name="제목 2 2 2 2 4" xfId="8854"/>
    <cellStyle name="제목 2 2 2 3" xfId="4284"/>
    <cellStyle name="제목 2 2 2 4" xfId="7937"/>
    <cellStyle name="제목 2 2 3" xfId="3578"/>
    <cellStyle name="제목 2 2 3 2" xfId="6242"/>
    <cellStyle name="제목 2 2 3 3" xfId="6243"/>
    <cellStyle name="제목 2 3" xfId="388"/>
    <cellStyle name="제목 2 3 2" xfId="3579"/>
    <cellStyle name="제목 2 3 3" xfId="3580"/>
    <cellStyle name="제목 2 3 4" xfId="8769"/>
    <cellStyle name="제목 2 3_012_보건및사회보장" xfId="3581"/>
    <cellStyle name="제목 2 4" xfId="495"/>
    <cellStyle name="제목 2 4 2" xfId="3582"/>
    <cellStyle name="제목 2 5" xfId="3583"/>
    <cellStyle name="제목 2 5 2" xfId="4285"/>
    <cellStyle name="제목 2 5 3" xfId="4286"/>
    <cellStyle name="제목 2 5 4" xfId="8019"/>
    <cellStyle name="제목 2 6" xfId="4287"/>
    <cellStyle name="제목 2 7" xfId="4288"/>
    <cellStyle name="제목 2 8" xfId="4289"/>
    <cellStyle name="제목 20" xfId="4290"/>
    <cellStyle name="제목 21" xfId="4291"/>
    <cellStyle name="제목 22" xfId="4292"/>
    <cellStyle name="제목 3" xfId="389" builtinId="18" customBuiltin="1"/>
    <cellStyle name="제목 3 2" xfId="390"/>
    <cellStyle name="제목 3 2 2" xfId="3584"/>
    <cellStyle name="제목 3 2 2 2" xfId="3585"/>
    <cellStyle name="제목 3 2 2 2 2" xfId="3586"/>
    <cellStyle name="제목 3 2 2 2 2 2" xfId="6244"/>
    <cellStyle name="제목 3 2 2 2 3" xfId="4293"/>
    <cellStyle name="제목 3 2 2 2 4" xfId="8855"/>
    <cellStyle name="제목 3 2 2 3" xfId="4294"/>
    <cellStyle name="제목 3 2 2 3 2" xfId="6245"/>
    <cellStyle name="제목 3 2 2 4" xfId="7938"/>
    <cellStyle name="제목 3 2 3" xfId="3587"/>
    <cellStyle name="제목 3 2 3 2" xfId="6246"/>
    <cellStyle name="제목 3 2 3 3" xfId="6247"/>
    <cellStyle name="제목 3 2 4" xfId="6248"/>
    <cellStyle name="제목 3 3" xfId="391"/>
    <cellStyle name="제목 3 3 2" xfId="3588"/>
    <cellStyle name="제목 3 3 2 2" xfId="6249"/>
    <cellStyle name="제목 3 3 3" xfId="3589"/>
    <cellStyle name="제목 3 3 3 2" xfId="6250"/>
    <cellStyle name="제목 3 3 4" xfId="6251"/>
    <cellStyle name="제목 3 3_012_보건및사회보장" xfId="3590"/>
    <cellStyle name="제목 3 4" xfId="496"/>
    <cellStyle name="제목 3 4 2" xfId="6252"/>
    <cellStyle name="제목 3 4 3" xfId="3591"/>
    <cellStyle name="제목 3 5" xfId="3592"/>
    <cellStyle name="제목 3 5 2" xfId="4295"/>
    <cellStyle name="제목 3 5 3" xfId="4296"/>
    <cellStyle name="제목 3 5 4" xfId="8020"/>
    <cellStyle name="제목 3 6" xfId="4297"/>
    <cellStyle name="제목 3 7" xfId="4298"/>
    <cellStyle name="제목 3 8" xfId="4299"/>
    <cellStyle name="제목 4" xfId="392" builtinId="19" customBuiltin="1"/>
    <cellStyle name="제목 4 2" xfId="393"/>
    <cellStyle name="제목 4 2 2" xfId="3593"/>
    <cellStyle name="제목 4 2 2 2" xfId="3594"/>
    <cellStyle name="제목 4 2 2 2 2" xfId="3595"/>
    <cellStyle name="제목 4 2 2 2 2 2" xfId="8952"/>
    <cellStyle name="제목 4 2 2 2 3" xfId="4300"/>
    <cellStyle name="제목 4 2 2 2 4" xfId="8856"/>
    <cellStyle name="제목 4 2 2 3" xfId="4301"/>
    <cellStyle name="제목 4 2 2 4" xfId="7939"/>
    <cellStyle name="제목 4 2 3" xfId="3596"/>
    <cellStyle name="제목 4 2 3 2" xfId="6253"/>
    <cellStyle name="제목 4 2 3 3" xfId="6254"/>
    <cellStyle name="제목 4 3" xfId="394"/>
    <cellStyle name="제목 4 3 2" xfId="3597"/>
    <cellStyle name="제목 4 3 3" xfId="3598"/>
    <cellStyle name="제목 4 3 4" xfId="8770"/>
    <cellStyle name="제목 4 3_012_보건및사회보장" xfId="3599"/>
    <cellStyle name="제목 4 4" xfId="497"/>
    <cellStyle name="제목 4 4 2" xfId="3600"/>
    <cellStyle name="제목 4 5" xfId="3601"/>
    <cellStyle name="제목 4 5 2" xfId="4302"/>
    <cellStyle name="제목 4 5 3" xfId="4303"/>
    <cellStyle name="제목 4 5 4" xfId="8021"/>
    <cellStyle name="제목 4 6" xfId="4304"/>
    <cellStyle name="제목 4 7" xfId="4305"/>
    <cellStyle name="제목 4 8" xfId="4306"/>
    <cellStyle name="제목 5" xfId="395"/>
    <cellStyle name="제목 5 2" xfId="3602"/>
    <cellStyle name="제목 5 2 2" xfId="3603"/>
    <cellStyle name="제목 5 2 2 2" xfId="3604"/>
    <cellStyle name="제목 5 2 2 2 2" xfId="9264"/>
    <cellStyle name="제목 5 2 2 3" xfId="4307"/>
    <cellStyle name="제목 5 2 2 4" xfId="8857"/>
    <cellStyle name="제목 5 2 3" xfId="4308"/>
    <cellStyle name="제목 5 2 4" xfId="7940"/>
    <cellStyle name="제목 5 3" xfId="3605"/>
    <cellStyle name="제목 5 3 2" xfId="6255"/>
    <cellStyle name="제목 5 3 3" xfId="6256"/>
    <cellStyle name="제목 6" xfId="396"/>
    <cellStyle name="제목 7" xfId="493"/>
    <cellStyle name="제목 7 2" xfId="8022"/>
    <cellStyle name="제목 8" xfId="4309"/>
    <cellStyle name="제목 9" xfId="4310"/>
    <cellStyle name="좋음" xfId="397" builtinId="26" customBuiltin="1"/>
    <cellStyle name="좋음 2" xfId="398"/>
    <cellStyle name="좋음 2 2" xfId="399"/>
    <cellStyle name="좋음 2 2 2" xfId="3606"/>
    <cellStyle name="좋음 2 2 2 2" xfId="3607"/>
    <cellStyle name="좋음 2 2 2 2 2" xfId="8858"/>
    <cellStyle name="좋음 2 2 2 2 2 2" xfId="8951"/>
    <cellStyle name="좋음 2 2 2 3" xfId="4311"/>
    <cellStyle name="좋음 2 2 2 4" xfId="8859"/>
    <cellStyle name="좋음 2 2 2 4 2" xfId="8950"/>
    <cellStyle name="좋음 2 2 3" xfId="4312"/>
    <cellStyle name="좋음 2 2 4" xfId="6257"/>
    <cellStyle name="좋음 2 2 4 2" xfId="9134"/>
    <cellStyle name="좋음 2 2 5" xfId="2917"/>
    <cellStyle name="좋음 2 3" xfId="400"/>
    <cellStyle name="좋음 2 3 2" xfId="6258"/>
    <cellStyle name="좋음 2 3 3" xfId="6259"/>
    <cellStyle name="좋음 2 3 4" xfId="3608"/>
    <cellStyle name="좋음 3" xfId="401"/>
    <cellStyle name="좋음 3 2" xfId="402"/>
    <cellStyle name="좋음 3 2 2" xfId="3609"/>
    <cellStyle name="좋음 3 2 3" xfId="6260"/>
    <cellStyle name="좋음 3 2 3 2" xfId="8942"/>
    <cellStyle name="좋음 3 2 4" xfId="2918"/>
    <cellStyle name="좋음 3 3" xfId="3610"/>
    <cellStyle name="좋음 3 4" xfId="8771"/>
    <cellStyle name="좋음 3_012_보건및사회보장" xfId="3611"/>
    <cellStyle name="좋음 4" xfId="403"/>
    <cellStyle name="좋음 4 2" xfId="3612"/>
    <cellStyle name="좋음 4 3" xfId="6261"/>
    <cellStyle name="좋음 4 3 2" xfId="8941"/>
    <cellStyle name="좋음 4 4" xfId="2919"/>
    <cellStyle name="좋음 5" xfId="498"/>
    <cellStyle name="좋음 5 2" xfId="4313"/>
    <cellStyle name="좋음 5 3" xfId="4314"/>
    <cellStyle name="좋음 5 4" xfId="8023"/>
    <cellStyle name="좋음 5 5" xfId="3613"/>
    <cellStyle name="좋음 6" xfId="4315"/>
    <cellStyle name="좋음 7" xfId="4316"/>
    <cellStyle name="좋음 8" xfId="4317"/>
    <cellStyle name="출력" xfId="404" builtinId="21" customBuiltin="1"/>
    <cellStyle name="출력 2" xfId="405"/>
    <cellStyle name="출력 2 2" xfId="406"/>
    <cellStyle name="출력 2 2 2" xfId="2920"/>
    <cellStyle name="출력 2 2 2 2" xfId="3614"/>
    <cellStyle name="출력 2 2 2 2 2" xfId="8511"/>
    <cellStyle name="출력 2 2 2 3" xfId="7941"/>
    <cellStyle name="출력 2 2 3" xfId="3615"/>
    <cellStyle name="출력 2 2 3 2" xfId="8512"/>
    <cellStyle name="출력 2 2 4" xfId="4318"/>
    <cellStyle name="출력 2 2 4 2" xfId="8513"/>
    <cellStyle name="출력 2 2 5" xfId="8514"/>
    <cellStyle name="출력 2 2 6" xfId="8515"/>
    <cellStyle name="출력 2 2 7" xfId="8516"/>
    <cellStyle name="출력 2 3" xfId="407"/>
    <cellStyle name="출력 2 3 2" xfId="2921"/>
    <cellStyle name="출력 2 3 2 2" xfId="8517"/>
    <cellStyle name="출력 2 3 3" xfId="8518"/>
    <cellStyle name="출력 2 3 4" xfId="8519"/>
    <cellStyle name="출력 2 3 5" xfId="8520"/>
    <cellStyle name="출력 2 4" xfId="408"/>
    <cellStyle name="출력 2 4 2" xfId="3616"/>
    <cellStyle name="출력 2 4 3" xfId="4319"/>
    <cellStyle name="출력 2 4 4" xfId="6262"/>
    <cellStyle name="출력 2 4 5" xfId="2922"/>
    <cellStyle name="출력 2 5" xfId="409"/>
    <cellStyle name="출력 2 5 2" xfId="6263"/>
    <cellStyle name="출력 2 5 2 2" xfId="8932"/>
    <cellStyle name="출력 2 5 3" xfId="3617"/>
    <cellStyle name="출력 2 6" xfId="8521"/>
    <cellStyle name="출력 2 7" xfId="8522"/>
    <cellStyle name="출력 2 8" xfId="8523"/>
    <cellStyle name="출력 3" xfId="410"/>
    <cellStyle name="출력 3 2" xfId="411"/>
    <cellStyle name="출력 3 2 2" xfId="3618"/>
    <cellStyle name="출력 3 2 3" xfId="6264"/>
    <cellStyle name="출력 3 2 3 2" xfId="8940"/>
    <cellStyle name="출력 3 2 4" xfId="2923"/>
    <cellStyle name="출력 3 3" xfId="3619"/>
    <cellStyle name="출력 3 3 2" xfId="8524"/>
    <cellStyle name="출력 3 3 3" xfId="8525"/>
    <cellStyle name="출력 3 4" xfId="8526"/>
    <cellStyle name="출력 3 5" xfId="8527"/>
    <cellStyle name="출력 3 6" xfId="8528"/>
    <cellStyle name="출력 3_012_보건및사회보장" xfId="3620"/>
    <cellStyle name="출력 4" xfId="412"/>
    <cellStyle name="출력 4 2" xfId="3621"/>
    <cellStyle name="출력 4 3" xfId="6265"/>
    <cellStyle name="출력 4 3 2" xfId="8939"/>
    <cellStyle name="출력 4 4" xfId="2924"/>
    <cellStyle name="출력 5" xfId="499"/>
    <cellStyle name="출력 5 2" xfId="4320"/>
    <cellStyle name="출력 5 3" xfId="4321"/>
    <cellStyle name="출력 5 4" xfId="8024"/>
    <cellStyle name="출력 5 5" xfId="3622"/>
    <cellStyle name="출력 6" xfId="4322"/>
    <cellStyle name="출력 7" xfId="4323"/>
    <cellStyle name="출력 8" xfId="4324"/>
    <cellStyle name="콤마 [0]" xfId="413"/>
    <cellStyle name="콤마 [0] 2" xfId="2925"/>
    <cellStyle name="콤마 [0] 2 2" xfId="2926"/>
    <cellStyle name="콤마 [0] 2 2 2" xfId="2927"/>
    <cellStyle name="콤마 [0] 3" xfId="2928"/>
    <cellStyle name="콤마 [0] 3 2" xfId="2929"/>
    <cellStyle name="콤마 [0] 4" xfId="3623"/>
    <cellStyle name="콤마 [0] 4 2" xfId="6266"/>
    <cellStyle name="콤마 [0]_+-17.공공사법" xfId="3624"/>
    <cellStyle name="콤마 [0]_천기일수" xfId="414"/>
    <cellStyle name="콤마 [0]_해안선및도서" xfId="415"/>
    <cellStyle name="콤마 [2]" xfId="541"/>
    <cellStyle name="콤마 [2] 2" xfId="2930"/>
    <cellStyle name="콤마_  종  합  " xfId="3625"/>
    <cellStyle name="큰제목" xfId="416"/>
    <cellStyle name="큰제목 2" xfId="2931"/>
    <cellStyle name="큰제목 2 2" xfId="3626"/>
    <cellStyle name="큰제목 2 3" xfId="4325"/>
    <cellStyle name="큰제목 2 4" xfId="7942"/>
    <cellStyle name="큰제목 3" xfId="3627"/>
    <cellStyle name="큰제목 4" xfId="3628"/>
    <cellStyle name="큰제목 4 2" xfId="6267"/>
    <cellStyle name="통화 [0] 2" xfId="3629"/>
    <cellStyle name="통화 [0] 2 10" xfId="8529"/>
    <cellStyle name="통화 [0] 2 10 2" xfId="8530"/>
    <cellStyle name="통화 [0] 2 11" xfId="8531"/>
    <cellStyle name="통화 [0] 2 11 2" xfId="8532"/>
    <cellStyle name="통화 [0] 2 12" xfId="8533"/>
    <cellStyle name="통화 [0] 2 12 2" xfId="8534"/>
    <cellStyle name="통화 [0] 2 13" xfId="8535"/>
    <cellStyle name="통화 [0] 2 13 2" xfId="8536"/>
    <cellStyle name="통화 [0] 2 14" xfId="8537"/>
    <cellStyle name="통화 [0] 2 14 2" xfId="8538"/>
    <cellStyle name="통화 [0] 2 15" xfId="8539"/>
    <cellStyle name="통화 [0] 2 15 2" xfId="8540"/>
    <cellStyle name="통화 [0] 2 16" xfId="8541"/>
    <cellStyle name="통화 [0] 2 16 2" xfId="8542"/>
    <cellStyle name="통화 [0] 2 17" xfId="8543"/>
    <cellStyle name="통화 [0] 2 17 2" xfId="8544"/>
    <cellStyle name="통화 [0] 2 18" xfId="8545"/>
    <cellStyle name="통화 [0] 2 18 2" xfId="8546"/>
    <cellStyle name="통화 [0] 2 19" xfId="8547"/>
    <cellStyle name="통화 [0] 2 19 2" xfId="8548"/>
    <cellStyle name="통화 [0] 2 2" xfId="3630"/>
    <cellStyle name="통화 [0] 2 2 2" xfId="8549"/>
    <cellStyle name="통화 [0] 2 2 2 2" xfId="8550"/>
    <cellStyle name="통화 [0] 2 2 2 3" xfId="8551"/>
    <cellStyle name="통화 [0] 2 2 3" xfId="8552"/>
    <cellStyle name="통화 [0] 2 2 3 2" xfId="8553"/>
    <cellStyle name="통화 [0] 2 2 4" xfId="8554"/>
    <cellStyle name="통화 [0] 2 2 5" xfId="8555"/>
    <cellStyle name="통화 [0] 2 20" xfId="8556"/>
    <cellStyle name="통화 [0] 2 20 2" xfId="8557"/>
    <cellStyle name="통화 [0] 2 21" xfId="8558"/>
    <cellStyle name="통화 [0] 2 21 2" xfId="8559"/>
    <cellStyle name="통화 [0] 2 22" xfId="8560"/>
    <cellStyle name="통화 [0] 2 22 2" xfId="8561"/>
    <cellStyle name="통화 [0] 2 23" xfId="8562"/>
    <cellStyle name="통화 [0] 2 23 2" xfId="8563"/>
    <cellStyle name="통화 [0] 2 24" xfId="8564"/>
    <cellStyle name="통화 [0] 2 24 2" xfId="8565"/>
    <cellStyle name="통화 [0] 2 25" xfId="8566"/>
    <cellStyle name="통화 [0] 2 25 2" xfId="8567"/>
    <cellStyle name="통화 [0] 2 26" xfId="8568"/>
    <cellStyle name="통화 [0] 2 26 2" xfId="8569"/>
    <cellStyle name="통화 [0] 2 27" xfId="8570"/>
    <cellStyle name="통화 [0] 2 27 2" xfId="8571"/>
    <cellStyle name="통화 [0] 2 28" xfId="8572"/>
    <cellStyle name="통화 [0] 2 28 2" xfId="8573"/>
    <cellStyle name="통화 [0] 2 29" xfId="8574"/>
    <cellStyle name="통화 [0] 2 29 2" xfId="8575"/>
    <cellStyle name="통화 [0] 2 3" xfId="3631"/>
    <cellStyle name="통화 [0] 2 3 2" xfId="8576"/>
    <cellStyle name="통화 [0] 2 3 2 2" xfId="8577"/>
    <cellStyle name="통화 [0] 2 3 2 3" xfId="8578"/>
    <cellStyle name="통화 [0] 2 3 3" xfId="8579"/>
    <cellStyle name="통화 [0] 2 3 3 2" xfId="8580"/>
    <cellStyle name="통화 [0] 2 3 4" xfId="8581"/>
    <cellStyle name="통화 [0] 2 3 5" xfId="8582"/>
    <cellStyle name="통화 [0] 2 30" xfId="8583"/>
    <cellStyle name="통화 [0] 2 30 2" xfId="8584"/>
    <cellStyle name="통화 [0] 2 31" xfId="8585"/>
    <cellStyle name="통화 [0] 2 31 2" xfId="8586"/>
    <cellStyle name="통화 [0] 2 32" xfId="8587"/>
    <cellStyle name="통화 [0] 2 32 2" xfId="8588"/>
    <cellStyle name="통화 [0] 2 33" xfId="8589"/>
    <cellStyle name="통화 [0] 2 33 2" xfId="8590"/>
    <cellStyle name="통화 [0] 2 34" xfId="8591"/>
    <cellStyle name="통화 [0] 2 34 2" xfId="8592"/>
    <cellStyle name="통화 [0] 2 35" xfId="8593"/>
    <cellStyle name="통화 [0] 2 35 2" xfId="8594"/>
    <cellStyle name="통화 [0] 2 36" xfId="8595"/>
    <cellStyle name="통화 [0] 2 37" xfId="8596"/>
    <cellStyle name="통화 [0] 2 4" xfId="4326"/>
    <cellStyle name="통화 [0] 2 4 2" xfId="8597"/>
    <cellStyle name="통화 [0] 2 4 2 2" xfId="8598"/>
    <cellStyle name="통화 [0] 2 4 3" xfId="8599"/>
    <cellStyle name="통화 [0] 2 4 4" xfId="8600"/>
    <cellStyle name="통화 [0] 2 5" xfId="7943"/>
    <cellStyle name="통화 [0] 2 5 2" xfId="8601"/>
    <cellStyle name="통화 [0] 2 5 2 2" xfId="8602"/>
    <cellStyle name="통화 [0] 2 5 3" xfId="8603"/>
    <cellStyle name="통화 [0] 2 5 4" xfId="8604"/>
    <cellStyle name="통화 [0] 2 6" xfId="8605"/>
    <cellStyle name="통화 [0] 2 6 2" xfId="8606"/>
    <cellStyle name="통화 [0] 2 7" xfId="8607"/>
    <cellStyle name="통화 [0] 2 7 2" xfId="8608"/>
    <cellStyle name="통화 [0] 2 8" xfId="8609"/>
    <cellStyle name="통화 [0] 2 8 2" xfId="8610"/>
    <cellStyle name="통화 [0] 2 9" xfId="8611"/>
    <cellStyle name="통화 [0] 2 9 2" xfId="8612"/>
    <cellStyle name="통화 [0] 2_010_주택건설" xfId="3632"/>
    <cellStyle name="통화 [0] 3" xfId="3633"/>
    <cellStyle name="통화 [0] 3 2" xfId="8613"/>
    <cellStyle name="통화 [0] 3 2 2" xfId="8614"/>
    <cellStyle name="통화 [0] 3 2 3" xfId="8615"/>
    <cellStyle name="통화 [0] 3 3" xfId="8616"/>
    <cellStyle name="통화 [0] 3 4" xfId="8617"/>
    <cellStyle name="통화 [0] 4" xfId="8618"/>
    <cellStyle name="통화 [0] 4 2" xfId="8619"/>
    <cellStyle name="통화 [0] 4 2 2" xfId="8620"/>
    <cellStyle name="통화 [0] 4 2 3" xfId="8621"/>
    <cellStyle name="통화 [0] 4 3" xfId="8622"/>
    <cellStyle name="통화 [0] 4 4" xfId="8623"/>
    <cellStyle name="통화 [0] 5" xfId="8624"/>
    <cellStyle name="통화 [0] 5 2" xfId="8625"/>
    <cellStyle name="통화 [0] 5 2 2" xfId="8626"/>
    <cellStyle name="통화 [0] 5 2 3" xfId="8627"/>
    <cellStyle name="통화 [0] 5 3" xfId="8628"/>
    <cellStyle name="통화 [0] 5 4" xfId="8629"/>
    <cellStyle name="퍼센트" xfId="417"/>
    <cellStyle name="퍼센트 2" xfId="542"/>
    <cellStyle name="퍼센트 2 2" xfId="2932"/>
    <cellStyle name="퍼센트 3" xfId="8630"/>
    <cellStyle name="표준" xfId="0" builtinId="0"/>
    <cellStyle name="표준 10" xfId="418"/>
    <cellStyle name="표준 10 10 2" xfId="8631"/>
    <cellStyle name="표준 10 2" xfId="2934"/>
    <cellStyle name="표준 10 2 2" xfId="6268"/>
    <cellStyle name="표준 10 2 2 2" xfId="8891"/>
    <cellStyle name="표준 10 2 3" xfId="9185"/>
    <cellStyle name="표준 10 3" xfId="3634"/>
    <cellStyle name="표준 10 4" xfId="3635"/>
    <cellStyle name="표준 10 5" xfId="3885"/>
    <cellStyle name="표준 10 6" xfId="6269"/>
    <cellStyle name="표준 10 6 2" xfId="9133"/>
    <cellStyle name="표준 10 7" xfId="2933"/>
    <cellStyle name="표준 10_010_주택건설" xfId="3636"/>
    <cellStyle name="표준 100" xfId="3637"/>
    <cellStyle name="표준 101" xfId="3638"/>
    <cellStyle name="표준 102" xfId="3639"/>
    <cellStyle name="표준 102 2" xfId="6461"/>
    <cellStyle name="표준 103" xfId="3640"/>
    <cellStyle name="표준 103 2" xfId="6317"/>
    <cellStyle name="표준 104" xfId="6462"/>
    <cellStyle name="표준 104 2" xfId="9234"/>
    <cellStyle name="표준 105" xfId="6463"/>
    <cellStyle name="표준 105 2" xfId="6464"/>
    <cellStyle name="표준 105 3" xfId="6465"/>
    <cellStyle name="표준 106" xfId="6466"/>
    <cellStyle name="표준 106 2" xfId="6467"/>
    <cellStyle name="표준 107" xfId="8632"/>
    <cellStyle name="표준 107 2" xfId="9233"/>
    <cellStyle name="표준 108" xfId="9232"/>
    <cellStyle name="표준 109" xfId="3641"/>
    <cellStyle name="표준 109 2" xfId="3642"/>
    <cellStyle name="표준 109 3" xfId="4327"/>
    <cellStyle name="표준 11" xfId="419"/>
    <cellStyle name="표준 11 2" xfId="2935"/>
    <cellStyle name="표준 11 2 2" xfId="8633"/>
    <cellStyle name="표준 11 2 2 2" xfId="8634"/>
    <cellStyle name="표준 11 2 2 3" xfId="8635"/>
    <cellStyle name="표준 11 2 2 4" xfId="8636"/>
    <cellStyle name="표준 11 2 2 4 2" xfId="8637"/>
    <cellStyle name="표준 11 2 2 5" xfId="8638"/>
    <cellStyle name="표준 11 2 2_3_3관경별 현황" xfId="8639"/>
    <cellStyle name="표준 11 2 3" xfId="8640"/>
    <cellStyle name="표준 11 2 3 2" xfId="8641"/>
    <cellStyle name="표준 11 2 3 3" xfId="8642"/>
    <cellStyle name="표준 11 2 4" xfId="8643"/>
    <cellStyle name="표준 11 2 5" xfId="8644"/>
    <cellStyle name="표준 11 2 5 2" xfId="8645"/>
    <cellStyle name="표준 11 2 6" xfId="8646"/>
    <cellStyle name="표준 11 2 7" xfId="8647"/>
    <cellStyle name="표준 11 2_3_3관경별 현황" xfId="8648"/>
    <cellStyle name="표준 11 3" xfId="3643"/>
    <cellStyle name="표준 11 3 10" xfId="8649"/>
    <cellStyle name="표준 11 3 2" xfId="8650"/>
    <cellStyle name="표준 11 3 2 2" xfId="8651"/>
    <cellStyle name="표준 11 3 2_3_3관경별 현황" xfId="8652"/>
    <cellStyle name="표준 11 3 3" xfId="8653"/>
    <cellStyle name="표준 11 3 4" xfId="8654"/>
    <cellStyle name="표준 11 3 5" xfId="8655"/>
    <cellStyle name="표준 11 3 6" xfId="8656"/>
    <cellStyle name="표준 11 3 7" xfId="8657"/>
    <cellStyle name="표준 11 3 8" xfId="8658"/>
    <cellStyle name="표준 11 3 9" xfId="8659"/>
    <cellStyle name="표준 11 3_3_3관경별 현황" xfId="8660"/>
    <cellStyle name="표준 11 4" xfId="3644"/>
    <cellStyle name="표준 11 4 2" xfId="3645"/>
    <cellStyle name="표준 11 4 3" xfId="4328"/>
    <cellStyle name="표준 11 4 4" xfId="8661"/>
    <cellStyle name="표준 11 4 4 2" xfId="8662"/>
    <cellStyle name="표준 11 4 5" xfId="8663"/>
    <cellStyle name="표준 11 4_3_3관경별 현황" xfId="8664"/>
    <cellStyle name="표준 11 5" xfId="4329"/>
    <cellStyle name="표준 11 6" xfId="8025"/>
    <cellStyle name="표준 11 7" xfId="8665"/>
    <cellStyle name="표준 11 7 2" xfId="8666"/>
    <cellStyle name="표준 11 8" xfId="8667"/>
    <cellStyle name="표준 11_012_보건및사회보장" xfId="3646"/>
    <cellStyle name="표준 110" xfId="3647"/>
    <cellStyle name="표준 110 2" xfId="3648"/>
    <cellStyle name="표준 110 3" xfId="4330"/>
    <cellStyle name="표준 111" xfId="3649"/>
    <cellStyle name="표준 111 2" xfId="3650"/>
    <cellStyle name="표준 111 3" xfId="4331"/>
    <cellStyle name="표준 112" xfId="9231"/>
    <cellStyle name="표준 113" xfId="9230"/>
    <cellStyle name="표준 114" xfId="9229"/>
    <cellStyle name="표준 115" xfId="9228"/>
    <cellStyle name="표준 117" xfId="6468"/>
    <cellStyle name="표준 118" xfId="6469"/>
    <cellStyle name="표준 119" xfId="6470"/>
    <cellStyle name="표준 12" xfId="420"/>
    <cellStyle name="표준 12 10" xfId="9148"/>
    <cellStyle name="표준 12 2" xfId="421"/>
    <cellStyle name="표준 12 2 10" xfId="8668"/>
    <cellStyle name="표준 12 2 11" xfId="2936"/>
    <cellStyle name="표준 12 2 12" xfId="9183"/>
    <cellStyle name="표준 12 2 2" xfId="6270"/>
    <cellStyle name="표준 12 2 2 2" xfId="8669"/>
    <cellStyle name="표준 12 2 2 3" xfId="9130"/>
    <cellStyle name="표준 12 2 2_3_3관경별 현황" xfId="8670"/>
    <cellStyle name="표준 12 2 3" xfId="8671"/>
    <cellStyle name="표준 12 2 4" xfId="8672"/>
    <cellStyle name="표준 12 2 5" xfId="8673"/>
    <cellStyle name="표준 12 2 6" xfId="8674"/>
    <cellStyle name="표준 12 2 7" xfId="8675"/>
    <cellStyle name="표준 12 2 8" xfId="8676"/>
    <cellStyle name="표준 12 2 9" xfId="8677"/>
    <cellStyle name="표준 12 2_3_3관경별 현황" xfId="8678"/>
    <cellStyle name="표준 12 3" xfId="4332"/>
    <cellStyle name="표준 12 3 2" xfId="8679"/>
    <cellStyle name="표준 12 3 3" xfId="8680"/>
    <cellStyle name="표준 12 3_3_3관경별 현황" xfId="8681"/>
    <cellStyle name="표준 12 4" xfId="4333"/>
    <cellStyle name="표준 12 4 2" xfId="7944"/>
    <cellStyle name="표준 12 5" xfId="8682"/>
    <cellStyle name="표준 12 6" xfId="8683"/>
    <cellStyle name="표준 12 7" xfId="9184"/>
    <cellStyle name="표준 12 8" xfId="9057"/>
    <cellStyle name="표준 12 9" xfId="8883"/>
    <cellStyle name="표준 12_3_3관경별 현황" xfId="8684"/>
    <cellStyle name="표준 13" xfId="422"/>
    <cellStyle name="표준 13 10" xfId="538"/>
    <cellStyle name="표준 13 11" xfId="9051"/>
    <cellStyle name="표준 13 2" xfId="4334"/>
    <cellStyle name="표준 13 2 2" xfId="8685"/>
    <cellStyle name="표준 13 2 2 2" xfId="8686"/>
    <cellStyle name="표준 13 2 2_3_3관경별 현황" xfId="8687"/>
    <cellStyle name="표준 13 2 3" xfId="8688"/>
    <cellStyle name="표준 13 2_3_3관경별 현황" xfId="8689"/>
    <cellStyle name="표준 13 3" xfId="4335"/>
    <cellStyle name="표준 13 3 2" xfId="8690"/>
    <cellStyle name="표준 13 3_3_3관경별 현황" xfId="8691"/>
    <cellStyle name="표준 13 4" xfId="4336"/>
    <cellStyle name="표준 13 5" xfId="6271"/>
    <cellStyle name="표준 13 5 2" xfId="8743"/>
    <cellStyle name="표준 13 6" xfId="6272"/>
    <cellStyle name="표준 13 7" xfId="2937"/>
    <cellStyle name="표준 13 8" xfId="9053"/>
    <cellStyle name="표준 13 9" xfId="9279"/>
    <cellStyle name="표준 13_3_3관경별 현황" xfId="8692"/>
    <cellStyle name="표준 14" xfId="455"/>
    <cellStyle name="표준 14 2" xfId="457"/>
    <cellStyle name="표준 14 2 2" xfId="3652"/>
    <cellStyle name="표준 14 2 3" xfId="6273"/>
    <cellStyle name="표준 14 2 3 2" xfId="8890"/>
    <cellStyle name="표준 14 2 4" xfId="8860"/>
    <cellStyle name="표준 14 2 4 2" xfId="9300"/>
    <cellStyle name="표준 14 2 5" xfId="3651"/>
    <cellStyle name="표준 14 3" xfId="4337"/>
    <cellStyle name="표준 14 4" xfId="4338"/>
    <cellStyle name="표준 14 5" xfId="2938"/>
    <cellStyle name="표준 14 6" xfId="9293"/>
    <cellStyle name="표준 15" xfId="456"/>
    <cellStyle name="표준 15 10" xfId="8693"/>
    <cellStyle name="표준 15 11" xfId="3653"/>
    <cellStyle name="표준 15 2" xfId="500"/>
    <cellStyle name="표준 15 2 2" xfId="6274"/>
    <cellStyle name="표준 15 2 2 2" xfId="8931"/>
    <cellStyle name="표준 15 2 3" xfId="8694"/>
    <cellStyle name="표준 15 2 4" xfId="8695"/>
    <cellStyle name="표준 15 2 5" xfId="3654"/>
    <cellStyle name="표준 15 2_3_3관경별 현황" xfId="8696"/>
    <cellStyle name="표준 15 3" xfId="4339"/>
    <cellStyle name="표준 15 3 2" xfId="8697"/>
    <cellStyle name="표준 15 3 3" xfId="8698"/>
    <cellStyle name="표준 15 4" xfId="8699"/>
    <cellStyle name="표준 15 5" xfId="8700"/>
    <cellStyle name="표준 15 5 2" xfId="8701"/>
    <cellStyle name="표준 15 6" xfId="8702"/>
    <cellStyle name="표준 15 7" xfId="8703"/>
    <cellStyle name="표준 15 8" xfId="8704"/>
    <cellStyle name="표준 15 9" xfId="8705"/>
    <cellStyle name="표준 15_3_3관경별 현황" xfId="8706"/>
    <cellStyle name="표준 16" xfId="3655"/>
    <cellStyle name="표준 16 2" xfId="3656"/>
    <cellStyle name="표준 16 2 2" xfId="6275"/>
    <cellStyle name="표준 16 2 2 2" xfId="8930"/>
    <cellStyle name="표준 16 2 3" xfId="8707"/>
    <cellStyle name="표준 16 3" xfId="6471"/>
    <cellStyle name="표준 168" xfId="3657"/>
    <cellStyle name="표준 169" xfId="3658"/>
    <cellStyle name="표준 17" xfId="3659"/>
    <cellStyle name="표준 17 2" xfId="3660"/>
    <cellStyle name="표준 17 2 2" xfId="6276"/>
    <cellStyle name="표준 17 3" xfId="6472"/>
    <cellStyle name="표준 170" xfId="3661"/>
    <cellStyle name="표준 171" xfId="3662"/>
    <cellStyle name="표준 172" xfId="3663"/>
    <cellStyle name="표준 173" xfId="3664"/>
    <cellStyle name="표준 175" xfId="3665"/>
    <cellStyle name="표준 176" xfId="3666"/>
    <cellStyle name="표준 177" xfId="3667"/>
    <cellStyle name="표준 178" xfId="3668"/>
    <cellStyle name="표준 179" xfId="3669"/>
    <cellStyle name="표준 18" xfId="3670"/>
    <cellStyle name="표준 18 2" xfId="3671"/>
    <cellStyle name="표준 18 3" xfId="3672"/>
    <cellStyle name="표준 18 3 2" xfId="6277"/>
    <cellStyle name="표준 18 3 3" xfId="6278"/>
    <cellStyle name="표준 180" xfId="3673"/>
    <cellStyle name="표준 181" xfId="3674"/>
    <cellStyle name="표준 182" xfId="3675"/>
    <cellStyle name="표준 183" xfId="3676"/>
    <cellStyle name="표준 19" xfId="3677"/>
    <cellStyle name="표준 19 2" xfId="3678"/>
    <cellStyle name="표준 19 2 2" xfId="6279"/>
    <cellStyle name="표준 19 2 2 2" xfId="8929"/>
    <cellStyle name="표준 19 2 3" xfId="8708"/>
    <cellStyle name="표준 19 3" xfId="6473"/>
    <cellStyle name="표준 2" xfId="423"/>
    <cellStyle name="표준 2 10" xfId="543"/>
    <cellStyle name="표준 2 10 2" xfId="6474"/>
    <cellStyle name="표준 2 11" xfId="3679"/>
    <cellStyle name="표준 2 11 2" xfId="3680"/>
    <cellStyle name="표준 2 11 2 2" xfId="3681"/>
    <cellStyle name="표준 2 11 2 3" xfId="4340"/>
    <cellStyle name="표준 2 11 3" xfId="4341"/>
    <cellStyle name="표준 2 11 4" xfId="7945"/>
    <cellStyle name="표준 2 12" xfId="3682"/>
    <cellStyle name="표준 2 12 2" xfId="6475"/>
    <cellStyle name="표준 2 13" xfId="3683"/>
    <cellStyle name="표준 2 13 2" xfId="4342"/>
    <cellStyle name="표준 2 13 3" xfId="9192"/>
    <cellStyle name="표준 2 14" xfId="3684"/>
    <cellStyle name="표준 2 14 2" xfId="6476"/>
    <cellStyle name="표준 2 15" xfId="4343"/>
    <cellStyle name="표준 2 15 2" xfId="6477"/>
    <cellStyle name="표준 2 16" xfId="4344"/>
    <cellStyle name="표준 2 16 2" xfId="6478"/>
    <cellStyle name="표준 2 17" xfId="4345"/>
    <cellStyle name="표준 2 17 2" xfId="6479"/>
    <cellStyle name="표준 2 18" xfId="6480"/>
    <cellStyle name="표준 2 18 2" xfId="6481"/>
    <cellStyle name="표준 2 19" xfId="6482"/>
    <cellStyle name="표준 2 19 2" xfId="6483"/>
    <cellStyle name="표준 2 2" xfId="424"/>
    <cellStyle name="표준 2 2 10" xfId="9291"/>
    <cellStyle name="표준 2 2 2" xfId="425"/>
    <cellStyle name="표준 2 2 2 10 2" xfId="8709"/>
    <cellStyle name="표준 2 2 2 2" xfId="3685"/>
    <cellStyle name="표준 2 2 2 2 2" xfId="6484"/>
    <cellStyle name="표준 2 2 2 3" xfId="3686"/>
    <cellStyle name="표준 2 2 2_8. 인구비정리" xfId="8710"/>
    <cellStyle name="표준 2 2 3" xfId="3687"/>
    <cellStyle name="표준 2 2 3 2" xfId="3688"/>
    <cellStyle name="표준 2 2 3 2 2" xfId="8861"/>
    <cellStyle name="표준 2 2 3 3" xfId="3689"/>
    <cellStyle name="표준 2 2 3 4" xfId="4346"/>
    <cellStyle name="표준 2 2 3 5" xfId="7946"/>
    <cellStyle name="표준 2 2 3 6" xfId="8862"/>
    <cellStyle name="표준 2 2 3_004_노동" xfId="3690"/>
    <cellStyle name="표준 2 2 4" xfId="3691"/>
    <cellStyle name="표준 2 2 4 2" xfId="3692"/>
    <cellStyle name="표준 2 2 4 3" xfId="7947"/>
    <cellStyle name="표준 2 2 5" xfId="3693"/>
    <cellStyle name="표준 2 2 6" xfId="3694"/>
    <cellStyle name="표준 2 2 6 2" xfId="3695"/>
    <cellStyle name="표준 2 2 6 3" xfId="8863"/>
    <cellStyle name="표준 2 2 7" xfId="3696"/>
    <cellStyle name="표준 2 2 7 2" xfId="6280"/>
    <cellStyle name="표준 2 2 7 2 2" xfId="9115"/>
    <cellStyle name="표준 2 2 8" xfId="4347"/>
    <cellStyle name="표준 2 2 8 2" xfId="8864"/>
    <cellStyle name="표준 2 2 9" xfId="4348"/>
    <cellStyle name="표준 2 2_004_노동" xfId="3697"/>
    <cellStyle name="표준 2 20" xfId="6485"/>
    <cellStyle name="표준 2 20 2" xfId="6486"/>
    <cellStyle name="표준 2 21" xfId="6487"/>
    <cellStyle name="표준 2 21 2" xfId="6488"/>
    <cellStyle name="표준 2 22" xfId="6489"/>
    <cellStyle name="표준 2 22 2" xfId="6490"/>
    <cellStyle name="표준 2 23" xfId="6491"/>
    <cellStyle name="표준 2 23 2" xfId="6492"/>
    <cellStyle name="표준 2 24" xfId="6493"/>
    <cellStyle name="표준 2 24 2" xfId="6494"/>
    <cellStyle name="표준 2 25" xfId="6495"/>
    <cellStyle name="표준 2 25 2" xfId="6496"/>
    <cellStyle name="표준 2 26" xfId="6497"/>
    <cellStyle name="표준 2 26 2" xfId="6498"/>
    <cellStyle name="표준 2 27" xfId="6499"/>
    <cellStyle name="표준 2 27 2" xfId="6500"/>
    <cellStyle name="표준 2 28" xfId="6501"/>
    <cellStyle name="표준 2 28 2" xfId="6502"/>
    <cellStyle name="표준 2 29" xfId="6503"/>
    <cellStyle name="표준 2 29 2" xfId="6504"/>
    <cellStyle name="표준 2 3" xfId="426"/>
    <cellStyle name="표준 2 3 2" xfId="544"/>
    <cellStyle name="표준 2 3 2 2" xfId="3698"/>
    <cellStyle name="표준 2 3 2 2 2" xfId="3699"/>
    <cellStyle name="표준 2 3 2 3" xfId="3700"/>
    <cellStyle name="표준 2 3 2 4" xfId="7948"/>
    <cellStyle name="표준 2 3 2_009_유통금융보험및기타서비스" xfId="3701"/>
    <cellStyle name="표준 2 3 3" xfId="3702"/>
    <cellStyle name="표준 2 3 3 2" xfId="3703"/>
    <cellStyle name="표준 2 3 3 3" xfId="3704"/>
    <cellStyle name="표준 2 3 3 4" xfId="7949"/>
    <cellStyle name="표준 2 3 3_010_주택건설" xfId="3705"/>
    <cellStyle name="표준 2 3 4" xfId="3706"/>
    <cellStyle name="표준 2 3 4 2" xfId="4349"/>
    <cellStyle name="표준 2 3 4 3" xfId="9236"/>
    <cellStyle name="표준 2 3 41" xfId="8711"/>
    <cellStyle name="표준 2 3 5" xfId="4350"/>
    <cellStyle name="표준 2 3_006_농림수산" xfId="3707"/>
    <cellStyle name="표준 2 30" xfId="6505"/>
    <cellStyle name="표준 2 30 2" xfId="6506"/>
    <cellStyle name="표준 2 31" xfId="6507"/>
    <cellStyle name="표준 2 31 2" xfId="6508"/>
    <cellStyle name="표준 2 32" xfId="6509"/>
    <cellStyle name="표준 2 32 2" xfId="6510"/>
    <cellStyle name="표준 2 33" xfId="6511"/>
    <cellStyle name="표준 2 33 2" xfId="6512"/>
    <cellStyle name="표준 2 34" xfId="6513"/>
    <cellStyle name="표준 2 34 2" xfId="6514"/>
    <cellStyle name="표준 2 35" xfId="6515"/>
    <cellStyle name="표준 2 35 2" xfId="6516"/>
    <cellStyle name="표준 2 36" xfId="6517"/>
    <cellStyle name="표준 2 36 2" xfId="6518"/>
    <cellStyle name="표준 2 37" xfId="6519"/>
    <cellStyle name="표준 2 37 2" xfId="6520"/>
    <cellStyle name="표준 2 38" xfId="6521"/>
    <cellStyle name="표준 2 38 2" xfId="6522"/>
    <cellStyle name="표준 2 39" xfId="6523"/>
    <cellStyle name="표준 2 39 2" xfId="6524"/>
    <cellStyle name="표준 2 4" xfId="427"/>
    <cellStyle name="표준 2 4 10" xfId="4351"/>
    <cellStyle name="표준 2 4 2" xfId="545"/>
    <cellStyle name="표준 2 4 2 2" xfId="2939"/>
    <cellStyle name="표준 2 4 2 2 2" xfId="3708"/>
    <cellStyle name="표준 2 4 2 2 2 2" xfId="8865"/>
    <cellStyle name="표준 2 4 2 2 3" xfId="6281"/>
    <cellStyle name="표준 2 4 2 2 4" xfId="9257"/>
    <cellStyle name="표준 2 4 2 3" xfId="3709"/>
    <cellStyle name="표준 2 4 2 4" xfId="7950"/>
    <cellStyle name="표준 2 4 2_009_유통금융보험및기타서비스" xfId="3710"/>
    <cellStyle name="표준 2 4 3" xfId="3711"/>
    <cellStyle name="표준 2 4 3 2" xfId="3712"/>
    <cellStyle name="표준 2 4 3 3" xfId="3713"/>
    <cellStyle name="표준 2 4 3 4" xfId="7951"/>
    <cellStyle name="표준 2 4 4" xfId="4352"/>
    <cellStyle name="표준 2 4 4 2" xfId="4353"/>
    <cellStyle name="표준 2 4 5" xfId="4354"/>
    <cellStyle name="표준 2 4 6" xfId="4355"/>
    <cellStyle name="표준 2 4 7" xfId="4356"/>
    <cellStyle name="표준 2 4 8" xfId="4357"/>
    <cellStyle name="표준 2 4 9" xfId="4358"/>
    <cellStyle name="표준 2 4_004_노동" xfId="3714"/>
    <cellStyle name="표준 2 40" xfId="6525"/>
    <cellStyle name="표준 2 40 2" xfId="6526"/>
    <cellStyle name="표준 2 41" xfId="6527"/>
    <cellStyle name="표준 2 41 2" xfId="6528"/>
    <cellStyle name="표준 2 42" xfId="6529"/>
    <cellStyle name="표준 2 42 2" xfId="6530"/>
    <cellStyle name="표준 2 43" xfId="6531"/>
    <cellStyle name="표준 2 43 2" xfId="6532"/>
    <cellStyle name="표준 2 44" xfId="6533"/>
    <cellStyle name="표준 2 44 2" xfId="6534"/>
    <cellStyle name="표준 2 45" xfId="6535"/>
    <cellStyle name="표준 2 45 2" xfId="6536"/>
    <cellStyle name="표준 2 46" xfId="6537"/>
    <cellStyle name="표준 2 46 2" xfId="6538"/>
    <cellStyle name="표준 2 47" xfId="6539"/>
    <cellStyle name="표준 2 47 2" xfId="6540"/>
    <cellStyle name="표준 2 48" xfId="6541"/>
    <cellStyle name="표준 2 48 2" xfId="6542"/>
    <cellStyle name="표준 2 49" xfId="6543"/>
    <cellStyle name="표준 2 49 2" xfId="6544"/>
    <cellStyle name="표준 2 5" xfId="428"/>
    <cellStyle name="표준 2 5 2" xfId="547"/>
    <cellStyle name="표준 2 5 2 2" xfId="3715"/>
    <cellStyle name="표준 2 5 2 3" xfId="7952"/>
    <cellStyle name="표준 2 5 3" xfId="3716"/>
    <cellStyle name="표준 2 5 4" xfId="7953"/>
    <cellStyle name="표준 2 5 5" xfId="546"/>
    <cellStyle name="표준 2 5_006_농림수산" xfId="3717"/>
    <cellStyle name="표준 2 50" xfId="6545"/>
    <cellStyle name="표준 2 50 2" xfId="6546"/>
    <cellStyle name="표준 2 51" xfId="6547"/>
    <cellStyle name="표준 2 51 2" xfId="6548"/>
    <cellStyle name="표준 2 52" xfId="6549"/>
    <cellStyle name="표준 2 52 2" xfId="6550"/>
    <cellStyle name="표준 2 53" xfId="6551"/>
    <cellStyle name="표준 2 53 2" xfId="6552"/>
    <cellStyle name="표준 2 54" xfId="6553"/>
    <cellStyle name="표준 2 54 2" xfId="6554"/>
    <cellStyle name="표준 2 55" xfId="6555"/>
    <cellStyle name="표준 2 55 2" xfId="6556"/>
    <cellStyle name="표준 2 56" xfId="6557"/>
    <cellStyle name="표준 2 56 2" xfId="6558"/>
    <cellStyle name="표준 2 57" xfId="6559"/>
    <cellStyle name="표준 2 57 2" xfId="6560"/>
    <cellStyle name="표준 2 58" xfId="6561"/>
    <cellStyle name="표준 2 58 2" xfId="6562"/>
    <cellStyle name="표준 2 59" xfId="6563"/>
    <cellStyle name="표준 2 59 2" xfId="6564"/>
    <cellStyle name="표준 2 6" xfId="548"/>
    <cellStyle name="표준 2 6 2" xfId="3718"/>
    <cellStyle name="표준 2 6 2 2" xfId="3719"/>
    <cellStyle name="표준 2 6 2 3" xfId="7954"/>
    <cellStyle name="표준 2 6 3" xfId="3720"/>
    <cellStyle name="표준 2 6 3 2" xfId="3721"/>
    <cellStyle name="표준 2 6 3 3" xfId="8866"/>
    <cellStyle name="표준 2 6 4" xfId="7955"/>
    <cellStyle name="표준 2 6_004_노동" xfId="3722"/>
    <cellStyle name="표준 2 60" xfId="6565"/>
    <cellStyle name="표준 2 60 2" xfId="6566"/>
    <cellStyle name="표준 2 61" xfId="6567"/>
    <cellStyle name="표준 2 61 2" xfId="6568"/>
    <cellStyle name="표준 2 62" xfId="6569"/>
    <cellStyle name="표준 2 62 2" xfId="6570"/>
    <cellStyle name="표준 2 63" xfId="6571"/>
    <cellStyle name="표준 2 63 2" xfId="6572"/>
    <cellStyle name="표준 2 64" xfId="6573"/>
    <cellStyle name="표준 2 64 2" xfId="6574"/>
    <cellStyle name="표준 2 65" xfId="6575"/>
    <cellStyle name="표준 2 65 2" xfId="6576"/>
    <cellStyle name="표준 2 66" xfId="6577"/>
    <cellStyle name="표준 2 66 2" xfId="6578"/>
    <cellStyle name="표준 2 67" xfId="6579"/>
    <cellStyle name="표준 2 67 2" xfId="6580"/>
    <cellStyle name="표준 2 68" xfId="6581"/>
    <cellStyle name="표준 2 7" xfId="549"/>
    <cellStyle name="표준 2 7 2" xfId="4359"/>
    <cellStyle name="표준 2 7 3" xfId="7956"/>
    <cellStyle name="표준 2 8" xfId="550"/>
    <cellStyle name="표준 2 8 2" xfId="6582"/>
    <cellStyle name="표준 2 9" xfId="551"/>
    <cellStyle name="표준 2 9 2" xfId="6583"/>
    <cellStyle name="표준 2_(붙임2) 시정통계 활용도 의견조사표" xfId="3723"/>
    <cellStyle name="표준 20" xfId="3724"/>
    <cellStyle name="표준 20 2" xfId="6584"/>
    <cellStyle name="표준 20 2 2" xfId="6585"/>
    <cellStyle name="표준 20 3" xfId="6586"/>
    <cellStyle name="표준 20 4" xfId="6587"/>
    <cellStyle name="표준 20 5" xfId="6588"/>
    <cellStyle name="표준 20 6" xfId="6589"/>
    <cellStyle name="표준 20 6 2" xfId="6590"/>
    <cellStyle name="표준 21" xfId="3725"/>
    <cellStyle name="표준 21 2" xfId="6591"/>
    <cellStyle name="표준 21 2 2" xfId="6592"/>
    <cellStyle name="표준 21 3" xfId="6593"/>
    <cellStyle name="표준 21 4" xfId="6594"/>
    <cellStyle name="표준 21 5" xfId="6595"/>
    <cellStyle name="표준 21 6" xfId="6596"/>
    <cellStyle name="표준 22" xfId="3726"/>
    <cellStyle name="표준 22 10" xfId="6597"/>
    <cellStyle name="표준 22 11" xfId="6598"/>
    <cellStyle name="표준 22 12" xfId="6599"/>
    <cellStyle name="표준 22 13" xfId="6600"/>
    <cellStyle name="표준 22 14" xfId="6601"/>
    <cellStyle name="표준 22 15" xfId="6602"/>
    <cellStyle name="표준 22 16" xfId="6603"/>
    <cellStyle name="표준 22 17" xfId="6604"/>
    <cellStyle name="표준 22 18" xfId="6605"/>
    <cellStyle name="표준 22 19" xfId="6606"/>
    <cellStyle name="표준 22 2" xfId="3727"/>
    <cellStyle name="표준 22 2 2" xfId="6607"/>
    <cellStyle name="표준 22 20" xfId="6608"/>
    <cellStyle name="표준 22 21" xfId="6609"/>
    <cellStyle name="표준 22 22" xfId="6610"/>
    <cellStyle name="표준 22 23" xfId="6611"/>
    <cellStyle name="표준 22 24" xfId="6612"/>
    <cellStyle name="표준 22 25" xfId="6613"/>
    <cellStyle name="표준 22 26" xfId="6614"/>
    <cellStyle name="표준 22 27" xfId="6615"/>
    <cellStyle name="표준 22 28" xfId="6616"/>
    <cellStyle name="표준 22 29" xfId="6617"/>
    <cellStyle name="표준 22 3" xfId="4360"/>
    <cellStyle name="표준 22 3 2" xfId="6618"/>
    <cellStyle name="표준 22 30" xfId="6619"/>
    <cellStyle name="표준 22 31" xfId="6620"/>
    <cellStyle name="표준 22 32" xfId="6621"/>
    <cellStyle name="표준 22 33" xfId="6622"/>
    <cellStyle name="표준 22 34" xfId="6623"/>
    <cellStyle name="표준 22 35" xfId="6624"/>
    <cellStyle name="표준 22 36" xfId="6625"/>
    <cellStyle name="표준 22 37" xfId="6626"/>
    <cellStyle name="표준 22 38" xfId="6627"/>
    <cellStyle name="표준 22 39" xfId="6628"/>
    <cellStyle name="표준 22 4" xfId="6629"/>
    <cellStyle name="표준 22 4 2" xfId="6630"/>
    <cellStyle name="표준 22 40" xfId="6631"/>
    <cellStyle name="표준 22 41" xfId="6632"/>
    <cellStyle name="표준 22 42" xfId="6633"/>
    <cellStyle name="표준 22 43" xfId="6634"/>
    <cellStyle name="표준 22 44" xfId="6635"/>
    <cellStyle name="표준 22 45" xfId="6636"/>
    <cellStyle name="표준 22 46" xfId="6637"/>
    <cellStyle name="표준 22 47" xfId="6638"/>
    <cellStyle name="표준 22 48" xfId="6639"/>
    <cellStyle name="표준 22 5" xfId="6640"/>
    <cellStyle name="표준 22 5 2" xfId="6641"/>
    <cellStyle name="표준 22 6" xfId="6642"/>
    <cellStyle name="표준 22 7" xfId="6643"/>
    <cellStyle name="표준 22 8" xfId="6644"/>
    <cellStyle name="표준 22 9" xfId="6645"/>
    <cellStyle name="표준 23" xfId="3728"/>
    <cellStyle name="표준 23 10" xfId="6646"/>
    <cellStyle name="표준 23 11" xfId="6647"/>
    <cellStyle name="표준 23 12" xfId="6648"/>
    <cellStyle name="표준 23 13" xfId="6649"/>
    <cellStyle name="표준 23 14" xfId="6650"/>
    <cellStyle name="표준 23 15" xfId="6651"/>
    <cellStyle name="표준 23 16" xfId="6652"/>
    <cellStyle name="표준 23 17" xfId="6653"/>
    <cellStyle name="표준 23 18" xfId="6654"/>
    <cellStyle name="표준 23 19" xfId="6655"/>
    <cellStyle name="표준 23 2" xfId="6656"/>
    <cellStyle name="표준 23 20" xfId="6657"/>
    <cellStyle name="표준 23 21" xfId="6658"/>
    <cellStyle name="표준 23 22" xfId="6659"/>
    <cellStyle name="표준 23 23" xfId="6660"/>
    <cellStyle name="표준 23 24" xfId="6661"/>
    <cellStyle name="표준 23 25" xfId="6662"/>
    <cellStyle name="표준 23 26" xfId="6663"/>
    <cellStyle name="표준 23 27" xfId="6664"/>
    <cellStyle name="표준 23 28" xfId="6665"/>
    <cellStyle name="표준 23 29" xfId="6666"/>
    <cellStyle name="표준 23 3" xfId="6667"/>
    <cellStyle name="표준 23 30" xfId="6668"/>
    <cellStyle name="표준 23 31" xfId="6669"/>
    <cellStyle name="표준 23 32" xfId="6670"/>
    <cellStyle name="표준 23 33" xfId="6671"/>
    <cellStyle name="표준 23 34" xfId="6672"/>
    <cellStyle name="표준 23 35" xfId="6673"/>
    <cellStyle name="표준 23 36" xfId="6674"/>
    <cellStyle name="표준 23 37" xfId="6675"/>
    <cellStyle name="표준 23 38" xfId="6676"/>
    <cellStyle name="표준 23 39" xfId="6677"/>
    <cellStyle name="표준 23 4" xfId="6678"/>
    <cellStyle name="표준 23 40" xfId="6679"/>
    <cellStyle name="표준 23 41" xfId="6680"/>
    <cellStyle name="표준 23 42" xfId="6681"/>
    <cellStyle name="표준 23 43" xfId="6682"/>
    <cellStyle name="표준 23 44" xfId="6683"/>
    <cellStyle name="표준 23 45" xfId="6684"/>
    <cellStyle name="표준 23 46" xfId="6685"/>
    <cellStyle name="표준 23 47" xfId="6686"/>
    <cellStyle name="표준 23 48" xfId="6687"/>
    <cellStyle name="표준 23 5" xfId="6688"/>
    <cellStyle name="표준 23 6" xfId="6689"/>
    <cellStyle name="표준 23 7" xfId="6690"/>
    <cellStyle name="표준 23 8" xfId="6691"/>
    <cellStyle name="표준 23 9" xfId="6692"/>
    <cellStyle name="표준 24" xfId="3729"/>
    <cellStyle name="표준 24 10" xfId="6693"/>
    <cellStyle name="표준 24 11" xfId="6694"/>
    <cellStyle name="표준 24 12" xfId="6695"/>
    <cellStyle name="표준 24 13" xfId="6696"/>
    <cellStyle name="표준 24 14" xfId="6697"/>
    <cellStyle name="표준 24 15" xfId="6698"/>
    <cellStyle name="표준 24 16" xfId="6699"/>
    <cellStyle name="표준 24 17" xfId="6700"/>
    <cellStyle name="표준 24 18" xfId="6701"/>
    <cellStyle name="표준 24 19" xfId="6702"/>
    <cellStyle name="표준 24 2" xfId="6703"/>
    <cellStyle name="표준 24 20" xfId="6704"/>
    <cellStyle name="표준 24 21" xfId="6705"/>
    <cellStyle name="표준 24 22" xfId="6706"/>
    <cellStyle name="표준 24 23" xfId="6707"/>
    <cellStyle name="표준 24 24" xfId="6708"/>
    <cellStyle name="표준 24 25" xfId="6709"/>
    <cellStyle name="표준 24 26" xfId="6710"/>
    <cellStyle name="표준 24 27" xfId="6711"/>
    <cellStyle name="표준 24 28" xfId="6712"/>
    <cellStyle name="표준 24 29" xfId="6713"/>
    <cellStyle name="표준 24 3" xfId="6714"/>
    <cellStyle name="표준 24 30" xfId="6715"/>
    <cellStyle name="표준 24 31" xfId="6716"/>
    <cellStyle name="표준 24 32" xfId="6717"/>
    <cellStyle name="표준 24 33" xfId="6718"/>
    <cellStyle name="표준 24 34" xfId="6719"/>
    <cellStyle name="표준 24 35" xfId="6720"/>
    <cellStyle name="표준 24 36" xfId="6721"/>
    <cellStyle name="표준 24 37" xfId="6722"/>
    <cellStyle name="표준 24 38" xfId="6723"/>
    <cellStyle name="표준 24 39" xfId="6724"/>
    <cellStyle name="표준 24 4" xfId="6725"/>
    <cellStyle name="표준 24 40" xfId="6726"/>
    <cellStyle name="표준 24 41" xfId="6727"/>
    <cellStyle name="표준 24 42" xfId="6728"/>
    <cellStyle name="표준 24 43" xfId="6729"/>
    <cellStyle name="표준 24 44" xfId="6730"/>
    <cellStyle name="표준 24 45" xfId="6731"/>
    <cellStyle name="표준 24 46" xfId="6732"/>
    <cellStyle name="표준 24 47" xfId="6733"/>
    <cellStyle name="표준 24 48" xfId="6734"/>
    <cellStyle name="표준 24 5" xfId="6735"/>
    <cellStyle name="표준 24 6" xfId="6736"/>
    <cellStyle name="표준 24 7" xfId="6737"/>
    <cellStyle name="표준 24 8" xfId="6738"/>
    <cellStyle name="표준 24 9" xfId="6739"/>
    <cellStyle name="표준 25" xfId="3730"/>
    <cellStyle name="표준 25 10" xfId="6740"/>
    <cellStyle name="표준 25 11" xfId="6741"/>
    <cellStyle name="표준 25 12" xfId="6742"/>
    <cellStyle name="표준 25 13" xfId="6743"/>
    <cellStyle name="표준 25 14" xfId="6744"/>
    <cellStyle name="표준 25 15" xfId="6745"/>
    <cellStyle name="표준 25 16" xfId="6746"/>
    <cellStyle name="표준 25 17" xfId="6747"/>
    <cellStyle name="표준 25 18" xfId="6748"/>
    <cellStyle name="표준 25 19" xfId="6749"/>
    <cellStyle name="표준 25 2" xfId="6750"/>
    <cellStyle name="표준 25 20" xfId="6751"/>
    <cellStyle name="표준 25 21" xfId="6752"/>
    <cellStyle name="표준 25 22" xfId="6753"/>
    <cellStyle name="표준 25 23" xfId="6754"/>
    <cellStyle name="표준 25 24" xfId="6755"/>
    <cellStyle name="표준 25 25" xfId="6756"/>
    <cellStyle name="표준 25 26" xfId="6757"/>
    <cellStyle name="표준 25 27" xfId="6758"/>
    <cellStyle name="표준 25 28" xfId="6759"/>
    <cellStyle name="표준 25 29" xfId="6760"/>
    <cellStyle name="표준 25 3" xfId="6761"/>
    <cellStyle name="표준 25 30" xfId="6762"/>
    <cellStyle name="표준 25 31" xfId="6763"/>
    <cellStyle name="표준 25 32" xfId="6764"/>
    <cellStyle name="표준 25 33" xfId="6765"/>
    <cellStyle name="표준 25 34" xfId="6766"/>
    <cellStyle name="표준 25 35" xfId="6767"/>
    <cellStyle name="표준 25 36" xfId="6768"/>
    <cellStyle name="표준 25 37" xfId="6769"/>
    <cellStyle name="표준 25 38" xfId="6770"/>
    <cellStyle name="표준 25 39" xfId="6771"/>
    <cellStyle name="표준 25 4" xfId="6772"/>
    <cellStyle name="표준 25 40" xfId="6773"/>
    <cellStyle name="표준 25 41" xfId="6774"/>
    <cellStyle name="표준 25 42" xfId="6775"/>
    <cellStyle name="표준 25 43" xfId="6776"/>
    <cellStyle name="표준 25 44" xfId="6777"/>
    <cellStyle name="표준 25 45" xfId="6778"/>
    <cellStyle name="표준 25 46" xfId="6779"/>
    <cellStyle name="표준 25 47" xfId="6780"/>
    <cellStyle name="표준 25 48" xfId="6781"/>
    <cellStyle name="표준 25 5" xfId="6782"/>
    <cellStyle name="표준 25 6" xfId="6783"/>
    <cellStyle name="표준 25 7" xfId="6784"/>
    <cellStyle name="표준 25 8" xfId="6785"/>
    <cellStyle name="표준 25 9" xfId="6786"/>
    <cellStyle name="표준 256" xfId="6787"/>
    <cellStyle name="표준 257" xfId="6788"/>
    <cellStyle name="표준 258" xfId="6789"/>
    <cellStyle name="표준 259" xfId="6790"/>
    <cellStyle name="표준 26" xfId="3731"/>
    <cellStyle name="표준 26 10" xfId="6791"/>
    <cellStyle name="표준 26 11" xfId="6792"/>
    <cellStyle name="표준 26 12" xfId="6793"/>
    <cellStyle name="표준 26 13" xfId="6794"/>
    <cellStyle name="표준 26 14" xfId="6795"/>
    <cellStyle name="표준 26 15" xfId="6796"/>
    <cellStyle name="표준 26 16" xfId="6797"/>
    <cellStyle name="표준 26 17" xfId="6798"/>
    <cellStyle name="표준 26 18" xfId="6799"/>
    <cellStyle name="표준 26 19" xfId="6800"/>
    <cellStyle name="표준 26 2" xfId="3732"/>
    <cellStyle name="표준 26 2 2" xfId="6282"/>
    <cellStyle name="표준 26 20" xfId="6801"/>
    <cellStyle name="표준 26 21" xfId="6802"/>
    <cellStyle name="표준 26 22" xfId="6803"/>
    <cellStyle name="표준 26 23" xfId="6804"/>
    <cellStyle name="표준 26 24" xfId="6805"/>
    <cellStyle name="표준 26 25" xfId="6806"/>
    <cellStyle name="표준 26 26" xfId="6807"/>
    <cellStyle name="표준 26 27" xfId="6808"/>
    <cellStyle name="표준 26 28" xfId="6809"/>
    <cellStyle name="표준 26 29" xfId="6810"/>
    <cellStyle name="표준 26 3" xfId="6811"/>
    <cellStyle name="표준 26 30" xfId="6812"/>
    <cellStyle name="표준 26 31" xfId="6813"/>
    <cellStyle name="표준 26 32" xfId="6814"/>
    <cellStyle name="표준 26 33" xfId="6815"/>
    <cellStyle name="표준 26 34" xfId="6816"/>
    <cellStyle name="표준 26 35" xfId="6817"/>
    <cellStyle name="표준 26 36" xfId="6818"/>
    <cellStyle name="표준 26 37" xfId="6819"/>
    <cellStyle name="표준 26 38" xfId="6820"/>
    <cellStyle name="표준 26 39" xfId="6821"/>
    <cellStyle name="표준 26 4" xfId="6822"/>
    <cellStyle name="표준 26 40" xfId="6823"/>
    <cellStyle name="표준 26 41" xfId="6824"/>
    <cellStyle name="표준 26 42" xfId="6825"/>
    <cellStyle name="표준 26 43" xfId="6826"/>
    <cellStyle name="표준 26 44" xfId="6827"/>
    <cellStyle name="표준 26 45" xfId="6828"/>
    <cellStyle name="표준 26 46" xfId="6829"/>
    <cellStyle name="표준 26 47" xfId="6830"/>
    <cellStyle name="표준 26 48" xfId="6831"/>
    <cellStyle name="표준 26 5" xfId="6832"/>
    <cellStyle name="표준 26 6" xfId="6833"/>
    <cellStyle name="표준 26 7" xfId="6834"/>
    <cellStyle name="표준 26 8" xfId="6835"/>
    <cellStyle name="표준 26 9" xfId="6836"/>
    <cellStyle name="표준 260" xfId="6837"/>
    <cellStyle name="표준 261" xfId="6838"/>
    <cellStyle name="표준 262" xfId="6839"/>
    <cellStyle name="표준 263" xfId="6840"/>
    <cellStyle name="표준 264" xfId="6841"/>
    <cellStyle name="표준 265" xfId="6842"/>
    <cellStyle name="표준 266" xfId="6843"/>
    <cellStyle name="표준 267" xfId="6844"/>
    <cellStyle name="표준 268" xfId="6845"/>
    <cellStyle name="표준 269" xfId="6846"/>
    <cellStyle name="표준 27" xfId="3733"/>
    <cellStyle name="표준 27 10" xfId="6847"/>
    <cellStyle name="표준 27 11" xfId="6848"/>
    <cellStyle name="표준 27 12" xfId="6849"/>
    <cellStyle name="표준 27 13" xfId="6850"/>
    <cellStyle name="표준 27 14" xfId="6851"/>
    <cellStyle name="표준 27 15" xfId="6852"/>
    <cellStyle name="표준 27 16" xfId="6853"/>
    <cellStyle name="표준 27 17" xfId="6854"/>
    <cellStyle name="표준 27 18" xfId="6855"/>
    <cellStyle name="표준 27 19" xfId="6856"/>
    <cellStyle name="표준 27 2" xfId="3734"/>
    <cellStyle name="표준 27 2 2" xfId="6283"/>
    <cellStyle name="표준 27 20" xfId="6857"/>
    <cellStyle name="표준 27 21" xfId="6858"/>
    <cellStyle name="표준 27 22" xfId="6859"/>
    <cellStyle name="표준 27 23" xfId="6860"/>
    <cellStyle name="표준 27 24" xfId="6861"/>
    <cellStyle name="표준 27 25" xfId="6862"/>
    <cellStyle name="표준 27 26" xfId="6863"/>
    <cellStyle name="표준 27 27" xfId="6864"/>
    <cellStyle name="표준 27 28" xfId="6865"/>
    <cellStyle name="표준 27 29" xfId="6866"/>
    <cellStyle name="표준 27 3" xfId="6867"/>
    <cellStyle name="표준 27 30" xfId="6868"/>
    <cellStyle name="표준 27 31" xfId="6869"/>
    <cellStyle name="표준 27 32" xfId="6870"/>
    <cellStyle name="표준 27 33" xfId="6871"/>
    <cellStyle name="표준 27 34" xfId="6872"/>
    <cellStyle name="표준 27 35" xfId="6873"/>
    <cellStyle name="표준 27 36" xfId="6874"/>
    <cellStyle name="표준 27 37" xfId="6875"/>
    <cellStyle name="표준 27 38" xfId="6876"/>
    <cellStyle name="표준 27 39" xfId="6877"/>
    <cellStyle name="표준 27 4" xfId="6878"/>
    <cellStyle name="표준 27 40" xfId="6879"/>
    <cellStyle name="표준 27 41" xfId="6880"/>
    <cellStyle name="표준 27 42" xfId="6881"/>
    <cellStyle name="표준 27 43" xfId="6882"/>
    <cellStyle name="표준 27 44" xfId="6883"/>
    <cellStyle name="표준 27 45" xfId="6884"/>
    <cellStyle name="표준 27 46" xfId="6885"/>
    <cellStyle name="표준 27 47" xfId="6886"/>
    <cellStyle name="표준 27 48" xfId="6887"/>
    <cellStyle name="표준 27 5" xfId="6888"/>
    <cellStyle name="표준 27 6" xfId="6889"/>
    <cellStyle name="표준 27 7" xfId="6890"/>
    <cellStyle name="표준 27 8" xfId="6891"/>
    <cellStyle name="표준 27 9" xfId="6892"/>
    <cellStyle name="표준 270" xfId="6893"/>
    <cellStyle name="표준 271" xfId="6894"/>
    <cellStyle name="표준 272" xfId="6895"/>
    <cellStyle name="표준 273" xfId="6896"/>
    <cellStyle name="표준 274" xfId="6897"/>
    <cellStyle name="표준 275" xfId="6898"/>
    <cellStyle name="표준 276" xfId="6899"/>
    <cellStyle name="표준 277" xfId="6900"/>
    <cellStyle name="표준 278" xfId="6901"/>
    <cellStyle name="표준 279" xfId="6902"/>
    <cellStyle name="표준 28" xfId="3735"/>
    <cellStyle name="표준 28 10" xfId="6903"/>
    <cellStyle name="표준 28 11" xfId="6904"/>
    <cellStyle name="표준 28 12" xfId="6905"/>
    <cellStyle name="표준 28 13" xfId="6906"/>
    <cellStyle name="표준 28 14" xfId="6907"/>
    <cellStyle name="표준 28 15" xfId="6908"/>
    <cellStyle name="표준 28 16" xfId="6909"/>
    <cellStyle name="표준 28 17" xfId="6910"/>
    <cellStyle name="표준 28 18" xfId="6911"/>
    <cellStyle name="표준 28 19" xfId="6912"/>
    <cellStyle name="표준 28 2" xfId="6913"/>
    <cellStyle name="표준 28 20" xfId="6914"/>
    <cellStyle name="표준 28 21" xfId="6915"/>
    <cellStyle name="표준 28 22" xfId="6916"/>
    <cellStyle name="표준 28 23" xfId="6917"/>
    <cellStyle name="표준 28 24" xfId="6918"/>
    <cellStyle name="표준 28 25" xfId="6919"/>
    <cellStyle name="표준 28 26" xfId="6920"/>
    <cellStyle name="표준 28 27" xfId="6921"/>
    <cellStyle name="표준 28 28" xfId="6922"/>
    <cellStyle name="표준 28 29" xfId="6923"/>
    <cellStyle name="표준 28 3" xfId="6924"/>
    <cellStyle name="표준 28 30" xfId="6925"/>
    <cellStyle name="표준 28 31" xfId="6926"/>
    <cellStyle name="표준 28 32" xfId="6927"/>
    <cellStyle name="표준 28 33" xfId="6928"/>
    <cellStyle name="표준 28 34" xfId="6929"/>
    <cellStyle name="표준 28 35" xfId="6930"/>
    <cellStyle name="표준 28 36" xfId="6931"/>
    <cellStyle name="표준 28 37" xfId="6932"/>
    <cellStyle name="표준 28 38" xfId="6933"/>
    <cellStyle name="표준 28 39" xfId="6934"/>
    <cellStyle name="표준 28 4" xfId="6935"/>
    <cellStyle name="표준 28 40" xfId="6936"/>
    <cellStyle name="표준 28 41" xfId="6937"/>
    <cellStyle name="표준 28 42" xfId="6938"/>
    <cellStyle name="표준 28 43" xfId="6939"/>
    <cellStyle name="표준 28 44" xfId="6940"/>
    <cellStyle name="표준 28 45" xfId="6941"/>
    <cellStyle name="표준 28 46" xfId="6942"/>
    <cellStyle name="표준 28 47" xfId="6943"/>
    <cellStyle name="표준 28 48" xfId="6944"/>
    <cellStyle name="표준 28 5" xfId="6945"/>
    <cellStyle name="표준 28 6" xfId="6946"/>
    <cellStyle name="표준 28 7" xfId="6947"/>
    <cellStyle name="표준 28 8" xfId="6948"/>
    <cellStyle name="표준 28 9" xfId="6949"/>
    <cellStyle name="표준 280" xfId="6950"/>
    <cellStyle name="표준 281" xfId="6951"/>
    <cellStyle name="표준 282" xfId="6952"/>
    <cellStyle name="표준 283" xfId="6953"/>
    <cellStyle name="표준 284" xfId="6954"/>
    <cellStyle name="표준 285" xfId="6955"/>
    <cellStyle name="표준 286" xfId="6956"/>
    <cellStyle name="표준 287" xfId="6957"/>
    <cellStyle name="표준 288" xfId="6958"/>
    <cellStyle name="표준 289" xfId="6959"/>
    <cellStyle name="표준 29" xfId="3736"/>
    <cellStyle name="표준 29 10" xfId="6960"/>
    <cellStyle name="표준 29 11" xfId="6961"/>
    <cellStyle name="표준 29 12" xfId="6962"/>
    <cellStyle name="표준 29 13" xfId="6963"/>
    <cellStyle name="표준 29 14" xfId="6964"/>
    <cellStyle name="표준 29 15" xfId="6965"/>
    <cellStyle name="표준 29 16" xfId="6966"/>
    <cellStyle name="표준 29 17" xfId="6967"/>
    <cellStyle name="표준 29 18" xfId="6968"/>
    <cellStyle name="표준 29 19" xfId="6969"/>
    <cellStyle name="표준 29 2" xfId="6970"/>
    <cellStyle name="표준 29 20" xfId="6971"/>
    <cellStyle name="표준 29 21" xfId="6972"/>
    <cellStyle name="표준 29 22" xfId="6973"/>
    <cellStyle name="표준 29 23" xfId="6974"/>
    <cellStyle name="표준 29 24" xfId="6975"/>
    <cellStyle name="표준 29 25" xfId="6976"/>
    <cellStyle name="표준 29 26" xfId="6977"/>
    <cellStyle name="표준 29 27" xfId="6978"/>
    <cellStyle name="표준 29 28" xfId="6979"/>
    <cellStyle name="표준 29 29" xfId="6980"/>
    <cellStyle name="표준 29 3" xfId="6981"/>
    <cellStyle name="표준 29 30" xfId="6982"/>
    <cellStyle name="표준 29 31" xfId="6983"/>
    <cellStyle name="표준 29 32" xfId="6984"/>
    <cellStyle name="표준 29 33" xfId="6985"/>
    <cellStyle name="표준 29 34" xfId="6986"/>
    <cellStyle name="표준 29 35" xfId="6987"/>
    <cellStyle name="표준 29 36" xfId="6988"/>
    <cellStyle name="표준 29 37" xfId="6989"/>
    <cellStyle name="표준 29 38" xfId="6990"/>
    <cellStyle name="표준 29 39" xfId="6991"/>
    <cellStyle name="표준 29 4" xfId="6992"/>
    <cellStyle name="표준 29 40" xfId="6993"/>
    <cellStyle name="표준 29 41" xfId="6994"/>
    <cellStyle name="표준 29 42" xfId="6995"/>
    <cellStyle name="표준 29 43" xfId="6996"/>
    <cellStyle name="표준 29 44" xfId="6997"/>
    <cellStyle name="표준 29 45" xfId="6998"/>
    <cellStyle name="표준 29 46" xfId="6999"/>
    <cellStyle name="표준 29 47" xfId="7000"/>
    <cellStyle name="표준 29 48" xfId="7001"/>
    <cellStyle name="표준 29 5" xfId="7002"/>
    <cellStyle name="표준 29 6" xfId="7003"/>
    <cellStyle name="표준 29 7" xfId="7004"/>
    <cellStyle name="표준 29 8" xfId="7005"/>
    <cellStyle name="표준 29 9" xfId="7006"/>
    <cellStyle name="표준 290" xfId="7007"/>
    <cellStyle name="표준 291" xfId="7008"/>
    <cellStyle name="표준 292" xfId="7009"/>
    <cellStyle name="표준 293" xfId="7010"/>
    <cellStyle name="표준 294" xfId="7011"/>
    <cellStyle name="표준 295" xfId="7012"/>
    <cellStyle name="표준 296" xfId="7013"/>
    <cellStyle name="표준 297" xfId="7014"/>
    <cellStyle name="표준 298" xfId="7015"/>
    <cellStyle name="표준 299" xfId="7016"/>
    <cellStyle name="표준 3" xfId="429"/>
    <cellStyle name="표준 3 10" xfId="3737"/>
    <cellStyle name="표준 3 10 2" xfId="6284"/>
    <cellStyle name="표준 3 11" xfId="3738"/>
    <cellStyle name="표준 3 12" xfId="2940"/>
    <cellStyle name="표준 3 2" xfId="430"/>
    <cellStyle name="표준 3 2 2" xfId="431"/>
    <cellStyle name="표준 3 2 2 2" xfId="3739"/>
    <cellStyle name="표준 3 2 2 2 2" xfId="8867"/>
    <cellStyle name="표준 3 2 2 3" xfId="8712"/>
    <cellStyle name="표준 3 2 3" xfId="3740"/>
    <cellStyle name="표준 3 2 3 2" xfId="3741"/>
    <cellStyle name="표준 3 2 3 2 2" xfId="8868"/>
    <cellStyle name="표준 3 2 4" xfId="3742"/>
    <cellStyle name="표준 3 2 4 2" xfId="6285"/>
    <cellStyle name="표준 3 2 4 3" xfId="6286"/>
    <cellStyle name="표준 3 2 5" xfId="4361"/>
    <cellStyle name="표준 3 2_6.농림수산 37  수정(산림녹지과)" xfId="552"/>
    <cellStyle name="표준 3 3" xfId="432"/>
    <cellStyle name="표준 3 3 2" xfId="553"/>
    <cellStyle name="표준 3 3 2 2" xfId="2941"/>
    <cellStyle name="표준 3 3 2 2 2" xfId="3743"/>
    <cellStyle name="표준 3 3 2 2 2 2" xfId="8869"/>
    <cellStyle name="표준 3 3 2 2 3" xfId="6287"/>
    <cellStyle name="표준 3 3 2 2 4" xfId="9235"/>
    <cellStyle name="표준 3 3 2 3" xfId="3744"/>
    <cellStyle name="표준 3 3 2 3 2" xfId="3745"/>
    <cellStyle name="표준 3 3 2 3 3" xfId="8026"/>
    <cellStyle name="표준 3 3 2 4" xfId="4362"/>
    <cellStyle name="표준 3 3 2 5" xfId="7957"/>
    <cellStyle name="표준 3 3 2_004_노동" xfId="3746"/>
    <cellStyle name="표준 3 3 3" xfId="2942"/>
    <cellStyle name="표준 3 3 3 2" xfId="2943"/>
    <cellStyle name="표준 3 3 3 2 2" xfId="6288"/>
    <cellStyle name="표준 3 3 3 2 2 2" xfId="9114"/>
    <cellStyle name="표준 3 3 3 2 3" xfId="9095"/>
    <cellStyle name="표준 3 3 3 3" xfId="3747"/>
    <cellStyle name="표준 3 3 3 4" xfId="6289"/>
    <cellStyle name="표준 3 3 3 4 2" xfId="9263"/>
    <cellStyle name="표준 3 3 3 5" xfId="9104"/>
    <cellStyle name="표준 3 3 3_010_주택건설" xfId="3748"/>
    <cellStyle name="표준 3 3 4" xfId="3749"/>
    <cellStyle name="표준 3 3 4 2" xfId="8870"/>
    <cellStyle name="표준 3 3 5" xfId="4363"/>
    <cellStyle name="표준 3 3_006_농림수산" xfId="3750"/>
    <cellStyle name="표준 3 4" xfId="433"/>
    <cellStyle name="표준 3 4 2" xfId="2944"/>
    <cellStyle name="표준 3 4 2 2" xfId="3751"/>
    <cellStyle name="표준 3 4 2 2 2" xfId="3752"/>
    <cellStyle name="표준 3 4 2 3" xfId="8027"/>
    <cellStyle name="표준 3 4 3" xfId="2945"/>
    <cellStyle name="표준 3 4 3 2" xfId="3753"/>
    <cellStyle name="표준 3 4 3 3" xfId="4364"/>
    <cellStyle name="표준 3 4 3 4" xfId="6290"/>
    <cellStyle name="표준 3 4 4" xfId="3754"/>
    <cellStyle name="표준 3 4 5" xfId="7958"/>
    <cellStyle name="표준 3 4 6" xfId="554"/>
    <cellStyle name="표준 3 4_006_농림수산" xfId="3755"/>
    <cellStyle name="표준 3 5" xfId="434"/>
    <cellStyle name="표준 3 5 2" xfId="2947"/>
    <cellStyle name="표준 3 5 2 2" xfId="3756"/>
    <cellStyle name="표준 3 5 2 2 2" xfId="8871"/>
    <cellStyle name="표준 3 5 2 3" xfId="6291"/>
    <cellStyle name="표준 3 5 2 3 2" xfId="8938"/>
    <cellStyle name="표준 3 5 2 4" xfId="8889"/>
    <cellStyle name="표준 3 5 3" xfId="7959"/>
    <cellStyle name="표준 3 5 4" xfId="2946"/>
    <cellStyle name="표준 3 6" xfId="435"/>
    <cellStyle name="표준 3 6 10" xfId="8713"/>
    <cellStyle name="표준 3 6 11" xfId="8714"/>
    <cellStyle name="표준 3 6 12" xfId="8715"/>
    <cellStyle name="표준 3 6 13" xfId="8716"/>
    <cellStyle name="표준 3 6 14" xfId="3757"/>
    <cellStyle name="표준 3 6 2" xfId="3758"/>
    <cellStyle name="표준 3 6 2 2" xfId="3759"/>
    <cellStyle name="표준 3 6 2 3" xfId="4365"/>
    <cellStyle name="표준 3 6 2_3_3관경별 현황" xfId="8717"/>
    <cellStyle name="표준 3 6 3" xfId="4366"/>
    <cellStyle name="표준 3 6 4" xfId="8718"/>
    <cellStyle name="표준 3 6 5" xfId="8719"/>
    <cellStyle name="표준 3 6 6" xfId="8720"/>
    <cellStyle name="표준 3 6 7" xfId="8721"/>
    <cellStyle name="표준 3 6 8" xfId="8722"/>
    <cellStyle name="표준 3 6 9" xfId="8723"/>
    <cellStyle name="표준 3 6_3_3관경별 현황" xfId="8724"/>
    <cellStyle name="표준 3 7" xfId="3760"/>
    <cellStyle name="표준 3 7 2" xfId="8725"/>
    <cellStyle name="표준 3 7_3_3관경별 현황" xfId="8726"/>
    <cellStyle name="표준 3 8" xfId="3761"/>
    <cellStyle name="표준 3 9" xfId="3762"/>
    <cellStyle name="표준 3_(2007)사업장지정폐기물(최종)" xfId="8727"/>
    <cellStyle name="표준 30" xfId="3763"/>
    <cellStyle name="표준 30 10" xfId="7017"/>
    <cellStyle name="표준 30 11" xfId="7018"/>
    <cellStyle name="표준 30 12" xfId="7019"/>
    <cellStyle name="표준 30 13" xfId="7020"/>
    <cellStyle name="표준 30 14" xfId="7021"/>
    <cellStyle name="표준 30 15" xfId="7022"/>
    <cellStyle name="표준 30 16" xfId="7023"/>
    <cellStyle name="표준 30 17" xfId="7024"/>
    <cellStyle name="표준 30 18" xfId="7025"/>
    <cellStyle name="표준 30 19" xfId="7026"/>
    <cellStyle name="표준 30 2" xfId="7027"/>
    <cellStyle name="표준 30 20" xfId="7028"/>
    <cellStyle name="표준 30 21" xfId="7029"/>
    <cellStyle name="표준 30 22" xfId="7030"/>
    <cellStyle name="표준 30 23" xfId="7031"/>
    <cellStyle name="표준 30 24" xfId="7032"/>
    <cellStyle name="표준 30 25" xfId="7033"/>
    <cellStyle name="표준 30 26" xfId="7034"/>
    <cellStyle name="표준 30 27" xfId="7035"/>
    <cellStyle name="표준 30 28" xfId="7036"/>
    <cellStyle name="표준 30 29" xfId="7037"/>
    <cellStyle name="표준 30 3" xfId="7038"/>
    <cellStyle name="표준 30 30" xfId="7039"/>
    <cellStyle name="표준 30 31" xfId="7040"/>
    <cellStyle name="표준 30 32" xfId="7041"/>
    <cellStyle name="표준 30 33" xfId="7042"/>
    <cellStyle name="표준 30 34" xfId="7043"/>
    <cellStyle name="표준 30 35" xfId="7044"/>
    <cellStyle name="표준 30 36" xfId="7045"/>
    <cellStyle name="표준 30 37" xfId="7046"/>
    <cellStyle name="표준 30 38" xfId="7047"/>
    <cellStyle name="표준 30 39" xfId="7048"/>
    <cellStyle name="표준 30 4" xfId="7049"/>
    <cellStyle name="표준 30 40" xfId="7050"/>
    <cellStyle name="표준 30 41" xfId="7051"/>
    <cellStyle name="표준 30 42" xfId="7052"/>
    <cellStyle name="표준 30 43" xfId="7053"/>
    <cellStyle name="표준 30 44" xfId="7054"/>
    <cellStyle name="표준 30 45" xfId="7055"/>
    <cellStyle name="표준 30 46" xfId="7056"/>
    <cellStyle name="표준 30 47" xfId="7057"/>
    <cellStyle name="표준 30 48" xfId="7058"/>
    <cellStyle name="표준 30 5" xfId="7059"/>
    <cellStyle name="표준 30 6" xfId="7060"/>
    <cellStyle name="표준 30 7" xfId="7061"/>
    <cellStyle name="표준 30 8" xfId="7062"/>
    <cellStyle name="표준 30 9" xfId="7063"/>
    <cellStyle name="표준 300" xfId="7064"/>
    <cellStyle name="표준 301" xfId="7065"/>
    <cellStyle name="표준 302" xfId="7066"/>
    <cellStyle name="표준 303" xfId="7067"/>
    <cellStyle name="표준 304" xfId="7068"/>
    <cellStyle name="표준 305" xfId="7069"/>
    <cellStyle name="표준 306" xfId="7070"/>
    <cellStyle name="표준 307" xfId="7071"/>
    <cellStyle name="표준 308" xfId="7072"/>
    <cellStyle name="표준 309" xfId="7073"/>
    <cellStyle name="표준 31" xfId="3764"/>
    <cellStyle name="표준 31 10" xfId="7074"/>
    <cellStyle name="표준 31 11" xfId="7075"/>
    <cellStyle name="표준 31 12" xfId="7076"/>
    <cellStyle name="표준 31 13" xfId="7077"/>
    <cellStyle name="표준 31 14" xfId="7078"/>
    <cellStyle name="표준 31 15" xfId="7079"/>
    <cellStyle name="표준 31 16" xfId="7080"/>
    <cellStyle name="표준 31 17" xfId="7081"/>
    <cellStyle name="표준 31 18" xfId="7082"/>
    <cellStyle name="표준 31 19" xfId="7083"/>
    <cellStyle name="표준 31 2" xfId="7084"/>
    <cellStyle name="표준 31 20" xfId="7085"/>
    <cellStyle name="표준 31 21" xfId="7086"/>
    <cellStyle name="표준 31 22" xfId="7087"/>
    <cellStyle name="표준 31 23" xfId="7088"/>
    <cellStyle name="표준 31 24" xfId="7089"/>
    <cellStyle name="표준 31 25" xfId="7090"/>
    <cellStyle name="표준 31 26" xfId="7091"/>
    <cellStyle name="표준 31 27" xfId="7092"/>
    <cellStyle name="표준 31 28" xfId="7093"/>
    <cellStyle name="표준 31 29" xfId="7094"/>
    <cellStyle name="표준 31 3" xfId="7095"/>
    <cellStyle name="표준 31 30" xfId="7096"/>
    <cellStyle name="표준 31 31" xfId="7097"/>
    <cellStyle name="표준 31 32" xfId="7098"/>
    <cellStyle name="표준 31 33" xfId="7099"/>
    <cellStyle name="표준 31 34" xfId="7100"/>
    <cellStyle name="표준 31 35" xfId="7101"/>
    <cellStyle name="표준 31 36" xfId="7102"/>
    <cellStyle name="표준 31 37" xfId="7103"/>
    <cellStyle name="표준 31 38" xfId="7104"/>
    <cellStyle name="표준 31 39" xfId="7105"/>
    <cellStyle name="표준 31 4" xfId="7106"/>
    <cellStyle name="표준 31 40" xfId="7107"/>
    <cellStyle name="표준 31 41" xfId="7108"/>
    <cellStyle name="표준 31 42" xfId="7109"/>
    <cellStyle name="표준 31 43" xfId="7110"/>
    <cellStyle name="표준 31 44" xfId="7111"/>
    <cellStyle name="표준 31 45" xfId="7112"/>
    <cellStyle name="표준 31 46" xfId="7113"/>
    <cellStyle name="표준 31 47" xfId="7114"/>
    <cellStyle name="표준 31 48" xfId="7115"/>
    <cellStyle name="표준 31 5" xfId="7116"/>
    <cellStyle name="표준 31 6" xfId="7117"/>
    <cellStyle name="표준 31 7" xfId="7118"/>
    <cellStyle name="표준 31 8" xfId="7119"/>
    <cellStyle name="표준 31 9" xfId="7120"/>
    <cellStyle name="표준 310" xfId="7121"/>
    <cellStyle name="표준 311" xfId="7122"/>
    <cellStyle name="표준 312" xfId="7123"/>
    <cellStyle name="표준 313" xfId="7124"/>
    <cellStyle name="표준 314" xfId="7125"/>
    <cellStyle name="표준 315" xfId="7126"/>
    <cellStyle name="표준 316" xfId="7127"/>
    <cellStyle name="표준 317" xfId="7128"/>
    <cellStyle name="표준 318" xfId="7129"/>
    <cellStyle name="표준 319" xfId="7130"/>
    <cellStyle name="표준 32" xfId="3765"/>
    <cellStyle name="표준 32 10" xfId="7131"/>
    <cellStyle name="표준 32 11" xfId="7132"/>
    <cellStyle name="표준 32 12" xfId="7133"/>
    <cellStyle name="표준 32 13" xfId="7134"/>
    <cellStyle name="표준 32 14" xfId="7135"/>
    <cellStyle name="표준 32 15" xfId="7136"/>
    <cellStyle name="표준 32 16" xfId="7137"/>
    <cellStyle name="표준 32 17" xfId="7138"/>
    <cellStyle name="표준 32 18" xfId="7139"/>
    <cellStyle name="표준 32 19" xfId="7140"/>
    <cellStyle name="표준 32 2" xfId="7141"/>
    <cellStyle name="표준 32 20" xfId="7142"/>
    <cellStyle name="표준 32 21" xfId="7143"/>
    <cellStyle name="표준 32 22" xfId="7144"/>
    <cellStyle name="표준 32 23" xfId="7145"/>
    <cellStyle name="표준 32 24" xfId="7146"/>
    <cellStyle name="표준 32 25" xfId="7147"/>
    <cellStyle name="표준 32 26" xfId="7148"/>
    <cellStyle name="표준 32 27" xfId="7149"/>
    <cellStyle name="표준 32 28" xfId="7150"/>
    <cellStyle name="표준 32 29" xfId="7151"/>
    <cellStyle name="표준 32 3" xfId="7152"/>
    <cellStyle name="표준 32 30" xfId="7153"/>
    <cellStyle name="표준 32 31" xfId="7154"/>
    <cellStyle name="표준 32 32" xfId="7155"/>
    <cellStyle name="표준 32 33" xfId="7156"/>
    <cellStyle name="표준 32 34" xfId="7157"/>
    <cellStyle name="표준 32 35" xfId="7158"/>
    <cellStyle name="표준 32 36" xfId="7159"/>
    <cellStyle name="표준 32 37" xfId="7160"/>
    <cellStyle name="표준 32 38" xfId="7161"/>
    <cellStyle name="표준 32 39" xfId="7162"/>
    <cellStyle name="표준 32 4" xfId="7163"/>
    <cellStyle name="표준 32 40" xfId="7164"/>
    <cellStyle name="표준 32 41" xfId="7165"/>
    <cellStyle name="표준 32 42" xfId="7166"/>
    <cellStyle name="표준 32 43" xfId="7167"/>
    <cellStyle name="표준 32 44" xfId="7168"/>
    <cellStyle name="표준 32 45" xfId="7169"/>
    <cellStyle name="표준 32 46" xfId="7170"/>
    <cellStyle name="표준 32 47" xfId="7171"/>
    <cellStyle name="표준 32 48" xfId="7172"/>
    <cellStyle name="표준 32 5" xfId="7173"/>
    <cellStyle name="표준 32 6" xfId="7174"/>
    <cellStyle name="표준 32 7" xfId="7175"/>
    <cellStyle name="표준 32 8" xfId="7176"/>
    <cellStyle name="표준 32 9" xfId="7177"/>
    <cellStyle name="표준 320" xfId="7178"/>
    <cellStyle name="표준 321" xfId="7179"/>
    <cellStyle name="표준 322" xfId="7180"/>
    <cellStyle name="표준 323" xfId="7181"/>
    <cellStyle name="표준 324" xfId="7182"/>
    <cellStyle name="표준 325" xfId="7183"/>
    <cellStyle name="표준 326" xfId="7184"/>
    <cellStyle name="표준 327" xfId="7185"/>
    <cellStyle name="표준 328" xfId="7186"/>
    <cellStyle name="표준 329" xfId="7187"/>
    <cellStyle name="표준 33" xfId="3766"/>
    <cellStyle name="표준 33 10" xfId="7188"/>
    <cellStyle name="표준 33 11" xfId="7189"/>
    <cellStyle name="표준 33 12" xfId="7190"/>
    <cellStyle name="표준 33 13" xfId="7191"/>
    <cellStyle name="표준 33 14" xfId="7192"/>
    <cellStyle name="표준 33 15" xfId="7193"/>
    <cellStyle name="표준 33 16" xfId="7194"/>
    <cellStyle name="표준 33 17" xfId="7195"/>
    <cellStyle name="표준 33 18" xfId="7196"/>
    <cellStyle name="표준 33 19" xfId="7197"/>
    <cellStyle name="표준 33 2" xfId="7198"/>
    <cellStyle name="표준 33 20" xfId="7199"/>
    <cellStyle name="표준 33 21" xfId="7200"/>
    <cellStyle name="표준 33 22" xfId="7201"/>
    <cellStyle name="표준 33 23" xfId="7202"/>
    <cellStyle name="표준 33 24" xfId="7203"/>
    <cellStyle name="표준 33 25" xfId="7204"/>
    <cellStyle name="표준 33 26" xfId="7205"/>
    <cellStyle name="표준 33 27" xfId="7206"/>
    <cellStyle name="표준 33 28" xfId="7207"/>
    <cellStyle name="표준 33 29" xfId="7208"/>
    <cellStyle name="표준 33 3" xfId="7209"/>
    <cellStyle name="표준 33 30" xfId="7210"/>
    <cellStyle name="표준 33 31" xfId="7211"/>
    <cellStyle name="표준 33 32" xfId="7212"/>
    <cellStyle name="표준 33 33" xfId="7213"/>
    <cellStyle name="표준 33 34" xfId="7214"/>
    <cellStyle name="표준 33 35" xfId="7215"/>
    <cellStyle name="표준 33 36" xfId="7216"/>
    <cellStyle name="표준 33 37" xfId="7217"/>
    <cellStyle name="표준 33 38" xfId="7218"/>
    <cellStyle name="표준 33 39" xfId="7219"/>
    <cellStyle name="표준 33 4" xfId="7220"/>
    <cellStyle name="표준 33 40" xfId="7221"/>
    <cellStyle name="표준 33 41" xfId="7222"/>
    <cellStyle name="표준 33 42" xfId="7223"/>
    <cellStyle name="표준 33 43" xfId="7224"/>
    <cellStyle name="표준 33 44" xfId="7225"/>
    <cellStyle name="표준 33 45" xfId="7226"/>
    <cellStyle name="표준 33 46" xfId="7227"/>
    <cellStyle name="표준 33 47" xfId="7228"/>
    <cellStyle name="표준 33 48" xfId="7229"/>
    <cellStyle name="표준 33 5" xfId="7230"/>
    <cellStyle name="표준 33 6" xfId="7231"/>
    <cellStyle name="표준 33 7" xfId="7232"/>
    <cellStyle name="표준 33 8" xfId="7233"/>
    <cellStyle name="표준 33 9" xfId="7234"/>
    <cellStyle name="표준 330" xfId="7235"/>
    <cellStyle name="표준 331" xfId="7236"/>
    <cellStyle name="표준 332" xfId="7237"/>
    <cellStyle name="표준 333" xfId="7238"/>
    <cellStyle name="표준 334" xfId="7239"/>
    <cellStyle name="표준 335" xfId="7240"/>
    <cellStyle name="표준 336" xfId="7241"/>
    <cellStyle name="표준 337" xfId="7242"/>
    <cellStyle name="표준 338" xfId="7243"/>
    <cellStyle name="표준 339" xfId="7244"/>
    <cellStyle name="표준 34" xfId="3767"/>
    <cellStyle name="표준 34 10" xfId="7245"/>
    <cellStyle name="표준 34 11" xfId="7246"/>
    <cellStyle name="표준 34 12" xfId="7247"/>
    <cellStyle name="표준 34 13" xfId="7248"/>
    <cellStyle name="표준 34 14" xfId="7249"/>
    <cellStyle name="표준 34 15" xfId="7250"/>
    <cellStyle name="표준 34 16" xfId="7251"/>
    <cellStyle name="표준 34 17" xfId="7252"/>
    <cellStyle name="표준 34 18" xfId="7253"/>
    <cellStyle name="표준 34 19" xfId="7254"/>
    <cellStyle name="표준 34 2" xfId="7255"/>
    <cellStyle name="표준 34 20" xfId="7256"/>
    <cellStyle name="표준 34 21" xfId="7257"/>
    <cellStyle name="표준 34 22" xfId="7258"/>
    <cellStyle name="표준 34 23" xfId="7259"/>
    <cellStyle name="표준 34 24" xfId="7260"/>
    <cellStyle name="표준 34 25" xfId="7261"/>
    <cellStyle name="표준 34 26" xfId="7262"/>
    <cellStyle name="표준 34 27" xfId="7263"/>
    <cellStyle name="표준 34 28" xfId="7264"/>
    <cellStyle name="표준 34 29" xfId="7265"/>
    <cellStyle name="표준 34 3" xfId="7266"/>
    <cellStyle name="표준 34 30" xfId="7267"/>
    <cellStyle name="표준 34 31" xfId="7268"/>
    <cellStyle name="표준 34 32" xfId="7269"/>
    <cellStyle name="표준 34 33" xfId="7270"/>
    <cellStyle name="표준 34 34" xfId="7271"/>
    <cellStyle name="표준 34 35" xfId="7272"/>
    <cellStyle name="표준 34 36" xfId="7273"/>
    <cellStyle name="표준 34 37" xfId="7274"/>
    <cellStyle name="표준 34 38" xfId="7275"/>
    <cellStyle name="표준 34 39" xfId="7276"/>
    <cellStyle name="표준 34 4" xfId="7277"/>
    <cellStyle name="표준 34 40" xfId="7278"/>
    <cellStyle name="표준 34 41" xfId="7279"/>
    <cellStyle name="표준 34 42" xfId="7280"/>
    <cellStyle name="표준 34 43" xfId="7281"/>
    <cellStyle name="표준 34 44" xfId="7282"/>
    <cellStyle name="표준 34 45" xfId="7283"/>
    <cellStyle name="표준 34 46" xfId="7284"/>
    <cellStyle name="표준 34 47" xfId="7285"/>
    <cellStyle name="표준 34 48" xfId="7286"/>
    <cellStyle name="표준 34 5" xfId="7287"/>
    <cellStyle name="표준 34 6" xfId="7288"/>
    <cellStyle name="표준 34 7" xfId="7289"/>
    <cellStyle name="표준 34 8" xfId="7290"/>
    <cellStyle name="표준 34 9" xfId="7291"/>
    <cellStyle name="표준 340" xfId="7292"/>
    <cellStyle name="표준 341" xfId="7293"/>
    <cellStyle name="표준 342" xfId="7294"/>
    <cellStyle name="표준 343" xfId="7295"/>
    <cellStyle name="표준 344" xfId="7296"/>
    <cellStyle name="표준 345" xfId="7297"/>
    <cellStyle name="표준 346" xfId="7298"/>
    <cellStyle name="표준 347" xfId="7299"/>
    <cellStyle name="표준 348" xfId="7300"/>
    <cellStyle name="표준 349" xfId="7301"/>
    <cellStyle name="표준 35" xfId="3768"/>
    <cellStyle name="표준 35 10" xfId="7302"/>
    <cellStyle name="표준 35 11" xfId="7303"/>
    <cellStyle name="표준 35 12" xfId="7304"/>
    <cellStyle name="표준 35 13" xfId="7305"/>
    <cellStyle name="표준 35 14" xfId="7306"/>
    <cellStyle name="표준 35 15" xfId="7307"/>
    <cellStyle name="표준 35 16" xfId="7308"/>
    <cellStyle name="표준 35 17" xfId="7309"/>
    <cellStyle name="표준 35 18" xfId="7310"/>
    <cellStyle name="표준 35 19" xfId="7311"/>
    <cellStyle name="표준 35 2" xfId="7312"/>
    <cellStyle name="표준 35 20" xfId="7313"/>
    <cellStyle name="표준 35 21" xfId="7314"/>
    <cellStyle name="표준 35 22" xfId="7315"/>
    <cellStyle name="표준 35 23" xfId="7316"/>
    <cellStyle name="표준 35 24" xfId="7317"/>
    <cellStyle name="표준 35 25" xfId="7318"/>
    <cellStyle name="표준 35 26" xfId="7319"/>
    <cellStyle name="표준 35 27" xfId="7320"/>
    <cellStyle name="표준 35 28" xfId="7321"/>
    <cellStyle name="표준 35 29" xfId="7322"/>
    <cellStyle name="표준 35 3" xfId="7323"/>
    <cellStyle name="표준 35 30" xfId="7324"/>
    <cellStyle name="표준 35 31" xfId="7325"/>
    <cellStyle name="표준 35 32" xfId="7326"/>
    <cellStyle name="표준 35 33" xfId="7327"/>
    <cellStyle name="표준 35 34" xfId="7328"/>
    <cellStyle name="표준 35 35" xfId="7329"/>
    <cellStyle name="표준 35 36" xfId="7330"/>
    <cellStyle name="표준 35 37" xfId="7331"/>
    <cellStyle name="표준 35 38" xfId="7332"/>
    <cellStyle name="표준 35 39" xfId="7333"/>
    <cellStyle name="표준 35 4" xfId="7334"/>
    <cellStyle name="표준 35 40" xfId="7335"/>
    <cellStyle name="표준 35 41" xfId="7336"/>
    <cellStyle name="표준 35 42" xfId="7337"/>
    <cellStyle name="표준 35 43" xfId="7338"/>
    <cellStyle name="표준 35 44" xfId="7339"/>
    <cellStyle name="표준 35 45" xfId="7340"/>
    <cellStyle name="표준 35 46" xfId="7341"/>
    <cellStyle name="표준 35 47" xfId="7342"/>
    <cellStyle name="표준 35 48" xfId="7343"/>
    <cellStyle name="표준 35 5" xfId="7344"/>
    <cellStyle name="표준 35 6" xfId="7345"/>
    <cellStyle name="표준 35 7" xfId="7346"/>
    <cellStyle name="표준 35 8" xfId="7347"/>
    <cellStyle name="표준 35 9" xfId="7348"/>
    <cellStyle name="표준 350" xfId="7349"/>
    <cellStyle name="표준 351" xfId="7350"/>
    <cellStyle name="표준 352" xfId="7351"/>
    <cellStyle name="표준 353" xfId="7352"/>
    <cellStyle name="표준 354" xfId="7353"/>
    <cellStyle name="표준 36" xfId="3769"/>
    <cellStyle name="표준 36 10" xfId="7354"/>
    <cellStyle name="표준 36 11" xfId="7355"/>
    <cellStyle name="표준 36 12" xfId="7356"/>
    <cellStyle name="표준 36 13" xfId="7357"/>
    <cellStyle name="표준 36 14" xfId="7358"/>
    <cellStyle name="표준 36 15" xfId="7359"/>
    <cellStyle name="표준 36 16" xfId="7360"/>
    <cellStyle name="표준 36 17" xfId="7361"/>
    <cellStyle name="표준 36 18" xfId="7362"/>
    <cellStyle name="표준 36 19" xfId="7363"/>
    <cellStyle name="표준 36 2" xfId="7364"/>
    <cellStyle name="표준 36 20" xfId="7365"/>
    <cellStyle name="표준 36 21" xfId="7366"/>
    <cellStyle name="표준 36 22" xfId="7367"/>
    <cellStyle name="표준 36 23" xfId="7368"/>
    <cellStyle name="표준 36 24" xfId="7369"/>
    <cellStyle name="표준 36 25" xfId="7370"/>
    <cellStyle name="표준 36 26" xfId="7371"/>
    <cellStyle name="표준 36 27" xfId="7372"/>
    <cellStyle name="표준 36 28" xfId="7373"/>
    <cellStyle name="표준 36 29" xfId="7374"/>
    <cellStyle name="표준 36 3" xfId="7375"/>
    <cellStyle name="표준 36 30" xfId="7376"/>
    <cellStyle name="표준 36 31" xfId="7377"/>
    <cellStyle name="표준 36 32" xfId="7378"/>
    <cellStyle name="표준 36 33" xfId="7379"/>
    <cellStyle name="표준 36 34" xfId="7380"/>
    <cellStyle name="표준 36 35" xfId="7381"/>
    <cellStyle name="표준 36 36" xfId="7382"/>
    <cellStyle name="표준 36 37" xfId="7383"/>
    <cellStyle name="표준 36 38" xfId="7384"/>
    <cellStyle name="표준 36 39" xfId="7385"/>
    <cellStyle name="표준 36 4" xfId="7386"/>
    <cellStyle name="표준 36 40" xfId="7387"/>
    <cellStyle name="표준 36 41" xfId="7388"/>
    <cellStyle name="표준 36 42" xfId="7389"/>
    <cellStyle name="표준 36 43" xfId="7390"/>
    <cellStyle name="표준 36 44" xfId="7391"/>
    <cellStyle name="표준 36 45" xfId="7392"/>
    <cellStyle name="표준 36 46" xfId="7393"/>
    <cellStyle name="표준 36 47" xfId="7394"/>
    <cellStyle name="표준 36 48" xfId="7395"/>
    <cellStyle name="표준 36 5" xfId="7396"/>
    <cellStyle name="표준 36 6" xfId="7397"/>
    <cellStyle name="표준 36 7" xfId="7398"/>
    <cellStyle name="표준 36 8" xfId="7399"/>
    <cellStyle name="표준 36 9" xfId="7400"/>
    <cellStyle name="표준 37" xfId="3770"/>
    <cellStyle name="표준 37 10" xfId="7401"/>
    <cellStyle name="표준 37 11" xfId="7402"/>
    <cellStyle name="표준 37 12" xfId="7403"/>
    <cellStyle name="표준 37 13" xfId="7404"/>
    <cellStyle name="표준 37 14" xfId="7405"/>
    <cellStyle name="표준 37 15" xfId="7406"/>
    <cellStyle name="표준 37 16" xfId="7407"/>
    <cellStyle name="표준 37 17" xfId="7408"/>
    <cellStyle name="표준 37 18" xfId="7409"/>
    <cellStyle name="표준 37 19" xfId="7410"/>
    <cellStyle name="표준 37 2" xfId="7411"/>
    <cellStyle name="표준 37 20" xfId="7412"/>
    <cellStyle name="표준 37 21" xfId="7413"/>
    <cellStyle name="표준 37 22" xfId="7414"/>
    <cellStyle name="표준 37 23" xfId="7415"/>
    <cellStyle name="표준 37 24" xfId="7416"/>
    <cellStyle name="표준 37 25" xfId="7417"/>
    <cellStyle name="표준 37 26" xfId="7418"/>
    <cellStyle name="표준 37 27" xfId="7419"/>
    <cellStyle name="표준 37 28" xfId="7420"/>
    <cellStyle name="표준 37 29" xfId="7421"/>
    <cellStyle name="표준 37 3" xfId="7422"/>
    <cellStyle name="표준 37 30" xfId="7423"/>
    <cellStyle name="표준 37 31" xfId="7424"/>
    <cellStyle name="표준 37 32" xfId="7425"/>
    <cellStyle name="표준 37 33" xfId="7426"/>
    <cellStyle name="표준 37 34" xfId="7427"/>
    <cellStyle name="표준 37 35" xfId="7428"/>
    <cellStyle name="표준 37 36" xfId="7429"/>
    <cellStyle name="표준 37 37" xfId="7430"/>
    <cellStyle name="표준 37 38" xfId="7431"/>
    <cellStyle name="표준 37 39" xfId="7432"/>
    <cellStyle name="표준 37 4" xfId="7433"/>
    <cellStyle name="표준 37 40" xfId="7434"/>
    <cellStyle name="표준 37 41" xfId="7435"/>
    <cellStyle name="표준 37 42" xfId="7436"/>
    <cellStyle name="표준 37 43" xfId="7437"/>
    <cellStyle name="표준 37 44" xfId="7438"/>
    <cellStyle name="표준 37 45" xfId="7439"/>
    <cellStyle name="표준 37 46" xfId="7440"/>
    <cellStyle name="표준 37 47" xfId="7441"/>
    <cellStyle name="표준 37 48" xfId="7442"/>
    <cellStyle name="표준 37 5" xfId="7443"/>
    <cellStyle name="표준 37 6" xfId="7444"/>
    <cellStyle name="표준 37 7" xfId="7445"/>
    <cellStyle name="표준 37 8" xfId="7446"/>
    <cellStyle name="표준 37 9" xfId="7447"/>
    <cellStyle name="표준 38" xfId="3771"/>
    <cellStyle name="표준 38 10" xfId="7448"/>
    <cellStyle name="표준 38 11" xfId="7449"/>
    <cellStyle name="표준 38 12" xfId="7450"/>
    <cellStyle name="표준 38 13" xfId="7451"/>
    <cellStyle name="표준 38 14" xfId="7452"/>
    <cellStyle name="표준 38 15" xfId="7453"/>
    <cellStyle name="표준 38 16" xfId="7454"/>
    <cellStyle name="표준 38 17" xfId="7455"/>
    <cellStyle name="표준 38 18" xfId="7456"/>
    <cellStyle name="표준 38 19" xfId="7457"/>
    <cellStyle name="표준 38 2" xfId="7458"/>
    <cellStyle name="표준 38 2 2" xfId="7459"/>
    <cellStyle name="표준 38 20" xfId="7460"/>
    <cellStyle name="표준 38 21" xfId="7461"/>
    <cellStyle name="표준 38 22" xfId="7462"/>
    <cellStyle name="표준 38 23" xfId="7463"/>
    <cellStyle name="표준 38 24" xfId="7464"/>
    <cellStyle name="표준 38 25" xfId="7465"/>
    <cellStyle name="표준 38 26" xfId="7466"/>
    <cellStyle name="표준 38 27" xfId="7467"/>
    <cellStyle name="표준 38 28" xfId="7468"/>
    <cellStyle name="표준 38 29" xfId="7469"/>
    <cellStyle name="표준 38 3" xfId="7470"/>
    <cellStyle name="표준 38 3 2" xfId="7471"/>
    <cellStyle name="표준 38 30" xfId="7472"/>
    <cellStyle name="표준 38 31" xfId="7473"/>
    <cellStyle name="표준 38 32" xfId="7474"/>
    <cellStyle name="표준 38 33" xfId="7475"/>
    <cellStyle name="표준 38 34" xfId="7476"/>
    <cellStyle name="표준 38 35" xfId="7477"/>
    <cellStyle name="표준 38 36" xfId="7478"/>
    <cellStyle name="표준 38 37" xfId="7479"/>
    <cellStyle name="표준 38 38" xfId="7480"/>
    <cellStyle name="표준 38 39" xfId="7481"/>
    <cellStyle name="표준 38 4" xfId="7482"/>
    <cellStyle name="표준 38 4 2" xfId="7483"/>
    <cellStyle name="표준 38 40" xfId="7484"/>
    <cellStyle name="표준 38 41" xfId="7485"/>
    <cellStyle name="표준 38 42" xfId="7486"/>
    <cellStyle name="표준 38 43" xfId="7487"/>
    <cellStyle name="표준 38 44" xfId="7488"/>
    <cellStyle name="표준 38 45" xfId="7489"/>
    <cellStyle name="표준 38 46" xfId="7490"/>
    <cellStyle name="표준 38 47" xfId="7491"/>
    <cellStyle name="표준 38 48" xfId="7492"/>
    <cellStyle name="표준 38 5" xfId="7493"/>
    <cellStyle name="표준 38 6" xfId="7494"/>
    <cellStyle name="표준 38 7" xfId="7495"/>
    <cellStyle name="표준 38 8" xfId="7496"/>
    <cellStyle name="표준 38 9" xfId="7497"/>
    <cellStyle name="표준 39" xfId="3772"/>
    <cellStyle name="표준 39 10" xfId="7498"/>
    <cellStyle name="표준 39 11" xfId="7499"/>
    <cellStyle name="표준 39 12" xfId="7500"/>
    <cellStyle name="표준 39 13" xfId="7501"/>
    <cellStyle name="표준 39 14" xfId="7502"/>
    <cellStyle name="표준 39 15" xfId="7503"/>
    <cellStyle name="표준 39 16" xfId="7504"/>
    <cellStyle name="표준 39 17" xfId="7505"/>
    <cellStyle name="표준 39 18" xfId="7506"/>
    <cellStyle name="표준 39 19" xfId="7507"/>
    <cellStyle name="표준 39 2" xfId="7508"/>
    <cellStyle name="표준 39 2 2" xfId="7509"/>
    <cellStyle name="표준 39 20" xfId="7510"/>
    <cellStyle name="표준 39 21" xfId="7511"/>
    <cellStyle name="표준 39 22" xfId="7512"/>
    <cellStyle name="표준 39 23" xfId="7513"/>
    <cellStyle name="표준 39 24" xfId="7514"/>
    <cellStyle name="표준 39 25" xfId="7515"/>
    <cellStyle name="표준 39 26" xfId="7516"/>
    <cellStyle name="표준 39 27" xfId="7517"/>
    <cellStyle name="표준 39 28" xfId="7518"/>
    <cellStyle name="표준 39 29" xfId="7519"/>
    <cellStyle name="표준 39 3" xfId="7520"/>
    <cellStyle name="표준 39 3 2" xfId="7521"/>
    <cellStyle name="표준 39 30" xfId="7522"/>
    <cellStyle name="표준 39 31" xfId="7523"/>
    <cellStyle name="표준 39 32" xfId="7524"/>
    <cellStyle name="표준 39 33" xfId="7525"/>
    <cellStyle name="표준 39 34" xfId="7526"/>
    <cellStyle name="표준 39 35" xfId="7527"/>
    <cellStyle name="표준 39 36" xfId="7528"/>
    <cellStyle name="표준 39 37" xfId="7529"/>
    <cellStyle name="표준 39 38" xfId="7530"/>
    <cellStyle name="표준 39 39" xfId="7531"/>
    <cellStyle name="표준 39 4" xfId="7532"/>
    <cellStyle name="표준 39 4 2" xfId="7533"/>
    <cellStyle name="표준 39 40" xfId="7534"/>
    <cellStyle name="표준 39 41" xfId="7535"/>
    <cellStyle name="표준 39 42" xfId="7536"/>
    <cellStyle name="표준 39 43" xfId="7537"/>
    <cellStyle name="표준 39 44" xfId="7538"/>
    <cellStyle name="표준 39 45" xfId="7539"/>
    <cellStyle name="표준 39 46" xfId="7540"/>
    <cellStyle name="표준 39 47" xfId="7541"/>
    <cellStyle name="표준 39 48" xfId="7542"/>
    <cellStyle name="표준 39 5" xfId="7543"/>
    <cellStyle name="표준 39 6" xfId="7544"/>
    <cellStyle name="표준 39 7" xfId="7545"/>
    <cellStyle name="표준 39 8" xfId="7546"/>
    <cellStyle name="표준 39 9" xfId="7547"/>
    <cellStyle name="표준 4" xfId="436"/>
    <cellStyle name="표준 4 10" xfId="3773"/>
    <cellStyle name="표준 4 10 2" xfId="6292"/>
    <cellStyle name="표준 4 11" xfId="2948"/>
    <cellStyle name="표준 4 11 2" xfId="9094"/>
    <cellStyle name="표준 4 12" xfId="6293"/>
    <cellStyle name="표준 4 2" xfId="437"/>
    <cellStyle name="표준 4 2 2" xfId="438"/>
    <cellStyle name="표준 4 2 2 2" xfId="8872"/>
    <cellStyle name="표준 4 2 3" xfId="3774"/>
    <cellStyle name="표준 4 2 3 2" xfId="3775"/>
    <cellStyle name="표준 4 2 3 2 2" xfId="8873"/>
    <cellStyle name="표준 4 2 3 3" xfId="8028"/>
    <cellStyle name="표준 4 2 3_012_보건및사회보장" xfId="3776"/>
    <cellStyle name="표준 4 2 4" xfId="3777"/>
    <cellStyle name="표준 4 2 4 2" xfId="3778"/>
    <cellStyle name="표준 4 2 5" xfId="8874"/>
    <cellStyle name="표준 4 2_009_유통금융보험및기타서비스" xfId="3779"/>
    <cellStyle name="표준 4 3" xfId="439"/>
    <cellStyle name="표준 4 3 2" xfId="3780"/>
    <cellStyle name="표준 4 3 3" xfId="3781"/>
    <cellStyle name="표준 4 3 4" xfId="4367"/>
    <cellStyle name="표준 4 3_004_노동" xfId="3782"/>
    <cellStyle name="표준 4 4" xfId="440"/>
    <cellStyle name="표준 4 4 2" xfId="3783"/>
    <cellStyle name="표준 4 4 3" xfId="3784"/>
    <cellStyle name="표준 4 4 3 2" xfId="3785"/>
    <cellStyle name="표준 4 4 4" xfId="4368"/>
    <cellStyle name="표준 4 4 5" xfId="7960"/>
    <cellStyle name="표준 4 4 6" xfId="555"/>
    <cellStyle name="표준 4 4_004_노동" xfId="3786"/>
    <cellStyle name="표준 4 5" xfId="441"/>
    <cellStyle name="표준 4 5 2" xfId="2950"/>
    <cellStyle name="표준 4 5 2 2" xfId="3787"/>
    <cellStyle name="표준 4 5 2 2 2" xfId="4369"/>
    <cellStyle name="표준 4 5 2 2 3" xfId="4370"/>
    <cellStyle name="표준 4 5 2 2 4" xfId="6294"/>
    <cellStyle name="표준 4 5 2 3" xfId="3788"/>
    <cellStyle name="표준 4 5 2 4" xfId="4371"/>
    <cellStyle name="표준 4 5 2 5" xfId="6295"/>
    <cellStyle name="표준 4 5 2 5 2" xfId="8937"/>
    <cellStyle name="표준 4 5 3" xfId="4372"/>
    <cellStyle name="표준 4 5 3 2" xfId="8875"/>
    <cellStyle name="표준 4 5 4" xfId="7961"/>
    <cellStyle name="표준 4 5 5" xfId="2949"/>
    <cellStyle name="표준 4 6" xfId="3789"/>
    <cellStyle name="표준 4 6 2" xfId="3790"/>
    <cellStyle name="표준 4 6 2 2" xfId="4373"/>
    <cellStyle name="표준 4 6 2 3" xfId="4374"/>
    <cellStyle name="표준 4 6 2 4" xfId="6296"/>
    <cellStyle name="표준 4 6 3" xfId="3791"/>
    <cellStyle name="표준 4 6 4" xfId="4375"/>
    <cellStyle name="표준 4 6 5" xfId="4376"/>
    <cellStyle name="표준 4 6 6" xfId="9045"/>
    <cellStyle name="표준 4 7" xfId="3792"/>
    <cellStyle name="표준 4 7 2" xfId="3793"/>
    <cellStyle name="표준 4 8" xfId="3794"/>
    <cellStyle name="표준 4 8 2" xfId="3795"/>
    <cellStyle name="표준 4 9" xfId="3796"/>
    <cellStyle name="표준 4 9 2" xfId="6297"/>
    <cellStyle name="표준 4 9 2 2" xfId="9113"/>
    <cellStyle name="표준 4_004_노동" xfId="3797"/>
    <cellStyle name="표준 40" xfId="3798"/>
    <cellStyle name="표준 40 10" xfId="7548"/>
    <cellStyle name="표준 40 11" xfId="7549"/>
    <cellStyle name="표준 40 12" xfId="7550"/>
    <cellStyle name="표준 40 13" xfId="7551"/>
    <cellStyle name="표준 40 14" xfId="7552"/>
    <cellStyle name="표준 40 15" xfId="7553"/>
    <cellStyle name="표준 40 16" xfId="7554"/>
    <cellStyle name="표준 40 17" xfId="7555"/>
    <cellStyle name="표준 40 18" xfId="7556"/>
    <cellStyle name="표준 40 19" xfId="7557"/>
    <cellStyle name="표준 40 2" xfId="3799"/>
    <cellStyle name="표준 40 2 2" xfId="6298"/>
    <cellStyle name="표준 40 2 2 2" xfId="8993"/>
    <cellStyle name="표준 40 20" xfId="7558"/>
    <cellStyle name="표준 40 21" xfId="7559"/>
    <cellStyle name="표준 40 22" xfId="7560"/>
    <cellStyle name="표준 40 23" xfId="7561"/>
    <cellStyle name="표준 40 24" xfId="7562"/>
    <cellStyle name="표준 40 25" xfId="7563"/>
    <cellStyle name="표준 40 26" xfId="7564"/>
    <cellStyle name="표준 40 27" xfId="7565"/>
    <cellStyle name="표준 40 28" xfId="7566"/>
    <cellStyle name="표준 40 29" xfId="7567"/>
    <cellStyle name="표준 40 3" xfId="7568"/>
    <cellStyle name="표준 40 3 2" xfId="7569"/>
    <cellStyle name="표준 40 30" xfId="7570"/>
    <cellStyle name="표준 40 31" xfId="7571"/>
    <cellStyle name="표준 40 32" xfId="7572"/>
    <cellStyle name="표준 40 33" xfId="7573"/>
    <cellStyle name="표준 40 34" xfId="7574"/>
    <cellStyle name="표준 40 35" xfId="7575"/>
    <cellStyle name="표준 40 36" xfId="7576"/>
    <cellStyle name="표준 40 37" xfId="7577"/>
    <cellStyle name="표준 40 38" xfId="7578"/>
    <cellStyle name="표준 40 39" xfId="7579"/>
    <cellStyle name="표준 40 4" xfId="7580"/>
    <cellStyle name="표준 40 4 2" xfId="7581"/>
    <cellStyle name="표준 40 40" xfId="7582"/>
    <cellStyle name="표준 40 41" xfId="7583"/>
    <cellStyle name="표준 40 42" xfId="7584"/>
    <cellStyle name="표준 40 43" xfId="7585"/>
    <cellStyle name="표준 40 44" xfId="7586"/>
    <cellStyle name="표준 40 45" xfId="7587"/>
    <cellStyle name="표준 40 46" xfId="7588"/>
    <cellStyle name="표준 40 47" xfId="7589"/>
    <cellStyle name="표준 40 48" xfId="7590"/>
    <cellStyle name="표준 40 5" xfId="7591"/>
    <cellStyle name="표준 40 6" xfId="7592"/>
    <cellStyle name="표준 40 7" xfId="7593"/>
    <cellStyle name="표준 40 8" xfId="7594"/>
    <cellStyle name="표준 40 9" xfId="7595"/>
    <cellStyle name="표준 41" xfId="3800"/>
    <cellStyle name="표준 41 10" xfId="7596"/>
    <cellStyle name="표준 41 11" xfId="7597"/>
    <cellStyle name="표준 41 12" xfId="7598"/>
    <cellStyle name="표준 41 13" xfId="7599"/>
    <cellStyle name="표준 41 14" xfId="7600"/>
    <cellStyle name="표준 41 15" xfId="7601"/>
    <cellStyle name="표준 41 16" xfId="7602"/>
    <cellStyle name="표준 41 17" xfId="7603"/>
    <cellStyle name="표준 41 18" xfId="7604"/>
    <cellStyle name="표준 41 19" xfId="7605"/>
    <cellStyle name="표준 41 2" xfId="3801"/>
    <cellStyle name="표준 41 2 2" xfId="6299"/>
    <cellStyle name="표준 41 2 2 2" xfId="8992"/>
    <cellStyle name="표준 41 20" xfId="7606"/>
    <cellStyle name="표준 41 21" xfId="7607"/>
    <cellStyle name="표준 41 22" xfId="7608"/>
    <cellStyle name="표준 41 23" xfId="7609"/>
    <cellStyle name="표준 41 24" xfId="7610"/>
    <cellStyle name="표준 41 25" xfId="7611"/>
    <cellStyle name="표준 41 26" xfId="7612"/>
    <cellStyle name="표준 41 27" xfId="7613"/>
    <cellStyle name="표준 41 28" xfId="7614"/>
    <cellStyle name="표준 41 29" xfId="7615"/>
    <cellStyle name="표준 41 3" xfId="7616"/>
    <cellStyle name="표준 41 3 2" xfId="7617"/>
    <cellStyle name="표준 41 30" xfId="7618"/>
    <cellStyle name="표준 41 31" xfId="7619"/>
    <cellStyle name="표준 41 32" xfId="7620"/>
    <cellStyle name="표준 41 33" xfId="7621"/>
    <cellStyle name="표준 41 34" xfId="7622"/>
    <cellStyle name="표준 41 35" xfId="7623"/>
    <cellStyle name="표준 41 36" xfId="7624"/>
    <cellStyle name="표준 41 37" xfId="7625"/>
    <cellStyle name="표준 41 38" xfId="7626"/>
    <cellStyle name="표준 41 39" xfId="7627"/>
    <cellStyle name="표준 41 4" xfId="7628"/>
    <cellStyle name="표준 41 4 2" xfId="7629"/>
    <cellStyle name="표준 41 40" xfId="7630"/>
    <cellStyle name="표준 41 41" xfId="7631"/>
    <cellStyle name="표준 41 42" xfId="7632"/>
    <cellStyle name="표준 41 43" xfId="7633"/>
    <cellStyle name="표준 41 44" xfId="7634"/>
    <cellStyle name="표준 41 45" xfId="7635"/>
    <cellStyle name="표준 41 46" xfId="7636"/>
    <cellStyle name="표준 41 47" xfId="7637"/>
    <cellStyle name="표준 41 48" xfId="7638"/>
    <cellStyle name="표준 41 5" xfId="7639"/>
    <cellStyle name="표준 41 6" xfId="7640"/>
    <cellStyle name="표준 41 7" xfId="7641"/>
    <cellStyle name="표준 41 8" xfId="7642"/>
    <cellStyle name="표준 41 9" xfId="7643"/>
    <cellStyle name="표준 42" xfId="3802"/>
    <cellStyle name="표준 42 10" xfId="7644"/>
    <cellStyle name="표준 42 11" xfId="7645"/>
    <cellStyle name="표준 42 12" xfId="7646"/>
    <cellStyle name="표준 42 13" xfId="7647"/>
    <cellStyle name="표준 42 14" xfId="7648"/>
    <cellStyle name="표준 42 15" xfId="7649"/>
    <cellStyle name="표준 42 16" xfId="7650"/>
    <cellStyle name="표준 42 17" xfId="7651"/>
    <cellStyle name="표준 42 18" xfId="7652"/>
    <cellStyle name="표준 42 19" xfId="7653"/>
    <cellStyle name="표준 42 2" xfId="3803"/>
    <cellStyle name="표준 42 2 2" xfId="7654"/>
    <cellStyle name="표준 42 20" xfId="7655"/>
    <cellStyle name="표준 42 21" xfId="7656"/>
    <cellStyle name="표준 42 22" xfId="7657"/>
    <cellStyle name="표준 42 23" xfId="7658"/>
    <cellStyle name="표준 42 24" xfId="7659"/>
    <cellStyle name="표준 42 25" xfId="7660"/>
    <cellStyle name="표준 42 26" xfId="7661"/>
    <cellStyle name="표준 42 27" xfId="7662"/>
    <cellStyle name="표준 42 28" xfId="7663"/>
    <cellStyle name="표준 42 29" xfId="7664"/>
    <cellStyle name="표준 42 3" xfId="4377"/>
    <cellStyle name="표준 42 3 2" xfId="7665"/>
    <cellStyle name="표준 42 30" xfId="7666"/>
    <cellStyle name="표준 42 31" xfId="7667"/>
    <cellStyle name="표준 42 32" xfId="7668"/>
    <cellStyle name="표준 42 33" xfId="7669"/>
    <cellStyle name="표준 42 34" xfId="7670"/>
    <cellStyle name="표준 42 35" xfId="7671"/>
    <cellStyle name="표준 42 36" xfId="7672"/>
    <cellStyle name="표준 42 37" xfId="7673"/>
    <cellStyle name="표준 42 38" xfId="7674"/>
    <cellStyle name="표준 42 39" xfId="7675"/>
    <cellStyle name="표준 42 4" xfId="7676"/>
    <cellStyle name="표준 42 4 2" xfId="7677"/>
    <cellStyle name="표준 42 40" xfId="7678"/>
    <cellStyle name="표준 42 41" xfId="7679"/>
    <cellStyle name="표준 42 42" xfId="7680"/>
    <cellStyle name="표준 42 43" xfId="7681"/>
    <cellStyle name="표준 42 44" xfId="7682"/>
    <cellStyle name="표준 42 45" xfId="7683"/>
    <cellStyle name="표준 42 46" xfId="7684"/>
    <cellStyle name="표준 42 47" xfId="7685"/>
    <cellStyle name="표준 42 48" xfId="7686"/>
    <cellStyle name="표준 42 5" xfId="7687"/>
    <cellStyle name="표준 42 6" xfId="7688"/>
    <cellStyle name="표준 42 7" xfId="7689"/>
    <cellStyle name="표준 42 8" xfId="7690"/>
    <cellStyle name="표준 42 9" xfId="7691"/>
    <cellStyle name="표준 43" xfId="3804"/>
    <cellStyle name="표준 43 10" xfId="7692"/>
    <cellStyle name="표준 43 11" xfId="7693"/>
    <cellStyle name="표준 43 12" xfId="7694"/>
    <cellStyle name="표준 43 13" xfId="7695"/>
    <cellStyle name="표준 43 14" xfId="7696"/>
    <cellStyle name="표준 43 15" xfId="7697"/>
    <cellStyle name="표준 43 16" xfId="7698"/>
    <cellStyle name="표준 43 17" xfId="7699"/>
    <cellStyle name="표준 43 18" xfId="7700"/>
    <cellStyle name="표준 43 19" xfId="7701"/>
    <cellStyle name="표준 43 2" xfId="3805"/>
    <cellStyle name="표준 43 20" xfId="7702"/>
    <cellStyle name="표준 43 21" xfId="7703"/>
    <cellStyle name="표준 43 22" xfId="7704"/>
    <cellStyle name="표준 43 23" xfId="7705"/>
    <cellStyle name="표준 43 24" xfId="7706"/>
    <cellStyle name="표준 43 25" xfId="7707"/>
    <cellStyle name="표준 43 26" xfId="7708"/>
    <cellStyle name="표준 43 27" xfId="7709"/>
    <cellStyle name="표준 43 28" xfId="7710"/>
    <cellStyle name="표준 43 29" xfId="7711"/>
    <cellStyle name="표준 43 3" xfId="7712"/>
    <cellStyle name="표준 43 30" xfId="7713"/>
    <cellStyle name="표준 43 31" xfId="7714"/>
    <cellStyle name="표준 43 32" xfId="7715"/>
    <cellStyle name="표준 43 33" xfId="7716"/>
    <cellStyle name="표준 43 34" xfId="7717"/>
    <cellStyle name="표준 43 35" xfId="7718"/>
    <cellStyle name="표준 43 36" xfId="7719"/>
    <cellStyle name="표준 43 37" xfId="7720"/>
    <cellStyle name="표준 43 38" xfId="7721"/>
    <cellStyle name="표준 43 39" xfId="7722"/>
    <cellStyle name="표준 43 4" xfId="7723"/>
    <cellStyle name="표준 43 40" xfId="7724"/>
    <cellStyle name="표준 43 41" xfId="7725"/>
    <cellStyle name="표준 43 42" xfId="7726"/>
    <cellStyle name="표준 43 43" xfId="7727"/>
    <cellStyle name="표준 43 44" xfId="7728"/>
    <cellStyle name="표준 43 45" xfId="7729"/>
    <cellStyle name="표준 43 46" xfId="7730"/>
    <cellStyle name="표준 43 47" xfId="7731"/>
    <cellStyle name="표준 43 48" xfId="7732"/>
    <cellStyle name="표준 43 49" xfId="7733"/>
    <cellStyle name="표준 43 5" xfId="7734"/>
    <cellStyle name="표준 43 50" xfId="7735"/>
    <cellStyle name="표준 43 6" xfId="7736"/>
    <cellStyle name="표준 43 7" xfId="7737"/>
    <cellStyle name="표준 43 7 2" xfId="7738"/>
    <cellStyle name="표준 43 7 3" xfId="7739"/>
    <cellStyle name="표준 43 7 4" xfId="7740"/>
    <cellStyle name="표준 43 7 5" xfId="7741"/>
    <cellStyle name="표준 43 7 6" xfId="7742"/>
    <cellStyle name="표준 43 7 7" xfId="7743"/>
    <cellStyle name="표준 43 7 8" xfId="7744"/>
    <cellStyle name="표준 43 8" xfId="7745"/>
    <cellStyle name="표준 43 9" xfId="7746"/>
    <cellStyle name="표준 44" xfId="3806"/>
    <cellStyle name="표준 44 2" xfId="7747"/>
    <cellStyle name="표준 44 3" xfId="7748"/>
    <cellStyle name="표준 44 4" xfId="7749"/>
    <cellStyle name="표준 44 5" xfId="7750"/>
    <cellStyle name="표준 45" xfId="3807"/>
    <cellStyle name="표준 45 2" xfId="7751"/>
    <cellStyle name="표준 45 3" xfId="7752"/>
    <cellStyle name="표준 45 4" xfId="7753"/>
    <cellStyle name="표준 45 5" xfId="7754"/>
    <cellStyle name="표준 46" xfId="3808"/>
    <cellStyle name="표준 46 2" xfId="7755"/>
    <cellStyle name="표준 46 3" xfId="7756"/>
    <cellStyle name="표준 46 4" xfId="7757"/>
    <cellStyle name="표준 46 5" xfId="7758"/>
    <cellStyle name="표준 47" xfId="3809"/>
    <cellStyle name="표준 47 2" xfId="7759"/>
    <cellStyle name="표준 47 3" xfId="7760"/>
    <cellStyle name="표준 47 4" xfId="7761"/>
    <cellStyle name="표준 47 5" xfId="7762"/>
    <cellStyle name="표준 48" xfId="3810"/>
    <cellStyle name="표준 48 2" xfId="7763"/>
    <cellStyle name="표준 48 3" xfId="7764"/>
    <cellStyle name="표준 48 4" xfId="7765"/>
    <cellStyle name="표준 48 5" xfId="7766"/>
    <cellStyle name="표준 49" xfId="3811"/>
    <cellStyle name="표준 49 2" xfId="7767"/>
    <cellStyle name="표준 49 3" xfId="7768"/>
    <cellStyle name="표준 49 4" xfId="7769"/>
    <cellStyle name="표준 49 5" xfId="7770"/>
    <cellStyle name="표준 5" xfId="442"/>
    <cellStyle name="표준 5 10" xfId="3812"/>
    <cellStyle name="표준 5 11" xfId="4378"/>
    <cellStyle name="표준 5 12" xfId="8772"/>
    <cellStyle name="표준 5 13" xfId="556"/>
    <cellStyle name="표준 5 2" xfId="557"/>
    <cellStyle name="표준 5 2 2" xfId="2952"/>
    <cellStyle name="표준 5 2 2 2" xfId="3813"/>
    <cellStyle name="표준 5 2 2 3" xfId="3814"/>
    <cellStyle name="표준 5 2 2_012_보건및사회보장" xfId="3815"/>
    <cellStyle name="표준 5 2 3" xfId="2953"/>
    <cellStyle name="표준 5 2 3 2" xfId="3816"/>
    <cellStyle name="표준 5 2 3 3" xfId="6300"/>
    <cellStyle name="표준 5 2 3 3 2" xfId="8936"/>
    <cellStyle name="표준 5 2 3 4" xfId="9182"/>
    <cellStyle name="표준 5 2 4" xfId="3817"/>
    <cellStyle name="표준 5 2 5" xfId="2951"/>
    <cellStyle name="표준 5 2_004_노동" xfId="3818"/>
    <cellStyle name="표준 5 3" xfId="2954"/>
    <cellStyle name="표준 5 3 2" xfId="2955"/>
    <cellStyle name="표준 5 3 2 2" xfId="6301"/>
    <cellStyle name="표준 5 3 2 2 2" xfId="8728"/>
    <cellStyle name="표준 5 3 2 2_3_3관경별 현황" xfId="8729"/>
    <cellStyle name="표준 5 3 2 3" xfId="8730"/>
    <cellStyle name="표준 5 3 2 4" xfId="9292"/>
    <cellStyle name="표준 5 3 2 5" xfId="9194"/>
    <cellStyle name="표준 5 3 2 6" xfId="9241"/>
    <cellStyle name="표준 5 3 2 7" xfId="9054"/>
    <cellStyle name="표준 5 3 2_3_3관경별 현황" xfId="8731"/>
    <cellStyle name="표준 5 3 3" xfId="3819"/>
    <cellStyle name="표준 5 3 3 2" xfId="8732"/>
    <cellStyle name="표준 5 3 3_3_3관경별 현황" xfId="8733"/>
    <cellStyle name="표준 5 3 4" xfId="3820"/>
    <cellStyle name="표준 5 3 4 2" xfId="8876"/>
    <cellStyle name="표준 5 3 5" xfId="4379"/>
    <cellStyle name="표준 5 3 6" xfId="7962"/>
    <cellStyle name="표준 5 3_010_주택건설" xfId="3821"/>
    <cellStyle name="표준 5 4" xfId="3822"/>
    <cellStyle name="표준 5 4 2" xfId="3823"/>
    <cellStyle name="표준 5 4 2 2" xfId="8734"/>
    <cellStyle name="표준 5 4 2_3_3관경별 현황" xfId="8735"/>
    <cellStyle name="표준 5 4 3" xfId="4380"/>
    <cellStyle name="표준 5 4 4" xfId="7963"/>
    <cellStyle name="표준 5 4_3_3관경별 현황" xfId="8736"/>
    <cellStyle name="표준 5 5" xfId="3824"/>
    <cellStyle name="표준 5 5 2" xfId="8737"/>
    <cellStyle name="표준 5 5_3_3관경별 현황" xfId="8738"/>
    <cellStyle name="표준 5 6" xfId="3825"/>
    <cellStyle name="표준 5 6 2" xfId="6302"/>
    <cellStyle name="표준 5 6 2 2" xfId="9112"/>
    <cellStyle name="표준 5 7" xfId="3826"/>
    <cellStyle name="표준 5 8" xfId="3827"/>
    <cellStyle name="표준 5 8 2" xfId="6303"/>
    <cellStyle name="표준 5 8 3" xfId="6304"/>
    <cellStyle name="표준 5 9" xfId="3828"/>
    <cellStyle name="표준 5_004_노동" xfId="3829"/>
    <cellStyle name="표준 50" xfId="3830"/>
    <cellStyle name="표준 50 2" xfId="3831"/>
    <cellStyle name="표준 50 2 2" xfId="6305"/>
    <cellStyle name="표준 50 3" xfId="7771"/>
    <cellStyle name="표준 50 4" xfId="7772"/>
    <cellStyle name="표준 50 5" xfId="7773"/>
    <cellStyle name="표준 51" xfId="3832"/>
    <cellStyle name="표준 51 2" xfId="7774"/>
    <cellStyle name="표준 51 3" xfId="7775"/>
    <cellStyle name="표준 51 4" xfId="7776"/>
    <cellStyle name="표준 51 5" xfId="7777"/>
    <cellStyle name="표준 52" xfId="3833"/>
    <cellStyle name="표준 52 2" xfId="3834"/>
    <cellStyle name="표준 52 3" xfId="7778"/>
    <cellStyle name="표준 52 4" xfId="7779"/>
    <cellStyle name="표준 52 5" xfId="7780"/>
    <cellStyle name="표준 53" xfId="3835"/>
    <cellStyle name="표준 53 2" xfId="3836"/>
    <cellStyle name="표준 53 3" xfId="7781"/>
    <cellStyle name="표준 53 4" xfId="7782"/>
    <cellStyle name="표준 53 4 2" xfId="9266"/>
    <cellStyle name="표준 53 5" xfId="7783"/>
    <cellStyle name="표준 53 6" xfId="7853"/>
    <cellStyle name="표준 54" xfId="3837"/>
    <cellStyle name="표준 54 2" xfId="7784"/>
    <cellStyle name="표준 54 3" xfId="7785"/>
    <cellStyle name="표준 54 4" xfId="7786"/>
    <cellStyle name="표준 54 5" xfId="7787"/>
    <cellStyle name="표준 55" xfId="3838"/>
    <cellStyle name="표준 55 2" xfId="7788"/>
    <cellStyle name="표준 55 3" xfId="7789"/>
    <cellStyle name="표준 55 4" xfId="7790"/>
    <cellStyle name="표준 55 5" xfId="7791"/>
    <cellStyle name="표준 56" xfId="3839"/>
    <cellStyle name="표준 56 2" xfId="7792"/>
    <cellStyle name="표준 56 3" xfId="7793"/>
    <cellStyle name="표준 56 4" xfId="7794"/>
    <cellStyle name="표준 56 5" xfId="7795"/>
    <cellStyle name="표준 57" xfId="4381"/>
    <cellStyle name="표준 57 2" xfId="7796"/>
    <cellStyle name="표준 57 3" xfId="7797"/>
    <cellStyle name="표준 57 4" xfId="7798"/>
    <cellStyle name="표준 58" xfId="4382"/>
    <cellStyle name="표준 58 2" xfId="7799"/>
    <cellStyle name="표준 58 3" xfId="7800"/>
    <cellStyle name="표준 58 4" xfId="7801"/>
    <cellStyle name="표준 58 5" xfId="7802"/>
    <cellStyle name="표준 59" xfId="4383"/>
    <cellStyle name="표준 59 2" xfId="7803"/>
    <cellStyle name="표준 59 3" xfId="7804"/>
    <cellStyle name="표준 59 4" xfId="7805"/>
    <cellStyle name="표준 59 5" xfId="7806"/>
    <cellStyle name="표준 6" xfId="443"/>
    <cellStyle name="표준 6 10" xfId="4384"/>
    <cellStyle name="표준 6 11" xfId="4385"/>
    <cellStyle name="표준 6 12" xfId="558"/>
    <cellStyle name="표준 6 2" xfId="2956"/>
    <cellStyle name="표준 6 2 2" xfId="3840"/>
    <cellStyle name="표준 6 2 3" xfId="4386"/>
    <cellStyle name="표준 6 2 4" xfId="7964"/>
    <cellStyle name="표준 6 2_010_주택건설" xfId="3841"/>
    <cellStyle name="표준 6 3" xfId="2957"/>
    <cellStyle name="표준 6 3 2" xfId="2958"/>
    <cellStyle name="표준 6 3 2 2" xfId="3842"/>
    <cellStyle name="표준 6 3 2 3" xfId="7965"/>
    <cellStyle name="표준 6 3 3" xfId="3843"/>
    <cellStyle name="표준 6 3 4" xfId="4387"/>
    <cellStyle name="표준 6 3 5" xfId="7966"/>
    <cellStyle name="표준 6 3_004_노동" xfId="3844"/>
    <cellStyle name="표준 6 4" xfId="3845"/>
    <cellStyle name="표준 6 4 2" xfId="3846"/>
    <cellStyle name="표준 6 4 2 2" xfId="7807"/>
    <cellStyle name="표준 6 4 2 2 2" xfId="7808"/>
    <cellStyle name="표준 6 4 2 2 2 2" xfId="7809"/>
    <cellStyle name="표준 6 4 2 2 3" xfId="7810"/>
    <cellStyle name="표준 6 4 2 3" xfId="7811"/>
    <cellStyle name="표준 6 4 2 4" xfId="7812"/>
    <cellStyle name="표준 6 4 2 4 2" xfId="7813"/>
    <cellStyle name="표준 6 4 2 5" xfId="7814"/>
    <cellStyle name="표준 6 4 2 5 2" xfId="7815"/>
    <cellStyle name="표준 6 4 3" xfId="4388"/>
    <cellStyle name="표준 6 4 4" xfId="7816"/>
    <cellStyle name="표준 6 4 4 2" xfId="7817"/>
    <cellStyle name="표준 6 4 4 3" xfId="7818"/>
    <cellStyle name="표준 6 4 4 3 2" xfId="7819"/>
    <cellStyle name="표준 6 4 4 4" xfId="7820"/>
    <cellStyle name="표준 6 4 4 4 2" xfId="7821"/>
    <cellStyle name="표준 6 4 5" xfId="7822"/>
    <cellStyle name="표준 6 4 5 2" xfId="7823"/>
    <cellStyle name="표준 6 4 6" xfId="7824"/>
    <cellStyle name="표준 6 4 6 2" xfId="7825"/>
    <cellStyle name="표준 6 4 7" xfId="7826"/>
    <cellStyle name="표준 6 5" xfId="3847"/>
    <cellStyle name="표준 6 5 2" xfId="3848"/>
    <cellStyle name="표준 6 5 2 2" xfId="7827"/>
    <cellStyle name="표준 6 5 2 2 2" xfId="7828"/>
    <cellStyle name="표준 6 5 2 3" xfId="7829"/>
    <cellStyle name="표준 6 5 3" xfId="4389"/>
    <cellStyle name="표준 6 5 4" xfId="7830"/>
    <cellStyle name="표준 6 5 4 2" xfId="7831"/>
    <cellStyle name="표준 6 5 5" xfId="7832"/>
    <cellStyle name="표준 6 5 5 2" xfId="7833"/>
    <cellStyle name="표준 6 6" xfId="3849"/>
    <cellStyle name="표준 6 6 2" xfId="7834"/>
    <cellStyle name="표준 6 6 3" xfId="7835"/>
    <cellStyle name="표준 6 6 3 2" xfId="7836"/>
    <cellStyle name="표준 6 6 4" xfId="7837"/>
    <cellStyle name="표준 6 6 4 2" xfId="7838"/>
    <cellStyle name="표준 6 7" xfId="3850"/>
    <cellStyle name="표준 6 7 2" xfId="4390"/>
    <cellStyle name="표준 6 7 2 2" xfId="6306"/>
    <cellStyle name="표준 6 7 3" xfId="6307"/>
    <cellStyle name="표준 6 7 3 2" xfId="9111"/>
    <cellStyle name="표준 6 8" xfId="4391"/>
    <cellStyle name="표준 6 8 2" xfId="7839"/>
    <cellStyle name="표준 6 9" xfId="4392"/>
    <cellStyle name="표준 6_004_노동" xfId="3851"/>
    <cellStyle name="표준 60" xfId="4393"/>
    <cellStyle name="표준 60 2" xfId="7840"/>
    <cellStyle name="표준 60 3" xfId="7841"/>
    <cellStyle name="표준 60 4" xfId="7842"/>
    <cellStyle name="표준 61" xfId="4394"/>
    <cellStyle name="표준 61 10" xfId="4395"/>
    <cellStyle name="표준 61 11" xfId="4396"/>
    <cellStyle name="표준 61 12" xfId="9227"/>
    <cellStyle name="표준 61 2" xfId="4397"/>
    <cellStyle name="표준 61 3" xfId="4398"/>
    <cellStyle name="표준 61 3 2" xfId="9226"/>
    <cellStyle name="표준 61 4" xfId="4399"/>
    <cellStyle name="표준 61 4 2" xfId="9225"/>
    <cellStyle name="표준 61 5" xfId="4400"/>
    <cellStyle name="표준 61 6" xfId="4401"/>
    <cellStyle name="표준 61 7" xfId="4402"/>
    <cellStyle name="표준 61 8" xfId="4403"/>
    <cellStyle name="표준 61 9" xfId="4404"/>
    <cellStyle name="표준 62" xfId="4405"/>
    <cellStyle name="표준 62 10" xfId="4406"/>
    <cellStyle name="표준 62 11" xfId="9224"/>
    <cellStyle name="표준 62 2" xfId="4407"/>
    <cellStyle name="표준 62 2 2" xfId="9223"/>
    <cellStyle name="표준 62 3" xfId="4408"/>
    <cellStyle name="표준 62 3 2" xfId="9222"/>
    <cellStyle name="표준 62 4" xfId="4409"/>
    <cellStyle name="표준 62 5" xfId="4410"/>
    <cellStyle name="표준 62 6" xfId="4411"/>
    <cellStyle name="표준 62 7" xfId="4412"/>
    <cellStyle name="표준 62 8" xfId="4413"/>
    <cellStyle name="표준 62 9" xfId="4414"/>
    <cellStyle name="표준 63" xfId="4415"/>
    <cellStyle name="표준 63 10" xfId="4416"/>
    <cellStyle name="표준 63 11" xfId="9221"/>
    <cellStyle name="표준 63 2" xfId="4417"/>
    <cellStyle name="표준 63 2 2" xfId="9220"/>
    <cellStyle name="표준 63 3" xfId="4418"/>
    <cellStyle name="표준 63 3 2" xfId="9219"/>
    <cellStyle name="표준 63 4" xfId="4419"/>
    <cellStyle name="표준 63 5" xfId="4420"/>
    <cellStyle name="표준 63 6" xfId="4421"/>
    <cellStyle name="표준 63 7" xfId="4422"/>
    <cellStyle name="표준 63 8" xfId="4423"/>
    <cellStyle name="표준 63 9" xfId="4424"/>
    <cellStyle name="표준 64" xfId="4425"/>
    <cellStyle name="표준 64 10" xfId="4426"/>
    <cellStyle name="표준 64 11" xfId="9218"/>
    <cellStyle name="표준 64 2" xfId="4427"/>
    <cellStyle name="표준 64 2 2" xfId="9217"/>
    <cellStyle name="표준 64 3" xfId="4428"/>
    <cellStyle name="표준 64 3 2" xfId="9216"/>
    <cellStyle name="표준 64 4" xfId="4429"/>
    <cellStyle name="표준 64 5" xfId="4430"/>
    <cellStyle name="표준 64 6" xfId="4431"/>
    <cellStyle name="표준 64 7" xfId="4432"/>
    <cellStyle name="표준 64 8" xfId="4433"/>
    <cellStyle name="표준 64 9" xfId="4434"/>
    <cellStyle name="표준 65" xfId="4435"/>
    <cellStyle name="표준 65 10" xfId="4436"/>
    <cellStyle name="표준 65 11" xfId="9215"/>
    <cellStyle name="표준 65 2" xfId="4437"/>
    <cellStyle name="표준 65 2 2" xfId="9214"/>
    <cellStyle name="표준 65 3" xfId="4438"/>
    <cellStyle name="표준 65 3 2" xfId="9213"/>
    <cellStyle name="표준 65 4" xfId="4439"/>
    <cellStyle name="표준 65 5" xfId="4440"/>
    <cellStyle name="표준 65 6" xfId="4441"/>
    <cellStyle name="표준 65 7" xfId="4442"/>
    <cellStyle name="표준 65 8" xfId="4443"/>
    <cellStyle name="표준 65 9" xfId="4444"/>
    <cellStyle name="표준 66" xfId="4445"/>
    <cellStyle name="표준 66 10" xfId="4446"/>
    <cellStyle name="표준 66 11" xfId="9212"/>
    <cellStyle name="표준 66 2" xfId="4447"/>
    <cellStyle name="표준 66 2 2" xfId="9211"/>
    <cellStyle name="표준 66 3" xfId="4448"/>
    <cellStyle name="표준 66 3 2" xfId="9210"/>
    <cellStyle name="표준 66 4" xfId="4449"/>
    <cellStyle name="표준 66 5" xfId="4450"/>
    <cellStyle name="표준 66 6" xfId="4451"/>
    <cellStyle name="표준 66 7" xfId="4452"/>
    <cellStyle name="표준 66 8" xfId="4453"/>
    <cellStyle name="표준 66 9" xfId="4454"/>
    <cellStyle name="표준 67" xfId="4455"/>
    <cellStyle name="표준 67 10" xfId="4456"/>
    <cellStyle name="표준 67 11" xfId="9209"/>
    <cellStyle name="표준 67 2" xfId="4457"/>
    <cellStyle name="표준 67 2 2" xfId="9208"/>
    <cellStyle name="표준 67 3" xfId="4458"/>
    <cellStyle name="표준 67 3 2" xfId="9207"/>
    <cellStyle name="표준 67 4" xfId="4459"/>
    <cellStyle name="표준 67 5" xfId="4460"/>
    <cellStyle name="표준 67 6" xfId="4461"/>
    <cellStyle name="표준 67 7" xfId="4462"/>
    <cellStyle name="표준 67 8" xfId="4463"/>
    <cellStyle name="표준 67 9" xfId="4464"/>
    <cellStyle name="표준 68" xfId="4465"/>
    <cellStyle name="표준 69" xfId="4466"/>
    <cellStyle name="표준 69 2" xfId="523"/>
    <cellStyle name="표준 7" xfId="444"/>
    <cellStyle name="표준 7 2" xfId="2959"/>
    <cellStyle name="표준 7 2 2" xfId="3852"/>
    <cellStyle name="표준 7 2 2 2" xfId="3853"/>
    <cellStyle name="표준 7 2 2 2 2" xfId="8877"/>
    <cellStyle name="표준 7 2 2 3" xfId="4467"/>
    <cellStyle name="표준 7 2 3" xfId="4468"/>
    <cellStyle name="표준 7 2 4" xfId="8029"/>
    <cellStyle name="표준 7 3" xfId="3854"/>
    <cellStyle name="표준 7 3 2" xfId="8739"/>
    <cellStyle name="표준 7 4" xfId="3855"/>
    <cellStyle name="표준 7 4 2" xfId="3856"/>
    <cellStyle name="표준 7 4 3" xfId="4469"/>
    <cellStyle name="표준 7 5" xfId="3857"/>
    <cellStyle name="표준 7 5 2" xfId="4470"/>
    <cellStyle name="표준 7 5 2 2" xfId="6308"/>
    <cellStyle name="표준 7 5 3" xfId="6309"/>
    <cellStyle name="표준 7 5 3 2" xfId="9110"/>
    <cellStyle name="표준 7 6" xfId="8949"/>
    <cellStyle name="표준 7_009_유통금융보험및기타서비스" xfId="3858"/>
    <cellStyle name="표준 70" xfId="4471"/>
    <cellStyle name="표준 70 2" xfId="522"/>
    <cellStyle name="표준 71" xfId="3859"/>
    <cellStyle name="표준 71 2" xfId="6310"/>
    <cellStyle name="표준 72" xfId="3860"/>
    <cellStyle name="표준 72 2" xfId="6311"/>
    <cellStyle name="표준 73" xfId="4472"/>
    <cellStyle name="표준 74" xfId="4473"/>
    <cellStyle name="표준 75" xfId="4474"/>
    <cellStyle name="표준 76" xfId="7843"/>
    <cellStyle name="표준 76 2" xfId="9080"/>
    <cellStyle name="표준 77" xfId="7844"/>
    <cellStyle name="표준 77 2" xfId="9206"/>
    <cellStyle name="표준 78" xfId="7845"/>
    <cellStyle name="표준 78 2" xfId="9205"/>
    <cellStyle name="표준 79" xfId="3861"/>
    <cellStyle name="표준 79 2" xfId="3862"/>
    <cellStyle name="표준 79 3" xfId="4475"/>
    <cellStyle name="표준 8" xfId="445"/>
    <cellStyle name="표준 8 2" xfId="2961"/>
    <cellStyle name="표준 8 2 2" xfId="2962"/>
    <cellStyle name="표준 8 2 2 2" xfId="3863"/>
    <cellStyle name="표준 8 2 2 2 2" xfId="8878"/>
    <cellStyle name="표준 8 2 2 3" xfId="4476"/>
    <cellStyle name="표준 8 2 2 4" xfId="6312"/>
    <cellStyle name="표준 8 2 2 4 2" xfId="8935"/>
    <cellStyle name="표준 8 2 3" xfId="4477"/>
    <cellStyle name="표준 8 2 3 2" xfId="8879"/>
    <cellStyle name="표준 8 2 4" xfId="7967"/>
    <cellStyle name="표준 8 3" xfId="2963"/>
    <cellStyle name="표준 8 3 2" xfId="6313"/>
    <cellStyle name="표준 8 3 2 2" xfId="8934"/>
    <cellStyle name="표준 8 3 3" xfId="9087"/>
    <cellStyle name="표준 8 4" xfId="3864"/>
    <cellStyle name="표준 8 4 2" xfId="3865"/>
    <cellStyle name="표준 8 4 3" xfId="4478"/>
    <cellStyle name="표준 8 5" xfId="4479"/>
    <cellStyle name="표준 8 5 2" xfId="4480"/>
    <cellStyle name="표준 8 6" xfId="2960"/>
    <cellStyle name="표준 8_017_공공행정및사법" xfId="3866"/>
    <cellStyle name="표준 80" xfId="3867"/>
    <cellStyle name="표준 80 2" xfId="3868"/>
    <cellStyle name="표준 80 3" xfId="4481"/>
    <cellStyle name="표준 81" xfId="7846"/>
    <cellStyle name="표준 81 2" xfId="9204"/>
    <cellStyle name="표준 82" xfId="7847"/>
    <cellStyle name="표준 82 2" xfId="9203"/>
    <cellStyle name="표준 83" xfId="7848"/>
    <cellStyle name="표준 83 2" xfId="9202"/>
    <cellStyle name="표준 84" xfId="7849"/>
    <cellStyle name="표준 84 2" xfId="9201"/>
    <cellStyle name="표준 85" xfId="7850"/>
    <cellStyle name="표준 85 2" xfId="9200"/>
    <cellStyle name="표준 86" xfId="7851"/>
    <cellStyle name="표준 86 2" xfId="9254"/>
    <cellStyle name="표준 87" xfId="3869"/>
    <cellStyle name="표준 88" xfId="3870"/>
    <cellStyle name="표준 89" xfId="3871"/>
    <cellStyle name="표준 9" xfId="446"/>
    <cellStyle name="표준 9 2" xfId="2965"/>
    <cellStyle name="표준 9 2 2" xfId="6314"/>
    <cellStyle name="표준 9 2 2 2" xfId="8740"/>
    <cellStyle name="표준 9 2 2 3" xfId="8928"/>
    <cellStyle name="표준 9 2 3" xfId="9252"/>
    <cellStyle name="표준 9 3" xfId="3872"/>
    <cellStyle name="표준 9 4" xfId="4482"/>
    <cellStyle name="표준 9 5" xfId="7968"/>
    <cellStyle name="표준 9 6" xfId="2964"/>
    <cellStyle name="표준 9_009_유통금융보험및기타서비스" xfId="3873"/>
    <cellStyle name="표준 90" xfId="3874"/>
    <cellStyle name="표준 91" xfId="3875"/>
    <cellStyle name="표준 92" xfId="3876"/>
    <cellStyle name="표준 93" xfId="7852"/>
    <cellStyle name="표준 93 2" xfId="9297"/>
    <cellStyle name="표준 94" xfId="3877"/>
    <cellStyle name="표준 95" xfId="3878"/>
    <cellStyle name="표준 96" xfId="3879"/>
    <cellStyle name="표준 97" xfId="3880"/>
    <cellStyle name="표준 98" xfId="3881"/>
    <cellStyle name="표준 99" xfId="3882"/>
    <cellStyle name="표준_11 교통관광정보통신" xfId="447"/>
    <cellStyle name="표준_11. 교통관광정보통신" xfId="448"/>
    <cellStyle name="표준_11_교통관광정보통신(1)" xfId="449"/>
    <cellStyle name="표준_시군별 자동차등록" xfId="450"/>
    <cellStyle name="하이퍼링크 2" xfId="559"/>
    <cellStyle name="하이퍼링크 2 2" xfId="3883"/>
    <cellStyle name="하이퍼링크 2 3" xfId="4483"/>
    <cellStyle name="하이퍼링크 3" xfId="3884"/>
    <cellStyle name="합산" xfId="451"/>
    <cellStyle name="합산 2" xfId="2966"/>
    <cellStyle name="화폐기호" xfId="452"/>
    <cellStyle name="화폐기호 2" xfId="560"/>
    <cellStyle name="화폐기호 2 2" xfId="2967"/>
    <cellStyle name="화폐기호 3" xfId="8741"/>
    <cellStyle name="화폐기호0" xfId="453"/>
    <cellStyle name="화폐기호0 2" xfId="561"/>
    <cellStyle name="화폐기호0 2 2" xfId="2968"/>
    <cellStyle name="화폐기호0 3" xfId="8742"/>
    <cellStyle name="A¨­￠￢￠O [0]_INQUIRY ￠?￥i¨u¡AAⓒ￢Aⓒª " xfId="129"/>
    <cellStyle name="A¨­￠￢￠O_INQUIRY ￠?￥i¨u¡AAⓒ￢Aⓒª " xfId="130"/>
    <cellStyle name="Accent1" xfId="681"/>
    <cellStyle name="Accent1 2" xfId="682"/>
    <cellStyle name="Accent1 2 2" xfId="4604"/>
    <cellStyle name="Accent1 2 2 2" xfId="8908"/>
    <cellStyle name="Accent1 2 3" xfId="9088"/>
    <cellStyle name="Accent1 3" xfId="4056"/>
    <cellStyle name="Accent1 4" xfId="7884"/>
    <cellStyle name="Accent1_010_주택건설" xfId="3222"/>
    <cellStyle name="Accent2" xfId="683"/>
    <cellStyle name="Accent2 2" xfId="684"/>
    <cellStyle name="Accent2 2 2" xfId="4605"/>
    <cellStyle name="Accent2 2 2 2" xfId="8907"/>
    <cellStyle name="Accent2 2 3" xfId="9240"/>
    <cellStyle name="Accent2 3" xfId="4057"/>
    <cellStyle name="Accent2 4" xfId="7885"/>
    <cellStyle name="Accent2_010_주택건설" xfId="3223"/>
    <cellStyle name="Accent3" xfId="685"/>
    <cellStyle name="Accent3 2" xfId="686"/>
    <cellStyle name="Accent3 2 2" xfId="4606"/>
    <cellStyle name="Accent3 2 2 2" xfId="8906"/>
    <cellStyle name="Accent3 2 3" xfId="9239"/>
    <cellStyle name="Accent3 3" xfId="4058"/>
    <cellStyle name="Accent3 4" xfId="7886"/>
    <cellStyle name="Accent3_010_주택건설" xfId="3224"/>
    <cellStyle name="Accent4" xfId="687"/>
    <cellStyle name="Accent4 2" xfId="688"/>
    <cellStyle name="Accent4 2 2" xfId="4607"/>
    <cellStyle name="Accent4 2 2 2" xfId="8905"/>
    <cellStyle name="Accent4 2 3" xfId="9044"/>
    <cellStyle name="Accent4 3" xfId="4059"/>
    <cellStyle name="Accent4 4" xfId="7887"/>
    <cellStyle name="Accent4_010_주택건설" xfId="3225"/>
    <cellStyle name="Accent5" xfId="689"/>
    <cellStyle name="Accent5 2" xfId="690"/>
    <cellStyle name="Accent5 2 2" xfId="4608"/>
    <cellStyle name="Accent5 2 2 2" xfId="8904"/>
    <cellStyle name="Accent5 2 3" xfId="9043"/>
    <cellStyle name="Accent5 3" xfId="4060"/>
    <cellStyle name="Accent5 4" xfId="7888"/>
    <cellStyle name="Accent5_010_주택건설" xfId="3226"/>
    <cellStyle name="Accent6" xfId="691"/>
    <cellStyle name="Accent6 2" xfId="692"/>
    <cellStyle name="Accent6 2 2" xfId="4609"/>
    <cellStyle name="Accent6 2 2 2" xfId="8903"/>
    <cellStyle name="Accent6 2 3" xfId="9042"/>
    <cellStyle name="Accent6 3" xfId="4061"/>
    <cellStyle name="Accent6 4" xfId="7889"/>
    <cellStyle name="Accent6_010_주택건설" xfId="3227"/>
    <cellStyle name="AeE­ [0]_ 2ÆAAþº° " xfId="808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1 10" xfId="693"/>
    <cellStyle name="ÅëÈ­ [0]_laroux_1 10" xfId="694"/>
    <cellStyle name="AeE­ [0]_laroux_1 11" xfId="695"/>
    <cellStyle name="ÅëÈ­ [0]_laroux_1 11" xfId="696"/>
    <cellStyle name="AeE­ [0]_laroux_1 12" xfId="697"/>
    <cellStyle name="ÅëÈ­ [0]_laroux_1 12" xfId="698"/>
    <cellStyle name="AeE­ [0]_laroux_1 12 10" xfId="4062"/>
    <cellStyle name="ÅëÈ­ [0]_laroux_1 13" xfId="699"/>
    <cellStyle name="AeE­ [0]_laroux_1 14" xfId="700"/>
    <cellStyle name="ÅëÈ­ [0]_laroux_1 14" xfId="701"/>
    <cellStyle name="AeE­ [0]_laroux_1 14 10" xfId="4610"/>
    <cellStyle name="ÅëÈ­ [0]_laroux_1 14 10" xfId="4611"/>
    <cellStyle name="AeE­ [0]_laroux_1 14 11" xfId="4612"/>
    <cellStyle name="ÅëÈ­ [0]_laroux_1 14 11" xfId="4613"/>
    <cellStyle name="AeE­ [0]_laroux_1 14 12" xfId="4614"/>
    <cellStyle name="ÅëÈ­ [0]_laroux_1 14 12" xfId="4615"/>
    <cellStyle name="AeE­ [0]_laroux_1 14 13" xfId="4616"/>
    <cellStyle name="ÅëÈ­ [0]_laroux_1 14 13" xfId="4617"/>
    <cellStyle name="AeE­ [0]_laroux_1 14 14" xfId="4618"/>
    <cellStyle name="ÅëÈ­ [0]_laroux_1 14 14" xfId="4619"/>
    <cellStyle name="AeE­ [0]_laroux_1 14 15" xfId="4620"/>
    <cellStyle name="ÅëÈ­ [0]_laroux_1 14 15" xfId="4621"/>
    <cellStyle name="AeE­ [0]_laroux_1 14 16" xfId="4622"/>
    <cellStyle name="ÅëÈ­ [0]_laroux_1 14 16" xfId="4623"/>
    <cellStyle name="AeE­ [0]_laroux_1 14 17" xfId="4624"/>
    <cellStyle name="ÅëÈ­ [0]_laroux_1 14 17" xfId="4625"/>
    <cellStyle name="AeE­ [0]_laroux_1 14 18" xfId="4626"/>
    <cellStyle name="ÅëÈ­ [0]_laroux_1 14 18" xfId="4627"/>
    <cellStyle name="AeE­ [0]_laroux_1 14 19" xfId="4628"/>
    <cellStyle name="ÅëÈ­ [0]_laroux_1 14 19" xfId="4629"/>
    <cellStyle name="AeE­ [0]_laroux_1 14 2" xfId="4630"/>
    <cellStyle name="ÅëÈ­ [0]_laroux_1 14 2" xfId="4631"/>
    <cellStyle name="AeE­ [0]_laroux_1 14 20" xfId="4632"/>
    <cellStyle name="ÅëÈ­ [0]_laroux_1 14 20" xfId="4633"/>
    <cellStyle name="AeE­ [0]_laroux_1 14 21" xfId="4634"/>
    <cellStyle name="ÅëÈ­ [0]_laroux_1 14 21" xfId="4635"/>
    <cellStyle name="AeE­ [0]_laroux_1 14 22" xfId="4636"/>
    <cellStyle name="ÅëÈ­ [0]_laroux_1 14 22" xfId="4637"/>
    <cellStyle name="AeE­ [0]_laroux_1 14 23" xfId="4638"/>
    <cellStyle name="ÅëÈ­ [0]_laroux_1 14 23" xfId="4639"/>
    <cellStyle name="AeE­ [0]_laroux_1 14 24" xfId="4640"/>
    <cellStyle name="ÅëÈ­ [0]_laroux_1 14 24" xfId="4641"/>
    <cellStyle name="AeE­ [0]_laroux_1 14 25" xfId="4642"/>
    <cellStyle name="ÅëÈ­ [0]_laroux_1 14 25" xfId="4643"/>
    <cellStyle name="AeE­ [0]_laroux_1 14 26" xfId="4644"/>
    <cellStyle name="ÅëÈ­ [0]_laroux_1 14 26" xfId="4645"/>
    <cellStyle name="AeE­ [0]_laroux_1 14 27" xfId="4646"/>
    <cellStyle name="ÅëÈ­ [0]_laroux_1 14 27" xfId="4647"/>
    <cellStyle name="AeE­ [0]_laroux_1 14 28" xfId="4648"/>
    <cellStyle name="ÅëÈ­ [0]_laroux_1 14 28" xfId="4649"/>
    <cellStyle name="AeE­ [0]_laroux_1 14 29" xfId="4650"/>
    <cellStyle name="ÅëÈ­ [0]_laroux_1 14 29" xfId="4651"/>
    <cellStyle name="AeE­ [0]_laroux_1 14 3" xfId="4652"/>
    <cellStyle name="ÅëÈ­ [0]_laroux_1 14 3" xfId="4653"/>
    <cellStyle name="AeE­ [0]_laroux_1 14 30" xfId="4654"/>
    <cellStyle name="ÅëÈ­ [0]_laroux_1 14 30" xfId="4655"/>
    <cellStyle name="AeE­ [0]_laroux_1 14 31" xfId="4656"/>
    <cellStyle name="ÅëÈ­ [0]_laroux_1 14 31" xfId="4657"/>
    <cellStyle name="AeE­ [0]_laroux_1 14 32" xfId="4658"/>
    <cellStyle name="ÅëÈ­ [0]_laroux_1 14 32" xfId="4659"/>
    <cellStyle name="AeE­ [0]_laroux_1 14 33" xfId="4660"/>
    <cellStyle name="ÅëÈ­ [0]_laroux_1 14 33" xfId="4661"/>
    <cellStyle name="AeE­ [0]_laroux_1 14 34" xfId="4662"/>
    <cellStyle name="ÅëÈ­ [0]_laroux_1 14 34" xfId="4663"/>
    <cellStyle name="AeE­ [0]_laroux_1 14 35" xfId="4664"/>
    <cellStyle name="ÅëÈ­ [0]_laroux_1 14 35" xfId="4665"/>
    <cellStyle name="AeE­ [0]_laroux_1 14 36" xfId="4666"/>
    <cellStyle name="ÅëÈ­ [0]_laroux_1 14 36" xfId="4667"/>
    <cellStyle name="AeE­ [0]_laroux_1 14 37" xfId="4668"/>
    <cellStyle name="ÅëÈ­ [0]_laroux_1 14 37" xfId="4669"/>
    <cellStyle name="AeE­ [0]_laroux_1 14 38" xfId="4670"/>
    <cellStyle name="ÅëÈ­ [0]_laroux_1 14 38" xfId="4671"/>
    <cellStyle name="AeE­ [0]_laroux_1 14 39" xfId="4672"/>
    <cellStyle name="ÅëÈ­ [0]_laroux_1 14 39" xfId="4673"/>
    <cellStyle name="AeE­ [0]_laroux_1 14 4" xfId="4674"/>
    <cellStyle name="ÅëÈ­ [0]_laroux_1 14 4" xfId="4675"/>
    <cellStyle name="AeE­ [0]_laroux_1 14 40" xfId="4676"/>
    <cellStyle name="ÅëÈ­ [0]_laroux_1 14 40" xfId="4677"/>
    <cellStyle name="AeE­ [0]_laroux_1 14 5" xfId="4678"/>
    <cellStyle name="ÅëÈ­ [0]_laroux_1 14 5" xfId="4679"/>
    <cellStyle name="AeE­ [0]_laroux_1 14 6" xfId="4680"/>
    <cellStyle name="ÅëÈ­ [0]_laroux_1 14 6" xfId="4681"/>
    <cellStyle name="AeE­ [0]_laroux_1 14 7" xfId="4682"/>
    <cellStyle name="ÅëÈ­ [0]_laroux_1 14 7" xfId="4683"/>
    <cellStyle name="AeE­ [0]_laroux_1 14 8" xfId="4684"/>
    <cellStyle name="ÅëÈ­ [0]_laroux_1 14 8" xfId="4685"/>
    <cellStyle name="AeE­ [0]_laroux_1 14 9" xfId="4686"/>
    <cellStyle name="ÅëÈ­ [0]_laroux_1 14 9" xfId="4687"/>
    <cellStyle name="AeE­ [0]_laroux_1 15" xfId="702"/>
    <cellStyle name="ÅëÈ­ [0]_laroux_1 15" xfId="703"/>
    <cellStyle name="AeE­ [0]_laroux_1 16" xfId="704"/>
    <cellStyle name="ÅëÈ­ [0]_laroux_1 16" xfId="705"/>
    <cellStyle name="AeE­ [0]_laroux_1 17" xfId="706"/>
    <cellStyle name="ÅëÈ­ [0]_laroux_1 17" xfId="707"/>
    <cellStyle name="AeE­ [0]_laroux_1 18" xfId="708"/>
    <cellStyle name="ÅëÈ­ [0]_laroux_1 18" xfId="709"/>
    <cellStyle name="AeE­ [0]_laroux_1 19" xfId="710"/>
    <cellStyle name="ÅëÈ­ [0]_laroux_1 19" xfId="711"/>
    <cellStyle name="AeE­ [0]_laroux_1 2" xfId="712"/>
    <cellStyle name="ÅëÈ­ [0]_laroux_1 2" xfId="713"/>
    <cellStyle name="AeE­ [0]_laroux_1 20" xfId="714"/>
    <cellStyle name="ÅëÈ­ [0]_laroux_1 20" xfId="715"/>
    <cellStyle name="AeE­ [0]_laroux_1 21" xfId="716"/>
    <cellStyle name="ÅëÈ­ [0]_laroux_1 21" xfId="717"/>
    <cellStyle name="AeE­ [0]_laroux_1 22" xfId="718"/>
    <cellStyle name="ÅëÈ­ [0]_laroux_1 22" xfId="719"/>
    <cellStyle name="AeE­ [0]_laroux_1 23" xfId="720"/>
    <cellStyle name="ÅëÈ­ [0]_laroux_1 23" xfId="721"/>
    <cellStyle name="AeE­ [0]_laroux_1 24" xfId="722"/>
    <cellStyle name="ÅëÈ­ [0]_laroux_1 24" xfId="723"/>
    <cellStyle name="AeE­ [0]_laroux_1 25" xfId="724"/>
    <cellStyle name="ÅëÈ­ [0]_laroux_1 25" xfId="725"/>
    <cellStyle name="AeE­ [0]_laroux_1 26" xfId="726"/>
    <cellStyle name="ÅëÈ­ [0]_laroux_1 26" xfId="727"/>
    <cellStyle name="AeE­ [0]_laroux_1 27" xfId="728"/>
    <cellStyle name="ÅëÈ­ [0]_laroux_1 27" xfId="729"/>
    <cellStyle name="AeE­ [0]_laroux_1 28" xfId="730"/>
    <cellStyle name="ÅëÈ­ [0]_laroux_1 28" xfId="731"/>
    <cellStyle name="AeE­ [0]_laroux_1 29" xfId="732"/>
    <cellStyle name="ÅëÈ­ [0]_laroux_1 29" xfId="733"/>
    <cellStyle name="AeE­ [0]_laroux_1 3" xfId="734"/>
    <cellStyle name="ÅëÈ­ [0]_laroux_1 3" xfId="735"/>
    <cellStyle name="AeE­ [0]_laroux_1 30" xfId="736"/>
    <cellStyle name="ÅëÈ­ [0]_laroux_1 30" xfId="737"/>
    <cellStyle name="AeE­ [0]_laroux_1 31" xfId="738"/>
    <cellStyle name="ÅëÈ­ [0]_laroux_1 31" xfId="739"/>
    <cellStyle name="AeE­ [0]_laroux_1 32" xfId="740"/>
    <cellStyle name="ÅëÈ­ [0]_laroux_1 32" xfId="741"/>
    <cellStyle name="AeE­ [0]_laroux_1 33" xfId="742"/>
    <cellStyle name="ÅëÈ­ [0]_laroux_1 33" xfId="743"/>
    <cellStyle name="AeE­ [0]_laroux_1 34" xfId="744"/>
    <cellStyle name="ÅëÈ­ [0]_laroux_1 34" xfId="745"/>
    <cellStyle name="AeE­ [0]_laroux_1 35" xfId="746"/>
    <cellStyle name="ÅëÈ­ [0]_laroux_1 35" xfId="747"/>
    <cellStyle name="AeE­ [0]_laroux_1 36" xfId="748"/>
    <cellStyle name="ÅëÈ­ [0]_laroux_1 36" xfId="749"/>
    <cellStyle name="AeE­ [0]_laroux_1 37" xfId="750"/>
    <cellStyle name="ÅëÈ­ [0]_laroux_1 37" xfId="751"/>
    <cellStyle name="AeE­ [0]_laroux_1 38" xfId="752"/>
    <cellStyle name="ÅëÈ­ [0]_laroux_1 38" xfId="753"/>
    <cellStyle name="AeE­ [0]_laroux_1 39" xfId="754"/>
    <cellStyle name="ÅëÈ­ [0]_laroux_1 39" xfId="755"/>
    <cellStyle name="AeE­ [0]_laroux_1 4" xfId="756"/>
    <cellStyle name="ÅëÈ­ [0]_laroux_1 4" xfId="757"/>
    <cellStyle name="AeE­ [0]_laroux_1 40" xfId="758"/>
    <cellStyle name="ÅëÈ­ [0]_laroux_1 40" xfId="759"/>
    <cellStyle name="AeE­ [0]_laroux_1 41" xfId="760"/>
    <cellStyle name="ÅëÈ­ [0]_laroux_1 41" xfId="761"/>
    <cellStyle name="AeE­ [0]_laroux_1 5" xfId="762"/>
    <cellStyle name="ÅëÈ­ [0]_laroux_1 5" xfId="763"/>
    <cellStyle name="AeE­ [0]_laroux_1 6" xfId="764"/>
    <cellStyle name="ÅëÈ­ [0]_laroux_1 6" xfId="765"/>
    <cellStyle name="AeE­ [0]_laroux_1 7" xfId="766"/>
    <cellStyle name="ÅëÈ­ [0]_laroux_1 7" xfId="767"/>
    <cellStyle name="AeE­ [0]_laroux_1 8" xfId="768"/>
    <cellStyle name="ÅëÈ­ [0]_laroux_1 8" xfId="769"/>
    <cellStyle name="AeE­ [0]_laroux_1 9" xfId="770"/>
    <cellStyle name="ÅëÈ­ [0]_laroux_1 9" xfId="771"/>
    <cellStyle name="AeE­ [0]_laroux_2" xfId="138"/>
    <cellStyle name="ÅëÈ­ [0]_laroux_2" xfId="139"/>
    <cellStyle name="AeE­ [0]_laroux_2 10" xfId="772"/>
    <cellStyle name="ÅëÈ­ [0]_laroux_2 10" xfId="773"/>
    <cellStyle name="AeE­ [0]_laroux_2 11" xfId="774"/>
    <cellStyle name="ÅëÈ­ [0]_laroux_2 11" xfId="775"/>
    <cellStyle name="AeE­ [0]_laroux_2 12" xfId="776"/>
    <cellStyle name="ÅëÈ­ [0]_laroux_2 12" xfId="777"/>
    <cellStyle name="AeE­ [0]_laroux_2 13" xfId="778"/>
    <cellStyle name="ÅëÈ­ [0]_laroux_2 13" xfId="779"/>
    <cellStyle name="AeE­ [0]_laroux_2 14" xfId="780"/>
    <cellStyle name="ÅëÈ­ [0]_laroux_2 14" xfId="781"/>
    <cellStyle name="AeE­ [0]_laroux_2 15" xfId="782"/>
    <cellStyle name="ÅëÈ­ [0]_laroux_2 15" xfId="783"/>
    <cellStyle name="AeE­ [0]_laroux_2 16" xfId="784"/>
    <cellStyle name="ÅëÈ­ [0]_laroux_2 16" xfId="785"/>
    <cellStyle name="AeE­ [0]_laroux_2 17" xfId="786"/>
    <cellStyle name="ÅëÈ­ [0]_laroux_2 17" xfId="787"/>
    <cellStyle name="AeE­ [0]_laroux_2 18" xfId="788"/>
    <cellStyle name="ÅëÈ­ [0]_laroux_2 18" xfId="789"/>
    <cellStyle name="AeE­ [0]_laroux_2 19" xfId="790"/>
    <cellStyle name="ÅëÈ­ [0]_laroux_2 19" xfId="791"/>
    <cellStyle name="AeE­ [0]_laroux_2 2" xfId="792"/>
    <cellStyle name="ÅëÈ­ [0]_laroux_2 2" xfId="793"/>
    <cellStyle name="AeE­ [0]_laroux_2 20" xfId="794"/>
    <cellStyle name="ÅëÈ­ [0]_laroux_2 20" xfId="795"/>
    <cellStyle name="AeE­ [0]_laroux_2 21" xfId="796"/>
    <cellStyle name="ÅëÈ­ [0]_laroux_2 21" xfId="797"/>
    <cellStyle name="AeE­ [0]_laroux_2 22" xfId="798"/>
    <cellStyle name="ÅëÈ­ [0]_laroux_2 22" xfId="799"/>
    <cellStyle name="AeE­ [0]_laroux_2 23" xfId="800"/>
    <cellStyle name="ÅëÈ­ [0]_laroux_2 23" xfId="801"/>
    <cellStyle name="AeE­ [0]_laroux_2 24" xfId="802"/>
    <cellStyle name="ÅëÈ­ [0]_laroux_2 24" xfId="803"/>
    <cellStyle name="AeE­ [0]_laroux_2 25" xfId="804"/>
    <cellStyle name="ÅëÈ­ [0]_laroux_2 25" xfId="805"/>
    <cellStyle name="AeE­ [0]_laroux_2 26" xfId="806"/>
    <cellStyle name="ÅëÈ­ [0]_laroux_2 26" xfId="807"/>
    <cellStyle name="AeE­ [0]_laroux_2 27" xfId="808"/>
    <cellStyle name="ÅëÈ­ [0]_laroux_2 27" xfId="809"/>
    <cellStyle name="AeE­ [0]_laroux_2 28" xfId="810"/>
    <cellStyle name="ÅëÈ­ [0]_laroux_2 28" xfId="811"/>
    <cellStyle name="AeE­ [0]_laroux_2 29" xfId="812"/>
    <cellStyle name="ÅëÈ­ [0]_laroux_2 29" xfId="813"/>
    <cellStyle name="AeE­ [0]_laroux_2 3" xfId="814"/>
    <cellStyle name="ÅëÈ­ [0]_laroux_2 3" xfId="815"/>
    <cellStyle name="AeE­ [0]_laroux_2 30" xfId="816"/>
    <cellStyle name="ÅëÈ­ [0]_laroux_2 30" xfId="817"/>
    <cellStyle name="AeE­ [0]_laroux_2 31" xfId="818"/>
    <cellStyle name="ÅëÈ­ [0]_laroux_2 31" xfId="819"/>
    <cellStyle name="AeE­ [0]_laroux_2 32" xfId="820"/>
    <cellStyle name="ÅëÈ­ [0]_laroux_2 32" xfId="821"/>
    <cellStyle name="AeE­ [0]_laroux_2 33" xfId="822"/>
    <cellStyle name="ÅëÈ­ [0]_laroux_2 33" xfId="823"/>
    <cellStyle name="AeE­ [0]_laroux_2 34" xfId="824"/>
    <cellStyle name="ÅëÈ­ [0]_laroux_2 34" xfId="825"/>
    <cellStyle name="AeE­ [0]_laroux_2 35" xfId="826"/>
    <cellStyle name="ÅëÈ­ [0]_laroux_2 35" xfId="827"/>
    <cellStyle name="AeE­ [0]_laroux_2 36" xfId="828"/>
    <cellStyle name="ÅëÈ­ [0]_laroux_2 36" xfId="829"/>
    <cellStyle name="AeE­ [0]_laroux_2 37" xfId="830"/>
    <cellStyle name="ÅëÈ­ [0]_laroux_2 37" xfId="831"/>
    <cellStyle name="AeE­ [0]_laroux_2 38" xfId="832"/>
    <cellStyle name="ÅëÈ­ [0]_laroux_2 38" xfId="833"/>
    <cellStyle name="AeE­ [0]_laroux_2 39" xfId="834"/>
    <cellStyle name="ÅëÈ­ [0]_laroux_2 39" xfId="835"/>
    <cellStyle name="AeE­ [0]_laroux_2 4" xfId="836"/>
    <cellStyle name="ÅëÈ­ [0]_laroux_2 4" xfId="837"/>
    <cellStyle name="AeE­ [0]_laroux_2 40" xfId="838"/>
    <cellStyle name="ÅëÈ­ [0]_laroux_2 40" xfId="839"/>
    <cellStyle name="AeE­ [0]_laroux_2 41" xfId="840"/>
    <cellStyle name="ÅëÈ­ [0]_laroux_2 41" xfId="841"/>
    <cellStyle name="AeE­ [0]_laroux_2 5" xfId="842"/>
    <cellStyle name="ÅëÈ­ [0]_laroux_2 5" xfId="843"/>
    <cellStyle name="AeE­ [0]_laroux_2 6" xfId="844"/>
    <cellStyle name="ÅëÈ­ [0]_laroux_2 6" xfId="845"/>
    <cellStyle name="AeE­ [0]_laroux_2 7" xfId="846"/>
    <cellStyle name="ÅëÈ­ [0]_laroux_2 7" xfId="847"/>
    <cellStyle name="AeE­ [0]_laroux_2 8" xfId="848"/>
    <cellStyle name="ÅëÈ­ [0]_laroux_2 8" xfId="849"/>
    <cellStyle name="AeE­ [0]_laroux_2 9" xfId="850"/>
    <cellStyle name="ÅëÈ­ [0]_laroux_2 9" xfId="851"/>
    <cellStyle name="AeE­ [0]_laroux_2_41-06농림16" xfId="140"/>
    <cellStyle name="ÅëÈ­ [0]_laroux_2_41-06농림16" xfId="141"/>
    <cellStyle name="AeE­ [0]_laroux_2_41-06농림16 10" xfId="852"/>
    <cellStyle name="ÅëÈ­ [0]_laroux_2_41-06농림16 10" xfId="853"/>
    <cellStyle name="AeE­ [0]_laroux_2_41-06농림16 11" xfId="854"/>
    <cellStyle name="ÅëÈ­ [0]_laroux_2_41-06농림16 11" xfId="855"/>
    <cellStyle name="AeE­ [0]_laroux_2_41-06농림16 12" xfId="856"/>
    <cellStyle name="ÅëÈ­ [0]_laroux_2_41-06농림16 12" xfId="857"/>
    <cellStyle name="AeE­ [0]_laroux_2_41-06농림16 13" xfId="858"/>
    <cellStyle name="ÅëÈ­ [0]_laroux_2_41-06농림16 13" xfId="859"/>
    <cellStyle name="AeE­ [0]_laroux_2_41-06농림16 14" xfId="860"/>
    <cellStyle name="ÅëÈ­ [0]_laroux_2_41-06농림16 14" xfId="861"/>
    <cellStyle name="AeE­ [0]_laroux_2_41-06농림16 15" xfId="862"/>
    <cellStyle name="ÅëÈ­ [0]_laroux_2_41-06농림16 15" xfId="863"/>
    <cellStyle name="AeE­ [0]_laroux_2_41-06농림16 16" xfId="864"/>
    <cellStyle name="ÅëÈ­ [0]_laroux_2_41-06농림16 16" xfId="865"/>
    <cellStyle name="AeE­ [0]_laroux_2_41-06농림16 17" xfId="866"/>
    <cellStyle name="ÅëÈ­ [0]_laroux_2_41-06농림16 17" xfId="867"/>
    <cellStyle name="AeE­ [0]_laroux_2_41-06농림16 18" xfId="868"/>
    <cellStyle name="ÅëÈ­ [0]_laroux_2_41-06농림16 18" xfId="869"/>
    <cellStyle name="AeE­ [0]_laroux_2_41-06농림16 19" xfId="870"/>
    <cellStyle name="ÅëÈ­ [0]_laroux_2_41-06농림16 19" xfId="871"/>
    <cellStyle name="AeE­ [0]_laroux_2_41-06농림16 2" xfId="872"/>
    <cellStyle name="ÅëÈ­ [0]_laroux_2_41-06농림16 2" xfId="873"/>
    <cellStyle name="AeE­ [0]_laroux_2_41-06농림16 20" xfId="874"/>
    <cellStyle name="ÅëÈ­ [0]_laroux_2_41-06농림16 20" xfId="875"/>
    <cellStyle name="AeE­ [0]_laroux_2_41-06농림16 21" xfId="876"/>
    <cellStyle name="ÅëÈ­ [0]_laroux_2_41-06농림16 21" xfId="877"/>
    <cellStyle name="AeE­ [0]_laroux_2_41-06농림16 22" xfId="878"/>
    <cellStyle name="ÅëÈ­ [0]_laroux_2_41-06농림16 22" xfId="879"/>
    <cellStyle name="AeE­ [0]_laroux_2_41-06농림16 23" xfId="880"/>
    <cellStyle name="ÅëÈ­ [0]_laroux_2_41-06농림16 23" xfId="881"/>
    <cellStyle name="AeE­ [0]_laroux_2_41-06농림16 24" xfId="882"/>
    <cellStyle name="ÅëÈ­ [0]_laroux_2_41-06농림16 24" xfId="883"/>
    <cellStyle name="AeE­ [0]_laroux_2_41-06농림16 25" xfId="884"/>
    <cellStyle name="ÅëÈ­ [0]_laroux_2_41-06농림16 25" xfId="885"/>
    <cellStyle name="AeE­ [0]_laroux_2_41-06농림16 26" xfId="886"/>
    <cellStyle name="ÅëÈ­ [0]_laroux_2_41-06농림16 26" xfId="887"/>
    <cellStyle name="AeE­ [0]_laroux_2_41-06농림16 27" xfId="888"/>
    <cellStyle name="ÅëÈ­ [0]_laroux_2_41-06농림16 27" xfId="889"/>
    <cellStyle name="AeE­ [0]_laroux_2_41-06농림16 28" xfId="890"/>
    <cellStyle name="ÅëÈ­ [0]_laroux_2_41-06농림16 28" xfId="891"/>
    <cellStyle name="AeE­ [0]_laroux_2_41-06농림16 29" xfId="892"/>
    <cellStyle name="ÅëÈ­ [0]_laroux_2_41-06농림16 29" xfId="893"/>
    <cellStyle name="AeE­ [0]_laroux_2_41-06농림16 3" xfId="894"/>
    <cellStyle name="ÅëÈ­ [0]_laroux_2_41-06농림16 3" xfId="895"/>
    <cellStyle name="AeE­ [0]_laroux_2_41-06농림16 30" xfId="896"/>
    <cellStyle name="ÅëÈ­ [0]_laroux_2_41-06농림16 30" xfId="897"/>
    <cellStyle name="AeE­ [0]_laroux_2_41-06농림16 31" xfId="898"/>
    <cellStyle name="ÅëÈ­ [0]_laroux_2_41-06농림16 31" xfId="899"/>
    <cellStyle name="AeE­ [0]_laroux_2_41-06농림16 32" xfId="900"/>
    <cellStyle name="ÅëÈ­ [0]_laroux_2_41-06농림16 32" xfId="901"/>
    <cellStyle name="AeE­ [0]_laroux_2_41-06농림16 33" xfId="902"/>
    <cellStyle name="ÅëÈ­ [0]_laroux_2_41-06농림16 33" xfId="903"/>
    <cellStyle name="AeE­ [0]_laroux_2_41-06농림16 34" xfId="904"/>
    <cellStyle name="ÅëÈ­ [0]_laroux_2_41-06농림16 34" xfId="905"/>
    <cellStyle name="AeE­ [0]_laroux_2_41-06농림16 35" xfId="906"/>
    <cellStyle name="ÅëÈ­ [0]_laroux_2_41-06농림16 35" xfId="907"/>
    <cellStyle name="AeE­ [0]_laroux_2_41-06농림16 36" xfId="908"/>
    <cellStyle name="ÅëÈ­ [0]_laroux_2_41-06농림16 36" xfId="909"/>
    <cellStyle name="AeE­ [0]_laroux_2_41-06농림16 37" xfId="910"/>
    <cellStyle name="ÅëÈ­ [0]_laroux_2_41-06농림16 37" xfId="911"/>
    <cellStyle name="AeE­ [0]_laroux_2_41-06농림16 38" xfId="912"/>
    <cellStyle name="ÅëÈ­ [0]_laroux_2_41-06농림16 38" xfId="913"/>
    <cellStyle name="AeE­ [0]_laroux_2_41-06농림16 39" xfId="914"/>
    <cellStyle name="ÅëÈ­ [0]_laroux_2_41-06농림16 39" xfId="915"/>
    <cellStyle name="AeE­ [0]_laroux_2_41-06농림16 4" xfId="916"/>
    <cellStyle name="ÅëÈ­ [0]_laroux_2_41-06농림16 4" xfId="917"/>
    <cellStyle name="AeE­ [0]_laroux_2_41-06농림16 40" xfId="918"/>
    <cellStyle name="ÅëÈ­ [0]_laroux_2_41-06농림16 40" xfId="919"/>
    <cellStyle name="AeE­ [0]_laroux_2_41-06농림16 41" xfId="920"/>
    <cellStyle name="ÅëÈ­ [0]_laroux_2_41-06농림16 41" xfId="921"/>
    <cellStyle name="AeE­ [0]_laroux_2_41-06농림16 5" xfId="922"/>
    <cellStyle name="ÅëÈ­ [0]_laroux_2_41-06농림16 5" xfId="923"/>
    <cellStyle name="AeE­ [0]_laroux_2_41-06농림16 6" xfId="924"/>
    <cellStyle name="ÅëÈ­ [0]_laroux_2_41-06농림16 6" xfId="925"/>
    <cellStyle name="AeE­ [0]_laroux_2_41-06농림16 7" xfId="926"/>
    <cellStyle name="ÅëÈ­ [0]_laroux_2_41-06농림16 7" xfId="927"/>
    <cellStyle name="AeE­ [0]_laroux_2_41-06농림16 8" xfId="928"/>
    <cellStyle name="ÅëÈ­ [0]_laroux_2_41-06농림16 8" xfId="929"/>
    <cellStyle name="AeE­ [0]_laroux_2_41-06농림16 9" xfId="930"/>
    <cellStyle name="ÅëÈ­ [0]_laroux_2_41-06농림16 9" xfId="931"/>
    <cellStyle name="AeE­ [0]_laroux_2_41-06농림41" xfId="142"/>
    <cellStyle name="ÅëÈ­ [0]_laroux_2_41-06농림41" xfId="143"/>
    <cellStyle name="AeE­ [0]_laroux_2_41-06농림41 10" xfId="932"/>
    <cellStyle name="ÅëÈ­ [0]_laroux_2_41-06농림41 10" xfId="933"/>
    <cellStyle name="AeE­ [0]_laroux_2_41-06농림41 11" xfId="934"/>
    <cellStyle name="ÅëÈ­ [0]_laroux_2_41-06농림41 11" xfId="935"/>
    <cellStyle name="AeE­ [0]_laroux_2_41-06농림41 12" xfId="936"/>
    <cellStyle name="ÅëÈ­ [0]_laroux_2_41-06농림41 12" xfId="937"/>
    <cellStyle name="AeE­ [0]_laroux_2_41-06농림41 13" xfId="938"/>
    <cellStyle name="ÅëÈ­ [0]_laroux_2_41-06농림41 13" xfId="939"/>
    <cellStyle name="AeE­ [0]_laroux_2_41-06농림41 14" xfId="940"/>
    <cellStyle name="ÅëÈ­ [0]_laroux_2_41-06농림41 14" xfId="941"/>
    <cellStyle name="AeE­ [0]_laroux_2_41-06농림41 15" xfId="942"/>
    <cellStyle name="ÅëÈ­ [0]_laroux_2_41-06농림41 15" xfId="943"/>
    <cellStyle name="AeE­ [0]_laroux_2_41-06농림41 16" xfId="944"/>
    <cellStyle name="ÅëÈ­ [0]_laroux_2_41-06농림41 16" xfId="945"/>
    <cellStyle name="AeE­ [0]_laroux_2_41-06농림41 17" xfId="946"/>
    <cellStyle name="ÅëÈ­ [0]_laroux_2_41-06농림41 17" xfId="947"/>
    <cellStyle name="AeE­ [0]_laroux_2_41-06농림41 18" xfId="948"/>
    <cellStyle name="ÅëÈ­ [0]_laroux_2_41-06농림41 18" xfId="949"/>
    <cellStyle name="AeE­ [0]_laroux_2_41-06농림41 19" xfId="950"/>
    <cellStyle name="ÅëÈ­ [0]_laroux_2_41-06농림41 19" xfId="951"/>
    <cellStyle name="AeE­ [0]_laroux_2_41-06농림41 2" xfId="952"/>
    <cellStyle name="ÅëÈ­ [0]_laroux_2_41-06농림41 2" xfId="953"/>
    <cellStyle name="AeE­ [0]_laroux_2_41-06농림41 20" xfId="954"/>
    <cellStyle name="ÅëÈ­ [0]_laroux_2_41-06농림41 20" xfId="955"/>
    <cellStyle name="AeE­ [0]_laroux_2_41-06농림41 21" xfId="956"/>
    <cellStyle name="ÅëÈ­ [0]_laroux_2_41-06농림41 21" xfId="957"/>
    <cellStyle name="AeE­ [0]_laroux_2_41-06농림41 22" xfId="958"/>
    <cellStyle name="ÅëÈ­ [0]_laroux_2_41-06농림41 22" xfId="959"/>
    <cellStyle name="AeE­ [0]_laroux_2_41-06농림41 23" xfId="960"/>
    <cellStyle name="ÅëÈ­ [0]_laroux_2_41-06농림41 23" xfId="961"/>
    <cellStyle name="AeE­ [0]_laroux_2_41-06농림41 24" xfId="962"/>
    <cellStyle name="ÅëÈ­ [0]_laroux_2_41-06농림41 24" xfId="963"/>
    <cellStyle name="AeE­ [0]_laroux_2_41-06농림41 25" xfId="964"/>
    <cellStyle name="ÅëÈ­ [0]_laroux_2_41-06농림41 25" xfId="965"/>
    <cellStyle name="AeE­ [0]_laroux_2_41-06농림41 26" xfId="966"/>
    <cellStyle name="ÅëÈ­ [0]_laroux_2_41-06농림41 26" xfId="967"/>
    <cellStyle name="AeE­ [0]_laroux_2_41-06농림41 27" xfId="968"/>
    <cellStyle name="ÅëÈ­ [0]_laroux_2_41-06농림41 27" xfId="969"/>
    <cellStyle name="AeE­ [0]_laroux_2_41-06농림41 28" xfId="970"/>
    <cellStyle name="ÅëÈ­ [0]_laroux_2_41-06농림41 28" xfId="971"/>
    <cellStyle name="AeE­ [0]_laroux_2_41-06농림41 29" xfId="972"/>
    <cellStyle name="ÅëÈ­ [0]_laroux_2_41-06농림41 29" xfId="973"/>
    <cellStyle name="AeE­ [0]_laroux_2_41-06농림41 3" xfId="974"/>
    <cellStyle name="ÅëÈ­ [0]_laroux_2_41-06농림41 3" xfId="975"/>
    <cellStyle name="AeE­ [0]_laroux_2_41-06농림41 30" xfId="976"/>
    <cellStyle name="ÅëÈ­ [0]_laroux_2_41-06농림41 30" xfId="977"/>
    <cellStyle name="AeE­ [0]_laroux_2_41-06농림41 31" xfId="978"/>
    <cellStyle name="ÅëÈ­ [0]_laroux_2_41-06농림41 31" xfId="979"/>
    <cellStyle name="AeE­ [0]_laroux_2_41-06농림41 32" xfId="980"/>
    <cellStyle name="ÅëÈ­ [0]_laroux_2_41-06농림41 32" xfId="981"/>
    <cellStyle name="AeE­ [0]_laroux_2_41-06농림41 33" xfId="982"/>
    <cellStyle name="ÅëÈ­ [0]_laroux_2_41-06농림41 33" xfId="983"/>
    <cellStyle name="AeE­ [0]_laroux_2_41-06농림41 34" xfId="984"/>
    <cellStyle name="ÅëÈ­ [0]_laroux_2_41-06농림41 34" xfId="985"/>
    <cellStyle name="AeE­ [0]_laroux_2_41-06농림41 35" xfId="986"/>
    <cellStyle name="ÅëÈ­ [0]_laroux_2_41-06농림41 35" xfId="987"/>
    <cellStyle name="AeE­ [0]_laroux_2_41-06농림41 36" xfId="988"/>
    <cellStyle name="ÅëÈ­ [0]_laroux_2_41-06농림41 36" xfId="989"/>
    <cellStyle name="AeE­ [0]_laroux_2_41-06농림41 37" xfId="990"/>
    <cellStyle name="ÅëÈ­ [0]_laroux_2_41-06농림41 37" xfId="991"/>
    <cellStyle name="AeE­ [0]_laroux_2_41-06농림41 38" xfId="992"/>
    <cellStyle name="ÅëÈ­ [0]_laroux_2_41-06농림41 38" xfId="993"/>
    <cellStyle name="AeE­ [0]_laroux_2_41-06농림41 39" xfId="994"/>
    <cellStyle name="ÅëÈ­ [0]_laroux_2_41-06농림41 39" xfId="995"/>
    <cellStyle name="AeE­ [0]_laroux_2_41-06농림41 4" xfId="996"/>
    <cellStyle name="ÅëÈ­ [0]_laroux_2_41-06농림41 4" xfId="997"/>
    <cellStyle name="AeE­ [0]_laroux_2_41-06농림41 40" xfId="998"/>
    <cellStyle name="ÅëÈ­ [0]_laroux_2_41-06농림41 40" xfId="999"/>
    <cellStyle name="AeE­ [0]_laroux_2_41-06농림41 41" xfId="1000"/>
    <cellStyle name="ÅëÈ­ [0]_laroux_2_41-06농림41 41" xfId="1001"/>
    <cellStyle name="AeE­ [0]_laroux_2_41-06농림41 5" xfId="1002"/>
    <cellStyle name="ÅëÈ­ [0]_laroux_2_41-06농림41 5" xfId="1003"/>
    <cellStyle name="AeE­ [0]_laroux_2_41-06농림41 6" xfId="1004"/>
    <cellStyle name="ÅëÈ­ [0]_laroux_2_41-06농림41 6" xfId="1005"/>
    <cellStyle name="AeE­ [0]_laroux_2_41-06농림41 7" xfId="1006"/>
    <cellStyle name="ÅëÈ­ [0]_laroux_2_41-06농림41 7" xfId="1007"/>
    <cellStyle name="AeE­ [0]_laroux_2_41-06농림41 8" xfId="1008"/>
    <cellStyle name="ÅëÈ­ [0]_laroux_2_41-06농림41 8" xfId="1009"/>
    <cellStyle name="AeE­ [0]_laroux_2_41-06농림41 9" xfId="1010"/>
    <cellStyle name="ÅëÈ­ [0]_laroux_2_41-06농림41 9" xfId="1011"/>
    <cellStyle name="AeE­ [0]_Sheet1" xfId="144"/>
    <cellStyle name="ÅëÈ­ [0]_Sheet1" xfId="145"/>
    <cellStyle name="AeE­ [0]_Sheet1 10" xfId="1012"/>
    <cellStyle name="ÅëÈ­ [0]_Sheet1 10" xfId="1013"/>
    <cellStyle name="AeE­ [0]_Sheet1 11" xfId="1014"/>
    <cellStyle name="ÅëÈ­ [0]_Sheet1 11" xfId="1015"/>
    <cellStyle name="AeE­ [0]_Sheet1 12" xfId="1016"/>
    <cellStyle name="ÅëÈ­ [0]_Sheet1 12" xfId="1017"/>
    <cellStyle name="AeE­ [0]_Sheet1 12 10" xfId="4063"/>
    <cellStyle name="ÅëÈ­ [0]_Sheet1 13" xfId="1018"/>
    <cellStyle name="AeE­ [0]_Sheet1 14" xfId="1019"/>
    <cellStyle name="ÅëÈ­ [0]_Sheet1 14" xfId="1020"/>
    <cellStyle name="AeE­ [0]_Sheet1 14 10" xfId="4688"/>
    <cellStyle name="ÅëÈ­ [0]_Sheet1 14 10" xfId="4689"/>
    <cellStyle name="AeE­ [0]_Sheet1 14 11" xfId="4690"/>
    <cellStyle name="ÅëÈ­ [0]_Sheet1 14 11" xfId="4691"/>
    <cellStyle name="AeE­ [0]_Sheet1 14 12" xfId="4692"/>
    <cellStyle name="ÅëÈ­ [0]_Sheet1 14 12" xfId="4693"/>
    <cellStyle name="AeE­ [0]_Sheet1 14 13" xfId="4694"/>
    <cellStyle name="ÅëÈ­ [0]_Sheet1 14 13" xfId="4695"/>
    <cellStyle name="AeE­ [0]_Sheet1 14 14" xfId="4696"/>
    <cellStyle name="ÅëÈ­ [0]_Sheet1 14 14" xfId="4697"/>
    <cellStyle name="AeE­ [0]_Sheet1 14 15" xfId="4698"/>
    <cellStyle name="ÅëÈ­ [0]_Sheet1 14 15" xfId="4699"/>
    <cellStyle name="AeE­ [0]_Sheet1 14 16" xfId="4700"/>
    <cellStyle name="ÅëÈ­ [0]_Sheet1 14 16" xfId="4701"/>
    <cellStyle name="AeE­ [0]_Sheet1 14 17" xfId="4702"/>
    <cellStyle name="ÅëÈ­ [0]_Sheet1 14 17" xfId="4703"/>
    <cellStyle name="AeE­ [0]_Sheet1 14 18" xfId="4704"/>
    <cellStyle name="ÅëÈ­ [0]_Sheet1 14 18" xfId="4705"/>
    <cellStyle name="AeE­ [0]_Sheet1 14 19" xfId="4706"/>
    <cellStyle name="ÅëÈ­ [0]_Sheet1 14 19" xfId="4707"/>
    <cellStyle name="AeE­ [0]_Sheet1 14 2" xfId="4708"/>
    <cellStyle name="ÅëÈ­ [0]_Sheet1 14 2" xfId="4709"/>
    <cellStyle name="AeE­ [0]_Sheet1 14 20" xfId="4710"/>
    <cellStyle name="ÅëÈ­ [0]_Sheet1 14 20" xfId="4711"/>
    <cellStyle name="AeE­ [0]_Sheet1 14 21" xfId="4712"/>
    <cellStyle name="ÅëÈ­ [0]_Sheet1 14 21" xfId="4713"/>
    <cellStyle name="AeE­ [0]_Sheet1 14 22" xfId="4714"/>
    <cellStyle name="ÅëÈ­ [0]_Sheet1 14 22" xfId="4715"/>
    <cellStyle name="AeE­ [0]_Sheet1 14 23" xfId="4716"/>
    <cellStyle name="ÅëÈ­ [0]_Sheet1 14 23" xfId="4717"/>
    <cellStyle name="AeE­ [0]_Sheet1 14 24" xfId="4718"/>
    <cellStyle name="ÅëÈ­ [0]_Sheet1 14 24" xfId="4719"/>
    <cellStyle name="AeE­ [0]_Sheet1 14 25" xfId="4720"/>
    <cellStyle name="ÅëÈ­ [0]_Sheet1 14 25" xfId="4721"/>
    <cellStyle name="AeE­ [0]_Sheet1 14 26" xfId="4722"/>
    <cellStyle name="ÅëÈ­ [0]_Sheet1 14 26" xfId="4723"/>
    <cellStyle name="AeE­ [0]_Sheet1 14 27" xfId="4724"/>
    <cellStyle name="ÅëÈ­ [0]_Sheet1 14 27" xfId="4725"/>
    <cellStyle name="AeE­ [0]_Sheet1 14 28" xfId="4726"/>
    <cellStyle name="ÅëÈ­ [0]_Sheet1 14 28" xfId="4727"/>
    <cellStyle name="AeE­ [0]_Sheet1 14 29" xfId="4728"/>
    <cellStyle name="ÅëÈ­ [0]_Sheet1 14 29" xfId="4729"/>
    <cellStyle name="AeE­ [0]_Sheet1 14 3" xfId="4730"/>
    <cellStyle name="ÅëÈ­ [0]_Sheet1 14 3" xfId="4731"/>
    <cellStyle name="AeE­ [0]_Sheet1 14 30" xfId="4732"/>
    <cellStyle name="ÅëÈ­ [0]_Sheet1 14 30" xfId="4733"/>
    <cellStyle name="AeE­ [0]_Sheet1 14 31" xfId="4734"/>
    <cellStyle name="ÅëÈ­ [0]_Sheet1 14 31" xfId="4735"/>
    <cellStyle name="AeE­ [0]_Sheet1 14 32" xfId="4736"/>
    <cellStyle name="ÅëÈ­ [0]_Sheet1 14 32" xfId="4737"/>
    <cellStyle name="AeE­ [0]_Sheet1 14 33" xfId="4738"/>
    <cellStyle name="ÅëÈ­ [0]_Sheet1 14 33" xfId="4739"/>
    <cellStyle name="AeE­ [0]_Sheet1 14 34" xfId="4740"/>
    <cellStyle name="ÅëÈ­ [0]_Sheet1 14 34" xfId="4741"/>
    <cellStyle name="AeE­ [0]_Sheet1 14 35" xfId="4742"/>
    <cellStyle name="ÅëÈ­ [0]_Sheet1 14 35" xfId="4743"/>
    <cellStyle name="AeE­ [0]_Sheet1 14 36" xfId="4744"/>
    <cellStyle name="ÅëÈ­ [0]_Sheet1 14 36" xfId="4745"/>
    <cellStyle name="AeE­ [0]_Sheet1 14 37" xfId="4746"/>
    <cellStyle name="ÅëÈ­ [0]_Sheet1 14 37" xfId="4747"/>
    <cellStyle name="AeE­ [0]_Sheet1 14 38" xfId="4748"/>
    <cellStyle name="ÅëÈ­ [0]_Sheet1 14 38" xfId="4749"/>
    <cellStyle name="AeE­ [0]_Sheet1 14 39" xfId="4750"/>
    <cellStyle name="ÅëÈ­ [0]_Sheet1 14 39" xfId="4751"/>
    <cellStyle name="AeE­ [0]_Sheet1 14 4" xfId="4752"/>
    <cellStyle name="ÅëÈ­ [0]_Sheet1 14 4" xfId="4753"/>
    <cellStyle name="AeE­ [0]_Sheet1 14 40" xfId="4754"/>
    <cellStyle name="ÅëÈ­ [0]_Sheet1 14 40" xfId="4755"/>
    <cellStyle name="AeE­ [0]_Sheet1 14 5" xfId="4756"/>
    <cellStyle name="ÅëÈ­ [0]_Sheet1 14 5" xfId="4757"/>
    <cellStyle name="AeE­ [0]_Sheet1 14 6" xfId="4758"/>
    <cellStyle name="ÅëÈ­ [0]_Sheet1 14 6" xfId="4759"/>
    <cellStyle name="AeE­ [0]_Sheet1 14 7" xfId="4760"/>
    <cellStyle name="ÅëÈ­ [0]_Sheet1 14 7" xfId="4761"/>
    <cellStyle name="AeE­ [0]_Sheet1 14 8" xfId="4762"/>
    <cellStyle name="ÅëÈ­ [0]_Sheet1 14 8" xfId="4763"/>
    <cellStyle name="AeE­ [0]_Sheet1 14 9" xfId="4764"/>
    <cellStyle name="ÅëÈ­ [0]_Sheet1 14 9" xfId="4765"/>
    <cellStyle name="AeE­ [0]_Sheet1 15" xfId="1021"/>
    <cellStyle name="ÅëÈ­ [0]_Sheet1 15" xfId="1022"/>
    <cellStyle name="AeE­ [0]_Sheet1 16" xfId="1023"/>
    <cellStyle name="ÅëÈ­ [0]_Sheet1 16" xfId="1024"/>
    <cellStyle name="AeE­ [0]_Sheet1 17" xfId="1025"/>
    <cellStyle name="ÅëÈ­ [0]_Sheet1 17" xfId="1026"/>
    <cellStyle name="AeE­ [0]_Sheet1 18" xfId="1027"/>
    <cellStyle name="ÅëÈ­ [0]_Sheet1 18" xfId="1028"/>
    <cellStyle name="AeE­ [0]_Sheet1 19" xfId="1029"/>
    <cellStyle name="ÅëÈ­ [0]_Sheet1 19" xfId="1030"/>
    <cellStyle name="AeE­ [0]_Sheet1 2" xfId="1031"/>
    <cellStyle name="ÅëÈ­ [0]_Sheet1 2" xfId="1032"/>
    <cellStyle name="AeE­ [0]_Sheet1 20" xfId="1033"/>
    <cellStyle name="ÅëÈ­ [0]_Sheet1 20" xfId="1034"/>
    <cellStyle name="AeE­ [0]_Sheet1 21" xfId="1035"/>
    <cellStyle name="ÅëÈ­ [0]_Sheet1 21" xfId="1036"/>
    <cellStyle name="AeE­ [0]_Sheet1 22" xfId="1037"/>
    <cellStyle name="ÅëÈ­ [0]_Sheet1 22" xfId="1038"/>
    <cellStyle name="AeE­ [0]_Sheet1 23" xfId="1039"/>
    <cellStyle name="ÅëÈ­ [0]_Sheet1 23" xfId="1040"/>
    <cellStyle name="AeE­ [0]_Sheet1 24" xfId="1041"/>
    <cellStyle name="ÅëÈ­ [0]_Sheet1 24" xfId="1042"/>
    <cellStyle name="AeE­ [0]_Sheet1 25" xfId="1043"/>
    <cellStyle name="ÅëÈ­ [0]_Sheet1 25" xfId="1044"/>
    <cellStyle name="AeE­ [0]_Sheet1 26" xfId="1045"/>
    <cellStyle name="ÅëÈ­ [0]_Sheet1 26" xfId="1046"/>
    <cellStyle name="AeE­ [0]_Sheet1 27" xfId="1047"/>
    <cellStyle name="ÅëÈ­ [0]_Sheet1 27" xfId="1048"/>
    <cellStyle name="AeE­ [0]_Sheet1 28" xfId="1049"/>
    <cellStyle name="ÅëÈ­ [0]_Sheet1 28" xfId="1050"/>
    <cellStyle name="AeE­ [0]_Sheet1 29" xfId="1051"/>
    <cellStyle name="ÅëÈ­ [0]_Sheet1 29" xfId="1052"/>
    <cellStyle name="AeE­ [0]_Sheet1 3" xfId="1053"/>
    <cellStyle name="ÅëÈ­ [0]_Sheet1 3" xfId="1054"/>
    <cellStyle name="AeE­ [0]_Sheet1 30" xfId="1055"/>
    <cellStyle name="ÅëÈ­ [0]_Sheet1 30" xfId="1056"/>
    <cellStyle name="AeE­ [0]_Sheet1 31" xfId="1057"/>
    <cellStyle name="ÅëÈ­ [0]_Sheet1 31" xfId="1058"/>
    <cellStyle name="AeE­ [0]_Sheet1 32" xfId="1059"/>
    <cellStyle name="ÅëÈ­ [0]_Sheet1 32" xfId="1060"/>
    <cellStyle name="AeE­ [0]_Sheet1 33" xfId="1061"/>
    <cellStyle name="ÅëÈ­ [0]_Sheet1 33" xfId="1062"/>
    <cellStyle name="AeE­ [0]_Sheet1 34" xfId="1063"/>
    <cellStyle name="ÅëÈ­ [0]_Sheet1 34" xfId="1064"/>
    <cellStyle name="AeE­ [0]_Sheet1 35" xfId="1065"/>
    <cellStyle name="ÅëÈ­ [0]_Sheet1 35" xfId="1066"/>
    <cellStyle name="AeE­ [0]_Sheet1 36" xfId="1067"/>
    <cellStyle name="ÅëÈ­ [0]_Sheet1 36" xfId="1068"/>
    <cellStyle name="AeE­ [0]_Sheet1 37" xfId="1069"/>
    <cellStyle name="ÅëÈ­ [0]_Sheet1 37" xfId="1070"/>
    <cellStyle name="AeE­ [0]_Sheet1 38" xfId="1071"/>
    <cellStyle name="ÅëÈ­ [0]_Sheet1 38" xfId="1072"/>
    <cellStyle name="AeE­ [0]_Sheet1 39" xfId="1073"/>
    <cellStyle name="ÅëÈ­ [0]_Sheet1 39" xfId="1074"/>
    <cellStyle name="AeE­ [0]_Sheet1 4" xfId="1075"/>
    <cellStyle name="ÅëÈ­ [0]_Sheet1 4" xfId="1076"/>
    <cellStyle name="AeE­ [0]_Sheet1 40" xfId="1077"/>
    <cellStyle name="ÅëÈ­ [0]_Sheet1 40" xfId="1078"/>
    <cellStyle name="AeE­ [0]_Sheet1 41" xfId="1079"/>
    <cellStyle name="ÅëÈ­ [0]_Sheet1 41" xfId="1080"/>
    <cellStyle name="AeE­ [0]_Sheet1 5" xfId="1081"/>
    <cellStyle name="ÅëÈ­ [0]_Sheet1 5" xfId="1082"/>
    <cellStyle name="AeE­ [0]_Sheet1 6" xfId="1083"/>
    <cellStyle name="ÅëÈ­ [0]_Sheet1 6" xfId="1084"/>
    <cellStyle name="AeE­ [0]_Sheet1 7" xfId="1085"/>
    <cellStyle name="ÅëÈ­ [0]_Sheet1 7" xfId="1086"/>
    <cellStyle name="AeE­ [0]_Sheet1 8" xfId="1087"/>
    <cellStyle name="ÅëÈ­ [0]_Sheet1 8" xfId="1088"/>
    <cellStyle name="AeE­ [0]_Sheet1 9" xfId="1089"/>
    <cellStyle name="ÅëÈ­ [0]_Sheet1 9" xfId="1090"/>
    <cellStyle name="AeE­_ 2ÆAAþº° " xfId="808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1 10" xfId="1091"/>
    <cellStyle name="ÅëÈ­_laroux_1 10" xfId="1092"/>
    <cellStyle name="AeE­_laroux_1 11" xfId="1093"/>
    <cellStyle name="ÅëÈ­_laroux_1 11" xfId="1094"/>
    <cellStyle name="AeE­_laroux_1 12" xfId="1095"/>
    <cellStyle name="ÅëÈ­_laroux_1 12" xfId="1096"/>
    <cellStyle name="AeE­_laroux_1 12 10" xfId="4064"/>
    <cellStyle name="ÅëÈ­_laroux_1 13" xfId="1097"/>
    <cellStyle name="AeE­_laroux_1 14" xfId="1098"/>
    <cellStyle name="ÅëÈ­_laroux_1 14" xfId="1099"/>
    <cellStyle name="AeE­_laroux_1 14 10" xfId="4766"/>
    <cellStyle name="ÅëÈ­_laroux_1 14 10" xfId="4767"/>
    <cellStyle name="AeE­_laroux_1 14 11" xfId="4768"/>
    <cellStyle name="ÅëÈ­_laroux_1 14 11" xfId="4769"/>
    <cellStyle name="AeE­_laroux_1 14 12" xfId="4770"/>
    <cellStyle name="ÅëÈ­_laroux_1 14 12" xfId="4771"/>
    <cellStyle name="AeE­_laroux_1 14 13" xfId="4772"/>
    <cellStyle name="ÅëÈ­_laroux_1 14 13" xfId="4773"/>
    <cellStyle name="AeE­_laroux_1 14 14" xfId="4774"/>
    <cellStyle name="ÅëÈ­_laroux_1 14 14" xfId="4775"/>
    <cellStyle name="AeE­_laroux_1 14 15" xfId="4776"/>
    <cellStyle name="ÅëÈ­_laroux_1 14 15" xfId="4777"/>
    <cellStyle name="AeE­_laroux_1 14 16" xfId="4778"/>
    <cellStyle name="ÅëÈ­_laroux_1 14 16" xfId="4779"/>
    <cellStyle name="AeE­_laroux_1 14 17" xfId="4780"/>
    <cellStyle name="ÅëÈ­_laroux_1 14 17" xfId="4781"/>
    <cellStyle name="AeE­_laroux_1 14 18" xfId="4782"/>
    <cellStyle name="ÅëÈ­_laroux_1 14 18" xfId="4783"/>
    <cellStyle name="AeE­_laroux_1 14 19" xfId="4784"/>
    <cellStyle name="ÅëÈ­_laroux_1 14 19" xfId="4785"/>
    <cellStyle name="AeE­_laroux_1 14 2" xfId="4786"/>
    <cellStyle name="ÅëÈ­_laroux_1 14 2" xfId="4787"/>
    <cellStyle name="AeE­_laroux_1 14 20" xfId="4788"/>
    <cellStyle name="ÅëÈ­_laroux_1 14 20" xfId="4789"/>
    <cellStyle name="AeE­_laroux_1 14 21" xfId="4790"/>
    <cellStyle name="ÅëÈ­_laroux_1 14 21" xfId="4791"/>
    <cellStyle name="AeE­_laroux_1 14 22" xfId="4792"/>
    <cellStyle name="ÅëÈ­_laroux_1 14 22" xfId="4793"/>
    <cellStyle name="AeE­_laroux_1 14 23" xfId="4794"/>
    <cellStyle name="ÅëÈ­_laroux_1 14 23" xfId="4795"/>
    <cellStyle name="AeE­_laroux_1 14 24" xfId="4796"/>
    <cellStyle name="ÅëÈ­_laroux_1 14 24" xfId="4797"/>
    <cellStyle name="AeE­_laroux_1 14 25" xfId="4798"/>
    <cellStyle name="ÅëÈ­_laroux_1 14 25" xfId="4799"/>
    <cellStyle name="AeE­_laroux_1 14 26" xfId="4800"/>
    <cellStyle name="ÅëÈ­_laroux_1 14 26" xfId="4801"/>
    <cellStyle name="AeE­_laroux_1 14 27" xfId="4802"/>
    <cellStyle name="ÅëÈ­_laroux_1 14 27" xfId="4803"/>
    <cellStyle name="AeE­_laroux_1 14 28" xfId="4804"/>
    <cellStyle name="ÅëÈ­_laroux_1 14 28" xfId="4805"/>
    <cellStyle name="AeE­_laroux_1 14 29" xfId="4806"/>
    <cellStyle name="ÅëÈ­_laroux_1 14 29" xfId="4807"/>
    <cellStyle name="AeE­_laroux_1 14 3" xfId="4808"/>
    <cellStyle name="ÅëÈ­_laroux_1 14 3" xfId="4809"/>
    <cellStyle name="AeE­_laroux_1 14 30" xfId="4810"/>
    <cellStyle name="ÅëÈ­_laroux_1 14 30" xfId="4811"/>
    <cellStyle name="AeE­_laroux_1 14 31" xfId="4812"/>
    <cellStyle name="ÅëÈ­_laroux_1 14 31" xfId="4813"/>
    <cellStyle name="AeE­_laroux_1 14 32" xfId="4814"/>
    <cellStyle name="ÅëÈ­_laroux_1 14 32" xfId="4815"/>
    <cellStyle name="AeE­_laroux_1 14 33" xfId="4816"/>
    <cellStyle name="ÅëÈ­_laroux_1 14 33" xfId="4817"/>
    <cellStyle name="AeE­_laroux_1 14 34" xfId="4818"/>
    <cellStyle name="ÅëÈ­_laroux_1 14 34" xfId="4819"/>
    <cellStyle name="AeE­_laroux_1 14 35" xfId="4820"/>
    <cellStyle name="ÅëÈ­_laroux_1 14 35" xfId="4821"/>
    <cellStyle name="AeE­_laroux_1 14 36" xfId="4822"/>
    <cellStyle name="ÅëÈ­_laroux_1 14 36" xfId="4823"/>
    <cellStyle name="AeE­_laroux_1 14 37" xfId="4824"/>
    <cellStyle name="ÅëÈ­_laroux_1 14 37" xfId="4825"/>
    <cellStyle name="AeE­_laroux_1 14 38" xfId="4826"/>
    <cellStyle name="ÅëÈ­_laroux_1 14 38" xfId="4827"/>
    <cellStyle name="AeE­_laroux_1 14 39" xfId="4828"/>
    <cellStyle name="ÅëÈ­_laroux_1 14 39" xfId="4829"/>
    <cellStyle name="AeE­_laroux_1 14 4" xfId="4830"/>
    <cellStyle name="ÅëÈ­_laroux_1 14 4" xfId="4831"/>
    <cellStyle name="AeE­_laroux_1 14 40" xfId="4832"/>
    <cellStyle name="ÅëÈ­_laroux_1 14 40" xfId="4833"/>
    <cellStyle name="AeE­_laroux_1 14 5" xfId="4834"/>
    <cellStyle name="ÅëÈ­_laroux_1 14 5" xfId="4835"/>
    <cellStyle name="AeE­_laroux_1 14 6" xfId="4836"/>
    <cellStyle name="ÅëÈ­_laroux_1 14 6" xfId="4837"/>
    <cellStyle name="AeE­_laroux_1 14 7" xfId="4838"/>
    <cellStyle name="ÅëÈ­_laroux_1 14 7" xfId="4839"/>
    <cellStyle name="AeE­_laroux_1 14 8" xfId="4840"/>
    <cellStyle name="ÅëÈ­_laroux_1 14 8" xfId="4841"/>
    <cellStyle name="AeE­_laroux_1 14 9" xfId="4842"/>
    <cellStyle name="ÅëÈ­_laroux_1 14 9" xfId="4843"/>
    <cellStyle name="AeE­_laroux_1 15" xfId="1100"/>
    <cellStyle name="ÅëÈ­_laroux_1 15" xfId="1101"/>
    <cellStyle name="AeE­_laroux_1 16" xfId="1102"/>
    <cellStyle name="ÅëÈ­_laroux_1 16" xfId="1103"/>
    <cellStyle name="AeE­_laroux_1 17" xfId="1104"/>
    <cellStyle name="ÅëÈ­_laroux_1 17" xfId="1105"/>
    <cellStyle name="AeE­_laroux_1 18" xfId="1106"/>
    <cellStyle name="ÅëÈ­_laroux_1 18" xfId="1107"/>
    <cellStyle name="AeE­_laroux_1 19" xfId="1108"/>
    <cellStyle name="ÅëÈ­_laroux_1 19" xfId="1109"/>
    <cellStyle name="AeE­_laroux_1 2" xfId="1110"/>
    <cellStyle name="ÅëÈ­_laroux_1 2" xfId="1111"/>
    <cellStyle name="AeE­_laroux_1 20" xfId="1112"/>
    <cellStyle name="ÅëÈ­_laroux_1 20" xfId="1113"/>
    <cellStyle name="AeE­_laroux_1 21" xfId="1114"/>
    <cellStyle name="ÅëÈ­_laroux_1 21" xfId="1115"/>
    <cellStyle name="AeE­_laroux_1 22" xfId="1116"/>
    <cellStyle name="ÅëÈ­_laroux_1 22" xfId="1117"/>
    <cellStyle name="AeE­_laroux_1 23" xfId="1118"/>
    <cellStyle name="ÅëÈ­_laroux_1 23" xfId="1119"/>
    <cellStyle name="AeE­_laroux_1 24" xfId="1120"/>
    <cellStyle name="ÅëÈ­_laroux_1 24" xfId="1121"/>
    <cellStyle name="AeE­_laroux_1 25" xfId="1122"/>
    <cellStyle name="ÅëÈ­_laroux_1 25" xfId="1123"/>
    <cellStyle name="AeE­_laroux_1 26" xfId="1124"/>
    <cellStyle name="ÅëÈ­_laroux_1 26" xfId="1125"/>
    <cellStyle name="AeE­_laroux_1 27" xfId="1126"/>
    <cellStyle name="ÅëÈ­_laroux_1 27" xfId="1127"/>
    <cellStyle name="AeE­_laroux_1 28" xfId="1128"/>
    <cellStyle name="ÅëÈ­_laroux_1 28" xfId="1129"/>
    <cellStyle name="AeE­_laroux_1 29" xfId="1130"/>
    <cellStyle name="ÅëÈ­_laroux_1 29" xfId="1131"/>
    <cellStyle name="AeE­_laroux_1 3" xfId="1132"/>
    <cellStyle name="ÅëÈ­_laroux_1 3" xfId="1133"/>
    <cellStyle name="AeE­_laroux_1 30" xfId="1134"/>
    <cellStyle name="ÅëÈ­_laroux_1 30" xfId="1135"/>
    <cellStyle name="AeE­_laroux_1 31" xfId="1136"/>
    <cellStyle name="ÅëÈ­_laroux_1 31" xfId="1137"/>
    <cellStyle name="AeE­_laroux_1 32" xfId="1138"/>
    <cellStyle name="ÅëÈ­_laroux_1 32" xfId="1139"/>
    <cellStyle name="AeE­_laroux_1 33" xfId="1140"/>
    <cellStyle name="ÅëÈ­_laroux_1 33" xfId="1141"/>
    <cellStyle name="AeE­_laroux_1 34" xfId="1142"/>
    <cellStyle name="ÅëÈ­_laroux_1 34" xfId="1143"/>
    <cellStyle name="AeE­_laroux_1 35" xfId="1144"/>
    <cellStyle name="ÅëÈ­_laroux_1 35" xfId="1145"/>
    <cellStyle name="AeE­_laroux_1 36" xfId="1146"/>
    <cellStyle name="ÅëÈ­_laroux_1 36" xfId="1147"/>
    <cellStyle name="AeE­_laroux_1 37" xfId="1148"/>
    <cellStyle name="ÅëÈ­_laroux_1 37" xfId="1149"/>
    <cellStyle name="AeE­_laroux_1 38" xfId="1150"/>
    <cellStyle name="ÅëÈ­_laroux_1 38" xfId="1151"/>
    <cellStyle name="AeE­_laroux_1 39" xfId="1152"/>
    <cellStyle name="ÅëÈ­_laroux_1 39" xfId="1153"/>
    <cellStyle name="AeE­_laroux_1 4" xfId="1154"/>
    <cellStyle name="ÅëÈ­_laroux_1 4" xfId="1155"/>
    <cellStyle name="AeE­_laroux_1 40" xfId="1156"/>
    <cellStyle name="ÅëÈ­_laroux_1 40" xfId="1157"/>
    <cellStyle name="AeE­_laroux_1 41" xfId="1158"/>
    <cellStyle name="ÅëÈ­_laroux_1 41" xfId="1159"/>
    <cellStyle name="AeE­_laroux_1 5" xfId="1160"/>
    <cellStyle name="ÅëÈ­_laroux_1 5" xfId="1161"/>
    <cellStyle name="AeE­_laroux_1 6" xfId="1162"/>
    <cellStyle name="ÅëÈ­_laroux_1 6" xfId="1163"/>
    <cellStyle name="AeE­_laroux_1 7" xfId="1164"/>
    <cellStyle name="ÅëÈ­_laroux_1 7" xfId="1165"/>
    <cellStyle name="AeE­_laroux_1 8" xfId="1166"/>
    <cellStyle name="ÅëÈ­_laroux_1 8" xfId="1167"/>
    <cellStyle name="AeE­_laroux_1 9" xfId="1168"/>
    <cellStyle name="ÅëÈ­_laroux_1 9" xfId="1169"/>
    <cellStyle name="AeE­_laroux_2" xfId="153"/>
    <cellStyle name="ÅëÈ­_laroux_2" xfId="154"/>
    <cellStyle name="AeE­_laroux_2 10" xfId="1170"/>
    <cellStyle name="ÅëÈ­_laroux_2 10" xfId="1171"/>
    <cellStyle name="AeE­_laroux_2 11" xfId="1172"/>
    <cellStyle name="ÅëÈ­_laroux_2 11" xfId="1173"/>
    <cellStyle name="AeE­_laroux_2 12" xfId="1174"/>
    <cellStyle name="ÅëÈ­_laroux_2 12" xfId="1175"/>
    <cellStyle name="AeE­_laroux_2 13" xfId="1176"/>
    <cellStyle name="ÅëÈ­_laroux_2 13" xfId="1177"/>
    <cellStyle name="AeE­_laroux_2 14" xfId="1178"/>
    <cellStyle name="ÅëÈ­_laroux_2 14" xfId="1179"/>
    <cellStyle name="AeE­_laroux_2 15" xfId="1180"/>
    <cellStyle name="ÅëÈ­_laroux_2 15" xfId="1181"/>
    <cellStyle name="AeE­_laroux_2 16" xfId="1182"/>
    <cellStyle name="ÅëÈ­_laroux_2 16" xfId="1183"/>
    <cellStyle name="AeE­_laroux_2 17" xfId="1184"/>
    <cellStyle name="ÅëÈ­_laroux_2 17" xfId="1185"/>
    <cellStyle name="AeE­_laroux_2 18" xfId="1186"/>
    <cellStyle name="ÅëÈ­_laroux_2 18" xfId="1187"/>
    <cellStyle name="AeE­_laroux_2 19" xfId="1188"/>
    <cellStyle name="ÅëÈ­_laroux_2 19" xfId="1189"/>
    <cellStyle name="AeE­_laroux_2 2" xfId="1190"/>
    <cellStyle name="ÅëÈ­_laroux_2 2" xfId="1191"/>
    <cellStyle name="AeE­_laroux_2 20" xfId="1192"/>
    <cellStyle name="ÅëÈ­_laroux_2 20" xfId="1193"/>
    <cellStyle name="AeE­_laroux_2 21" xfId="1194"/>
    <cellStyle name="ÅëÈ­_laroux_2 21" xfId="1195"/>
    <cellStyle name="AeE­_laroux_2 22" xfId="1196"/>
    <cellStyle name="ÅëÈ­_laroux_2 22" xfId="1197"/>
    <cellStyle name="AeE­_laroux_2 23" xfId="1198"/>
    <cellStyle name="ÅëÈ­_laroux_2 23" xfId="1199"/>
    <cellStyle name="AeE­_laroux_2 24" xfId="1200"/>
    <cellStyle name="ÅëÈ­_laroux_2 24" xfId="1201"/>
    <cellStyle name="AeE­_laroux_2 25" xfId="1202"/>
    <cellStyle name="ÅëÈ­_laroux_2 25" xfId="1203"/>
    <cellStyle name="AeE­_laroux_2 26" xfId="1204"/>
    <cellStyle name="ÅëÈ­_laroux_2 26" xfId="1205"/>
    <cellStyle name="AeE­_laroux_2 27" xfId="1206"/>
    <cellStyle name="ÅëÈ­_laroux_2 27" xfId="1207"/>
    <cellStyle name="AeE­_laroux_2 28" xfId="1208"/>
    <cellStyle name="ÅëÈ­_laroux_2 28" xfId="1209"/>
    <cellStyle name="AeE­_laroux_2 29" xfId="1210"/>
    <cellStyle name="ÅëÈ­_laroux_2 29" xfId="1211"/>
    <cellStyle name="AeE­_laroux_2 3" xfId="1212"/>
    <cellStyle name="ÅëÈ­_laroux_2 3" xfId="1213"/>
    <cellStyle name="AeE­_laroux_2 30" xfId="1214"/>
    <cellStyle name="ÅëÈ­_laroux_2 30" xfId="1215"/>
    <cellStyle name="AeE­_laroux_2 31" xfId="1216"/>
    <cellStyle name="ÅëÈ­_laroux_2 31" xfId="1217"/>
    <cellStyle name="AeE­_laroux_2 32" xfId="1218"/>
    <cellStyle name="ÅëÈ­_laroux_2 32" xfId="1219"/>
    <cellStyle name="AeE­_laroux_2 33" xfId="1220"/>
    <cellStyle name="ÅëÈ­_laroux_2 33" xfId="1221"/>
    <cellStyle name="AeE­_laroux_2 34" xfId="1222"/>
    <cellStyle name="ÅëÈ­_laroux_2 34" xfId="1223"/>
    <cellStyle name="AeE­_laroux_2 35" xfId="1224"/>
    <cellStyle name="ÅëÈ­_laroux_2 35" xfId="1225"/>
    <cellStyle name="AeE­_laroux_2 36" xfId="1226"/>
    <cellStyle name="ÅëÈ­_laroux_2 36" xfId="1227"/>
    <cellStyle name="AeE­_laroux_2 37" xfId="1228"/>
    <cellStyle name="ÅëÈ­_laroux_2 37" xfId="1229"/>
    <cellStyle name="AeE­_laroux_2 38" xfId="1230"/>
    <cellStyle name="ÅëÈ­_laroux_2 38" xfId="1231"/>
    <cellStyle name="AeE­_laroux_2 39" xfId="1232"/>
    <cellStyle name="ÅëÈ­_laroux_2 39" xfId="1233"/>
    <cellStyle name="AeE­_laroux_2 4" xfId="1234"/>
    <cellStyle name="ÅëÈ­_laroux_2 4" xfId="1235"/>
    <cellStyle name="AeE­_laroux_2 40" xfId="1236"/>
    <cellStyle name="ÅëÈ­_laroux_2 40" xfId="1237"/>
    <cellStyle name="AeE­_laroux_2 41" xfId="1238"/>
    <cellStyle name="ÅëÈ­_laroux_2 41" xfId="1239"/>
    <cellStyle name="AeE­_laroux_2 5" xfId="1240"/>
    <cellStyle name="ÅëÈ­_laroux_2 5" xfId="1241"/>
    <cellStyle name="AeE­_laroux_2 6" xfId="1242"/>
    <cellStyle name="ÅëÈ­_laroux_2 6" xfId="1243"/>
    <cellStyle name="AeE­_laroux_2 7" xfId="1244"/>
    <cellStyle name="ÅëÈ­_laroux_2 7" xfId="1245"/>
    <cellStyle name="AeE­_laroux_2 8" xfId="1246"/>
    <cellStyle name="ÅëÈ­_laroux_2 8" xfId="1247"/>
    <cellStyle name="AeE­_laroux_2 9" xfId="1248"/>
    <cellStyle name="ÅëÈ­_laroux_2 9" xfId="1249"/>
    <cellStyle name="AeE­_laroux_2_41-06농림16" xfId="155"/>
    <cellStyle name="ÅëÈ­_laroux_2_41-06농림16" xfId="156"/>
    <cellStyle name="AeE­_laroux_2_41-06농림16 10" xfId="1250"/>
    <cellStyle name="ÅëÈ­_laroux_2_41-06농림16 10" xfId="1251"/>
    <cellStyle name="AeE­_laroux_2_41-06농림16 11" xfId="1252"/>
    <cellStyle name="ÅëÈ­_laroux_2_41-06농림16 11" xfId="1253"/>
    <cellStyle name="AeE­_laroux_2_41-06농림16 12" xfId="1254"/>
    <cellStyle name="ÅëÈ­_laroux_2_41-06농림16 12" xfId="1255"/>
    <cellStyle name="AeE­_laroux_2_41-06농림16 13" xfId="1256"/>
    <cellStyle name="ÅëÈ­_laroux_2_41-06농림16 13" xfId="1257"/>
    <cellStyle name="AeE­_laroux_2_41-06농림16 14" xfId="1258"/>
    <cellStyle name="ÅëÈ­_laroux_2_41-06농림16 14" xfId="1259"/>
    <cellStyle name="AeE­_laroux_2_41-06농림16 15" xfId="1260"/>
    <cellStyle name="ÅëÈ­_laroux_2_41-06농림16 15" xfId="1261"/>
    <cellStyle name="AeE­_laroux_2_41-06농림16 16" xfId="1262"/>
    <cellStyle name="ÅëÈ­_laroux_2_41-06농림16 16" xfId="1263"/>
    <cellStyle name="AeE­_laroux_2_41-06농림16 17" xfId="1264"/>
    <cellStyle name="ÅëÈ­_laroux_2_41-06농림16 17" xfId="1265"/>
    <cellStyle name="AeE­_laroux_2_41-06농림16 18" xfId="1266"/>
    <cellStyle name="ÅëÈ­_laroux_2_41-06농림16 18" xfId="1267"/>
    <cellStyle name="AeE­_laroux_2_41-06농림16 19" xfId="1268"/>
    <cellStyle name="ÅëÈ­_laroux_2_41-06농림16 19" xfId="1269"/>
    <cellStyle name="AeE­_laroux_2_41-06농림16 2" xfId="1270"/>
    <cellStyle name="ÅëÈ­_laroux_2_41-06농림16 2" xfId="1271"/>
    <cellStyle name="AeE­_laroux_2_41-06농림16 20" xfId="1272"/>
    <cellStyle name="ÅëÈ­_laroux_2_41-06농림16 20" xfId="1273"/>
    <cellStyle name="AeE­_laroux_2_41-06농림16 21" xfId="1274"/>
    <cellStyle name="ÅëÈ­_laroux_2_41-06농림16 21" xfId="1275"/>
    <cellStyle name="AeE­_laroux_2_41-06농림16 22" xfId="1276"/>
    <cellStyle name="ÅëÈ­_laroux_2_41-06농림16 22" xfId="1277"/>
    <cellStyle name="AeE­_laroux_2_41-06농림16 23" xfId="1278"/>
    <cellStyle name="ÅëÈ­_laroux_2_41-06농림16 23" xfId="1279"/>
    <cellStyle name="AeE­_laroux_2_41-06농림16 24" xfId="1280"/>
    <cellStyle name="ÅëÈ­_laroux_2_41-06농림16 24" xfId="1281"/>
    <cellStyle name="AeE­_laroux_2_41-06농림16 25" xfId="1282"/>
    <cellStyle name="ÅëÈ­_laroux_2_41-06농림16 25" xfId="1283"/>
    <cellStyle name="AeE­_laroux_2_41-06농림16 26" xfId="1284"/>
    <cellStyle name="ÅëÈ­_laroux_2_41-06농림16 26" xfId="1285"/>
    <cellStyle name="AeE­_laroux_2_41-06농림16 27" xfId="1286"/>
    <cellStyle name="ÅëÈ­_laroux_2_41-06농림16 27" xfId="1287"/>
    <cellStyle name="AeE­_laroux_2_41-06농림16 28" xfId="1288"/>
    <cellStyle name="ÅëÈ­_laroux_2_41-06농림16 28" xfId="1289"/>
    <cellStyle name="AeE­_laroux_2_41-06농림16 29" xfId="1290"/>
    <cellStyle name="ÅëÈ­_laroux_2_41-06농림16 29" xfId="1291"/>
    <cellStyle name="AeE­_laroux_2_41-06농림16 3" xfId="1292"/>
    <cellStyle name="ÅëÈ­_laroux_2_41-06농림16 3" xfId="1293"/>
    <cellStyle name="AeE­_laroux_2_41-06농림16 30" xfId="1294"/>
    <cellStyle name="ÅëÈ­_laroux_2_41-06농림16 30" xfId="1295"/>
    <cellStyle name="AeE­_laroux_2_41-06농림16 31" xfId="1296"/>
    <cellStyle name="ÅëÈ­_laroux_2_41-06농림16 31" xfId="1297"/>
    <cellStyle name="AeE­_laroux_2_41-06농림16 32" xfId="1298"/>
    <cellStyle name="ÅëÈ­_laroux_2_41-06농림16 32" xfId="1299"/>
    <cellStyle name="AeE­_laroux_2_41-06농림16 33" xfId="1300"/>
    <cellStyle name="ÅëÈ­_laroux_2_41-06농림16 33" xfId="1301"/>
    <cellStyle name="AeE­_laroux_2_41-06농림16 34" xfId="1302"/>
    <cellStyle name="ÅëÈ­_laroux_2_41-06농림16 34" xfId="1303"/>
    <cellStyle name="AeE­_laroux_2_41-06농림16 35" xfId="1304"/>
    <cellStyle name="ÅëÈ­_laroux_2_41-06농림16 35" xfId="1305"/>
    <cellStyle name="AeE­_laroux_2_41-06농림16 36" xfId="1306"/>
    <cellStyle name="ÅëÈ­_laroux_2_41-06농림16 36" xfId="1307"/>
    <cellStyle name="AeE­_laroux_2_41-06농림16 37" xfId="1308"/>
    <cellStyle name="ÅëÈ­_laroux_2_41-06농림16 37" xfId="1309"/>
    <cellStyle name="AeE­_laroux_2_41-06농림16 38" xfId="1310"/>
    <cellStyle name="ÅëÈ­_laroux_2_41-06농림16 38" xfId="1311"/>
    <cellStyle name="AeE­_laroux_2_41-06농림16 39" xfId="1312"/>
    <cellStyle name="ÅëÈ­_laroux_2_41-06농림16 39" xfId="1313"/>
    <cellStyle name="AeE­_laroux_2_41-06농림16 4" xfId="1314"/>
    <cellStyle name="ÅëÈ­_laroux_2_41-06농림16 4" xfId="1315"/>
    <cellStyle name="AeE­_laroux_2_41-06농림16 40" xfId="1316"/>
    <cellStyle name="ÅëÈ­_laroux_2_41-06농림16 40" xfId="1317"/>
    <cellStyle name="AeE­_laroux_2_41-06농림16 41" xfId="1318"/>
    <cellStyle name="ÅëÈ­_laroux_2_41-06농림16 41" xfId="1319"/>
    <cellStyle name="AeE­_laroux_2_41-06농림16 5" xfId="1320"/>
    <cellStyle name="ÅëÈ­_laroux_2_41-06농림16 5" xfId="1321"/>
    <cellStyle name="AeE­_laroux_2_41-06농림16 6" xfId="1322"/>
    <cellStyle name="ÅëÈ­_laroux_2_41-06농림16 6" xfId="1323"/>
    <cellStyle name="AeE­_laroux_2_41-06농림16 7" xfId="1324"/>
    <cellStyle name="ÅëÈ­_laroux_2_41-06농림16 7" xfId="1325"/>
    <cellStyle name="AeE­_laroux_2_41-06농림16 8" xfId="1326"/>
    <cellStyle name="ÅëÈ­_laroux_2_41-06농림16 8" xfId="1327"/>
    <cellStyle name="AeE­_laroux_2_41-06농림16 9" xfId="1328"/>
    <cellStyle name="ÅëÈ­_laroux_2_41-06농림16 9" xfId="1329"/>
    <cellStyle name="AeE­_laroux_2_41-06농림41" xfId="157"/>
    <cellStyle name="ÅëÈ­_laroux_2_41-06농림41" xfId="158"/>
    <cellStyle name="AeE­_laroux_2_41-06농림41 10" xfId="1330"/>
    <cellStyle name="ÅëÈ­_laroux_2_41-06농림41 10" xfId="1331"/>
    <cellStyle name="AeE­_laroux_2_41-06농림41 11" xfId="1332"/>
    <cellStyle name="ÅëÈ­_laroux_2_41-06농림41 11" xfId="1333"/>
    <cellStyle name="AeE­_laroux_2_41-06농림41 12" xfId="1334"/>
    <cellStyle name="ÅëÈ­_laroux_2_41-06농림41 12" xfId="1335"/>
    <cellStyle name="AeE­_laroux_2_41-06농림41 13" xfId="1336"/>
    <cellStyle name="ÅëÈ­_laroux_2_41-06농림41 13" xfId="1337"/>
    <cellStyle name="AeE­_laroux_2_41-06농림41 14" xfId="1338"/>
    <cellStyle name="ÅëÈ­_laroux_2_41-06농림41 14" xfId="1339"/>
    <cellStyle name="AeE­_laroux_2_41-06농림41 15" xfId="1340"/>
    <cellStyle name="ÅëÈ­_laroux_2_41-06농림41 15" xfId="1341"/>
    <cellStyle name="AeE­_laroux_2_41-06농림41 16" xfId="1342"/>
    <cellStyle name="ÅëÈ­_laroux_2_41-06농림41 16" xfId="1343"/>
    <cellStyle name="AeE­_laroux_2_41-06농림41 17" xfId="1344"/>
    <cellStyle name="ÅëÈ­_laroux_2_41-06농림41 17" xfId="1345"/>
    <cellStyle name="AeE­_laroux_2_41-06농림41 18" xfId="1346"/>
    <cellStyle name="ÅëÈ­_laroux_2_41-06농림41 18" xfId="1347"/>
    <cellStyle name="AeE­_laroux_2_41-06농림41 19" xfId="1348"/>
    <cellStyle name="ÅëÈ­_laroux_2_41-06농림41 19" xfId="1349"/>
    <cellStyle name="AeE­_laroux_2_41-06농림41 2" xfId="1350"/>
    <cellStyle name="ÅëÈ­_laroux_2_41-06농림41 2" xfId="1351"/>
    <cellStyle name="AeE­_laroux_2_41-06농림41 20" xfId="1352"/>
    <cellStyle name="ÅëÈ­_laroux_2_41-06농림41 20" xfId="1353"/>
    <cellStyle name="AeE­_laroux_2_41-06농림41 21" xfId="1354"/>
    <cellStyle name="ÅëÈ­_laroux_2_41-06농림41 21" xfId="1355"/>
    <cellStyle name="AeE­_laroux_2_41-06농림41 22" xfId="1356"/>
    <cellStyle name="ÅëÈ­_laroux_2_41-06농림41 22" xfId="1357"/>
    <cellStyle name="AeE­_laroux_2_41-06농림41 23" xfId="1358"/>
    <cellStyle name="ÅëÈ­_laroux_2_41-06농림41 23" xfId="1359"/>
    <cellStyle name="AeE­_laroux_2_41-06농림41 24" xfId="1360"/>
    <cellStyle name="ÅëÈ­_laroux_2_41-06농림41 24" xfId="1361"/>
    <cellStyle name="AeE­_laroux_2_41-06농림41 25" xfId="1362"/>
    <cellStyle name="ÅëÈ­_laroux_2_41-06농림41 25" xfId="1363"/>
    <cellStyle name="AeE­_laroux_2_41-06농림41 26" xfId="1364"/>
    <cellStyle name="ÅëÈ­_laroux_2_41-06농림41 26" xfId="1365"/>
    <cellStyle name="AeE­_laroux_2_41-06농림41 27" xfId="1366"/>
    <cellStyle name="ÅëÈ­_laroux_2_41-06농림41 27" xfId="1367"/>
    <cellStyle name="AeE­_laroux_2_41-06농림41 28" xfId="1368"/>
    <cellStyle name="ÅëÈ­_laroux_2_41-06농림41 28" xfId="1369"/>
    <cellStyle name="AeE­_laroux_2_41-06농림41 29" xfId="1370"/>
    <cellStyle name="ÅëÈ­_laroux_2_41-06농림41 29" xfId="1371"/>
    <cellStyle name="AeE­_laroux_2_41-06농림41 3" xfId="1372"/>
    <cellStyle name="ÅëÈ­_laroux_2_41-06농림41 3" xfId="1373"/>
    <cellStyle name="AeE­_laroux_2_41-06농림41 30" xfId="1374"/>
    <cellStyle name="ÅëÈ­_laroux_2_41-06농림41 30" xfId="1375"/>
    <cellStyle name="AeE­_laroux_2_41-06농림41 31" xfId="1376"/>
    <cellStyle name="ÅëÈ­_laroux_2_41-06농림41 31" xfId="1377"/>
    <cellStyle name="AeE­_laroux_2_41-06농림41 32" xfId="1378"/>
    <cellStyle name="ÅëÈ­_laroux_2_41-06농림41 32" xfId="1379"/>
    <cellStyle name="AeE­_laroux_2_41-06농림41 33" xfId="1380"/>
    <cellStyle name="ÅëÈ­_laroux_2_41-06농림41 33" xfId="1381"/>
    <cellStyle name="AeE­_laroux_2_41-06농림41 34" xfId="1382"/>
    <cellStyle name="ÅëÈ­_laroux_2_41-06농림41 34" xfId="1383"/>
    <cellStyle name="AeE­_laroux_2_41-06농림41 35" xfId="1384"/>
    <cellStyle name="ÅëÈ­_laroux_2_41-06농림41 35" xfId="1385"/>
    <cellStyle name="AeE­_laroux_2_41-06농림41 36" xfId="1386"/>
    <cellStyle name="ÅëÈ­_laroux_2_41-06농림41 36" xfId="1387"/>
    <cellStyle name="AeE­_laroux_2_41-06농림41 37" xfId="1388"/>
    <cellStyle name="ÅëÈ­_laroux_2_41-06농림41 37" xfId="1389"/>
    <cellStyle name="AeE­_laroux_2_41-06농림41 38" xfId="1390"/>
    <cellStyle name="ÅëÈ­_laroux_2_41-06농림41 38" xfId="1391"/>
    <cellStyle name="AeE­_laroux_2_41-06농림41 39" xfId="1392"/>
    <cellStyle name="ÅëÈ­_laroux_2_41-06농림41 39" xfId="1393"/>
    <cellStyle name="AeE­_laroux_2_41-06농림41 4" xfId="1394"/>
    <cellStyle name="ÅëÈ­_laroux_2_41-06농림41 4" xfId="1395"/>
    <cellStyle name="AeE­_laroux_2_41-06농림41 40" xfId="1396"/>
    <cellStyle name="ÅëÈ­_laroux_2_41-06농림41 40" xfId="1397"/>
    <cellStyle name="AeE­_laroux_2_41-06농림41 41" xfId="1398"/>
    <cellStyle name="ÅëÈ­_laroux_2_41-06농림41 41" xfId="1399"/>
    <cellStyle name="AeE­_laroux_2_41-06농림41 5" xfId="1400"/>
    <cellStyle name="ÅëÈ­_laroux_2_41-06농림41 5" xfId="1401"/>
    <cellStyle name="AeE­_laroux_2_41-06농림41 6" xfId="1402"/>
    <cellStyle name="ÅëÈ­_laroux_2_41-06농림41 6" xfId="1403"/>
    <cellStyle name="AeE­_laroux_2_41-06농림41 7" xfId="1404"/>
    <cellStyle name="ÅëÈ­_laroux_2_41-06농림41 7" xfId="1405"/>
    <cellStyle name="AeE­_laroux_2_41-06농림41 8" xfId="1406"/>
    <cellStyle name="ÅëÈ­_laroux_2_41-06농림41 8" xfId="1407"/>
    <cellStyle name="AeE­_laroux_2_41-06농림41 9" xfId="1408"/>
    <cellStyle name="ÅëÈ­_laroux_2_41-06농림41 9" xfId="1409"/>
    <cellStyle name="AeE­_Sheet1" xfId="159"/>
    <cellStyle name="ÅëÈ­_Sheet1" xfId="160"/>
    <cellStyle name="AeE­_Sheet1 10" xfId="1410"/>
    <cellStyle name="ÅëÈ­_Sheet1 10" xfId="1411"/>
    <cellStyle name="AeE­_Sheet1 11" xfId="1412"/>
    <cellStyle name="ÅëÈ­_Sheet1 11" xfId="1413"/>
    <cellStyle name="AeE­_Sheet1 12" xfId="1414"/>
    <cellStyle name="ÅëÈ­_Sheet1 12" xfId="1415"/>
    <cellStyle name="AeE­_Sheet1 12 10" xfId="4065"/>
    <cellStyle name="ÅëÈ­_Sheet1 13" xfId="1416"/>
    <cellStyle name="AeE­_Sheet1 14" xfId="1417"/>
    <cellStyle name="ÅëÈ­_Sheet1 14" xfId="1418"/>
    <cellStyle name="AeE­_Sheet1 14 10" xfId="4844"/>
    <cellStyle name="ÅëÈ­_Sheet1 14 10" xfId="4845"/>
    <cellStyle name="AeE­_Sheet1 14 11" xfId="4846"/>
    <cellStyle name="ÅëÈ­_Sheet1 14 11" xfId="4847"/>
    <cellStyle name="AeE­_Sheet1 14 12" xfId="4848"/>
    <cellStyle name="ÅëÈ­_Sheet1 14 12" xfId="4849"/>
    <cellStyle name="AeE­_Sheet1 14 13" xfId="4850"/>
    <cellStyle name="ÅëÈ­_Sheet1 14 13" xfId="4851"/>
    <cellStyle name="AeE­_Sheet1 14 14" xfId="4852"/>
    <cellStyle name="ÅëÈ­_Sheet1 14 14" xfId="4853"/>
    <cellStyle name="AeE­_Sheet1 14 15" xfId="4854"/>
    <cellStyle name="ÅëÈ­_Sheet1 14 15" xfId="4855"/>
    <cellStyle name="AeE­_Sheet1 14 16" xfId="4856"/>
    <cellStyle name="ÅëÈ­_Sheet1 14 16" xfId="4857"/>
    <cellStyle name="AeE­_Sheet1 14 17" xfId="4858"/>
    <cellStyle name="ÅëÈ­_Sheet1 14 17" xfId="4859"/>
    <cellStyle name="AeE­_Sheet1 14 18" xfId="4860"/>
    <cellStyle name="ÅëÈ­_Sheet1 14 18" xfId="4861"/>
    <cellStyle name="AeE­_Sheet1 14 19" xfId="4862"/>
    <cellStyle name="ÅëÈ­_Sheet1 14 19" xfId="4863"/>
    <cellStyle name="AeE­_Sheet1 14 2" xfId="4864"/>
    <cellStyle name="ÅëÈ­_Sheet1 14 2" xfId="4865"/>
    <cellStyle name="AeE­_Sheet1 14 20" xfId="4866"/>
    <cellStyle name="ÅëÈ­_Sheet1 14 20" xfId="4867"/>
    <cellStyle name="AeE­_Sheet1 14 21" xfId="4868"/>
    <cellStyle name="ÅëÈ­_Sheet1 14 21" xfId="4869"/>
    <cellStyle name="AeE­_Sheet1 14 22" xfId="4870"/>
    <cellStyle name="ÅëÈ­_Sheet1 14 22" xfId="4871"/>
    <cellStyle name="AeE­_Sheet1 14 23" xfId="4872"/>
    <cellStyle name="ÅëÈ­_Sheet1 14 23" xfId="4873"/>
    <cellStyle name="AeE­_Sheet1 14 24" xfId="4874"/>
    <cellStyle name="ÅëÈ­_Sheet1 14 24" xfId="4875"/>
    <cellStyle name="AeE­_Sheet1 14 25" xfId="4876"/>
    <cellStyle name="ÅëÈ­_Sheet1 14 25" xfId="4877"/>
    <cellStyle name="AeE­_Sheet1 14 26" xfId="4878"/>
    <cellStyle name="ÅëÈ­_Sheet1 14 26" xfId="4879"/>
    <cellStyle name="AeE­_Sheet1 14 27" xfId="4880"/>
    <cellStyle name="ÅëÈ­_Sheet1 14 27" xfId="4881"/>
    <cellStyle name="AeE­_Sheet1 14 28" xfId="4882"/>
    <cellStyle name="ÅëÈ­_Sheet1 14 28" xfId="4883"/>
    <cellStyle name="AeE­_Sheet1 14 29" xfId="4884"/>
    <cellStyle name="ÅëÈ­_Sheet1 14 29" xfId="4885"/>
    <cellStyle name="AeE­_Sheet1 14 3" xfId="4886"/>
    <cellStyle name="ÅëÈ­_Sheet1 14 3" xfId="4887"/>
    <cellStyle name="AeE­_Sheet1 14 30" xfId="4888"/>
    <cellStyle name="ÅëÈ­_Sheet1 14 30" xfId="4889"/>
    <cellStyle name="AeE­_Sheet1 14 31" xfId="4890"/>
    <cellStyle name="ÅëÈ­_Sheet1 14 31" xfId="4891"/>
    <cellStyle name="AeE­_Sheet1 14 32" xfId="4892"/>
    <cellStyle name="ÅëÈ­_Sheet1 14 32" xfId="4893"/>
    <cellStyle name="AeE­_Sheet1 14 33" xfId="4894"/>
    <cellStyle name="ÅëÈ­_Sheet1 14 33" xfId="4895"/>
    <cellStyle name="AeE­_Sheet1 14 34" xfId="4896"/>
    <cellStyle name="ÅëÈ­_Sheet1 14 34" xfId="4897"/>
    <cellStyle name="AeE­_Sheet1 14 35" xfId="4898"/>
    <cellStyle name="ÅëÈ­_Sheet1 14 35" xfId="4899"/>
    <cellStyle name="AeE­_Sheet1 14 36" xfId="4900"/>
    <cellStyle name="ÅëÈ­_Sheet1 14 36" xfId="4901"/>
    <cellStyle name="AeE­_Sheet1 14 37" xfId="4902"/>
    <cellStyle name="ÅëÈ­_Sheet1 14 37" xfId="4903"/>
    <cellStyle name="AeE­_Sheet1 14 38" xfId="4904"/>
    <cellStyle name="ÅëÈ­_Sheet1 14 38" xfId="4905"/>
    <cellStyle name="AeE­_Sheet1 14 39" xfId="4906"/>
    <cellStyle name="ÅëÈ­_Sheet1 14 39" xfId="4907"/>
    <cellStyle name="AeE­_Sheet1 14 4" xfId="4908"/>
    <cellStyle name="ÅëÈ­_Sheet1 14 4" xfId="4909"/>
    <cellStyle name="AeE­_Sheet1 14 40" xfId="4910"/>
    <cellStyle name="ÅëÈ­_Sheet1 14 40" xfId="4911"/>
    <cellStyle name="AeE­_Sheet1 14 5" xfId="4912"/>
    <cellStyle name="ÅëÈ­_Sheet1 14 5" xfId="4913"/>
    <cellStyle name="AeE­_Sheet1 14 6" xfId="4914"/>
    <cellStyle name="ÅëÈ­_Sheet1 14 6" xfId="4915"/>
    <cellStyle name="AeE­_Sheet1 14 7" xfId="4916"/>
    <cellStyle name="ÅëÈ­_Sheet1 14 7" xfId="4917"/>
    <cellStyle name="AeE­_Sheet1 14 8" xfId="4918"/>
    <cellStyle name="ÅëÈ­_Sheet1 14 8" xfId="4919"/>
    <cellStyle name="AeE­_Sheet1 14 9" xfId="4920"/>
    <cellStyle name="ÅëÈ­_Sheet1 14 9" xfId="4921"/>
    <cellStyle name="AeE­_Sheet1 15" xfId="1419"/>
    <cellStyle name="ÅëÈ­_Sheet1 15" xfId="1420"/>
    <cellStyle name="AeE­_Sheet1 16" xfId="1421"/>
    <cellStyle name="ÅëÈ­_Sheet1 16" xfId="1422"/>
    <cellStyle name="AeE­_Sheet1 17" xfId="1423"/>
    <cellStyle name="ÅëÈ­_Sheet1 17" xfId="1424"/>
    <cellStyle name="AeE­_Sheet1 18" xfId="1425"/>
    <cellStyle name="ÅëÈ­_Sheet1 18" xfId="1426"/>
    <cellStyle name="AeE­_Sheet1 19" xfId="1427"/>
    <cellStyle name="ÅëÈ­_Sheet1 19" xfId="1428"/>
    <cellStyle name="AeE­_Sheet1 2" xfId="1429"/>
    <cellStyle name="ÅëÈ­_Sheet1 2" xfId="1430"/>
    <cellStyle name="AeE­_Sheet1 20" xfId="1431"/>
    <cellStyle name="ÅëÈ­_Sheet1 20" xfId="1432"/>
    <cellStyle name="AeE­_Sheet1 21" xfId="1433"/>
    <cellStyle name="ÅëÈ­_Sheet1 21" xfId="1434"/>
    <cellStyle name="AeE­_Sheet1 22" xfId="1435"/>
    <cellStyle name="ÅëÈ­_Sheet1 22" xfId="1436"/>
    <cellStyle name="AeE­_Sheet1 23" xfId="1437"/>
    <cellStyle name="ÅëÈ­_Sheet1 23" xfId="1438"/>
    <cellStyle name="AeE­_Sheet1 24" xfId="1439"/>
    <cellStyle name="ÅëÈ­_Sheet1 24" xfId="1440"/>
    <cellStyle name="AeE­_Sheet1 25" xfId="1441"/>
    <cellStyle name="ÅëÈ­_Sheet1 25" xfId="1442"/>
    <cellStyle name="AeE­_Sheet1 26" xfId="1443"/>
    <cellStyle name="ÅëÈ­_Sheet1 26" xfId="1444"/>
    <cellStyle name="AeE­_Sheet1 27" xfId="1445"/>
    <cellStyle name="ÅëÈ­_Sheet1 27" xfId="1446"/>
    <cellStyle name="AeE­_Sheet1 28" xfId="1447"/>
    <cellStyle name="ÅëÈ­_Sheet1 28" xfId="1448"/>
    <cellStyle name="AeE­_Sheet1 29" xfId="1449"/>
    <cellStyle name="ÅëÈ­_Sheet1 29" xfId="1450"/>
    <cellStyle name="AeE­_Sheet1 3" xfId="1451"/>
    <cellStyle name="ÅëÈ­_Sheet1 3" xfId="1452"/>
    <cellStyle name="AeE­_Sheet1 30" xfId="1453"/>
    <cellStyle name="ÅëÈ­_Sheet1 30" xfId="1454"/>
    <cellStyle name="AeE­_Sheet1 31" xfId="1455"/>
    <cellStyle name="ÅëÈ­_Sheet1 31" xfId="1456"/>
    <cellStyle name="AeE­_Sheet1 32" xfId="1457"/>
    <cellStyle name="ÅëÈ­_Sheet1 32" xfId="1458"/>
    <cellStyle name="AeE­_Sheet1 33" xfId="1459"/>
    <cellStyle name="ÅëÈ­_Sheet1 33" xfId="1460"/>
    <cellStyle name="AeE­_Sheet1 34" xfId="1461"/>
    <cellStyle name="ÅëÈ­_Sheet1 34" xfId="1462"/>
    <cellStyle name="AeE­_Sheet1 35" xfId="1463"/>
    <cellStyle name="ÅëÈ­_Sheet1 35" xfId="1464"/>
    <cellStyle name="AeE­_Sheet1 36" xfId="1465"/>
    <cellStyle name="ÅëÈ­_Sheet1 36" xfId="1466"/>
    <cellStyle name="AeE­_Sheet1 37" xfId="1467"/>
    <cellStyle name="ÅëÈ­_Sheet1 37" xfId="1468"/>
    <cellStyle name="AeE­_Sheet1 38" xfId="1469"/>
    <cellStyle name="ÅëÈ­_Sheet1 38" xfId="1470"/>
    <cellStyle name="AeE­_Sheet1 39" xfId="1471"/>
    <cellStyle name="ÅëÈ­_Sheet1 39" xfId="1472"/>
    <cellStyle name="AeE­_Sheet1 4" xfId="1473"/>
    <cellStyle name="ÅëÈ­_Sheet1 4" xfId="1474"/>
    <cellStyle name="AeE­_Sheet1 40" xfId="1475"/>
    <cellStyle name="ÅëÈ­_Sheet1 40" xfId="1476"/>
    <cellStyle name="AeE­_Sheet1 41" xfId="1477"/>
    <cellStyle name="ÅëÈ­_Sheet1 41" xfId="1478"/>
    <cellStyle name="AeE­_Sheet1 5" xfId="1479"/>
    <cellStyle name="ÅëÈ­_Sheet1 5" xfId="1480"/>
    <cellStyle name="AeE­_Sheet1 6" xfId="1481"/>
    <cellStyle name="ÅëÈ­_Sheet1 6" xfId="1482"/>
    <cellStyle name="AeE­_Sheet1 7" xfId="1483"/>
    <cellStyle name="ÅëÈ­_Sheet1 7" xfId="1484"/>
    <cellStyle name="AeE­_Sheet1 8" xfId="1485"/>
    <cellStyle name="ÅëÈ­_Sheet1 8" xfId="1486"/>
    <cellStyle name="AeE­_Sheet1 9" xfId="1487"/>
    <cellStyle name="ÅëÈ­_Sheet1 9" xfId="1488"/>
    <cellStyle name="AeE­_Sheet1_41-06농림16" xfId="161"/>
    <cellStyle name="ÅëÈ­_Sheet1_41-06농림16" xfId="162"/>
    <cellStyle name="AeE­_Sheet1_41-06농림16 10" xfId="1489"/>
    <cellStyle name="ÅëÈ­_Sheet1_41-06농림16 10" xfId="1490"/>
    <cellStyle name="AeE­_Sheet1_41-06농림16 11" xfId="1491"/>
    <cellStyle name="ÅëÈ­_Sheet1_41-06농림16 11" xfId="1492"/>
    <cellStyle name="AeE­_Sheet1_41-06농림16 12" xfId="1493"/>
    <cellStyle name="ÅëÈ­_Sheet1_41-06농림16 12" xfId="1494"/>
    <cellStyle name="AeE­_Sheet1_41-06농림16 12 10" xfId="4066"/>
    <cellStyle name="ÅëÈ­_Sheet1_41-06농림16 13" xfId="1495"/>
    <cellStyle name="AeE­_Sheet1_41-06농림16 14" xfId="1496"/>
    <cellStyle name="ÅëÈ­_Sheet1_41-06농림16 14" xfId="1497"/>
    <cellStyle name="AeE­_Sheet1_41-06농림16 14 10" xfId="4922"/>
    <cellStyle name="ÅëÈ­_Sheet1_41-06농림16 14 10" xfId="4923"/>
    <cellStyle name="AeE­_Sheet1_41-06농림16 14 11" xfId="4924"/>
    <cellStyle name="ÅëÈ­_Sheet1_41-06농림16 14 11" xfId="4925"/>
    <cellStyle name="AeE­_Sheet1_41-06농림16 14 12" xfId="4926"/>
    <cellStyle name="ÅëÈ­_Sheet1_41-06농림16 14 12" xfId="4927"/>
    <cellStyle name="AeE­_Sheet1_41-06농림16 14 13" xfId="4928"/>
    <cellStyle name="ÅëÈ­_Sheet1_41-06농림16 14 13" xfId="4929"/>
    <cellStyle name="AeE­_Sheet1_41-06농림16 14 14" xfId="4930"/>
    <cellStyle name="ÅëÈ­_Sheet1_41-06농림16 14 14" xfId="4931"/>
    <cellStyle name="AeE­_Sheet1_41-06농림16 14 15" xfId="4932"/>
    <cellStyle name="ÅëÈ­_Sheet1_41-06농림16 14 15" xfId="4933"/>
    <cellStyle name="AeE­_Sheet1_41-06농림16 14 16" xfId="4934"/>
    <cellStyle name="ÅëÈ­_Sheet1_41-06농림16 14 16" xfId="4935"/>
    <cellStyle name="AeE­_Sheet1_41-06농림16 14 17" xfId="4936"/>
    <cellStyle name="ÅëÈ­_Sheet1_41-06농림16 14 17" xfId="4937"/>
    <cellStyle name="AeE­_Sheet1_41-06농림16 14 18" xfId="4938"/>
    <cellStyle name="ÅëÈ­_Sheet1_41-06농림16 14 18" xfId="4939"/>
    <cellStyle name="AeE­_Sheet1_41-06농림16 14 19" xfId="4940"/>
    <cellStyle name="ÅëÈ­_Sheet1_41-06농림16 14 19" xfId="4941"/>
    <cellStyle name="AeE­_Sheet1_41-06농림16 14 2" xfId="4942"/>
    <cellStyle name="ÅëÈ­_Sheet1_41-06농림16 14 2" xfId="4943"/>
    <cellStyle name="AeE­_Sheet1_41-06농림16 14 20" xfId="4944"/>
    <cellStyle name="ÅëÈ­_Sheet1_41-06농림16 14 20" xfId="4945"/>
    <cellStyle name="AeE­_Sheet1_41-06농림16 14 21" xfId="4946"/>
    <cellStyle name="ÅëÈ­_Sheet1_41-06농림16 14 21" xfId="4947"/>
    <cellStyle name="AeE­_Sheet1_41-06농림16 14 22" xfId="4948"/>
    <cellStyle name="ÅëÈ­_Sheet1_41-06농림16 14 22" xfId="4949"/>
    <cellStyle name="AeE­_Sheet1_41-06농림16 14 23" xfId="4950"/>
    <cellStyle name="ÅëÈ­_Sheet1_41-06농림16 14 23" xfId="4951"/>
    <cellStyle name="AeE­_Sheet1_41-06농림16 14 24" xfId="4952"/>
    <cellStyle name="ÅëÈ­_Sheet1_41-06농림16 14 24" xfId="4953"/>
    <cellStyle name="AeE­_Sheet1_41-06농림16 14 25" xfId="4954"/>
    <cellStyle name="ÅëÈ­_Sheet1_41-06농림16 14 25" xfId="4955"/>
    <cellStyle name="AeE­_Sheet1_41-06농림16 14 26" xfId="4956"/>
    <cellStyle name="ÅëÈ­_Sheet1_41-06농림16 14 26" xfId="4957"/>
    <cellStyle name="AeE­_Sheet1_41-06농림16 14 27" xfId="4958"/>
    <cellStyle name="ÅëÈ­_Sheet1_41-06농림16 14 27" xfId="4959"/>
    <cellStyle name="AeE­_Sheet1_41-06농림16 14 28" xfId="4960"/>
    <cellStyle name="ÅëÈ­_Sheet1_41-06농림16 14 28" xfId="4961"/>
    <cellStyle name="AeE­_Sheet1_41-06농림16 14 29" xfId="4962"/>
    <cellStyle name="ÅëÈ­_Sheet1_41-06농림16 14 29" xfId="4963"/>
    <cellStyle name="AeE­_Sheet1_41-06농림16 14 3" xfId="4964"/>
    <cellStyle name="ÅëÈ­_Sheet1_41-06농림16 14 3" xfId="4965"/>
    <cellStyle name="AeE­_Sheet1_41-06농림16 14 30" xfId="4966"/>
    <cellStyle name="ÅëÈ­_Sheet1_41-06농림16 14 30" xfId="4967"/>
    <cellStyle name="AeE­_Sheet1_41-06농림16 14 31" xfId="4968"/>
    <cellStyle name="ÅëÈ­_Sheet1_41-06농림16 14 31" xfId="4969"/>
    <cellStyle name="AeE­_Sheet1_41-06농림16 14 32" xfId="4970"/>
    <cellStyle name="ÅëÈ­_Sheet1_41-06농림16 14 32" xfId="4971"/>
    <cellStyle name="AeE­_Sheet1_41-06농림16 14 33" xfId="4972"/>
    <cellStyle name="ÅëÈ­_Sheet1_41-06농림16 14 33" xfId="4973"/>
    <cellStyle name="AeE­_Sheet1_41-06농림16 14 34" xfId="4974"/>
    <cellStyle name="ÅëÈ­_Sheet1_41-06농림16 14 34" xfId="4975"/>
    <cellStyle name="AeE­_Sheet1_41-06농림16 14 35" xfId="4976"/>
    <cellStyle name="ÅëÈ­_Sheet1_41-06농림16 14 35" xfId="4977"/>
    <cellStyle name="AeE­_Sheet1_41-06농림16 14 36" xfId="4978"/>
    <cellStyle name="ÅëÈ­_Sheet1_41-06농림16 14 36" xfId="4979"/>
    <cellStyle name="AeE­_Sheet1_41-06농림16 14 37" xfId="4980"/>
    <cellStyle name="ÅëÈ­_Sheet1_41-06농림16 14 37" xfId="4981"/>
    <cellStyle name="AeE­_Sheet1_41-06농림16 14 38" xfId="4982"/>
    <cellStyle name="ÅëÈ­_Sheet1_41-06농림16 14 38" xfId="4983"/>
    <cellStyle name="AeE­_Sheet1_41-06농림16 14 39" xfId="4984"/>
    <cellStyle name="ÅëÈ­_Sheet1_41-06농림16 14 39" xfId="4985"/>
    <cellStyle name="AeE­_Sheet1_41-06농림16 14 4" xfId="4986"/>
    <cellStyle name="ÅëÈ­_Sheet1_41-06농림16 14 4" xfId="4987"/>
    <cellStyle name="AeE­_Sheet1_41-06농림16 14 40" xfId="4988"/>
    <cellStyle name="ÅëÈ­_Sheet1_41-06농림16 14 40" xfId="4989"/>
    <cellStyle name="AeE­_Sheet1_41-06농림16 14 5" xfId="4990"/>
    <cellStyle name="ÅëÈ­_Sheet1_41-06농림16 14 5" xfId="4991"/>
    <cellStyle name="AeE­_Sheet1_41-06농림16 14 6" xfId="4992"/>
    <cellStyle name="ÅëÈ­_Sheet1_41-06농림16 14 6" xfId="4993"/>
    <cellStyle name="AeE­_Sheet1_41-06농림16 14 7" xfId="4994"/>
    <cellStyle name="ÅëÈ­_Sheet1_41-06농림16 14 7" xfId="4995"/>
    <cellStyle name="AeE­_Sheet1_41-06농림16 14 8" xfId="4996"/>
    <cellStyle name="ÅëÈ­_Sheet1_41-06농림16 14 8" xfId="4997"/>
    <cellStyle name="AeE­_Sheet1_41-06농림16 14 9" xfId="4998"/>
    <cellStyle name="ÅëÈ­_Sheet1_41-06농림16 14 9" xfId="4999"/>
    <cellStyle name="AeE­_Sheet1_41-06농림16 15" xfId="1498"/>
    <cellStyle name="ÅëÈ­_Sheet1_41-06농림16 15" xfId="1499"/>
    <cellStyle name="AeE­_Sheet1_41-06농림16 16" xfId="1500"/>
    <cellStyle name="ÅëÈ­_Sheet1_41-06농림16 16" xfId="1501"/>
    <cellStyle name="AeE­_Sheet1_41-06농림16 17" xfId="1502"/>
    <cellStyle name="ÅëÈ­_Sheet1_41-06농림16 17" xfId="1503"/>
    <cellStyle name="AeE­_Sheet1_41-06농림16 18" xfId="1504"/>
    <cellStyle name="ÅëÈ­_Sheet1_41-06농림16 18" xfId="1505"/>
    <cellStyle name="AeE­_Sheet1_41-06농림16 19" xfId="1506"/>
    <cellStyle name="ÅëÈ­_Sheet1_41-06농림16 19" xfId="1507"/>
    <cellStyle name="AeE­_Sheet1_41-06농림16 2" xfId="1508"/>
    <cellStyle name="ÅëÈ­_Sheet1_41-06농림16 2" xfId="1509"/>
    <cellStyle name="AeE­_Sheet1_41-06농림16 20" xfId="1510"/>
    <cellStyle name="ÅëÈ­_Sheet1_41-06농림16 20" xfId="1511"/>
    <cellStyle name="AeE­_Sheet1_41-06농림16 21" xfId="1512"/>
    <cellStyle name="ÅëÈ­_Sheet1_41-06농림16 21" xfId="1513"/>
    <cellStyle name="AeE­_Sheet1_41-06농림16 22" xfId="1514"/>
    <cellStyle name="ÅëÈ­_Sheet1_41-06농림16 22" xfId="1515"/>
    <cellStyle name="AeE­_Sheet1_41-06농림16 23" xfId="1516"/>
    <cellStyle name="ÅëÈ­_Sheet1_41-06농림16 23" xfId="1517"/>
    <cellStyle name="AeE­_Sheet1_41-06농림16 24" xfId="1518"/>
    <cellStyle name="ÅëÈ­_Sheet1_41-06농림16 24" xfId="1519"/>
    <cellStyle name="AeE­_Sheet1_41-06농림16 25" xfId="1520"/>
    <cellStyle name="ÅëÈ­_Sheet1_41-06농림16 25" xfId="1521"/>
    <cellStyle name="AeE­_Sheet1_41-06농림16 26" xfId="1522"/>
    <cellStyle name="ÅëÈ­_Sheet1_41-06농림16 26" xfId="1523"/>
    <cellStyle name="AeE­_Sheet1_41-06농림16 27" xfId="1524"/>
    <cellStyle name="ÅëÈ­_Sheet1_41-06농림16 27" xfId="1525"/>
    <cellStyle name="AeE­_Sheet1_41-06농림16 28" xfId="1526"/>
    <cellStyle name="ÅëÈ­_Sheet1_41-06농림16 28" xfId="1527"/>
    <cellStyle name="AeE­_Sheet1_41-06농림16 29" xfId="1528"/>
    <cellStyle name="ÅëÈ­_Sheet1_41-06농림16 29" xfId="1529"/>
    <cellStyle name="AeE­_Sheet1_41-06농림16 3" xfId="1530"/>
    <cellStyle name="ÅëÈ­_Sheet1_41-06농림16 3" xfId="1531"/>
    <cellStyle name="AeE­_Sheet1_41-06농림16 30" xfId="1532"/>
    <cellStyle name="ÅëÈ­_Sheet1_41-06농림16 30" xfId="1533"/>
    <cellStyle name="AeE­_Sheet1_41-06농림16 31" xfId="1534"/>
    <cellStyle name="ÅëÈ­_Sheet1_41-06농림16 31" xfId="1535"/>
    <cellStyle name="AeE­_Sheet1_41-06농림16 32" xfId="1536"/>
    <cellStyle name="ÅëÈ­_Sheet1_41-06농림16 32" xfId="1537"/>
    <cellStyle name="AeE­_Sheet1_41-06농림16 33" xfId="1538"/>
    <cellStyle name="ÅëÈ­_Sheet1_41-06농림16 33" xfId="1539"/>
    <cellStyle name="AeE­_Sheet1_41-06농림16 34" xfId="1540"/>
    <cellStyle name="ÅëÈ­_Sheet1_41-06농림16 34" xfId="1541"/>
    <cellStyle name="AeE­_Sheet1_41-06농림16 35" xfId="1542"/>
    <cellStyle name="ÅëÈ­_Sheet1_41-06농림16 35" xfId="1543"/>
    <cellStyle name="AeE­_Sheet1_41-06농림16 36" xfId="1544"/>
    <cellStyle name="ÅëÈ­_Sheet1_41-06농림16 36" xfId="1545"/>
    <cellStyle name="AeE­_Sheet1_41-06농림16 37" xfId="1546"/>
    <cellStyle name="ÅëÈ­_Sheet1_41-06농림16 37" xfId="1547"/>
    <cellStyle name="AeE­_Sheet1_41-06농림16 38" xfId="1548"/>
    <cellStyle name="ÅëÈ­_Sheet1_41-06농림16 38" xfId="1549"/>
    <cellStyle name="AeE­_Sheet1_41-06농림16 39" xfId="1550"/>
    <cellStyle name="ÅëÈ­_Sheet1_41-06농림16 39" xfId="1551"/>
    <cellStyle name="AeE­_Sheet1_41-06농림16 4" xfId="1552"/>
    <cellStyle name="ÅëÈ­_Sheet1_41-06농림16 4" xfId="1553"/>
    <cellStyle name="AeE­_Sheet1_41-06농림16 40" xfId="1554"/>
    <cellStyle name="ÅëÈ­_Sheet1_41-06농림16 40" xfId="1555"/>
    <cellStyle name="AeE­_Sheet1_41-06농림16 41" xfId="1556"/>
    <cellStyle name="ÅëÈ­_Sheet1_41-06농림16 41" xfId="1557"/>
    <cellStyle name="AeE­_Sheet1_41-06농림16 5" xfId="1558"/>
    <cellStyle name="ÅëÈ­_Sheet1_41-06농림16 5" xfId="1559"/>
    <cellStyle name="AeE­_Sheet1_41-06농림16 6" xfId="1560"/>
    <cellStyle name="ÅëÈ­_Sheet1_41-06농림16 6" xfId="1561"/>
    <cellStyle name="AeE­_Sheet1_41-06농림16 7" xfId="1562"/>
    <cellStyle name="ÅëÈ­_Sheet1_41-06농림16 7" xfId="1563"/>
    <cellStyle name="AeE­_Sheet1_41-06농림16 8" xfId="1564"/>
    <cellStyle name="ÅëÈ­_Sheet1_41-06농림16 8" xfId="1565"/>
    <cellStyle name="AeE­_Sheet1_41-06농림16 9" xfId="1566"/>
    <cellStyle name="ÅëÈ­_Sheet1_41-06농림16 9" xfId="1567"/>
    <cellStyle name="AeE­_Sheet1_41-06농림41" xfId="163"/>
    <cellStyle name="ÅëÈ­_Sheet1_41-06농림41" xfId="164"/>
    <cellStyle name="AeE­_Sheet1_41-06농림41 10" xfId="1568"/>
    <cellStyle name="ÅëÈ­_Sheet1_41-06농림41 10" xfId="1569"/>
    <cellStyle name="AeE­_Sheet1_41-06농림41 11" xfId="1570"/>
    <cellStyle name="ÅëÈ­_Sheet1_41-06농림41 11" xfId="1571"/>
    <cellStyle name="AeE­_Sheet1_41-06농림41 12" xfId="1572"/>
    <cellStyle name="ÅëÈ­_Sheet1_41-06농림41 12" xfId="1573"/>
    <cellStyle name="AeE­_Sheet1_41-06농림41 12 10" xfId="4067"/>
    <cellStyle name="ÅëÈ­_Sheet1_41-06농림41 13" xfId="1574"/>
    <cellStyle name="AeE­_Sheet1_41-06농림41 14" xfId="1575"/>
    <cellStyle name="ÅëÈ­_Sheet1_41-06농림41 14" xfId="1576"/>
    <cellStyle name="AeE­_Sheet1_41-06농림41 14 10" xfId="5000"/>
    <cellStyle name="ÅëÈ­_Sheet1_41-06농림41 14 10" xfId="5001"/>
    <cellStyle name="AeE­_Sheet1_41-06농림41 14 11" xfId="5002"/>
    <cellStyle name="ÅëÈ­_Sheet1_41-06농림41 14 11" xfId="5003"/>
    <cellStyle name="AeE­_Sheet1_41-06농림41 14 12" xfId="5004"/>
    <cellStyle name="ÅëÈ­_Sheet1_41-06농림41 14 12" xfId="5005"/>
    <cellStyle name="AeE­_Sheet1_41-06농림41 14 13" xfId="5006"/>
    <cellStyle name="ÅëÈ­_Sheet1_41-06농림41 14 13" xfId="5007"/>
    <cellStyle name="AeE­_Sheet1_41-06농림41 14 14" xfId="5008"/>
    <cellStyle name="ÅëÈ­_Sheet1_41-06농림41 14 14" xfId="5009"/>
    <cellStyle name="AeE­_Sheet1_41-06농림41 14 15" xfId="5010"/>
    <cellStyle name="ÅëÈ­_Sheet1_41-06농림41 14 15" xfId="5011"/>
    <cellStyle name="AeE­_Sheet1_41-06농림41 14 16" xfId="5012"/>
    <cellStyle name="ÅëÈ­_Sheet1_41-06농림41 14 16" xfId="5013"/>
    <cellStyle name="AeE­_Sheet1_41-06농림41 14 17" xfId="5014"/>
    <cellStyle name="ÅëÈ­_Sheet1_41-06농림41 14 17" xfId="5015"/>
    <cellStyle name="AeE­_Sheet1_41-06농림41 14 18" xfId="5016"/>
    <cellStyle name="ÅëÈ­_Sheet1_41-06농림41 14 18" xfId="5017"/>
    <cellStyle name="AeE­_Sheet1_41-06농림41 14 19" xfId="5018"/>
    <cellStyle name="ÅëÈ­_Sheet1_41-06농림41 14 19" xfId="5019"/>
    <cellStyle name="AeE­_Sheet1_41-06농림41 14 2" xfId="5020"/>
    <cellStyle name="ÅëÈ­_Sheet1_41-06농림41 14 2" xfId="5021"/>
    <cellStyle name="AeE­_Sheet1_41-06농림41 14 20" xfId="5022"/>
    <cellStyle name="ÅëÈ­_Sheet1_41-06농림41 14 20" xfId="5023"/>
    <cellStyle name="AeE­_Sheet1_41-06농림41 14 21" xfId="5024"/>
    <cellStyle name="ÅëÈ­_Sheet1_41-06농림41 14 21" xfId="5025"/>
    <cellStyle name="AeE­_Sheet1_41-06농림41 14 22" xfId="5026"/>
    <cellStyle name="ÅëÈ­_Sheet1_41-06농림41 14 22" xfId="5027"/>
    <cellStyle name="AeE­_Sheet1_41-06농림41 14 23" xfId="5028"/>
    <cellStyle name="ÅëÈ­_Sheet1_41-06농림41 14 23" xfId="5029"/>
    <cellStyle name="AeE­_Sheet1_41-06농림41 14 24" xfId="5030"/>
    <cellStyle name="ÅëÈ­_Sheet1_41-06농림41 14 24" xfId="5031"/>
    <cellStyle name="AeE­_Sheet1_41-06농림41 14 25" xfId="5032"/>
    <cellStyle name="ÅëÈ­_Sheet1_41-06농림41 14 25" xfId="5033"/>
    <cellStyle name="AeE­_Sheet1_41-06농림41 14 26" xfId="5034"/>
    <cellStyle name="ÅëÈ­_Sheet1_41-06농림41 14 26" xfId="5035"/>
    <cellStyle name="AeE­_Sheet1_41-06농림41 14 27" xfId="5036"/>
    <cellStyle name="ÅëÈ­_Sheet1_41-06농림41 14 27" xfId="5037"/>
    <cellStyle name="AeE­_Sheet1_41-06농림41 14 28" xfId="5038"/>
    <cellStyle name="ÅëÈ­_Sheet1_41-06농림41 14 28" xfId="5039"/>
    <cellStyle name="AeE­_Sheet1_41-06농림41 14 29" xfId="5040"/>
    <cellStyle name="ÅëÈ­_Sheet1_41-06농림41 14 29" xfId="5041"/>
    <cellStyle name="AeE­_Sheet1_41-06농림41 14 3" xfId="5042"/>
    <cellStyle name="ÅëÈ­_Sheet1_41-06농림41 14 3" xfId="5043"/>
    <cellStyle name="AeE­_Sheet1_41-06농림41 14 30" xfId="5044"/>
    <cellStyle name="ÅëÈ­_Sheet1_41-06농림41 14 30" xfId="5045"/>
    <cellStyle name="AeE­_Sheet1_41-06농림41 14 31" xfId="5046"/>
    <cellStyle name="ÅëÈ­_Sheet1_41-06농림41 14 31" xfId="5047"/>
    <cellStyle name="AeE­_Sheet1_41-06농림41 14 32" xfId="5048"/>
    <cellStyle name="ÅëÈ­_Sheet1_41-06농림41 14 32" xfId="5049"/>
    <cellStyle name="AeE­_Sheet1_41-06농림41 14 33" xfId="5050"/>
    <cellStyle name="ÅëÈ­_Sheet1_41-06농림41 14 33" xfId="5051"/>
    <cellStyle name="AeE­_Sheet1_41-06농림41 14 34" xfId="5052"/>
    <cellStyle name="ÅëÈ­_Sheet1_41-06농림41 14 34" xfId="5053"/>
    <cellStyle name="AeE­_Sheet1_41-06농림41 14 35" xfId="5054"/>
    <cellStyle name="ÅëÈ­_Sheet1_41-06농림41 14 35" xfId="5055"/>
    <cellStyle name="AeE­_Sheet1_41-06농림41 14 36" xfId="5056"/>
    <cellStyle name="ÅëÈ­_Sheet1_41-06농림41 14 36" xfId="5057"/>
    <cellStyle name="AeE­_Sheet1_41-06농림41 14 37" xfId="5058"/>
    <cellStyle name="ÅëÈ­_Sheet1_41-06농림41 14 37" xfId="5059"/>
    <cellStyle name="AeE­_Sheet1_41-06농림41 14 38" xfId="5060"/>
    <cellStyle name="ÅëÈ­_Sheet1_41-06농림41 14 38" xfId="5061"/>
    <cellStyle name="AeE­_Sheet1_41-06농림41 14 39" xfId="5062"/>
    <cellStyle name="ÅëÈ­_Sheet1_41-06농림41 14 39" xfId="5063"/>
    <cellStyle name="AeE­_Sheet1_41-06농림41 14 4" xfId="5064"/>
    <cellStyle name="ÅëÈ­_Sheet1_41-06농림41 14 4" xfId="5065"/>
    <cellStyle name="AeE­_Sheet1_41-06농림41 14 40" xfId="5066"/>
    <cellStyle name="ÅëÈ­_Sheet1_41-06농림41 14 40" xfId="5067"/>
    <cellStyle name="AeE­_Sheet1_41-06농림41 14 5" xfId="5068"/>
    <cellStyle name="ÅëÈ­_Sheet1_41-06농림41 14 5" xfId="5069"/>
    <cellStyle name="AeE­_Sheet1_41-06농림41 14 6" xfId="5070"/>
    <cellStyle name="ÅëÈ­_Sheet1_41-06농림41 14 6" xfId="5071"/>
    <cellStyle name="AeE­_Sheet1_41-06농림41 14 7" xfId="5072"/>
    <cellStyle name="ÅëÈ­_Sheet1_41-06농림41 14 7" xfId="5073"/>
    <cellStyle name="AeE­_Sheet1_41-06농림41 14 8" xfId="5074"/>
    <cellStyle name="ÅëÈ­_Sheet1_41-06농림41 14 8" xfId="5075"/>
    <cellStyle name="AeE­_Sheet1_41-06농림41 14 9" xfId="5076"/>
    <cellStyle name="ÅëÈ­_Sheet1_41-06농림41 14 9" xfId="5077"/>
    <cellStyle name="AeE­_Sheet1_41-06농림41 15" xfId="1577"/>
    <cellStyle name="ÅëÈ­_Sheet1_41-06농림41 15" xfId="1578"/>
    <cellStyle name="AeE­_Sheet1_41-06농림41 16" xfId="1579"/>
    <cellStyle name="ÅëÈ­_Sheet1_41-06농림41 16" xfId="1580"/>
    <cellStyle name="AeE­_Sheet1_41-06농림41 17" xfId="1581"/>
    <cellStyle name="ÅëÈ­_Sheet1_41-06농림41 17" xfId="1582"/>
    <cellStyle name="AeE­_Sheet1_41-06농림41 18" xfId="1583"/>
    <cellStyle name="ÅëÈ­_Sheet1_41-06농림41 18" xfId="1584"/>
    <cellStyle name="AeE­_Sheet1_41-06농림41 19" xfId="1585"/>
    <cellStyle name="ÅëÈ­_Sheet1_41-06농림41 19" xfId="1586"/>
    <cellStyle name="AeE­_Sheet1_41-06농림41 2" xfId="1587"/>
    <cellStyle name="ÅëÈ­_Sheet1_41-06농림41 2" xfId="1588"/>
    <cellStyle name="AeE­_Sheet1_41-06농림41 20" xfId="1589"/>
    <cellStyle name="ÅëÈ­_Sheet1_41-06농림41 20" xfId="1590"/>
    <cellStyle name="AeE­_Sheet1_41-06농림41 21" xfId="1591"/>
    <cellStyle name="ÅëÈ­_Sheet1_41-06농림41 21" xfId="1592"/>
    <cellStyle name="AeE­_Sheet1_41-06농림41 22" xfId="1593"/>
    <cellStyle name="ÅëÈ­_Sheet1_41-06농림41 22" xfId="1594"/>
    <cellStyle name="AeE­_Sheet1_41-06농림41 23" xfId="1595"/>
    <cellStyle name="ÅëÈ­_Sheet1_41-06농림41 23" xfId="1596"/>
    <cellStyle name="AeE­_Sheet1_41-06농림41 24" xfId="1597"/>
    <cellStyle name="ÅëÈ­_Sheet1_41-06농림41 24" xfId="1598"/>
    <cellStyle name="AeE­_Sheet1_41-06농림41 25" xfId="1599"/>
    <cellStyle name="ÅëÈ­_Sheet1_41-06농림41 25" xfId="1600"/>
    <cellStyle name="AeE­_Sheet1_41-06농림41 26" xfId="1601"/>
    <cellStyle name="ÅëÈ­_Sheet1_41-06농림41 26" xfId="1602"/>
    <cellStyle name="AeE­_Sheet1_41-06농림41 27" xfId="1603"/>
    <cellStyle name="ÅëÈ­_Sheet1_41-06농림41 27" xfId="1604"/>
    <cellStyle name="AeE­_Sheet1_41-06농림41 28" xfId="1605"/>
    <cellStyle name="ÅëÈ­_Sheet1_41-06농림41 28" xfId="1606"/>
    <cellStyle name="AeE­_Sheet1_41-06농림41 29" xfId="1607"/>
    <cellStyle name="ÅëÈ­_Sheet1_41-06농림41 29" xfId="1608"/>
    <cellStyle name="AeE­_Sheet1_41-06농림41 3" xfId="1609"/>
    <cellStyle name="ÅëÈ­_Sheet1_41-06농림41 3" xfId="1610"/>
    <cellStyle name="AeE­_Sheet1_41-06농림41 30" xfId="1611"/>
    <cellStyle name="ÅëÈ­_Sheet1_41-06농림41 30" xfId="1612"/>
    <cellStyle name="AeE­_Sheet1_41-06농림41 31" xfId="1613"/>
    <cellStyle name="ÅëÈ­_Sheet1_41-06농림41 31" xfId="1614"/>
    <cellStyle name="AeE­_Sheet1_41-06농림41 32" xfId="1615"/>
    <cellStyle name="ÅëÈ­_Sheet1_41-06농림41 32" xfId="1616"/>
    <cellStyle name="AeE­_Sheet1_41-06농림41 33" xfId="1617"/>
    <cellStyle name="ÅëÈ­_Sheet1_41-06농림41 33" xfId="1618"/>
    <cellStyle name="AeE­_Sheet1_41-06농림41 34" xfId="1619"/>
    <cellStyle name="ÅëÈ­_Sheet1_41-06농림41 34" xfId="1620"/>
    <cellStyle name="AeE­_Sheet1_41-06농림41 35" xfId="1621"/>
    <cellStyle name="ÅëÈ­_Sheet1_41-06농림41 35" xfId="1622"/>
    <cellStyle name="AeE­_Sheet1_41-06농림41 36" xfId="1623"/>
    <cellStyle name="ÅëÈ­_Sheet1_41-06농림41 36" xfId="1624"/>
    <cellStyle name="AeE­_Sheet1_41-06농림41 37" xfId="1625"/>
    <cellStyle name="ÅëÈ­_Sheet1_41-06농림41 37" xfId="1626"/>
    <cellStyle name="AeE­_Sheet1_41-06농림41 38" xfId="1627"/>
    <cellStyle name="ÅëÈ­_Sheet1_41-06농림41 38" xfId="1628"/>
    <cellStyle name="AeE­_Sheet1_41-06농림41 39" xfId="1629"/>
    <cellStyle name="ÅëÈ­_Sheet1_41-06농림41 39" xfId="1630"/>
    <cellStyle name="AeE­_Sheet1_41-06농림41 4" xfId="1631"/>
    <cellStyle name="ÅëÈ­_Sheet1_41-06농림41 4" xfId="1632"/>
    <cellStyle name="AeE­_Sheet1_41-06농림41 40" xfId="1633"/>
    <cellStyle name="ÅëÈ­_Sheet1_41-06농림41 40" xfId="1634"/>
    <cellStyle name="AeE­_Sheet1_41-06농림41 41" xfId="1635"/>
    <cellStyle name="ÅëÈ­_Sheet1_41-06농림41 41" xfId="1636"/>
    <cellStyle name="AeE­_Sheet1_41-06농림41 5" xfId="1637"/>
    <cellStyle name="ÅëÈ­_Sheet1_41-06농림41 5" xfId="1638"/>
    <cellStyle name="AeE­_Sheet1_41-06농림41 6" xfId="1639"/>
    <cellStyle name="ÅëÈ­_Sheet1_41-06농림41 6" xfId="1640"/>
    <cellStyle name="AeE­_Sheet1_41-06농림41 7" xfId="1641"/>
    <cellStyle name="ÅëÈ­_Sheet1_41-06농림41 7" xfId="1642"/>
    <cellStyle name="AeE­_Sheet1_41-06농림41 8" xfId="1643"/>
    <cellStyle name="ÅëÈ­_Sheet1_41-06농림41 8" xfId="1644"/>
    <cellStyle name="AeE­_Sheet1_41-06농림41 9" xfId="1645"/>
    <cellStyle name="ÅëÈ­_Sheet1_41-06농림41 9" xfId="1646"/>
    <cellStyle name="AeE¡ⓒ [0]_INQUIRY ￠?￥i¨u¡AAⓒ￢Aⓒª " xfId="165"/>
    <cellStyle name="AeE¡ⓒ_INQUIRY ￠?￥i¨u¡AAⓒ￢Aⓒª " xfId="166"/>
    <cellStyle name="ALIGNMENT" xfId="3228"/>
    <cellStyle name="AÞ¸¶ [0]_ 2ÆAAþº° " xfId="809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laroux_1 10" xfId="1647"/>
    <cellStyle name="ÄÞ¸¶ [0]_laroux_1 10" xfId="1648"/>
    <cellStyle name="AÞ¸¶ [0]_laroux_1 11" xfId="1649"/>
    <cellStyle name="ÄÞ¸¶ [0]_laroux_1 11" xfId="1650"/>
    <cellStyle name="AÞ¸¶ [0]_laroux_1 12" xfId="1651"/>
    <cellStyle name="ÄÞ¸¶ [0]_laroux_1 12" xfId="1652"/>
    <cellStyle name="AÞ¸¶ [0]_laroux_1 12 10" xfId="4068"/>
    <cellStyle name="ÄÞ¸¶ [0]_laroux_1 13" xfId="1653"/>
    <cellStyle name="AÞ¸¶ [0]_laroux_1 14" xfId="1654"/>
    <cellStyle name="ÄÞ¸¶ [0]_laroux_1 14" xfId="1655"/>
    <cellStyle name="AÞ¸¶ [0]_laroux_1 14 10" xfId="5078"/>
    <cellStyle name="ÄÞ¸¶ [0]_laroux_1 14 10" xfId="5079"/>
    <cellStyle name="AÞ¸¶ [0]_laroux_1 14 11" xfId="5080"/>
    <cellStyle name="ÄÞ¸¶ [0]_laroux_1 14 11" xfId="5081"/>
    <cellStyle name="AÞ¸¶ [0]_laroux_1 14 12" xfId="5082"/>
    <cellStyle name="ÄÞ¸¶ [0]_laroux_1 14 12" xfId="5083"/>
    <cellStyle name="AÞ¸¶ [0]_laroux_1 14 13" xfId="5084"/>
    <cellStyle name="ÄÞ¸¶ [0]_laroux_1 14 13" xfId="5085"/>
    <cellStyle name="AÞ¸¶ [0]_laroux_1 14 14" xfId="5086"/>
    <cellStyle name="ÄÞ¸¶ [0]_laroux_1 14 14" xfId="5087"/>
    <cellStyle name="AÞ¸¶ [0]_laroux_1 14 15" xfId="5088"/>
    <cellStyle name="ÄÞ¸¶ [0]_laroux_1 14 15" xfId="5089"/>
    <cellStyle name="AÞ¸¶ [0]_laroux_1 14 16" xfId="5090"/>
    <cellStyle name="ÄÞ¸¶ [0]_laroux_1 14 16" xfId="5091"/>
    <cellStyle name="AÞ¸¶ [0]_laroux_1 14 17" xfId="5092"/>
    <cellStyle name="ÄÞ¸¶ [0]_laroux_1 14 17" xfId="5093"/>
    <cellStyle name="AÞ¸¶ [0]_laroux_1 14 18" xfId="5094"/>
    <cellStyle name="ÄÞ¸¶ [0]_laroux_1 14 18" xfId="5095"/>
    <cellStyle name="AÞ¸¶ [0]_laroux_1 14 19" xfId="5096"/>
    <cellStyle name="ÄÞ¸¶ [0]_laroux_1 14 19" xfId="5097"/>
    <cellStyle name="AÞ¸¶ [0]_laroux_1 14 2" xfId="5098"/>
    <cellStyle name="ÄÞ¸¶ [0]_laroux_1 14 2" xfId="5099"/>
    <cellStyle name="AÞ¸¶ [0]_laroux_1 14 20" xfId="5100"/>
    <cellStyle name="ÄÞ¸¶ [0]_laroux_1 14 20" xfId="5101"/>
    <cellStyle name="AÞ¸¶ [0]_laroux_1 14 21" xfId="5102"/>
    <cellStyle name="ÄÞ¸¶ [0]_laroux_1 14 21" xfId="5103"/>
    <cellStyle name="AÞ¸¶ [0]_laroux_1 14 22" xfId="5104"/>
    <cellStyle name="ÄÞ¸¶ [0]_laroux_1 14 22" xfId="5105"/>
    <cellStyle name="AÞ¸¶ [0]_laroux_1 14 23" xfId="5106"/>
    <cellStyle name="ÄÞ¸¶ [0]_laroux_1 14 23" xfId="5107"/>
    <cellStyle name="AÞ¸¶ [0]_laroux_1 14 24" xfId="5108"/>
    <cellStyle name="ÄÞ¸¶ [0]_laroux_1 14 24" xfId="5109"/>
    <cellStyle name="AÞ¸¶ [0]_laroux_1 14 25" xfId="5110"/>
    <cellStyle name="ÄÞ¸¶ [0]_laroux_1 14 25" xfId="5111"/>
    <cellStyle name="AÞ¸¶ [0]_laroux_1 14 26" xfId="5112"/>
    <cellStyle name="ÄÞ¸¶ [0]_laroux_1 14 26" xfId="5113"/>
    <cellStyle name="AÞ¸¶ [0]_laroux_1 14 27" xfId="5114"/>
    <cellStyle name="ÄÞ¸¶ [0]_laroux_1 14 27" xfId="5115"/>
    <cellStyle name="AÞ¸¶ [0]_laroux_1 14 28" xfId="5116"/>
    <cellStyle name="ÄÞ¸¶ [0]_laroux_1 14 28" xfId="5117"/>
    <cellStyle name="AÞ¸¶ [0]_laroux_1 14 29" xfId="5118"/>
    <cellStyle name="ÄÞ¸¶ [0]_laroux_1 14 29" xfId="5119"/>
    <cellStyle name="AÞ¸¶ [0]_laroux_1 14 3" xfId="5120"/>
    <cellStyle name="ÄÞ¸¶ [0]_laroux_1 14 3" xfId="5121"/>
    <cellStyle name="AÞ¸¶ [0]_laroux_1 14 30" xfId="5122"/>
    <cellStyle name="ÄÞ¸¶ [0]_laroux_1 14 30" xfId="5123"/>
    <cellStyle name="AÞ¸¶ [0]_laroux_1 14 31" xfId="5124"/>
    <cellStyle name="ÄÞ¸¶ [0]_laroux_1 14 31" xfId="5125"/>
    <cellStyle name="AÞ¸¶ [0]_laroux_1 14 32" xfId="5126"/>
    <cellStyle name="ÄÞ¸¶ [0]_laroux_1 14 32" xfId="5127"/>
    <cellStyle name="AÞ¸¶ [0]_laroux_1 14 33" xfId="5128"/>
    <cellStyle name="ÄÞ¸¶ [0]_laroux_1 14 33" xfId="5129"/>
    <cellStyle name="AÞ¸¶ [0]_laroux_1 14 34" xfId="5130"/>
    <cellStyle name="ÄÞ¸¶ [0]_laroux_1 14 34" xfId="5131"/>
    <cellStyle name="AÞ¸¶ [0]_laroux_1 14 35" xfId="5132"/>
    <cellStyle name="ÄÞ¸¶ [0]_laroux_1 14 35" xfId="5133"/>
    <cellStyle name="AÞ¸¶ [0]_laroux_1 14 36" xfId="5134"/>
    <cellStyle name="ÄÞ¸¶ [0]_laroux_1 14 36" xfId="5135"/>
    <cellStyle name="AÞ¸¶ [0]_laroux_1 14 37" xfId="5136"/>
    <cellStyle name="ÄÞ¸¶ [0]_laroux_1 14 37" xfId="5137"/>
    <cellStyle name="AÞ¸¶ [0]_laroux_1 14 38" xfId="5138"/>
    <cellStyle name="ÄÞ¸¶ [0]_laroux_1 14 38" xfId="5139"/>
    <cellStyle name="AÞ¸¶ [0]_laroux_1 14 39" xfId="5140"/>
    <cellStyle name="ÄÞ¸¶ [0]_laroux_1 14 39" xfId="5141"/>
    <cellStyle name="AÞ¸¶ [0]_laroux_1 14 4" xfId="5142"/>
    <cellStyle name="ÄÞ¸¶ [0]_laroux_1 14 4" xfId="5143"/>
    <cellStyle name="AÞ¸¶ [0]_laroux_1 14 40" xfId="5144"/>
    <cellStyle name="ÄÞ¸¶ [0]_laroux_1 14 40" xfId="5145"/>
    <cellStyle name="AÞ¸¶ [0]_laroux_1 14 5" xfId="5146"/>
    <cellStyle name="ÄÞ¸¶ [0]_laroux_1 14 5" xfId="5147"/>
    <cellStyle name="AÞ¸¶ [0]_laroux_1 14 6" xfId="5148"/>
    <cellStyle name="ÄÞ¸¶ [0]_laroux_1 14 6" xfId="5149"/>
    <cellStyle name="AÞ¸¶ [0]_laroux_1 14 7" xfId="5150"/>
    <cellStyle name="ÄÞ¸¶ [0]_laroux_1 14 7" xfId="5151"/>
    <cellStyle name="AÞ¸¶ [0]_laroux_1 14 8" xfId="5152"/>
    <cellStyle name="ÄÞ¸¶ [0]_laroux_1 14 8" xfId="5153"/>
    <cellStyle name="AÞ¸¶ [0]_laroux_1 14 9" xfId="5154"/>
    <cellStyle name="ÄÞ¸¶ [0]_laroux_1 14 9" xfId="5155"/>
    <cellStyle name="AÞ¸¶ [0]_laroux_1 15" xfId="1656"/>
    <cellStyle name="ÄÞ¸¶ [0]_laroux_1 15" xfId="1657"/>
    <cellStyle name="AÞ¸¶ [0]_laroux_1 16" xfId="1658"/>
    <cellStyle name="ÄÞ¸¶ [0]_laroux_1 16" xfId="1659"/>
    <cellStyle name="AÞ¸¶ [0]_laroux_1 17" xfId="1660"/>
    <cellStyle name="ÄÞ¸¶ [0]_laroux_1 17" xfId="1661"/>
    <cellStyle name="AÞ¸¶ [0]_laroux_1 18" xfId="1662"/>
    <cellStyle name="ÄÞ¸¶ [0]_laroux_1 18" xfId="1663"/>
    <cellStyle name="AÞ¸¶ [0]_laroux_1 19" xfId="1664"/>
    <cellStyle name="ÄÞ¸¶ [0]_laroux_1 19" xfId="1665"/>
    <cellStyle name="AÞ¸¶ [0]_laroux_1 2" xfId="1666"/>
    <cellStyle name="ÄÞ¸¶ [0]_laroux_1 2" xfId="1667"/>
    <cellStyle name="AÞ¸¶ [0]_laroux_1 20" xfId="1668"/>
    <cellStyle name="ÄÞ¸¶ [0]_laroux_1 20" xfId="1669"/>
    <cellStyle name="AÞ¸¶ [0]_laroux_1 21" xfId="1670"/>
    <cellStyle name="ÄÞ¸¶ [0]_laroux_1 21" xfId="1671"/>
    <cellStyle name="AÞ¸¶ [0]_laroux_1 22" xfId="1672"/>
    <cellStyle name="ÄÞ¸¶ [0]_laroux_1 22" xfId="1673"/>
    <cellStyle name="AÞ¸¶ [0]_laroux_1 23" xfId="1674"/>
    <cellStyle name="ÄÞ¸¶ [0]_laroux_1 23" xfId="1675"/>
    <cellStyle name="AÞ¸¶ [0]_laroux_1 24" xfId="1676"/>
    <cellStyle name="ÄÞ¸¶ [0]_laroux_1 24" xfId="1677"/>
    <cellStyle name="AÞ¸¶ [0]_laroux_1 25" xfId="1678"/>
    <cellStyle name="ÄÞ¸¶ [0]_laroux_1 25" xfId="1679"/>
    <cellStyle name="AÞ¸¶ [0]_laroux_1 26" xfId="1680"/>
    <cellStyle name="ÄÞ¸¶ [0]_laroux_1 26" xfId="1681"/>
    <cellStyle name="AÞ¸¶ [0]_laroux_1 27" xfId="1682"/>
    <cellStyle name="ÄÞ¸¶ [0]_laroux_1 27" xfId="1683"/>
    <cellStyle name="AÞ¸¶ [0]_laroux_1 28" xfId="1684"/>
    <cellStyle name="ÄÞ¸¶ [0]_laroux_1 28" xfId="1685"/>
    <cellStyle name="AÞ¸¶ [0]_laroux_1 29" xfId="1686"/>
    <cellStyle name="ÄÞ¸¶ [0]_laroux_1 29" xfId="1687"/>
    <cellStyle name="AÞ¸¶ [0]_laroux_1 3" xfId="1688"/>
    <cellStyle name="ÄÞ¸¶ [0]_laroux_1 3" xfId="1689"/>
    <cellStyle name="AÞ¸¶ [0]_laroux_1 30" xfId="1690"/>
    <cellStyle name="ÄÞ¸¶ [0]_laroux_1 30" xfId="1691"/>
    <cellStyle name="AÞ¸¶ [0]_laroux_1 31" xfId="1692"/>
    <cellStyle name="ÄÞ¸¶ [0]_laroux_1 31" xfId="1693"/>
    <cellStyle name="AÞ¸¶ [0]_laroux_1 32" xfId="1694"/>
    <cellStyle name="ÄÞ¸¶ [0]_laroux_1 32" xfId="1695"/>
    <cellStyle name="AÞ¸¶ [0]_laroux_1 33" xfId="1696"/>
    <cellStyle name="ÄÞ¸¶ [0]_laroux_1 33" xfId="1697"/>
    <cellStyle name="AÞ¸¶ [0]_laroux_1 34" xfId="1698"/>
    <cellStyle name="ÄÞ¸¶ [0]_laroux_1 34" xfId="1699"/>
    <cellStyle name="AÞ¸¶ [0]_laroux_1 35" xfId="1700"/>
    <cellStyle name="ÄÞ¸¶ [0]_laroux_1 35" xfId="1701"/>
    <cellStyle name="AÞ¸¶ [0]_laroux_1 36" xfId="1702"/>
    <cellStyle name="ÄÞ¸¶ [0]_laroux_1 36" xfId="1703"/>
    <cellStyle name="AÞ¸¶ [0]_laroux_1 37" xfId="1704"/>
    <cellStyle name="ÄÞ¸¶ [0]_laroux_1 37" xfId="1705"/>
    <cellStyle name="AÞ¸¶ [0]_laroux_1 38" xfId="1706"/>
    <cellStyle name="ÄÞ¸¶ [0]_laroux_1 38" xfId="1707"/>
    <cellStyle name="AÞ¸¶ [0]_laroux_1 39" xfId="1708"/>
    <cellStyle name="ÄÞ¸¶ [0]_laroux_1 39" xfId="1709"/>
    <cellStyle name="AÞ¸¶ [0]_laroux_1 4" xfId="1710"/>
    <cellStyle name="ÄÞ¸¶ [0]_laroux_1 4" xfId="1711"/>
    <cellStyle name="AÞ¸¶ [0]_laroux_1 40" xfId="1712"/>
    <cellStyle name="ÄÞ¸¶ [0]_laroux_1 40" xfId="1713"/>
    <cellStyle name="AÞ¸¶ [0]_laroux_1 41" xfId="1714"/>
    <cellStyle name="ÄÞ¸¶ [0]_laroux_1 41" xfId="1715"/>
    <cellStyle name="AÞ¸¶ [0]_laroux_1 5" xfId="1716"/>
    <cellStyle name="ÄÞ¸¶ [0]_laroux_1 5" xfId="1717"/>
    <cellStyle name="AÞ¸¶ [0]_laroux_1 6" xfId="1718"/>
    <cellStyle name="ÄÞ¸¶ [0]_laroux_1 6" xfId="1719"/>
    <cellStyle name="AÞ¸¶ [0]_laroux_1 7" xfId="1720"/>
    <cellStyle name="ÄÞ¸¶ [0]_laroux_1 7" xfId="1721"/>
    <cellStyle name="AÞ¸¶ [0]_laroux_1 8" xfId="1722"/>
    <cellStyle name="ÄÞ¸¶ [0]_laroux_1 8" xfId="1723"/>
    <cellStyle name="AÞ¸¶ [0]_laroux_1 9" xfId="1724"/>
    <cellStyle name="ÄÞ¸¶ [0]_laroux_1 9" xfId="1725"/>
    <cellStyle name="AÞ¸¶ [0]_Sheet1" xfId="174"/>
    <cellStyle name="ÄÞ¸¶ [0]_Sheet1" xfId="175"/>
    <cellStyle name="AÞ¸¶ [0]_Sheet1 10" xfId="1726"/>
    <cellStyle name="ÄÞ¸¶ [0]_Sheet1 10" xfId="1727"/>
    <cellStyle name="AÞ¸¶ [0]_Sheet1 11" xfId="1728"/>
    <cellStyle name="ÄÞ¸¶ [0]_Sheet1 11" xfId="1729"/>
    <cellStyle name="AÞ¸¶ [0]_Sheet1 12" xfId="1730"/>
    <cellStyle name="ÄÞ¸¶ [0]_Sheet1 12" xfId="1731"/>
    <cellStyle name="AÞ¸¶ [0]_Sheet1 12 10" xfId="4069"/>
    <cellStyle name="ÄÞ¸¶ [0]_Sheet1 13" xfId="1732"/>
    <cellStyle name="AÞ¸¶ [0]_Sheet1 14" xfId="1733"/>
    <cellStyle name="ÄÞ¸¶ [0]_Sheet1 14" xfId="1734"/>
    <cellStyle name="AÞ¸¶ [0]_Sheet1 14 10" xfId="5156"/>
    <cellStyle name="ÄÞ¸¶ [0]_Sheet1 14 10" xfId="5157"/>
    <cellStyle name="AÞ¸¶ [0]_Sheet1 14 11" xfId="5158"/>
    <cellStyle name="ÄÞ¸¶ [0]_Sheet1 14 11" xfId="5159"/>
    <cellStyle name="AÞ¸¶ [0]_Sheet1 14 12" xfId="5160"/>
    <cellStyle name="ÄÞ¸¶ [0]_Sheet1 14 12" xfId="5161"/>
    <cellStyle name="AÞ¸¶ [0]_Sheet1 14 13" xfId="5162"/>
    <cellStyle name="ÄÞ¸¶ [0]_Sheet1 14 13" xfId="5163"/>
    <cellStyle name="AÞ¸¶ [0]_Sheet1 14 14" xfId="5164"/>
    <cellStyle name="ÄÞ¸¶ [0]_Sheet1 14 14" xfId="5165"/>
    <cellStyle name="AÞ¸¶ [0]_Sheet1 14 15" xfId="5166"/>
    <cellStyle name="ÄÞ¸¶ [0]_Sheet1 14 15" xfId="5167"/>
    <cellStyle name="AÞ¸¶ [0]_Sheet1 14 16" xfId="5168"/>
    <cellStyle name="ÄÞ¸¶ [0]_Sheet1 14 16" xfId="5169"/>
    <cellStyle name="AÞ¸¶ [0]_Sheet1 14 17" xfId="5170"/>
    <cellStyle name="ÄÞ¸¶ [0]_Sheet1 14 17" xfId="5171"/>
    <cellStyle name="AÞ¸¶ [0]_Sheet1 14 18" xfId="5172"/>
    <cellStyle name="ÄÞ¸¶ [0]_Sheet1 14 18" xfId="5173"/>
    <cellStyle name="AÞ¸¶ [0]_Sheet1 14 19" xfId="5174"/>
    <cellStyle name="ÄÞ¸¶ [0]_Sheet1 14 19" xfId="5175"/>
    <cellStyle name="AÞ¸¶ [0]_Sheet1 14 2" xfId="5176"/>
    <cellStyle name="ÄÞ¸¶ [0]_Sheet1 14 2" xfId="5177"/>
    <cellStyle name="AÞ¸¶ [0]_Sheet1 14 20" xfId="5178"/>
    <cellStyle name="ÄÞ¸¶ [0]_Sheet1 14 20" xfId="5179"/>
    <cellStyle name="AÞ¸¶ [0]_Sheet1 14 21" xfId="5180"/>
    <cellStyle name="ÄÞ¸¶ [0]_Sheet1 14 21" xfId="5181"/>
    <cellStyle name="AÞ¸¶ [0]_Sheet1 14 22" xfId="5182"/>
    <cellStyle name="ÄÞ¸¶ [0]_Sheet1 14 22" xfId="5183"/>
    <cellStyle name="AÞ¸¶ [0]_Sheet1 14 23" xfId="5184"/>
    <cellStyle name="ÄÞ¸¶ [0]_Sheet1 14 23" xfId="5185"/>
    <cellStyle name="AÞ¸¶ [0]_Sheet1 14 24" xfId="5186"/>
    <cellStyle name="ÄÞ¸¶ [0]_Sheet1 14 24" xfId="5187"/>
    <cellStyle name="AÞ¸¶ [0]_Sheet1 14 25" xfId="5188"/>
    <cellStyle name="ÄÞ¸¶ [0]_Sheet1 14 25" xfId="5189"/>
    <cellStyle name="AÞ¸¶ [0]_Sheet1 14 26" xfId="5190"/>
    <cellStyle name="ÄÞ¸¶ [0]_Sheet1 14 26" xfId="5191"/>
    <cellStyle name="AÞ¸¶ [0]_Sheet1 14 27" xfId="5192"/>
    <cellStyle name="ÄÞ¸¶ [0]_Sheet1 14 27" xfId="5193"/>
    <cellStyle name="AÞ¸¶ [0]_Sheet1 14 28" xfId="5194"/>
    <cellStyle name="ÄÞ¸¶ [0]_Sheet1 14 28" xfId="5195"/>
    <cellStyle name="AÞ¸¶ [0]_Sheet1 14 29" xfId="5196"/>
    <cellStyle name="ÄÞ¸¶ [0]_Sheet1 14 29" xfId="5197"/>
    <cellStyle name="AÞ¸¶ [0]_Sheet1 14 3" xfId="5198"/>
    <cellStyle name="ÄÞ¸¶ [0]_Sheet1 14 3" xfId="5199"/>
    <cellStyle name="AÞ¸¶ [0]_Sheet1 14 30" xfId="5200"/>
    <cellStyle name="ÄÞ¸¶ [0]_Sheet1 14 30" xfId="5201"/>
    <cellStyle name="AÞ¸¶ [0]_Sheet1 14 31" xfId="5202"/>
    <cellStyle name="ÄÞ¸¶ [0]_Sheet1 14 31" xfId="5203"/>
    <cellStyle name="AÞ¸¶ [0]_Sheet1 14 32" xfId="5204"/>
    <cellStyle name="ÄÞ¸¶ [0]_Sheet1 14 32" xfId="5205"/>
    <cellStyle name="AÞ¸¶ [0]_Sheet1 14 33" xfId="5206"/>
    <cellStyle name="ÄÞ¸¶ [0]_Sheet1 14 33" xfId="5207"/>
    <cellStyle name="AÞ¸¶ [0]_Sheet1 14 34" xfId="5208"/>
    <cellStyle name="ÄÞ¸¶ [0]_Sheet1 14 34" xfId="5209"/>
    <cellStyle name="AÞ¸¶ [0]_Sheet1 14 35" xfId="5210"/>
    <cellStyle name="ÄÞ¸¶ [0]_Sheet1 14 35" xfId="5211"/>
    <cellStyle name="AÞ¸¶ [0]_Sheet1 14 36" xfId="5212"/>
    <cellStyle name="ÄÞ¸¶ [0]_Sheet1 14 36" xfId="5213"/>
    <cellStyle name="AÞ¸¶ [0]_Sheet1 14 37" xfId="5214"/>
    <cellStyle name="ÄÞ¸¶ [0]_Sheet1 14 37" xfId="5215"/>
    <cellStyle name="AÞ¸¶ [0]_Sheet1 14 38" xfId="5216"/>
    <cellStyle name="ÄÞ¸¶ [0]_Sheet1 14 38" xfId="5217"/>
    <cellStyle name="AÞ¸¶ [0]_Sheet1 14 39" xfId="5218"/>
    <cellStyle name="ÄÞ¸¶ [0]_Sheet1 14 39" xfId="5219"/>
    <cellStyle name="AÞ¸¶ [0]_Sheet1 14 4" xfId="5220"/>
    <cellStyle name="ÄÞ¸¶ [0]_Sheet1 14 4" xfId="5221"/>
    <cellStyle name="AÞ¸¶ [0]_Sheet1 14 40" xfId="5222"/>
    <cellStyle name="ÄÞ¸¶ [0]_Sheet1 14 40" xfId="5223"/>
    <cellStyle name="AÞ¸¶ [0]_Sheet1 14 5" xfId="5224"/>
    <cellStyle name="ÄÞ¸¶ [0]_Sheet1 14 5" xfId="5225"/>
    <cellStyle name="AÞ¸¶ [0]_Sheet1 14 6" xfId="5226"/>
    <cellStyle name="ÄÞ¸¶ [0]_Sheet1 14 6" xfId="5227"/>
    <cellStyle name="AÞ¸¶ [0]_Sheet1 14 7" xfId="5228"/>
    <cellStyle name="ÄÞ¸¶ [0]_Sheet1 14 7" xfId="5229"/>
    <cellStyle name="AÞ¸¶ [0]_Sheet1 14 8" xfId="5230"/>
    <cellStyle name="ÄÞ¸¶ [0]_Sheet1 14 8" xfId="5231"/>
    <cellStyle name="AÞ¸¶ [0]_Sheet1 14 9" xfId="5232"/>
    <cellStyle name="ÄÞ¸¶ [0]_Sheet1 14 9" xfId="5233"/>
    <cellStyle name="AÞ¸¶ [0]_Sheet1 15" xfId="1735"/>
    <cellStyle name="ÄÞ¸¶ [0]_Sheet1 15" xfId="1736"/>
    <cellStyle name="AÞ¸¶ [0]_Sheet1 16" xfId="1737"/>
    <cellStyle name="ÄÞ¸¶ [0]_Sheet1 16" xfId="1738"/>
    <cellStyle name="AÞ¸¶ [0]_Sheet1 17" xfId="1739"/>
    <cellStyle name="ÄÞ¸¶ [0]_Sheet1 17" xfId="1740"/>
    <cellStyle name="AÞ¸¶ [0]_Sheet1 18" xfId="1741"/>
    <cellStyle name="ÄÞ¸¶ [0]_Sheet1 18" xfId="1742"/>
    <cellStyle name="AÞ¸¶ [0]_Sheet1 19" xfId="1743"/>
    <cellStyle name="ÄÞ¸¶ [0]_Sheet1 19" xfId="1744"/>
    <cellStyle name="AÞ¸¶ [0]_Sheet1 2" xfId="1745"/>
    <cellStyle name="ÄÞ¸¶ [0]_Sheet1 2" xfId="1746"/>
    <cellStyle name="AÞ¸¶ [0]_Sheet1 20" xfId="1747"/>
    <cellStyle name="ÄÞ¸¶ [0]_Sheet1 20" xfId="1748"/>
    <cellStyle name="AÞ¸¶ [0]_Sheet1 21" xfId="1749"/>
    <cellStyle name="ÄÞ¸¶ [0]_Sheet1 21" xfId="1750"/>
    <cellStyle name="AÞ¸¶ [0]_Sheet1 22" xfId="1751"/>
    <cellStyle name="ÄÞ¸¶ [0]_Sheet1 22" xfId="1752"/>
    <cellStyle name="AÞ¸¶ [0]_Sheet1 23" xfId="1753"/>
    <cellStyle name="ÄÞ¸¶ [0]_Sheet1 23" xfId="1754"/>
    <cellStyle name="AÞ¸¶ [0]_Sheet1 24" xfId="1755"/>
    <cellStyle name="ÄÞ¸¶ [0]_Sheet1 24" xfId="1756"/>
    <cellStyle name="AÞ¸¶ [0]_Sheet1 25" xfId="1757"/>
    <cellStyle name="ÄÞ¸¶ [0]_Sheet1 25" xfId="1758"/>
    <cellStyle name="AÞ¸¶ [0]_Sheet1 26" xfId="1759"/>
    <cellStyle name="ÄÞ¸¶ [0]_Sheet1 26" xfId="1760"/>
    <cellStyle name="AÞ¸¶ [0]_Sheet1 27" xfId="1761"/>
    <cellStyle name="ÄÞ¸¶ [0]_Sheet1 27" xfId="1762"/>
    <cellStyle name="AÞ¸¶ [0]_Sheet1 28" xfId="1763"/>
    <cellStyle name="ÄÞ¸¶ [0]_Sheet1 28" xfId="1764"/>
    <cellStyle name="AÞ¸¶ [0]_Sheet1 29" xfId="1765"/>
    <cellStyle name="ÄÞ¸¶ [0]_Sheet1 29" xfId="1766"/>
    <cellStyle name="AÞ¸¶ [0]_Sheet1 3" xfId="1767"/>
    <cellStyle name="ÄÞ¸¶ [0]_Sheet1 3" xfId="1768"/>
    <cellStyle name="AÞ¸¶ [0]_Sheet1 30" xfId="1769"/>
    <cellStyle name="ÄÞ¸¶ [0]_Sheet1 30" xfId="1770"/>
    <cellStyle name="AÞ¸¶ [0]_Sheet1 31" xfId="1771"/>
    <cellStyle name="ÄÞ¸¶ [0]_Sheet1 31" xfId="1772"/>
    <cellStyle name="AÞ¸¶ [0]_Sheet1 32" xfId="1773"/>
    <cellStyle name="ÄÞ¸¶ [0]_Sheet1 32" xfId="1774"/>
    <cellStyle name="AÞ¸¶ [0]_Sheet1 33" xfId="1775"/>
    <cellStyle name="ÄÞ¸¶ [0]_Sheet1 33" xfId="1776"/>
    <cellStyle name="AÞ¸¶ [0]_Sheet1 34" xfId="1777"/>
    <cellStyle name="ÄÞ¸¶ [0]_Sheet1 34" xfId="1778"/>
    <cellStyle name="AÞ¸¶ [0]_Sheet1 35" xfId="1779"/>
    <cellStyle name="ÄÞ¸¶ [0]_Sheet1 35" xfId="1780"/>
    <cellStyle name="AÞ¸¶ [0]_Sheet1 36" xfId="1781"/>
    <cellStyle name="ÄÞ¸¶ [0]_Sheet1 36" xfId="1782"/>
    <cellStyle name="AÞ¸¶ [0]_Sheet1 37" xfId="1783"/>
    <cellStyle name="ÄÞ¸¶ [0]_Sheet1 37" xfId="1784"/>
    <cellStyle name="AÞ¸¶ [0]_Sheet1 38" xfId="1785"/>
    <cellStyle name="ÄÞ¸¶ [0]_Sheet1 38" xfId="1786"/>
    <cellStyle name="AÞ¸¶ [0]_Sheet1 39" xfId="1787"/>
    <cellStyle name="ÄÞ¸¶ [0]_Sheet1 39" xfId="1788"/>
    <cellStyle name="AÞ¸¶ [0]_Sheet1 4" xfId="1789"/>
    <cellStyle name="ÄÞ¸¶ [0]_Sheet1 4" xfId="1790"/>
    <cellStyle name="AÞ¸¶ [0]_Sheet1 40" xfId="1791"/>
    <cellStyle name="ÄÞ¸¶ [0]_Sheet1 40" xfId="1792"/>
    <cellStyle name="AÞ¸¶ [0]_Sheet1 41" xfId="1793"/>
    <cellStyle name="ÄÞ¸¶ [0]_Sheet1 41" xfId="1794"/>
    <cellStyle name="AÞ¸¶ [0]_Sheet1 5" xfId="1795"/>
    <cellStyle name="ÄÞ¸¶ [0]_Sheet1 5" xfId="1796"/>
    <cellStyle name="AÞ¸¶ [0]_Sheet1 6" xfId="1797"/>
    <cellStyle name="ÄÞ¸¶ [0]_Sheet1 6" xfId="1798"/>
    <cellStyle name="AÞ¸¶ [0]_Sheet1 7" xfId="1799"/>
    <cellStyle name="ÄÞ¸¶ [0]_Sheet1 7" xfId="1800"/>
    <cellStyle name="AÞ¸¶ [0]_Sheet1 8" xfId="1801"/>
    <cellStyle name="ÄÞ¸¶ [0]_Sheet1 8" xfId="1802"/>
    <cellStyle name="AÞ¸¶ [0]_Sheet1 9" xfId="1803"/>
    <cellStyle name="ÄÞ¸¶ [0]_Sheet1 9" xfId="1804"/>
    <cellStyle name="AÞ¸¶_ 2ÆAAþº° " xfId="809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laroux_1 10" xfId="1805"/>
    <cellStyle name="ÄÞ¸¶_laroux_1 10" xfId="1806"/>
    <cellStyle name="AÞ¸¶_laroux_1 11" xfId="1807"/>
    <cellStyle name="ÄÞ¸¶_laroux_1 11" xfId="1808"/>
    <cellStyle name="AÞ¸¶_laroux_1 12" xfId="1809"/>
    <cellStyle name="ÄÞ¸¶_laroux_1 12" xfId="1810"/>
    <cellStyle name="AÞ¸¶_laroux_1 12 10" xfId="4070"/>
    <cellStyle name="ÄÞ¸¶_laroux_1 13" xfId="1811"/>
    <cellStyle name="AÞ¸¶_laroux_1 14" xfId="1812"/>
    <cellStyle name="ÄÞ¸¶_laroux_1 14" xfId="1813"/>
    <cellStyle name="AÞ¸¶_laroux_1 14 10" xfId="5234"/>
    <cellStyle name="ÄÞ¸¶_laroux_1 14 10" xfId="5235"/>
    <cellStyle name="AÞ¸¶_laroux_1 14 11" xfId="5236"/>
    <cellStyle name="ÄÞ¸¶_laroux_1 14 11" xfId="5237"/>
    <cellStyle name="AÞ¸¶_laroux_1 14 12" xfId="5238"/>
    <cellStyle name="ÄÞ¸¶_laroux_1 14 12" xfId="5239"/>
    <cellStyle name="AÞ¸¶_laroux_1 14 13" xfId="5240"/>
    <cellStyle name="ÄÞ¸¶_laroux_1 14 13" xfId="5241"/>
    <cellStyle name="AÞ¸¶_laroux_1 14 14" xfId="5242"/>
    <cellStyle name="ÄÞ¸¶_laroux_1 14 14" xfId="5243"/>
    <cellStyle name="AÞ¸¶_laroux_1 14 15" xfId="5244"/>
    <cellStyle name="ÄÞ¸¶_laroux_1 14 15" xfId="5245"/>
    <cellStyle name="AÞ¸¶_laroux_1 14 16" xfId="5246"/>
    <cellStyle name="ÄÞ¸¶_laroux_1 14 16" xfId="5247"/>
    <cellStyle name="AÞ¸¶_laroux_1 14 17" xfId="5248"/>
    <cellStyle name="ÄÞ¸¶_laroux_1 14 17" xfId="5249"/>
    <cellStyle name="AÞ¸¶_laroux_1 14 18" xfId="5250"/>
    <cellStyle name="ÄÞ¸¶_laroux_1 14 18" xfId="5251"/>
    <cellStyle name="AÞ¸¶_laroux_1 14 19" xfId="5252"/>
    <cellStyle name="ÄÞ¸¶_laroux_1 14 19" xfId="5253"/>
    <cellStyle name="AÞ¸¶_laroux_1 14 2" xfId="5254"/>
    <cellStyle name="ÄÞ¸¶_laroux_1 14 2" xfId="5255"/>
    <cellStyle name="AÞ¸¶_laroux_1 14 20" xfId="5256"/>
    <cellStyle name="ÄÞ¸¶_laroux_1 14 20" xfId="5257"/>
    <cellStyle name="AÞ¸¶_laroux_1 14 21" xfId="5258"/>
    <cellStyle name="ÄÞ¸¶_laroux_1 14 21" xfId="5259"/>
    <cellStyle name="AÞ¸¶_laroux_1 14 22" xfId="5260"/>
    <cellStyle name="ÄÞ¸¶_laroux_1 14 22" xfId="5261"/>
    <cellStyle name="AÞ¸¶_laroux_1 14 23" xfId="5262"/>
    <cellStyle name="ÄÞ¸¶_laroux_1 14 23" xfId="5263"/>
    <cellStyle name="AÞ¸¶_laroux_1 14 24" xfId="5264"/>
    <cellStyle name="ÄÞ¸¶_laroux_1 14 24" xfId="5265"/>
    <cellStyle name="AÞ¸¶_laroux_1 14 25" xfId="5266"/>
    <cellStyle name="ÄÞ¸¶_laroux_1 14 25" xfId="5267"/>
    <cellStyle name="AÞ¸¶_laroux_1 14 26" xfId="5268"/>
    <cellStyle name="ÄÞ¸¶_laroux_1 14 26" xfId="5269"/>
    <cellStyle name="AÞ¸¶_laroux_1 14 27" xfId="5270"/>
    <cellStyle name="ÄÞ¸¶_laroux_1 14 27" xfId="5271"/>
    <cellStyle name="AÞ¸¶_laroux_1 14 28" xfId="5272"/>
    <cellStyle name="ÄÞ¸¶_laroux_1 14 28" xfId="5273"/>
    <cellStyle name="AÞ¸¶_laroux_1 14 29" xfId="5274"/>
    <cellStyle name="ÄÞ¸¶_laroux_1 14 29" xfId="5275"/>
    <cellStyle name="AÞ¸¶_laroux_1 14 3" xfId="5276"/>
    <cellStyle name="ÄÞ¸¶_laroux_1 14 3" xfId="5277"/>
    <cellStyle name="AÞ¸¶_laroux_1 14 30" xfId="5278"/>
    <cellStyle name="ÄÞ¸¶_laroux_1 14 30" xfId="5279"/>
    <cellStyle name="AÞ¸¶_laroux_1 14 31" xfId="5280"/>
    <cellStyle name="ÄÞ¸¶_laroux_1 14 31" xfId="5281"/>
    <cellStyle name="AÞ¸¶_laroux_1 14 32" xfId="5282"/>
    <cellStyle name="ÄÞ¸¶_laroux_1 14 32" xfId="5283"/>
    <cellStyle name="AÞ¸¶_laroux_1 14 33" xfId="5284"/>
    <cellStyle name="ÄÞ¸¶_laroux_1 14 33" xfId="5285"/>
    <cellStyle name="AÞ¸¶_laroux_1 14 34" xfId="5286"/>
    <cellStyle name="ÄÞ¸¶_laroux_1 14 34" xfId="5287"/>
    <cellStyle name="AÞ¸¶_laroux_1 14 35" xfId="5288"/>
    <cellStyle name="ÄÞ¸¶_laroux_1 14 35" xfId="5289"/>
    <cellStyle name="AÞ¸¶_laroux_1 14 36" xfId="5290"/>
    <cellStyle name="ÄÞ¸¶_laroux_1 14 36" xfId="5291"/>
    <cellStyle name="AÞ¸¶_laroux_1 14 37" xfId="5292"/>
    <cellStyle name="ÄÞ¸¶_laroux_1 14 37" xfId="5293"/>
    <cellStyle name="AÞ¸¶_laroux_1 14 38" xfId="5294"/>
    <cellStyle name="ÄÞ¸¶_laroux_1 14 38" xfId="5295"/>
    <cellStyle name="AÞ¸¶_laroux_1 14 39" xfId="5296"/>
    <cellStyle name="ÄÞ¸¶_laroux_1 14 39" xfId="5297"/>
    <cellStyle name="AÞ¸¶_laroux_1 14 4" xfId="5298"/>
    <cellStyle name="ÄÞ¸¶_laroux_1 14 4" xfId="5299"/>
    <cellStyle name="AÞ¸¶_laroux_1 14 40" xfId="5300"/>
    <cellStyle name="ÄÞ¸¶_laroux_1 14 40" xfId="5301"/>
    <cellStyle name="AÞ¸¶_laroux_1 14 5" xfId="5302"/>
    <cellStyle name="ÄÞ¸¶_laroux_1 14 5" xfId="5303"/>
    <cellStyle name="AÞ¸¶_laroux_1 14 6" xfId="5304"/>
    <cellStyle name="ÄÞ¸¶_laroux_1 14 6" xfId="5305"/>
    <cellStyle name="AÞ¸¶_laroux_1 14 7" xfId="5306"/>
    <cellStyle name="ÄÞ¸¶_laroux_1 14 7" xfId="5307"/>
    <cellStyle name="AÞ¸¶_laroux_1 14 8" xfId="5308"/>
    <cellStyle name="ÄÞ¸¶_laroux_1 14 8" xfId="5309"/>
    <cellStyle name="AÞ¸¶_laroux_1 14 9" xfId="5310"/>
    <cellStyle name="ÄÞ¸¶_laroux_1 14 9" xfId="5311"/>
    <cellStyle name="AÞ¸¶_laroux_1 15" xfId="1814"/>
    <cellStyle name="ÄÞ¸¶_laroux_1 15" xfId="1815"/>
    <cellStyle name="AÞ¸¶_laroux_1 16" xfId="1816"/>
    <cellStyle name="ÄÞ¸¶_laroux_1 16" xfId="1817"/>
    <cellStyle name="AÞ¸¶_laroux_1 17" xfId="1818"/>
    <cellStyle name="ÄÞ¸¶_laroux_1 17" xfId="1819"/>
    <cellStyle name="AÞ¸¶_laroux_1 18" xfId="1820"/>
    <cellStyle name="ÄÞ¸¶_laroux_1 18" xfId="1821"/>
    <cellStyle name="AÞ¸¶_laroux_1 19" xfId="1822"/>
    <cellStyle name="ÄÞ¸¶_laroux_1 19" xfId="1823"/>
    <cellStyle name="AÞ¸¶_laroux_1 2" xfId="1824"/>
    <cellStyle name="ÄÞ¸¶_laroux_1 2" xfId="1825"/>
    <cellStyle name="AÞ¸¶_laroux_1 20" xfId="1826"/>
    <cellStyle name="ÄÞ¸¶_laroux_1 20" xfId="1827"/>
    <cellStyle name="AÞ¸¶_laroux_1 21" xfId="1828"/>
    <cellStyle name="ÄÞ¸¶_laroux_1 21" xfId="1829"/>
    <cellStyle name="AÞ¸¶_laroux_1 22" xfId="1830"/>
    <cellStyle name="ÄÞ¸¶_laroux_1 22" xfId="1831"/>
    <cellStyle name="AÞ¸¶_laroux_1 23" xfId="1832"/>
    <cellStyle name="ÄÞ¸¶_laroux_1 23" xfId="1833"/>
    <cellStyle name="AÞ¸¶_laroux_1 24" xfId="1834"/>
    <cellStyle name="ÄÞ¸¶_laroux_1 24" xfId="1835"/>
    <cellStyle name="AÞ¸¶_laroux_1 25" xfId="1836"/>
    <cellStyle name="ÄÞ¸¶_laroux_1 25" xfId="1837"/>
    <cellStyle name="AÞ¸¶_laroux_1 26" xfId="1838"/>
    <cellStyle name="ÄÞ¸¶_laroux_1 26" xfId="1839"/>
    <cellStyle name="AÞ¸¶_laroux_1 27" xfId="1840"/>
    <cellStyle name="ÄÞ¸¶_laroux_1 27" xfId="1841"/>
    <cellStyle name="AÞ¸¶_laroux_1 28" xfId="1842"/>
    <cellStyle name="ÄÞ¸¶_laroux_1 28" xfId="1843"/>
    <cellStyle name="AÞ¸¶_laroux_1 29" xfId="1844"/>
    <cellStyle name="ÄÞ¸¶_laroux_1 29" xfId="1845"/>
    <cellStyle name="AÞ¸¶_laroux_1 3" xfId="1846"/>
    <cellStyle name="ÄÞ¸¶_laroux_1 3" xfId="1847"/>
    <cellStyle name="AÞ¸¶_laroux_1 30" xfId="1848"/>
    <cellStyle name="ÄÞ¸¶_laroux_1 30" xfId="1849"/>
    <cellStyle name="AÞ¸¶_laroux_1 31" xfId="1850"/>
    <cellStyle name="ÄÞ¸¶_laroux_1 31" xfId="1851"/>
    <cellStyle name="AÞ¸¶_laroux_1 32" xfId="1852"/>
    <cellStyle name="ÄÞ¸¶_laroux_1 32" xfId="1853"/>
    <cellStyle name="AÞ¸¶_laroux_1 33" xfId="1854"/>
    <cellStyle name="ÄÞ¸¶_laroux_1 33" xfId="1855"/>
    <cellStyle name="AÞ¸¶_laroux_1 34" xfId="1856"/>
    <cellStyle name="ÄÞ¸¶_laroux_1 34" xfId="1857"/>
    <cellStyle name="AÞ¸¶_laroux_1 35" xfId="1858"/>
    <cellStyle name="ÄÞ¸¶_laroux_1 35" xfId="1859"/>
    <cellStyle name="AÞ¸¶_laroux_1 36" xfId="1860"/>
    <cellStyle name="ÄÞ¸¶_laroux_1 36" xfId="1861"/>
    <cellStyle name="AÞ¸¶_laroux_1 37" xfId="1862"/>
    <cellStyle name="ÄÞ¸¶_laroux_1 37" xfId="1863"/>
    <cellStyle name="AÞ¸¶_laroux_1 38" xfId="1864"/>
    <cellStyle name="ÄÞ¸¶_laroux_1 38" xfId="1865"/>
    <cellStyle name="AÞ¸¶_laroux_1 39" xfId="1866"/>
    <cellStyle name="ÄÞ¸¶_laroux_1 39" xfId="1867"/>
    <cellStyle name="AÞ¸¶_laroux_1 4" xfId="1868"/>
    <cellStyle name="ÄÞ¸¶_laroux_1 4" xfId="1869"/>
    <cellStyle name="AÞ¸¶_laroux_1 40" xfId="1870"/>
    <cellStyle name="ÄÞ¸¶_laroux_1 40" xfId="1871"/>
    <cellStyle name="AÞ¸¶_laroux_1 41" xfId="1872"/>
    <cellStyle name="ÄÞ¸¶_laroux_1 41" xfId="1873"/>
    <cellStyle name="AÞ¸¶_laroux_1 5" xfId="1874"/>
    <cellStyle name="ÄÞ¸¶_laroux_1 5" xfId="1875"/>
    <cellStyle name="AÞ¸¶_laroux_1 6" xfId="1876"/>
    <cellStyle name="ÄÞ¸¶_laroux_1 6" xfId="1877"/>
    <cellStyle name="AÞ¸¶_laroux_1 7" xfId="1878"/>
    <cellStyle name="ÄÞ¸¶_laroux_1 7" xfId="1879"/>
    <cellStyle name="AÞ¸¶_laroux_1 8" xfId="1880"/>
    <cellStyle name="ÄÞ¸¶_laroux_1 8" xfId="1881"/>
    <cellStyle name="AÞ¸¶_laroux_1 9" xfId="1882"/>
    <cellStyle name="ÄÞ¸¶_laroux_1 9" xfId="1883"/>
    <cellStyle name="AÞ¸¶_Sheet1" xfId="183"/>
    <cellStyle name="ÄÞ¸¶_Sheet1" xfId="184"/>
    <cellStyle name="AÞ¸¶_Sheet1 10" xfId="1884"/>
    <cellStyle name="ÄÞ¸¶_Sheet1 10" xfId="1885"/>
    <cellStyle name="AÞ¸¶_Sheet1 11" xfId="1886"/>
    <cellStyle name="ÄÞ¸¶_Sheet1 11" xfId="1887"/>
    <cellStyle name="AÞ¸¶_Sheet1 12" xfId="1888"/>
    <cellStyle name="ÄÞ¸¶_Sheet1 12" xfId="1889"/>
    <cellStyle name="AÞ¸¶_Sheet1 12 10" xfId="4071"/>
    <cellStyle name="ÄÞ¸¶_Sheet1 13" xfId="1890"/>
    <cellStyle name="AÞ¸¶_Sheet1 14" xfId="1891"/>
    <cellStyle name="ÄÞ¸¶_Sheet1 14" xfId="1892"/>
    <cellStyle name="AÞ¸¶_Sheet1 14 10" xfId="5312"/>
    <cellStyle name="ÄÞ¸¶_Sheet1 14 10" xfId="5313"/>
    <cellStyle name="AÞ¸¶_Sheet1 14 11" xfId="5314"/>
    <cellStyle name="ÄÞ¸¶_Sheet1 14 11" xfId="5315"/>
    <cellStyle name="AÞ¸¶_Sheet1 14 12" xfId="5316"/>
    <cellStyle name="ÄÞ¸¶_Sheet1 14 12" xfId="5317"/>
    <cellStyle name="AÞ¸¶_Sheet1 14 13" xfId="5318"/>
    <cellStyle name="ÄÞ¸¶_Sheet1 14 13" xfId="5319"/>
    <cellStyle name="AÞ¸¶_Sheet1 14 14" xfId="5320"/>
    <cellStyle name="ÄÞ¸¶_Sheet1 14 14" xfId="5321"/>
    <cellStyle name="AÞ¸¶_Sheet1 14 15" xfId="5322"/>
    <cellStyle name="ÄÞ¸¶_Sheet1 14 15" xfId="5323"/>
    <cellStyle name="AÞ¸¶_Sheet1 14 16" xfId="5324"/>
    <cellStyle name="ÄÞ¸¶_Sheet1 14 16" xfId="5325"/>
    <cellStyle name="AÞ¸¶_Sheet1 14 17" xfId="5326"/>
    <cellStyle name="ÄÞ¸¶_Sheet1 14 17" xfId="5327"/>
    <cellStyle name="AÞ¸¶_Sheet1 14 18" xfId="5328"/>
    <cellStyle name="ÄÞ¸¶_Sheet1 14 18" xfId="5329"/>
    <cellStyle name="AÞ¸¶_Sheet1 14 19" xfId="5330"/>
    <cellStyle name="ÄÞ¸¶_Sheet1 14 19" xfId="5331"/>
    <cellStyle name="AÞ¸¶_Sheet1 14 2" xfId="5332"/>
    <cellStyle name="ÄÞ¸¶_Sheet1 14 2" xfId="5333"/>
    <cellStyle name="AÞ¸¶_Sheet1 14 20" xfId="5334"/>
    <cellStyle name="ÄÞ¸¶_Sheet1 14 20" xfId="5335"/>
    <cellStyle name="AÞ¸¶_Sheet1 14 21" xfId="5336"/>
    <cellStyle name="ÄÞ¸¶_Sheet1 14 21" xfId="5337"/>
    <cellStyle name="AÞ¸¶_Sheet1 14 22" xfId="5338"/>
    <cellStyle name="ÄÞ¸¶_Sheet1 14 22" xfId="5339"/>
    <cellStyle name="AÞ¸¶_Sheet1 14 23" xfId="5340"/>
    <cellStyle name="ÄÞ¸¶_Sheet1 14 23" xfId="5341"/>
    <cellStyle name="AÞ¸¶_Sheet1 14 24" xfId="5342"/>
    <cellStyle name="ÄÞ¸¶_Sheet1 14 24" xfId="5343"/>
    <cellStyle name="AÞ¸¶_Sheet1 14 25" xfId="5344"/>
    <cellStyle name="ÄÞ¸¶_Sheet1 14 25" xfId="5345"/>
    <cellStyle name="AÞ¸¶_Sheet1 14 26" xfId="5346"/>
    <cellStyle name="ÄÞ¸¶_Sheet1 14 26" xfId="5347"/>
    <cellStyle name="AÞ¸¶_Sheet1 14 27" xfId="5348"/>
    <cellStyle name="ÄÞ¸¶_Sheet1 14 27" xfId="5349"/>
    <cellStyle name="AÞ¸¶_Sheet1 14 28" xfId="5350"/>
    <cellStyle name="ÄÞ¸¶_Sheet1 14 28" xfId="5351"/>
    <cellStyle name="AÞ¸¶_Sheet1 14 29" xfId="5352"/>
    <cellStyle name="ÄÞ¸¶_Sheet1 14 29" xfId="5353"/>
    <cellStyle name="AÞ¸¶_Sheet1 14 3" xfId="5354"/>
    <cellStyle name="ÄÞ¸¶_Sheet1 14 3" xfId="5355"/>
    <cellStyle name="AÞ¸¶_Sheet1 14 30" xfId="5356"/>
    <cellStyle name="ÄÞ¸¶_Sheet1 14 30" xfId="5357"/>
    <cellStyle name="AÞ¸¶_Sheet1 14 31" xfId="5358"/>
    <cellStyle name="ÄÞ¸¶_Sheet1 14 31" xfId="5359"/>
    <cellStyle name="AÞ¸¶_Sheet1 14 32" xfId="5360"/>
    <cellStyle name="ÄÞ¸¶_Sheet1 14 32" xfId="5361"/>
    <cellStyle name="AÞ¸¶_Sheet1 14 33" xfId="5362"/>
    <cellStyle name="ÄÞ¸¶_Sheet1 14 33" xfId="5363"/>
    <cellStyle name="AÞ¸¶_Sheet1 14 34" xfId="5364"/>
    <cellStyle name="ÄÞ¸¶_Sheet1 14 34" xfId="5365"/>
    <cellStyle name="AÞ¸¶_Sheet1 14 35" xfId="5366"/>
    <cellStyle name="ÄÞ¸¶_Sheet1 14 35" xfId="5367"/>
    <cellStyle name="AÞ¸¶_Sheet1 14 36" xfId="5368"/>
    <cellStyle name="ÄÞ¸¶_Sheet1 14 36" xfId="5369"/>
    <cellStyle name="AÞ¸¶_Sheet1 14 37" xfId="5370"/>
    <cellStyle name="ÄÞ¸¶_Sheet1 14 37" xfId="5371"/>
    <cellStyle name="AÞ¸¶_Sheet1 14 38" xfId="5372"/>
    <cellStyle name="ÄÞ¸¶_Sheet1 14 38" xfId="5373"/>
    <cellStyle name="AÞ¸¶_Sheet1 14 39" xfId="5374"/>
    <cellStyle name="ÄÞ¸¶_Sheet1 14 39" xfId="5375"/>
    <cellStyle name="AÞ¸¶_Sheet1 14 4" xfId="5376"/>
    <cellStyle name="ÄÞ¸¶_Sheet1 14 4" xfId="5377"/>
    <cellStyle name="AÞ¸¶_Sheet1 14 40" xfId="5378"/>
    <cellStyle name="ÄÞ¸¶_Sheet1 14 40" xfId="5379"/>
    <cellStyle name="AÞ¸¶_Sheet1 14 5" xfId="5380"/>
    <cellStyle name="ÄÞ¸¶_Sheet1 14 5" xfId="5381"/>
    <cellStyle name="AÞ¸¶_Sheet1 14 6" xfId="5382"/>
    <cellStyle name="ÄÞ¸¶_Sheet1 14 6" xfId="5383"/>
    <cellStyle name="AÞ¸¶_Sheet1 14 7" xfId="5384"/>
    <cellStyle name="ÄÞ¸¶_Sheet1 14 7" xfId="5385"/>
    <cellStyle name="AÞ¸¶_Sheet1 14 8" xfId="5386"/>
    <cellStyle name="ÄÞ¸¶_Sheet1 14 8" xfId="5387"/>
    <cellStyle name="AÞ¸¶_Sheet1 14 9" xfId="5388"/>
    <cellStyle name="ÄÞ¸¶_Sheet1 14 9" xfId="5389"/>
    <cellStyle name="AÞ¸¶_Sheet1 15" xfId="1893"/>
    <cellStyle name="ÄÞ¸¶_Sheet1 15" xfId="1894"/>
    <cellStyle name="AÞ¸¶_Sheet1 16" xfId="1895"/>
    <cellStyle name="ÄÞ¸¶_Sheet1 16" xfId="1896"/>
    <cellStyle name="AÞ¸¶_Sheet1 17" xfId="1897"/>
    <cellStyle name="ÄÞ¸¶_Sheet1 17" xfId="1898"/>
    <cellStyle name="AÞ¸¶_Sheet1 18" xfId="1899"/>
    <cellStyle name="ÄÞ¸¶_Sheet1 18" xfId="1900"/>
    <cellStyle name="AÞ¸¶_Sheet1 19" xfId="1901"/>
    <cellStyle name="ÄÞ¸¶_Sheet1 19" xfId="1902"/>
    <cellStyle name="AÞ¸¶_Sheet1 2" xfId="1903"/>
    <cellStyle name="ÄÞ¸¶_Sheet1 2" xfId="1904"/>
    <cellStyle name="AÞ¸¶_Sheet1 20" xfId="1905"/>
    <cellStyle name="ÄÞ¸¶_Sheet1 20" xfId="1906"/>
    <cellStyle name="AÞ¸¶_Sheet1 21" xfId="1907"/>
    <cellStyle name="ÄÞ¸¶_Sheet1 21" xfId="1908"/>
    <cellStyle name="AÞ¸¶_Sheet1 22" xfId="1909"/>
    <cellStyle name="ÄÞ¸¶_Sheet1 22" xfId="1910"/>
    <cellStyle name="AÞ¸¶_Sheet1 23" xfId="1911"/>
    <cellStyle name="ÄÞ¸¶_Sheet1 23" xfId="1912"/>
    <cellStyle name="AÞ¸¶_Sheet1 24" xfId="1913"/>
    <cellStyle name="ÄÞ¸¶_Sheet1 24" xfId="1914"/>
    <cellStyle name="AÞ¸¶_Sheet1 25" xfId="1915"/>
    <cellStyle name="ÄÞ¸¶_Sheet1 25" xfId="1916"/>
    <cellStyle name="AÞ¸¶_Sheet1 26" xfId="1917"/>
    <cellStyle name="ÄÞ¸¶_Sheet1 26" xfId="1918"/>
    <cellStyle name="AÞ¸¶_Sheet1 27" xfId="1919"/>
    <cellStyle name="ÄÞ¸¶_Sheet1 27" xfId="1920"/>
    <cellStyle name="AÞ¸¶_Sheet1 28" xfId="1921"/>
    <cellStyle name="ÄÞ¸¶_Sheet1 28" xfId="1922"/>
    <cellStyle name="AÞ¸¶_Sheet1 29" xfId="1923"/>
    <cellStyle name="ÄÞ¸¶_Sheet1 29" xfId="1924"/>
    <cellStyle name="AÞ¸¶_Sheet1 3" xfId="1925"/>
    <cellStyle name="ÄÞ¸¶_Sheet1 3" xfId="1926"/>
    <cellStyle name="AÞ¸¶_Sheet1 30" xfId="1927"/>
    <cellStyle name="ÄÞ¸¶_Sheet1 30" xfId="1928"/>
    <cellStyle name="AÞ¸¶_Sheet1 31" xfId="1929"/>
    <cellStyle name="ÄÞ¸¶_Sheet1 31" xfId="1930"/>
    <cellStyle name="AÞ¸¶_Sheet1 32" xfId="1931"/>
    <cellStyle name="ÄÞ¸¶_Sheet1 32" xfId="1932"/>
    <cellStyle name="AÞ¸¶_Sheet1 33" xfId="1933"/>
    <cellStyle name="ÄÞ¸¶_Sheet1 33" xfId="1934"/>
    <cellStyle name="AÞ¸¶_Sheet1 34" xfId="1935"/>
    <cellStyle name="ÄÞ¸¶_Sheet1 34" xfId="1936"/>
    <cellStyle name="AÞ¸¶_Sheet1 35" xfId="1937"/>
    <cellStyle name="ÄÞ¸¶_Sheet1 35" xfId="1938"/>
    <cellStyle name="AÞ¸¶_Sheet1 36" xfId="1939"/>
    <cellStyle name="ÄÞ¸¶_Sheet1 36" xfId="1940"/>
    <cellStyle name="AÞ¸¶_Sheet1 37" xfId="1941"/>
    <cellStyle name="ÄÞ¸¶_Sheet1 37" xfId="1942"/>
    <cellStyle name="AÞ¸¶_Sheet1 38" xfId="1943"/>
    <cellStyle name="ÄÞ¸¶_Sheet1 38" xfId="1944"/>
    <cellStyle name="AÞ¸¶_Sheet1 39" xfId="1945"/>
    <cellStyle name="ÄÞ¸¶_Sheet1 39" xfId="1946"/>
    <cellStyle name="AÞ¸¶_Sheet1 4" xfId="1947"/>
    <cellStyle name="ÄÞ¸¶_Sheet1 4" xfId="1948"/>
    <cellStyle name="AÞ¸¶_Sheet1 40" xfId="1949"/>
    <cellStyle name="ÄÞ¸¶_Sheet1 40" xfId="1950"/>
    <cellStyle name="AÞ¸¶_Sheet1 41" xfId="1951"/>
    <cellStyle name="ÄÞ¸¶_Sheet1 41" xfId="1952"/>
    <cellStyle name="AÞ¸¶_Sheet1 5" xfId="1953"/>
    <cellStyle name="ÄÞ¸¶_Sheet1 5" xfId="1954"/>
    <cellStyle name="AÞ¸¶_Sheet1 6" xfId="1955"/>
    <cellStyle name="ÄÞ¸¶_Sheet1 6" xfId="1956"/>
    <cellStyle name="AÞ¸¶_Sheet1 7" xfId="1957"/>
    <cellStyle name="ÄÞ¸¶_Sheet1 7" xfId="1958"/>
    <cellStyle name="AÞ¸¶_Sheet1 8" xfId="1959"/>
    <cellStyle name="ÄÞ¸¶_Sheet1 8" xfId="1960"/>
    <cellStyle name="AÞ¸¶_Sheet1 9" xfId="1961"/>
    <cellStyle name="ÄÞ¸¶_Sheet1 9" xfId="1962"/>
    <cellStyle name="AÞ¸¶_Sheet1_41-06농림16" xfId="185"/>
    <cellStyle name="ÄÞ¸¶_Sheet1_41-06농림16" xfId="186"/>
    <cellStyle name="AÞ¸¶_Sheet1_41-06농림16 10" xfId="1963"/>
    <cellStyle name="ÄÞ¸¶_Sheet1_41-06농림16 10" xfId="1964"/>
    <cellStyle name="AÞ¸¶_Sheet1_41-06농림16 11" xfId="1965"/>
    <cellStyle name="ÄÞ¸¶_Sheet1_41-06농림16 11" xfId="1966"/>
    <cellStyle name="AÞ¸¶_Sheet1_41-06농림16 12" xfId="1967"/>
    <cellStyle name="ÄÞ¸¶_Sheet1_41-06농림16 12" xfId="1968"/>
    <cellStyle name="AÞ¸¶_Sheet1_41-06농림16 12 10" xfId="4072"/>
    <cellStyle name="ÄÞ¸¶_Sheet1_41-06농림16 13" xfId="1969"/>
    <cellStyle name="AÞ¸¶_Sheet1_41-06농림16 14" xfId="1970"/>
    <cellStyle name="ÄÞ¸¶_Sheet1_41-06농림16 14" xfId="1971"/>
    <cellStyle name="AÞ¸¶_Sheet1_41-06농림16 14 10" xfId="5390"/>
    <cellStyle name="ÄÞ¸¶_Sheet1_41-06농림16 14 10" xfId="5391"/>
    <cellStyle name="AÞ¸¶_Sheet1_41-06농림16 14 11" xfId="5392"/>
    <cellStyle name="ÄÞ¸¶_Sheet1_41-06농림16 14 11" xfId="5393"/>
    <cellStyle name="AÞ¸¶_Sheet1_41-06농림16 14 12" xfId="5394"/>
    <cellStyle name="ÄÞ¸¶_Sheet1_41-06농림16 14 12" xfId="5395"/>
    <cellStyle name="AÞ¸¶_Sheet1_41-06농림16 14 13" xfId="5396"/>
    <cellStyle name="ÄÞ¸¶_Sheet1_41-06농림16 14 13" xfId="5397"/>
    <cellStyle name="AÞ¸¶_Sheet1_41-06농림16 14 14" xfId="5398"/>
    <cellStyle name="ÄÞ¸¶_Sheet1_41-06농림16 14 14" xfId="5399"/>
    <cellStyle name="AÞ¸¶_Sheet1_41-06농림16 14 15" xfId="5400"/>
    <cellStyle name="ÄÞ¸¶_Sheet1_41-06농림16 14 15" xfId="5401"/>
    <cellStyle name="AÞ¸¶_Sheet1_41-06농림16 14 16" xfId="5402"/>
    <cellStyle name="ÄÞ¸¶_Sheet1_41-06농림16 14 16" xfId="5403"/>
    <cellStyle name="AÞ¸¶_Sheet1_41-06농림16 14 17" xfId="5404"/>
    <cellStyle name="ÄÞ¸¶_Sheet1_41-06농림16 14 17" xfId="5405"/>
    <cellStyle name="AÞ¸¶_Sheet1_41-06농림16 14 18" xfId="5406"/>
    <cellStyle name="ÄÞ¸¶_Sheet1_41-06농림16 14 18" xfId="5407"/>
    <cellStyle name="AÞ¸¶_Sheet1_41-06농림16 14 19" xfId="5408"/>
    <cellStyle name="ÄÞ¸¶_Sheet1_41-06농림16 14 19" xfId="5409"/>
    <cellStyle name="AÞ¸¶_Sheet1_41-06농림16 14 2" xfId="5410"/>
    <cellStyle name="ÄÞ¸¶_Sheet1_41-06농림16 14 2" xfId="5411"/>
    <cellStyle name="AÞ¸¶_Sheet1_41-06농림16 14 20" xfId="5412"/>
    <cellStyle name="ÄÞ¸¶_Sheet1_41-06농림16 14 20" xfId="5413"/>
    <cellStyle name="AÞ¸¶_Sheet1_41-06농림16 14 21" xfId="5414"/>
    <cellStyle name="ÄÞ¸¶_Sheet1_41-06농림16 14 21" xfId="5415"/>
    <cellStyle name="AÞ¸¶_Sheet1_41-06농림16 14 22" xfId="5416"/>
    <cellStyle name="ÄÞ¸¶_Sheet1_41-06농림16 14 22" xfId="5417"/>
    <cellStyle name="AÞ¸¶_Sheet1_41-06농림16 14 23" xfId="5418"/>
    <cellStyle name="ÄÞ¸¶_Sheet1_41-06농림16 14 23" xfId="5419"/>
    <cellStyle name="AÞ¸¶_Sheet1_41-06농림16 14 24" xfId="5420"/>
    <cellStyle name="ÄÞ¸¶_Sheet1_41-06농림16 14 24" xfId="5421"/>
    <cellStyle name="AÞ¸¶_Sheet1_41-06농림16 14 25" xfId="5422"/>
    <cellStyle name="ÄÞ¸¶_Sheet1_41-06농림16 14 25" xfId="5423"/>
    <cellStyle name="AÞ¸¶_Sheet1_41-06농림16 14 26" xfId="5424"/>
    <cellStyle name="ÄÞ¸¶_Sheet1_41-06농림16 14 26" xfId="5425"/>
    <cellStyle name="AÞ¸¶_Sheet1_41-06농림16 14 27" xfId="5426"/>
    <cellStyle name="ÄÞ¸¶_Sheet1_41-06농림16 14 27" xfId="5427"/>
    <cellStyle name="AÞ¸¶_Sheet1_41-06농림16 14 28" xfId="5428"/>
    <cellStyle name="ÄÞ¸¶_Sheet1_41-06농림16 14 28" xfId="5429"/>
    <cellStyle name="AÞ¸¶_Sheet1_41-06농림16 14 29" xfId="5430"/>
    <cellStyle name="ÄÞ¸¶_Sheet1_41-06농림16 14 29" xfId="5431"/>
    <cellStyle name="AÞ¸¶_Sheet1_41-06농림16 14 3" xfId="5432"/>
    <cellStyle name="ÄÞ¸¶_Sheet1_41-06농림16 14 3" xfId="5433"/>
    <cellStyle name="AÞ¸¶_Sheet1_41-06농림16 14 30" xfId="5434"/>
    <cellStyle name="ÄÞ¸¶_Sheet1_41-06농림16 14 30" xfId="5435"/>
    <cellStyle name="AÞ¸¶_Sheet1_41-06농림16 14 31" xfId="5436"/>
    <cellStyle name="ÄÞ¸¶_Sheet1_41-06농림16 14 31" xfId="5437"/>
    <cellStyle name="AÞ¸¶_Sheet1_41-06농림16 14 32" xfId="5438"/>
    <cellStyle name="ÄÞ¸¶_Sheet1_41-06농림16 14 32" xfId="5439"/>
    <cellStyle name="AÞ¸¶_Sheet1_41-06농림16 14 33" xfId="5440"/>
    <cellStyle name="ÄÞ¸¶_Sheet1_41-06농림16 14 33" xfId="5441"/>
    <cellStyle name="AÞ¸¶_Sheet1_41-06농림16 14 34" xfId="5442"/>
    <cellStyle name="ÄÞ¸¶_Sheet1_41-06농림16 14 34" xfId="5443"/>
    <cellStyle name="AÞ¸¶_Sheet1_41-06농림16 14 35" xfId="5444"/>
    <cellStyle name="ÄÞ¸¶_Sheet1_41-06농림16 14 35" xfId="5445"/>
    <cellStyle name="AÞ¸¶_Sheet1_41-06농림16 14 36" xfId="5446"/>
    <cellStyle name="ÄÞ¸¶_Sheet1_41-06농림16 14 36" xfId="5447"/>
    <cellStyle name="AÞ¸¶_Sheet1_41-06농림16 14 37" xfId="5448"/>
    <cellStyle name="ÄÞ¸¶_Sheet1_41-06농림16 14 37" xfId="5449"/>
    <cellStyle name="AÞ¸¶_Sheet1_41-06농림16 14 38" xfId="5450"/>
    <cellStyle name="ÄÞ¸¶_Sheet1_41-06농림16 14 38" xfId="5451"/>
    <cellStyle name="AÞ¸¶_Sheet1_41-06농림16 14 39" xfId="5452"/>
    <cellStyle name="ÄÞ¸¶_Sheet1_41-06농림16 14 39" xfId="5453"/>
    <cellStyle name="AÞ¸¶_Sheet1_41-06농림16 14 4" xfId="5454"/>
    <cellStyle name="ÄÞ¸¶_Sheet1_41-06농림16 14 4" xfId="5455"/>
    <cellStyle name="AÞ¸¶_Sheet1_41-06농림16 14 40" xfId="5456"/>
    <cellStyle name="ÄÞ¸¶_Sheet1_41-06농림16 14 40" xfId="5457"/>
    <cellStyle name="AÞ¸¶_Sheet1_41-06농림16 14 5" xfId="5458"/>
    <cellStyle name="ÄÞ¸¶_Sheet1_41-06농림16 14 5" xfId="5459"/>
    <cellStyle name="AÞ¸¶_Sheet1_41-06농림16 14 6" xfId="5460"/>
    <cellStyle name="ÄÞ¸¶_Sheet1_41-06농림16 14 6" xfId="5461"/>
    <cellStyle name="AÞ¸¶_Sheet1_41-06농림16 14 7" xfId="5462"/>
    <cellStyle name="ÄÞ¸¶_Sheet1_41-06농림16 14 7" xfId="5463"/>
    <cellStyle name="AÞ¸¶_Sheet1_41-06농림16 14 8" xfId="5464"/>
    <cellStyle name="ÄÞ¸¶_Sheet1_41-06농림16 14 8" xfId="5465"/>
    <cellStyle name="AÞ¸¶_Sheet1_41-06농림16 14 9" xfId="5466"/>
    <cellStyle name="ÄÞ¸¶_Sheet1_41-06농림16 14 9" xfId="5467"/>
    <cellStyle name="AÞ¸¶_Sheet1_41-06농림16 15" xfId="1972"/>
    <cellStyle name="ÄÞ¸¶_Sheet1_41-06농림16 15" xfId="1973"/>
    <cellStyle name="AÞ¸¶_Sheet1_41-06농림16 16" xfId="1974"/>
    <cellStyle name="ÄÞ¸¶_Sheet1_41-06농림16 16" xfId="1975"/>
    <cellStyle name="AÞ¸¶_Sheet1_41-06농림16 17" xfId="1976"/>
    <cellStyle name="ÄÞ¸¶_Sheet1_41-06농림16 17" xfId="1977"/>
    <cellStyle name="AÞ¸¶_Sheet1_41-06농림16 18" xfId="1978"/>
    <cellStyle name="ÄÞ¸¶_Sheet1_41-06농림16 18" xfId="1979"/>
    <cellStyle name="AÞ¸¶_Sheet1_41-06농림16 19" xfId="1980"/>
    <cellStyle name="ÄÞ¸¶_Sheet1_41-06농림16 19" xfId="1981"/>
    <cellStyle name="AÞ¸¶_Sheet1_41-06농림16 2" xfId="1982"/>
    <cellStyle name="ÄÞ¸¶_Sheet1_41-06농림16 2" xfId="1983"/>
    <cellStyle name="AÞ¸¶_Sheet1_41-06농림16 20" xfId="1984"/>
    <cellStyle name="ÄÞ¸¶_Sheet1_41-06농림16 20" xfId="1985"/>
    <cellStyle name="AÞ¸¶_Sheet1_41-06농림16 21" xfId="1986"/>
    <cellStyle name="ÄÞ¸¶_Sheet1_41-06농림16 21" xfId="1987"/>
    <cellStyle name="AÞ¸¶_Sheet1_41-06농림16 22" xfId="1988"/>
    <cellStyle name="ÄÞ¸¶_Sheet1_41-06농림16 22" xfId="1989"/>
    <cellStyle name="AÞ¸¶_Sheet1_41-06농림16 23" xfId="1990"/>
    <cellStyle name="ÄÞ¸¶_Sheet1_41-06농림16 23" xfId="1991"/>
    <cellStyle name="AÞ¸¶_Sheet1_41-06농림16 24" xfId="1992"/>
    <cellStyle name="ÄÞ¸¶_Sheet1_41-06농림16 24" xfId="1993"/>
    <cellStyle name="AÞ¸¶_Sheet1_41-06농림16 25" xfId="1994"/>
    <cellStyle name="ÄÞ¸¶_Sheet1_41-06농림16 25" xfId="1995"/>
    <cellStyle name="AÞ¸¶_Sheet1_41-06농림16 26" xfId="1996"/>
    <cellStyle name="ÄÞ¸¶_Sheet1_41-06농림16 26" xfId="1997"/>
    <cellStyle name="AÞ¸¶_Sheet1_41-06농림16 27" xfId="1998"/>
    <cellStyle name="ÄÞ¸¶_Sheet1_41-06농림16 27" xfId="1999"/>
    <cellStyle name="AÞ¸¶_Sheet1_41-06농림16 28" xfId="2000"/>
    <cellStyle name="ÄÞ¸¶_Sheet1_41-06농림16 28" xfId="2001"/>
    <cellStyle name="AÞ¸¶_Sheet1_41-06농림16 29" xfId="2002"/>
    <cellStyle name="ÄÞ¸¶_Sheet1_41-06농림16 29" xfId="2003"/>
    <cellStyle name="AÞ¸¶_Sheet1_41-06농림16 3" xfId="2004"/>
    <cellStyle name="ÄÞ¸¶_Sheet1_41-06농림16 3" xfId="2005"/>
    <cellStyle name="AÞ¸¶_Sheet1_41-06농림16 30" xfId="2006"/>
    <cellStyle name="ÄÞ¸¶_Sheet1_41-06농림16 30" xfId="2007"/>
    <cellStyle name="AÞ¸¶_Sheet1_41-06농림16 31" xfId="2008"/>
    <cellStyle name="ÄÞ¸¶_Sheet1_41-06농림16 31" xfId="2009"/>
    <cellStyle name="AÞ¸¶_Sheet1_41-06농림16 32" xfId="2010"/>
    <cellStyle name="ÄÞ¸¶_Sheet1_41-06농림16 32" xfId="2011"/>
    <cellStyle name="AÞ¸¶_Sheet1_41-06농림16 33" xfId="2012"/>
    <cellStyle name="ÄÞ¸¶_Sheet1_41-06농림16 33" xfId="2013"/>
    <cellStyle name="AÞ¸¶_Sheet1_41-06농림16 34" xfId="2014"/>
    <cellStyle name="ÄÞ¸¶_Sheet1_41-06농림16 34" xfId="2015"/>
    <cellStyle name="AÞ¸¶_Sheet1_41-06농림16 35" xfId="2016"/>
    <cellStyle name="ÄÞ¸¶_Sheet1_41-06농림16 35" xfId="2017"/>
    <cellStyle name="AÞ¸¶_Sheet1_41-06농림16 36" xfId="2018"/>
    <cellStyle name="ÄÞ¸¶_Sheet1_41-06농림16 36" xfId="2019"/>
    <cellStyle name="AÞ¸¶_Sheet1_41-06농림16 37" xfId="2020"/>
    <cellStyle name="ÄÞ¸¶_Sheet1_41-06농림16 37" xfId="2021"/>
    <cellStyle name="AÞ¸¶_Sheet1_41-06농림16 38" xfId="2022"/>
    <cellStyle name="ÄÞ¸¶_Sheet1_41-06농림16 38" xfId="2023"/>
    <cellStyle name="AÞ¸¶_Sheet1_41-06농림16 39" xfId="2024"/>
    <cellStyle name="ÄÞ¸¶_Sheet1_41-06농림16 39" xfId="2025"/>
    <cellStyle name="AÞ¸¶_Sheet1_41-06농림16 4" xfId="2026"/>
    <cellStyle name="ÄÞ¸¶_Sheet1_41-06농림16 4" xfId="2027"/>
    <cellStyle name="AÞ¸¶_Sheet1_41-06농림16 40" xfId="2028"/>
    <cellStyle name="ÄÞ¸¶_Sheet1_41-06농림16 40" xfId="2029"/>
    <cellStyle name="AÞ¸¶_Sheet1_41-06농림16 41" xfId="2030"/>
    <cellStyle name="ÄÞ¸¶_Sheet1_41-06농림16 41" xfId="2031"/>
    <cellStyle name="AÞ¸¶_Sheet1_41-06농림16 5" xfId="2032"/>
    <cellStyle name="ÄÞ¸¶_Sheet1_41-06농림16 5" xfId="2033"/>
    <cellStyle name="AÞ¸¶_Sheet1_41-06농림16 6" xfId="2034"/>
    <cellStyle name="ÄÞ¸¶_Sheet1_41-06농림16 6" xfId="2035"/>
    <cellStyle name="AÞ¸¶_Sheet1_41-06농림16 7" xfId="2036"/>
    <cellStyle name="ÄÞ¸¶_Sheet1_41-06농림16 7" xfId="2037"/>
    <cellStyle name="AÞ¸¶_Sheet1_41-06농림16 8" xfId="2038"/>
    <cellStyle name="ÄÞ¸¶_Sheet1_41-06농림16 8" xfId="2039"/>
    <cellStyle name="AÞ¸¶_Sheet1_41-06농림16 9" xfId="2040"/>
    <cellStyle name="ÄÞ¸¶_Sheet1_41-06농림16 9" xfId="2041"/>
    <cellStyle name="AÞ¸¶_Sheet1_41-06농림41" xfId="187"/>
    <cellStyle name="ÄÞ¸¶_Sheet1_41-06농림41" xfId="188"/>
    <cellStyle name="AÞ¸¶_Sheet1_41-06농림41 10" xfId="2042"/>
    <cellStyle name="ÄÞ¸¶_Sheet1_41-06농림41 10" xfId="2043"/>
    <cellStyle name="AÞ¸¶_Sheet1_41-06농림41 11" xfId="2044"/>
    <cellStyle name="ÄÞ¸¶_Sheet1_41-06농림41 11" xfId="2045"/>
    <cellStyle name="AÞ¸¶_Sheet1_41-06농림41 12" xfId="2046"/>
    <cellStyle name="ÄÞ¸¶_Sheet1_41-06농림41 12" xfId="2047"/>
    <cellStyle name="AÞ¸¶_Sheet1_41-06농림41 12 10" xfId="4073"/>
    <cellStyle name="ÄÞ¸¶_Sheet1_41-06농림41 13" xfId="2048"/>
    <cellStyle name="AÞ¸¶_Sheet1_41-06농림41 14" xfId="2049"/>
    <cellStyle name="ÄÞ¸¶_Sheet1_41-06농림41 14" xfId="2050"/>
    <cellStyle name="AÞ¸¶_Sheet1_41-06농림41 14 10" xfId="5468"/>
    <cellStyle name="ÄÞ¸¶_Sheet1_41-06농림41 14 10" xfId="5469"/>
    <cellStyle name="AÞ¸¶_Sheet1_41-06농림41 14 11" xfId="5470"/>
    <cellStyle name="ÄÞ¸¶_Sheet1_41-06농림41 14 11" xfId="5471"/>
    <cellStyle name="AÞ¸¶_Sheet1_41-06농림41 14 12" xfId="5472"/>
    <cellStyle name="ÄÞ¸¶_Sheet1_41-06농림41 14 12" xfId="5473"/>
    <cellStyle name="AÞ¸¶_Sheet1_41-06농림41 14 13" xfId="5474"/>
    <cellStyle name="ÄÞ¸¶_Sheet1_41-06농림41 14 13" xfId="5475"/>
    <cellStyle name="AÞ¸¶_Sheet1_41-06농림41 14 14" xfId="5476"/>
    <cellStyle name="ÄÞ¸¶_Sheet1_41-06농림41 14 14" xfId="5477"/>
    <cellStyle name="AÞ¸¶_Sheet1_41-06농림41 14 15" xfId="5478"/>
    <cellStyle name="ÄÞ¸¶_Sheet1_41-06농림41 14 15" xfId="5479"/>
    <cellStyle name="AÞ¸¶_Sheet1_41-06농림41 14 16" xfId="5480"/>
    <cellStyle name="ÄÞ¸¶_Sheet1_41-06농림41 14 16" xfId="5481"/>
    <cellStyle name="AÞ¸¶_Sheet1_41-06농림41 14 17" xfId="5482"/>
    <cellStyle name="ÄÞ¸¶_Sheet1_41-06농림41 14 17" xfId="5483"/>
    <cellStyle name="AÞ¸¶_Sheet1_41-06농림41 14 18" xfId="5484"/>
    <cellStyle name="ÄÞ¸¶_Sheet1_41-06농림41 14 18" xfId="5485"/>
    <cellStyle name="AÞ¸¶_Sheet1_41-06농림41 14 19" xfId="5486"/>
    <cellStyle name="ÄÞ¸¶_Sheet1_41-06농림41 14 19" xfId="5487"/>
    <cellStyle name="AÞ¸¶_Sheet1_41-06농림41 14 2" xfId="5488"/>
    <cellStyle name="ÄÞ¸¶_Sheet1_41-06농림41 14 2" xfId="5489"/>
    <cellStyle name="AÞ¸¶_Sheet1_41-06농림41 14 20" xfId="5490"/>
    <cellStyle name="ÄÞ¸¶_Sheet1_41-06농림41 14 20" xfId="5491"/>
    <cellStyle name="AÞ¸¶_Sheet1_41-06농림41 14 21" xfId="5492"/>
    <cellStyle name="ÄÞ¸¶_Sheet1_41-06농림41 14 21" xfId="5493"/>
    <cellStyle name="AÞ¸¶_Sheet1_41-06농림41 14 22" xfId="5494"/>
    <cellStyle name="ÄÞ¸¶_Sheet1_41-06농림41 14 22" xfId="5495"/>
    <cellStyle name="AÞ¸¶_Sheet1_41-06농림41 14 23" xfId="5496"/>
    <cellStyle name="ÄÞ¸¶_Sheet1_41-06농림41 14 23" xfId="5497"/>
    <cellStyle name="AÞ¸¶_Sheet1_41-06농림41 14 24" xfId="5498"/>
    <cellStyle name="ÄÞ¸¶_Sheet1_41-06농림41 14 24" xfId="5499"/>
    <cellStyle name="AÞ¸¶_Sheet1_41-06농림41 14 25" xfId="5500"/>
    <cellStyle name="ÄÞ¸¶_Sheet1_41-06농림41 14 25" xfId="5501"/>
    <cellStyle name="AÞ¸¶_Sheet1_41-06농림41 14 26" xfId="5502"/>
    <cellStyle name="ÄÞ¸¶_Sheet1_41-06농림41 14 26" xfId="5503"/>
    <cellStyle name="AÞ¸¶_Sheet1_41-06농림41 14 27" xfId="5504"/>
    <cellStyle name="ÄÞ¸¶_Sheet1_41-06농림41 14 27" xfId="5505"/>
    <cellStyle name="AÞ¸¶_Sheet1_41-06농림41 14 28" xfId="5506"/>
    <cellStyle name="ÄÞ¸¶_Sheet1_41-06농림41 14 28" xfId="5507"/>
    <cellStyle name="AÞ¸¶_Sheet1_41-06농림41 14 29" xfId="5508"/>
    <cellStyle name="ÄÞ¸¶_Sheet1_41-06농림41 14 29" xfId="5509"/>
    <cellStyle name="AÞ¸¶_Sheet1_41-06농림41 14 3" xfId="5510"/>
    <cellStyle name="ÄÞ¸¶_Sheet1_41-06농림41 14 3" xfId="5511"/>
    <cellStyle name="AÞ¸¶_Sheet1_41-06농림41 14 30" xfId="5512"/>
    <cellStyle name="ÄÞ¸¶_Sheet1_41-06농림41 14 30" xfId="5513"/>
    <cellStyle name="AÞ¸¶_Sheet1_41-06농림41 14 31" xfId="5514"/>
    <cellStyle name="ÄÞ¸¶_Sheet1_41-06농림41 14 31" xfId="5515"/>
    <cellStyle name="AÞ¸¶_Sheet1_41-06농림41 14 32" xfId="5516"/>
    <cellStyle name="ÄÞ¸¶_Sheet1_41-06농림41 14 32" xfId="5517"/>
    <cellStyle name="AÞ¸¶_Sheet1_41-06농림41 14 33" xfId="5518"/>
    <cellStyle name="ÄÞ¸¶_Sheet1_41-06농림41 14 33" xfId="5519"/>
    <cellStyle name="AÞ¸¶_Sheet1_41-06농림41 14 34" xfId="5520"/>
    <cellStyle name="ÄÞ¸¶_Sheet1_41-06농림41 14 34" xfId="5521"/>
    <cellStyle name="AÞ¸¶_Sheet1_41-06농림41 14 35" xfId="5522"/>
    <cellStyle name="ÄÞ¸¶_Sheet1_41-06농림41 14 35" xfId="5523"/>
    <cellStyle name="AÞ¸¶_Sheet1_41-06농림41 14 36" xfId="5524"/>
    <cellStyle name="ÄÞ¸¶_Sheet1_41-06농림41 14 36" xfId="5525"/>
    <cellStyle name="AÞ¸¶_Sheet1_41-06농림41 14 37" xfId="5526"/>
    <cellStyle name="ÄÞ¸¶_Sheet1_41-06농림41 14 37" xfId="5527"/>
    <cellStyle name="AÞ¸¶_Sheet1_41-06농림41 14 38" xfId="5528"/>
    <cellStyle name="ÄÞ¸¶_Sheet1_41-06농림41 14 38" xfId="5529"/>
    <cellStyle name="AÞ¸¶_Sheet1_41-06농림41 14 39" xfId="5530"/>
    <cellStyle name="ÄÞ¸¶_Sheet1_41-06농림41 14 39" xfId="5531"/>
    <cellStyle name="AÞ¸¶_Sheet1_41-06농림41 14 4" xfId="5532"/>
    <cellStyle name="ÄÞ¸¶_Sheet1_41-06농림41 14 4" xfId="5533"/>
    <cellStyle name="AÞ¸¶_Sheet1_41-06농림41 14 40" xfId="5534"/>
    <cellStyle name="ÄÞ¸¶_Sheet1_41-06농림41 14 40" xfId="5535"/>
    <cellStyle name="AÞ¸¶_Sheet1_41-06농림41 14 5" xfId="5536"/>
    <cellStyle name="ÄÞ¸¶_Sheet1_41-06농림41 14 5" xfId="5537"/>
    <cellStyle name="AÞ¸¶_Sheet1_41-06농림41 14 6" xfId="5538"/>
    <cellStyle name="ÄÞ¸¶_Sheet1_41-06농림41 14 6" xfId="5539"/>
    <cellStyle name="AÞ¸¶_Sheet1_41-06농림41 14 7" xfId="5540"/>
    <cellStyle name="ÄÞ¸¶_Sheet1_41-06농림41 14 7" xfId="5541"/>
    <cellStyle name="AÞ¸¶_Sheet1_41-06농림41 14 8" xfId="5542"/>
    <cellStyle name="ÄÞ¸¶_Sheet1_41-06농림41 14 8" xfId="5543"/>
    <cellStyle name="AÞ¸¶_Sheet1_41-06농림41 14 9" xfId="5544"/>
    <cellStyle name="ÄÞ¸¶_Sheet1_41-06농림41 14 9" xfId="5545"/>
    <cellStyle name="AÞ¸¶_Sheet1_41-06농림41 15" xfId="2051"/>
    <cellStyle name="ÄÞ¸¶_Sheet1_41-06농림41 15" xfId="2052"/>
    <cellStyle name="AÞ¸¶_Sheet1_41-06농림41 16" xfId="2053"/>
    <cellStyle name="ÄÞ¸¶_Sheet1_41-06농림41 16" xfId="2054"/>
    <cellStyle name="AÞ¸¶_Sheet1_41-06농림41 17" xfId="2055"/>
    <cellStyle name="ÄÞ¸¶_Sheet1_41-06농림41 17" xfId="2056"/>
    <cellStyle name="AÞ¸¶_Sheet1_41-06농림41 18" xfId="2057"/>
    <cellStyle name="ÄÞ¸¶_Sheet1_41-06농림41 18" xfId="2058"/>
    <cellStyle name="AÞ¸¶_Sheet1_41-06농림41 19" xfId="2059"/>
    <cellStyle name="ÄÞ¸¶_Sheet1_41-06농림41 19" xfId="2060"/>
    <cellStyle name="AÞ¸¶_Sheet1_41-06농림41 2" xfId="2061"/>
    <cellStyle name="ÄÞ¸¶_Sheet1_41-06농림41 2" xfId="2062"/>
    <cellStyle name="AÞ¸¶_Sheet1_41-06농림41 20" xfId="2063"/>
    <cellStyle name="ÄÞ¸¶_Sheet1_41-06농림41 20" xfId="2064"/>
    <cellStyle name="AÞ¸¶_Sheet1_41-06농림41 21" xfId="2065"/>
    <cellStyle name="ÄÞ¸¶_Sheet1_41-06농림41 21" xfId="2066"/>
    <cellStyle name="AÞ¸¶_Sheet1_41-06농림41 22" xfId="2067"/>
    <cellStyle name="ÄÞ¸¶_Sheet1_41-06농림41 22" xfId="2068"/>
    <cellStyle name="AÞ¸¶_Sheet1_41-06농림41 23" xfId="2069"/>
    <cellStyle name="ÄÞ¸¶_Sheet1_41-06농림41 23" xfId="2070"/>
    <cellStyle name="AÞ¸¶_Sheet1_41-06농림41 24" xfId="2071"/>
    <cellStyle name="ÄÞ¸¶_Sheet1_41-06농림41 24" xfId="2072"/>
    <cellStyle name="AÞ¸¶_Sheet1_41-06농림41 25" xfId="2073"/>
    <cellStyle name="ÄÞ¸¶_Sheet1_41-06농림41 25" xfId="2074"/>
    <cellStyle name="AÞ¸¶_Sheet1_41-06농림41 26" xfId="2075"/>
    <cellStyle name="ÄÞ¸¶_Sheet1_41-06농림41 26" xfId="2076"/>
    <cellStyle name="AÞ¸¶_Sheet1_41-06농림41 27" xfId="2077"/>
    <cellStyle name="ÄÞ¸¶_Sheet1_41-06농림41 27" xfId="2078"/>
    <cellStyle name="AÞ¸¶_Sheet1_41-06농림41 28" xfId="2079"/>
    <cellStyle name="ÄÞ¸¶_Sheet1_41-06농림41 28" xfId="2080"/>
    <cellStyle name="AÞ¸¶_Sheet1_41-06농림41 29" xfId="2081"/>
    <cellStyle name="ÄÞ¸¶_Sheet1_41-06농림41 29" xfId="2082"/>
    <cellStyle name="AÞ¸¶_Sheet1_41-06농림41 3" xfId="2083"/>
    <cellStyle name="ÄÞ¸¶_Sheet1_41-06농림41 3" xfId="2084"/>
    <cellStyle name="AÞ¸¶_Sheet1_41-06농림41 30" xfId="2085"/>
    <cellStyle name="ÄÞ¸¶_Sheet1_41-06농림41 30" xfId="2086"/>
    <cellStyle name="AÞ¸¶_Sheet1_41-06농림41 31" xfId="2087"/>
    <cellStyle name="ÄÞ¸¶_Sheet1_41-06농림41 31" xfId="2088"/>
    <cellStyle name="AÞ¸¶_Sheet1_41-06농림41 32" xfId="2089"/>
    <cellStyle name="ÄÞ¸¶_Sheet1_41-06농림41 32" xfId="2090"/>
    <cellStyle name="AÞ¸¶_Sheet1_41-06농림41 33" xfId="2091"/>
    <cellStyle name="ÄÞ¸¶_Sheet1_41-06농림41 33" xfId="2092"/>
    <cellStyle name="AÞ¸¶_Sheet1_41-06농림41 34" xfId="2093"/>
    <cellStyle name="ÄÞ¸¶_Sheet1_41-06농림41 34" xfId="2094"/>
    <cellStyle name="AÞ¸¶_Sheet1_41-06농림41 35" xfId="2095"/>
    <cellStyle name="ÄÞ¸¶_Sheet1_41-06농림41 35" xfId="2096"/>
    <cellStyle name="AÞ¸¶_Sheet1_41-06농림41 36" xfId="2097"/>
    <cellStyle name="ÄÞ¸¶_Sheet1_41-06농림41 36" xfId="2098"/>
    <cellStyle name="AÞ¸¶_Sheet1_41-06농림41 37" xfId="2099"/>
    <cellStyle name="ÄÞ¸¶_Sheet1_41-06농림41 37" xfId="2100"/>
    <cellStyle name="AÞ¸¶_Sheet1_41-06농림41 38" xfId="2101"/>
    <cellStyle name="ÄÞ¸¶_Sheet1_41-06농림41 38" xfId="2102"/>
    <cellStyle name="AÞ¸¶_Sheet1_41-06농림41 39" xfId="2103"/>
    <cellStyle name="ÄÞ¸¶_Sheet1_41-06농림41 39" xfId="2104"/>
    <cellStyle name="AÞ¸¶_Sheet1_41-06농림41 4" xfId="2105"/>
    <cellStyle name="ÄÞ¸¶_Sheet1_41-06농림41 4" xfId="2106"/>
    <cellStyle name="AÞ¸¶_Sheet1_41-06농림41 40" xfId="2107"/>
    <cellStyle name="ÄÞ¸¶_Sheet1_41-06농림41 40" xfId="2108"/>
    <cellStyle name="AÞ¸¶_Sheet1_41-06농림41 41" xfId="2109"/>
    <cellStyle name="ÄÞ¸¶_Sheet1_41-06농림41 41" xfId="2110"/>
    <cellStyle name="AÞ¸¶_Sheet1_41-06농림41 5" xfId="2111"/>
    <cellStyle name="ÄÞ¸¶_Sheet1_41-06농림41 5" xfId="2112"/>
    <cellStyle name="AÞ¸¶_Sheet1_41-06농림41 6" xfId="2113"/>
    <cellStyle name="ÄÞ¸¶_Sheet1_41-06농림41 6" xfId="2114"/>
    <cellStyle name="AÞ¸¶_Sheet1_41-06농림41 7" xfId="2115"/>
    <cellStyle name="ÄÞ¸¶_Sheet1_41-06농림41 7" xfId="2116"/>
    <cellStyle name="AÞ¸¶_Sheet1_41-06농림41 8" xfId="2117"/>
    <cellStyle name="ÄÞ¸¶_Sheet1_41-06농림41 8" xfId="2118"/>
    <cellStyle name="AÞ¸¶_Sheet1_41-06농림41 9" xfId="2119"/>
    <cellStyle name="ÄÞ¸¶_Sheet1_41-06농림41 9" xfId="2120"/>
    <cellStyle name="Bad" xfId="2121"/>
    <cellStyle name="Bad 2" xfId="2122"/>
    <cellStyle name="Bad 2 2" xfId="5546"/>
    <cellStyle name="Bad 2 2 2" xfId="8902"/>
    <cellStyle name="Bad 2 3" xfId="516"/>
    <cellStyle name="Bad 3" xfId="4074"/>
    <cellStyle name="Bad 4" xfId="7890"/>
    <cellStyle name="Bad_010_주택건설" xfId="3229"/>
    <cellStyle name="C¡IA¨ª_¡ic¨u¡A¨￢I¨￢¡Æ AN¡Æe " xfId="189"/>
    <cellStyle name="C￥AØ_ 2ÆAAþº° " xfId="809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 10" xfId="2123"/>
    <cellStyle name="Ç¥ÁØ_laroux_1 10" xfId="2124"/>
    <cellStyle name="C￥AØ_laroux_1 11" xfId="2125"/>
    <cellStyle name="Ç¥ÁØ_laroux_1 11" xfId="2126"/>
    <cellStyle name="C￥AØ_laroux_1 12" xfId="2127"/>
    <cellStyle name="Ç¥ÁØ_laroux_1 12" xfId="2128"/>
    <cellStyle name="C￥AØ_laroux_1 13" xfId="2129"/>
    <cellStyle name="Ç¥ÁØ_laroux_1 13" xfId="2130"/>
    <cellStyle name="C￥AØ_laroux_1 14" xfId="2131"/>
    <cellStyle name="Ç¥ÁØ_laroux_1 14" xfId="2132"/>
    <cellStyle name="C￥AØ_laroux_1 14 10" xfId="5547"/>
    <cellStyle name="Ç¥ÁØ_laroux_1 14 10" xfId="5548"/>
    <cellStyle name="C￥AØ_laroux_1 14 11" xfId="5549"/>
    <cellStyle name="Ç¥ÁØ_laroux_1 14 11" xfId="5550"/>
    <cellStyle name="C￥AØ_laroux_1 14 12" xfId="5551"/>
    <cellStyle name="Ç¥ÁØ_laroux_1 14 12" xfId="5552"/>
    <cellStyle name="C￥AØ_laroux_1 14 13" xfId="5553"/>
    <cellStyle name="Ç¥ÁØ_laroux_1 14 13" xfId="5554"/>
    <cellStyle name="C￥AØ_laroux_1 14 14" xfId="5555"/>
    <cellStyle name="Ç¥ÁØ_laroux_1 14 14" xfId="5556"/>
    <cellStyle name="C￥AØ_laroux_1 14 15" xfId="5557"/>
    <cellStyle name="Ç¥ÁØ_laroux_1 14 15" xfId="5558"/>
    <cellStyle name="C￥AØ_laroux_1 14 16" xfId="5559"/>
    <cellStyle name="Ç¥ÁØ_laroux_1 14 16" xfId="5560"/>
    <cellStyle name="C￥AØ_laroux_1 14 17" xfId="5561"/>
    <cellStyle name="Ç¥ÁØ_laroux_1 14 17" xfId="5562"/>
    <cellStyle name="C￥AØ_laroux_1 14 18" xfId="5563"/>
    <cellStyle name="Ç¥ÁØ_laroux_1 14 18" xfId="5564"/>
    <cellStyle name="C￥AØ_laroux_1 14 19" xfId="5565"/>
    <cellStyle name="Ç¥ÁØ_laroux_1 14 19" xfId="5566"/>
    <cellStyle name="C￥AØ_laroux_1 14 2" xfId="5567"/>
    <cellStyle name="Ç¥ÁØ_laroux_1 14 2" xfId="5568"/>
    <cellStyle name="C￥AØ_laroux_1 14 20" xfId="5569"/>
    <cellStyle name="Ç¥ÁØ_laroux_1 14 20" xfId="5570"/>
    <cellStyle name="C￥AØ_laroux_1 14 21" xfId="5571"/>
    <cellStyle name="Ç¥ÁØ_laroux_1 14 21" xfId="5572"/>
    <cellStyle name="C￥AØ_laroux_1 14 22" xfId="5573"/>
    <cellStyle name="Ç¥ÁØ_laroux_1 14 22" xfId="5574"/>
    <cellStyle name="C￥AØ_laroux_1 14 23" xfId="5575"/>
    <cellStyle name="Ç¥ÁØ_laroux_1 14 23" xfId="5576"/>
    <cellStyle name="C￥AØ_laroux_1 14 24" xfId="5577"/>
    <cellStyle name="Ç¥ÁØ_laroux_1 14 24" xfId="5578"/>
    <cellStyle name="C￥AØ_laroux_1 14 25" xfId="5579"/>
    <cellStyle name="Ç¥ÁØ_laroux_1 14 25" xfId="5580"/>
    <cellStyle name="C￥AØ_laroux_1 14 26" xfId="5581"/>
    <cellStyle name="Ç¥ÁØ_laroux_1 14 26" xfId="5582"/>
    <cellStyle name="C￥AØ_laroux_1 14 27" xfId="5583"/>
    <cellStyle name="Ç¥ÁØ_laroux_1 14 27" xfId="5584"/>
    <cellStyle name="C￥AØ_laroux_1 14 28" xfId="5585"/>
    <cellStyle name="Ç¥ÁØ_laroux_1 14 28" xfId="5586"/>
    <cellStyle name="C￥AØ_laroux_1 14 29" xfId="5587"/>
    <cellStyle name="Ç¥ÁØ_laroux_1 14 29" xfId="5588"/>
    <cellStyle name="C￥AØ_laroux_1 14 3" xfId="5589"/>
    <cellStyle name="Ç¥ÁØ_laroux_1 14 3" xfId="5590"/>
    <cellStyle name="C￥AØ_laroux_1 14 30" xfId="5591"/>
    <cellStyle name="Ç¥ÁØ_laroux_1 14 30" xfId="5592"/>
    <cellStyle name="C￥AØ_laroux_1 14 31" xfId="5593"/>
    <cellStyle name="Ç¥ÁØ_laroux_1 14 31" xfId="5594"/>
    <cellStyle name="C￥AØ_laroux_1 14 32" xfId="5595"/>
    <cellStyle name="Ç¥ÁØ_laroux_1 14 32" xfId="5596"/>
    <cellStyle name="C￥AØ_laroux_1 14 33" xfId="5597"/>
    <cellStyle name="Ç¥ÁØ_laroux_1 14 33" xfId="5598"/>
    <cellStyle name="C￥AØ_laroux_1 14 34" xfId="5599"/>
    <cellStyle name="Ç¥ÁØ_laroux_1 14 34" xfId="5600"/>
    <cellStyle name="C￥AØ_laroux_1 14 35" xfId="5601"/>
    <cellStyle name="Ç¥ÁØ_laroux_1 14 35" xfId="5602"/>
    <cellStyle name="C￥AØ_laroux_1 14 36" xfId="5603"/>
    <cellStyle name="Ç¥ÁØ_laroux_1 14 36" xfId="5604"/>
    <cellStyle name="C￥AØ_laroux_1 14 37" xfId="5605"/>
    <cellStyle name="Ç¥ÁØ_laroux_1 14 37" xfId="5606"/>
    <cellStyle name="C￥AØ_laroux_1 14 38" xfId="5607"/>
    <cellStyle name="Ç¥ÁØ_laroux_1 14 38" xfId="5608"/>
    <cellStyle name="C￥AØ_laroux_1 14 39" xfId="5609"/>
    <cellStyle name="Ç¥ÁØ_laroux_1 14 39" xfId="5610"/>
    <cellStyle name="C￥AØ_laroux_1 14 4" xfId="5611"/>
    <cellStyle name="Ç¥ÁØ_laroux_1 14 4" xfId="5612"/>
    <cellStyle name="C￥AØ_laroux_1 14 40" xfId="5613"/>
    <cellStyle name="Ç¥ÁØ_laroux_1 14 40" xfId="5614"/>
    <cellStyle name="C￥AØ_laroux_1 14 5" xfId="5615"/>
    <cellStyle name="Ç¥ÁØ_laroux_1 14 5" xfId="5616"/>
    <cellStyle name="C￥AØ_laroux_1 14 6" xfId="5617"/>
    <cellStyle name="Ç¥ÁØ_laroux_1 14 6" xfId="5618"/>
    <cellStyle name="C￥AØ_laroux_1 14 7" xfId="5619"/>
    <cellStyle name="Ç¥ÁØ_laroux_1 14 7" xfId="5620"/>
    <cellStyle name="C￥AØ_laroux_1 14 8" xfId="5621"/>
    <cellStyle name="Ç¥ÁØ_laroux_1 14 8" xfId="5622"/>
    <cellStyle name="C￥AØ_laroux_1 14 9" xfId="5623"/>
    <cellStyle name="Ç¥ÁØ_laroux_1 14 9" xfId="5624"/>
    <cellStyle name="C￥AØ_laroux_1 15" xfId="2133"/>
    <cellStyle name="Ç¥ÁØ_laroux_1 15" xfId="2134"/>
    <cellStyle name="C￥AØ_laroux_1 16" xfId="2135"/>
    <cellStyle name="Ç¥ÁØ_laroux_1 16" xfId="2136"/>
    <cellStyle name="C￥AØ_laroux_1 17" xfId="2137"/>
    <cellStyle name="Ç¥ÁØ_laroux_1 17" xfId="2138"/>
    <cellStyle name="C￥AØ_laroux_1 18" xfId="2139"/>
    <cellStyle name="Ç¥ÁØ_laroux_1 18" xfId="2140"/>
    <cellStyle name="C￥AØ_laroux_1 19" xfId="2141"/>
    <cellStyle name="Ç¥ÁØ_laroux_1 19" xfId="2142"/>
    <cellStyle name="C￥AØ_laroux_1 2" xfId="2143"/>
    <cellStyle name="Ç¥ÁØ_laroux_1 2" xfId="2144"/>
    <cellStyle name="C￥AØ_laroux_1 20" xfId="2145"/>
    <cellStyle name="Ç¥ÁØ_laroux_1 20" xfId="2146"/>
    <cellStyle name="C￥AØ_laroux_1 21" xfId="2147"/>
    <cellStyle name="Ç¥ÁØ_laroux_1 21" xfId="2148"/>
    <cellStyle name="C￥AØ_laroux_1 22" xfId="2149"/>
    <cellStyle name="Ç¥ÁØ_laroux_1 22" xfId="2150"/>
    <cellStyle name="C￥AØ_laroux_1 23" xfId="2151"/>
    <cellStyle name="Ç¥ÁØ_laroux_1 23" xfId="2152"/>
    <cellStyle name="C￥AØ_laroux_1 24" xfId="2153"/>
    <cellStyle name="Ç¥ÁØ_laroux_1 24" xfId="2154"/>
    <cellStyle name="C￥AØ_laroux_1 25" xfId="2155"/>
    <cellStyle name="Ç¥ÁØ_laroux_1 25" xfId="2156"/>
    <cellStyle name="C￥AØ_laroux_1 26" xfId="2157"/>
    <cellStyle name="Ç¥ÁØ_laroux_1 26" xfId="2158"/>
    <cellStyle name="C￥AØ_laroux_1 27" xfId="2159"/>
    <cellStyle name="Ç¥ÁØ_laroux_1 27" xfId="2160"/>
    <cellStyle name="C￥AØ_laroux_1 28" xfId="2161"/>
    <cellStyle name="Ç¥ÁØ_laroux_1 28" xfId="2162"/>
    <cellStyle name="C￥AØ_laroux_1 29" xfId="2163"/>
    <cellStyle name="Ç¥ÁØ_laroux_1 29" xfId="2164"/>
    <cellStyle name="C￥AØ_laroux_1 3" xfId="2165"/>
    <cellStyle name="Ç¥ÁØ_laroux_1 3" xfId="2166"/>
    <cellStyle name="C￥AØ_laroux_1 30" xfId="2167"/>
    <cellStyle name="Ç¥ÁØ_laroux_1 30" xfId="2168"/>
    <cellStyle name="C￥AØ_laroux_1 31" xfId="2169"/>
    <cellStyle name="Ç¥ÁØ_laroux_1 31" xfId="2170"/>
    <cellStyle name="C￥AØ_laroux_1 32" xfId="2171"/>
    <cellStyle name="Ç¥ÁØ_laroux_1 32" xfId="2172"/>
    <cellStyle name="C￥AØ_laroux_1 33" xfId="2173"/>
    <cellStyle name="Ç¥ÁØ_laroux_1 33" xfId="2174"/>
    <cellStyle name="C￥AØ_laroux_1 34" xfId="2175"/>
    <cellStyle name="Ç¥ÁØ_laroux_1 34" xfId="2176"/>
    <cellStyle name="C￥AØ_laroux_1 35" xfId="2177"/>
    <cellStyle name="Ç¥ÁØ_laroux_1 35" xfId="2178"/>
    <cellStyle name="C￥AØ_laroux_1 36" xfId="2179"/>
    <cellStyle name="Ç¥ÁØ_laroux_1 36" xfId="2180"/>
    <cellStyle name="C￥AØ_laroux_1 37" xfId="2181"/>
    <cellStyle name="Ç¥ÁØ_laroux_1 37" xfId="2182"/>
    <cellStyle name="C￥AØ_laroux_1 38" xfId="2183"/>
    <cellStyle name="Ç¥ÁØ_laroux_1 38" xfId="2184"/>
    <cellStyle name="C￥AØ_laroux_1 39" xfId="2185"/>
    <cellStyle name="Ç¥ÁØ_laroux_1 39" xfId="2186"/>
    <cellStyle name="C￥AØ_laroux_1 4" xfId="2187"/>
    <cellStyle name="Ç¥ÁØ_laroux_1 4" xfId="2188"/>
    <cellStyle name="C￥AØ_laroux_1 40" xfId="2189"/>
    <cellStyle name="Ç¥ÁØ_laroux_1 40" xfId="2190"/>
    <cellStyle name="C￥AØ_laroux_1 41" xfId="2191"/>
    <cellStyle name="Ç¥ÁØ_laroux_1 41" xfId="2192"/>
    <cellStyle name="C￥AØ_laroux_1 5" xfId="2193"/>
    <cellStyle name="Ç¥ÁØ_laroux_1 5" xfId="2194"/>
    <cellStyle name="C￥AØ_laroux_1 6" xfId="2195"/>
    <cellStyle name="Ç¥ÁØ_laroux_1 6" xfId="2196"/>
    <cellStyle name="C￥AØ_laroux_1 7" xfId="2197"/>
    <cellStyle name="Ç¥ÁØ_laroux_1 7" xfId="2198"/>
    <cellStyle name="C￥AØ_laroux_1 8" xfId="2199"/>
    <cellStyle name="Ç¥ÁØ_laroux_1 8" xfId="2200"/>
    <cellStyle name="C￥AØ_laroux_1 9" xfId="2201"/>
    <cellStyle name="Ç¥ÁØ_laroux_1 9" xfId="2202"/>
    <cellStyle name="C￥AØ_laroux_1_Sheet1" xfId="197"/>
    <cellStyle name="Ç¥ÁØ_laroux_1_Sheet1" xfId="198"/>
    <cellStyle name="C￥AØ_laroux_1_Sheet1 10" xfId="2203"/>
    <cellStyle name="Ç¥ÁØ_laroux_1_Sheet1 10" xfId="2204"/>
    <cellStyle name="C￥AØ_laroux_1_Sheet1 11" xfId="2205"/>
    <cellStyle name="Ç¥ÁØ_laroux_1_Sheet1 11" xfId="2206"/>
    <cellStyle name="C￥AØ_laroux_1_Sheet1 12" xfId="2207"/>
    <cellStyle name="Ç¥ÁØ_laroux_1_Sheet1 12" xfId="2208"/>
    <cellStyle name="C￥AØ_laroux_1_Sheet1 12 10" xfId="4075"/>
    <cellStyle name="Ç¥ÁØ_laroux_1_Sheet1 13" xfId="2209"/>
    <cellStyle name="C￥AØ_laroux_1_Sheet1 14" xfId="2210"/>
    <cellStyle name="Ç¥ÁØ_laroux_1_Sheet1 14" xfId="2211"/>
    <cellStyle name="C￥AØ_laroux_1_Sheet1 14 10" xfId="5625"/>
    <cellStyle name="Ç¥ÁØ_laroux_1_Sheet1 14 10" xfId="5626"/>
    <cellStyle name="C￥AØ_laroux_1_Sheet1 14 11" xfId="5627"/>
    <cellStyle name="Ç¥ÁØ_laroux_1_Sheet1 14 11" xfId="5628"/>
    <cellStyle name="C￥AØ_laroux_1_Sheet1 14 12" xfId="5629"/>
    <cellStyle name="Ç¥ÁØ_laroux_1_Sheet1 14 12" xfId="5630"/>
    <cellStyle name="C￥AØ_laroux_1_Sheet1 14 13" xfId="5631"/>
    <cellStyle name="Ç¥ÁØ_laroux_1_Sheet1 14 13" xfId="5632"/>
    <cellStyle name="C￥AØ_laroux_1_Sheet1 14 14" xfId="5633"/>
    <cellStyle name="Ç¥ÁØ_laroux_1_Sheet1 14 14" xfId="5634"/>
    <cellStyle name="C￥AØ_laroux_1_Sheet1 14 15" xfId="5635"/>
    <cellStyle name="Ç¥ÁØ_laroux_1_Sheet1 14 15" xfId="5636"/>
    <cellStyle name="C￥AØ_laroux_1_Sheet1 14 16" xfId="5637"/>
    <cellStyle name="Ç¥ÁØ_laroux_1_Sheet1 14 16" xfId="5638"/>
    <cellStyle name="C￥AØ_laroux_1_Sheet1 14 17" xfId="5639"/>
    <cellStyle name="Ç¥ÁØ_laroux_1_Sheet1 14 17" xfId="5640"/>
    <cellStyle name="C￥AØ_laroux_1_Sheet1 14 18" xfId="5641"/>
    <cellStyle name="Ç¥ÁØ_laroux_1_Sheet1 14 18" xfId="5642"/>
    <cellStyle name="C￥AØ_laroux_1_Sheet1 14 19" xfId="5643"/>
    <cellStyle name="Ç¥ÁØ_laroux_1_Sheet1 14 19" xfId="5644"/>
    <cellStyle name="C￥AØ_laroux_1_Sheet1 14 2" xfId="5645"/>
    <cellStyle name="Ç¥ÁØ_laroux_1_Sheet1 14 2" xfId="5646"/>
    <cellStyle name="C￥AØ_laroux_1_Sheet1 14 20" xfId="5647"/>
    <cellStyle name="Ç¥ÁØ_laroux_1_Sheet1 14 20" xfId="5648"/>
    <cellStyle name="C￥AØ_laroux_1_Sheet1 14 21" xfId="5649"/>
    <cellStyle name="Ç¥ÁØ_laroux_1_Sheet1 14 21" xfId="5650"/>
    <cellStyle name="C￥AØ_laroux_1_Sheet1 14 22" xfId="5651"/>
    <cellStyle name="Ç¥ÁØ_laroux_1_Sheet1 14 22" xfId="5652"/>
    <cellStyle name="C￥AØ_laroux_1_Sheet1 14 23" xfId="5653"/>
    <cellStyle name="Ç¥ÁØ_laroux_1_Sheet1 14 23" xfId="5654"/>
    <cellStyle name="C￥AØ_laroux_1_Sheet1 14 24" xfId="5655"/>
    <cellStyle name="Ç¥ÁØ_laroux_1_Sheet1 14 24" xfId="5656"/>
    <cellStyle name="C￥AØ_laroux_1_Sheet1 14 25" xfId="5657"/>
    <cellStyle name="Ç¥ÁØ_laroux_1_Sheet1 14 25" xfId="5658"/>
    <cellStyle name="C￥AØ_laroux_1_Sheet1 14 26" xfId="5659"/>
    <cellStyle name="Ç¥ÁØ_laroux_1_Sheet1 14 26" xfId="5660"/>
    <cellStyle name="C￥AØ_laroux_1_Sheet1 14 27" xfId="5661"/>
    <cellStyle name="Ç¥ÁØ_laroux_1_Sheet1 14 27" xfId="5662"/>
    <cellStyle name="C￥AØ_laroux_1_Sheet1 14 28" xfId="5663"/>
    <cellStyle name="Ç¥ÁØ_laroux_1_Sheet1 14 28" xfId="5664"/>
    <cellStyle name="C￥AØ_laroux_1_Sheet1 14 29" xfId="5665"/>
    <cellStyle name="Ç¥ÁØ_laroux_1_Sheet1 14 29" xfId="5666"/>
    <cellStyle name="C￥AØ_laroux_1_Sheet1 14 3" xfId="5667"/>
    <cellStyle name="Ç¥ÁØ_laroux_1_Sheet1 14 3" xfId="5668"/>
    <cellStyle name="C￥AØ_laroux_1_Sheet1 14 30" xfId="5669"/>
    <cellStyle name="Ç¥ÁØ_laroux_1_Sheet1 14 30" xfId="5670"/>
    <cellStyle name="C￥AØ_laroux_1_Sheet1 14 31" xfId="5671"/>
    <cellStyle name="Ç¥ÁØ_laroux_1_Sheet1 14 31" xfId="5672"/>
    <cellStyle name="C￥AØ_laroux_1_Sheet1 14 32" xfId="5673"/>
    <cellStyle name="Ç¥ÁØ_laroux_1_Sheet1 14 32" xfId="5674"/>
    <cellStyle name="C￥AØ_laroux_1_Sheet1 14 33" xfId="5675"/>
    <cellStyle name="Ç¥ÁØ_laroux_1_Sheet1 14 33" xfId="5676"/>
    <cellStyle name="C￥AØ_laroux_1_Sheet1 14 34" xfId="5677"/>
    <cellStyle name="Ç¥ÁØ_laroux_1_Sheet1 14 34" xfId="5678"/>
    <cellStyle name="C￥AØ_laroux_1_Sheet1 14 35" xfId="5679"/>
    <cellStyle name="Ç¥ÁØ_laroux_1_Sheet1 14 35" xfId="5680"/>
    <cellStyle name="C￥AØ_laroux_1_Sheet1 14 36" xfId="5681"/>
    <cellStyle name="Ç¥ÁØ_laroux_1_Sheet1 14 36" xfId="5682"/>
    <cellStyle name="C￥AØ_laroux_1_Sheet1 14 37" xfId="5683"/>
    <cellStyle name="Ç¥ÁØ_laroux_1_Sheet1 14 37" xfId="5684"/>
    <cellStyle name="C￥AØ_laroux_1_Sheet1 14 38" xfId="5685"/>
    <cellStyle name="Ç¥ÁØ_laroux_1_Sheet1 14 38" xfId="5686"/>
    <cellStyle name="C￥AØ_laroux_1_Sheet1 14 39" xfId="5687"/>
    <cellStyle name="Ç¥ÁØ_laroux_1_Sheet1 14 39" xfId="5688"/>
    <cellStyle name="C￥AØ_laroux_1_Sheet1 14 4" xfId="5689"/>
    <cellStyle name="Ç¥ÁØ_laroux_1_Sheet1 14 4" xfId="5690"/>
    <cellStyle name="C￥AØ_laroux_1_Sheet1 14 40" xfId="5691"/>
    <cellStyle name="Ç¥ÁØ_laroux_1_Sheet1 14 40" xfId="5692"/>
    <cellStyle name="C￥AØ_laroux_1_Sheet1 14 5" xfId="5693"/>
    <cellStyle name="Ç¥ÁØ_laroux_1_Sheet1 14 5" xfId="5694"/>
    <cellStyle name="C￥AØ_laroux_1_Sheet1 14 6" xfId="5695"/>
    <cellStyle name="Ç¥ÁØ_laroux_1_Sheet1 14 6" xfId="5696"/>
    <cellStyle name="C￥AØ_laroux_1_Sheet1 14 7" xfId="5697"/>
    <cellStyle name="Ç¥ÁØ_laroux_1_Sheet1 14 7" xfId="5698"/>
    <cellStyle name="C￥AØ_laroux_1_Sheet1 14 8" xfId="5699"/>
    <cellStyle name="Ç¥ÁØ_laroux_1_Sheet1 14 8" xfId="5700"/>
    <cellStyle name="C￥AØ_laroux_1_Sheet1 14 9" xfId="5701"/>
    <cellStyle name="Ç¥ÁØ_laroux_1_Sheet1 14 9" xfId="5702"/>
    <cellStyle name="C￥AØ_laroux_1_Sheet1 15" xfId="2212"/>
    <cellStyle name="Ç¥ÁØ_laroux_1_Sheet1 15" xfId="2213"/>
    <cellStyle name="C￥AØ_laroux_1_Sheet1 16" xfId="2214"/>
    <cellStyle name="Ç¥ÁØ_laroux_1_Sheet1 16" xfId="2215"/>
    <cellStyle name="C￥AØ_laroux_1_Sheet1 17" xfId="2216"/>
    <cellStyle name="Ç¥ÁØ_laroux_1_Sheet1 17" xfId="2217"/>
    <cellStyle name="C￥AØ_laroux_1_Sheet1 18" xfId="2218"/>
    <cellStyle name="Ç¥ÁØ_laroux_1_Sheet1 18" xfId="2219"/>
    <cellStyle name="C￥AØ_laroux_1_Sheet1 19" xfId="2220"/>
    <cellStyle name="Ç¥ÁØ_laroux_1_Sheet1 19" xfId="2221"/>
    <cellStyle name="C￥AØ_laroux_1_Sheet1 2" xfId="2222"/>
    <cellStyle name="Ç¥ÁØ_laroux_1_Sheet1 2" xfId="2223"/>
    <cellStyle name="C￥AØ_laroux_1_Sheet1 20" xfId="2224"/>
    <cellStyle name="Ç¥ÁØ_laroux_1_Sheet1 20" xfId="2225"/>
    <cellStyle name="C￥AØ_laroux_1_Sheet1 21" xfId="2226"/>
    <cellStyle name="Ç¥ÁØ_laroux_1_Sheet1 21" xfId="2227"/>
    <cellStyle name="C￥AØ_laroux_1_Sheet1 22" xfId="2228"/>
    <cellStyle name="Ç¥ÁØ_laroux_1_Sheet1 22" xfId="2229"/>
    <cellStyle name="C￥AØ_laroux_1_Sheet1 23" xfId="2230"/>
    <cellStyle name="Ç¥ÁØ_laroux_1_Sheet1 23" xfId="2231"/>
    <cellStyle name="C￥AØ_laroux_1_Sheet1 24" xfId="2232"/>
    <cellStyle name="Ç¥ÁØ_laroux_1_Sheet1 24" xfId="2233"/>
    <cellStyle name="C￥AØ_laroux_1_Sheet1 25" xfId="2234"/>
    <cellStyle name="Ç¥ÁØ_laroux_1_Sheet1 25" xfId="2235"/>
    <cellStyle name="C￥AØ_laroux_1_Sheet1 26" xfId="2236"/>
    <cellStyle name="Ç¥ÁØ_laroux_1_Sheet1 26" xfId="2237"/>
    <cellStyle name="C￥AØ_laroux_1_Sheet1 27" xfId="2238"/>
    <cellStyle name="Ç¥ÁØ_laroux_1_Sheet1 27" xfId="2239"/>
    <cellStyle name="C￥AØ_laroux_1_Sheet1 28" xfId="2240"/>
    <cellStyle name="Ç¥ÁØ_laroux_1_Sheet1 28" xfId="2241"/>
    <cellStyle name="C￥AØ_laroux_1_Sheet1 29" xfId="2242"/>
    <cellStyle name="Ç¥ÁØ_laroux_1_Sheet1 29" xfId="2243"/>
    <cellStyle name="C￥AØ_laroux_1_Sheet1 3" xfId="2244"/>
    <cellStyle name="Ç¥ÁØ_laroux_1_Sheet1 3" xfId="2245"/>
    <cellStyle name="C￥AØ_laroux_1_Sheet1 30" xfId="2246"/>
    <cellStyle name="Ç¥ÁØ_laroux_1_Sheet1 30" xfId="2247"/>
    <cellStyle name="C￥AØ_laroux_1_Sheet1 31" xfId="2248"/>
    <cellStyle name="Ç¥ÁØ_laroux_1_Sheet1 31" xfId="2249"/>
    <cellStyle name="C￥AØ_laroux_1_Sheet1 32" xfId="2250"/>
    <cellStyle name="Ç¥ÁØ_laroux_1_Sheet1 32" xfId="2251"/>
    <cellStyle name="C￥AØ_laroux_1_Sheet1 33" xfId="2252"/>
    <cellStyle name="Ç¥ÁØ_laroux_1_Sheet1 33" xfId="2253"/>
    <cellStyle name="C￥AØ_laroux_1_Sheet1 34" xfId="2254"/>
    <cellStyle name="Ç¥ÁØ_laroux_1_Sheet1 34" xfId="2255"/>
    <cellStyle name="C￥AØ_laroux_1_Sheet1 35" xfId="2256"/>
    <cellStyle name="Ç¥ÁØ_laroux_1_Sheet1 35" xfId="2257"/>
    <cellStyle name="C￥AØ_laroux_1_Sheet1 36" xfId="2258"/>
    <cellStyle name="Ç¥ÁØ_laroux_1_Sheet1 36" xfId="2259"/>
    <cellStyle name="C￥AØ_laroux_1_Sheet1 37" xfId="2260"/>
    <cellStyle name="Ç¥ÁØ_laroux_1_Sheet1 37" xfId="2261"/>
    <cellStyle name="C￥AØ_laroux_1_Sheet1 38" xfId="2262"/>
    <cellStyle name="Ç¥ÁØ_laroux_1_Sheet1 38" xfId="2263"/>
    <cellStyle name="C￥AØ_laroux_1_Sheet1 39" xfId="2264"/>
    <cellStyle name="Ç¥ÁØ_laroux_1_Sheet1 39" xfId="2265"/>
    <cellStyle name="C￥AØ_laroux_1_Sheet1 4" xfId="2266"/>
    <cellStyle name="Ç¥ÁØ_laroux_1_Sheet1 4" xfId="2267"/>
    <cellStyle name="C￥AØ_laroux_1_Sheet1 40" xfId="2268"/>
    <cellStyle name="Ç¥ÁØ_laroux_1_Sheet1 40" xfId="2269"/>
    <cellStyle name="C￥AØ_laroux_1_Sheet1 41" xfId="2270"/>
    <cellStyle name="Ç¥ÁØ_laroux_1_Sheet1 41" xfId="2271"/>
    <cellStyle name="C￥AØ_laroux_1_Sheet1 5" xfId="2272"/>
    <cellStyle name="Ç¥ÁØ_laroux_1_Sheet1 5" xfId="2273"/>
    <cellStyle name="C￥AØ_laroux_1_Sheet1 6" xfId="2274"/>
    <cellStyle name="Ç¥ÁØ_laroux_1_Sheet1 6" xfId="2275"/>
    <cellStyle name="C￥AØ_laroux_1_Sheet1 7" xfId="2276"/>
    <cellStyle name="Ç¥ÁØ_laroux_1_Sheet1 7" xfId="2277"/>
    <cellStyle name="C￥AØ_laroux_1_Sheet1 8" xfId="2278"/>
    <cellStyle name="Ç¥ÁØ_laroux_1_Sheet1 8" xfId="2279"/>
    <cellStyle name="C￥AØ_laroux_1_Sheet1 9" xfId="2280"/>
    <cellStyle name="Ç¥ÁØ_laroux_1_Sheet1 9" xfId="2281"/>
    <cellStyle name="C￥AØ_laroux_2" xfId="199"/>
    <cellStyle name="Ç¥ÁØ_laroux_2" xfId="200"/>
    <cellStyle name="C￥AØ_laroux_2 10" xfId="2282"/>
    <cellStyle name="Ç¥ÁØ_laroux_2 10" xfId="2283"/>
    <cellStyle name="C￥AØ_laroux_2 11" xfId="2284"/>
    <cellStyle name="Ç¥ÁØ_laroux_2 11" xfId="2285"/>
    <cellStyle name="C￥AØ_laroux_2 12" xfId="2286"/>
    <cellStyle name="Ç¥ÁØ_laroux_2 12" xfId="2287"/>
    <cellStyle name="C￥AØ_laroux_2 12 10" xfId="4076"/>
    <cellStyle name="Ç¥ÁØ_laroux_2 13" xfId="2288"/>
    <cellStyle name="C￥AØ_laroux_2 14" xfId="2289"/>
    <cellStyle name="Ç¥ÁØ_laroux_2 14" xfId="2290"/>
    <cellStyle name="C￥AØ_laroux_2 14 10" xfId="5703"/>
    <cellStyle name="Ç¥ÁØ_laroux_2 14 10" xfId="5704"/>
    <cellStyle name="C￥AØ_laroux_2 14 11" xfId="5705"/>
    <cellStyle name="Ç¥ÁØ_laroux_2 14 11" xfId="5706"/>
    <cellStyle name="C￥AØ_laroux_2 14 12" xfId="5707"/>
    <cellStyle name="Ç¥ÁØ_laroux_2 14 12" xfId="5708"/>
    <cellStyle name="C￥AØ_laroux_2 14 13" xfId="5709"/>
    <cellStyle name="Ç¥ÁØ_laroux_2 14 13" xfId="5710"/>
    <cellStyle name="C￥AØ_laroux_2 14 14" xfId="5711"/>
    <cellStyle name="Ç¥ÁØ_laroux_2 14 14" xfId="5712"/>
    <cellStyle name="C￥AØ_laroux_2 14 15" xfId="5713"/>
    <cellStyle name="Ç¥ÁØ_laroux_2 14 15" xfId="5714"/>
    <cellStyle name="C￥AØ_laroux_2 14 16" xfId="5715"/>
    <cellStyle name="Ç¥ÁØ_laroux_2 14 16" xfId="5716"/>
    <cellStyle name="C￥AØ_laroux_2 14 17" xfId="5717"/>
    <cellStyle name="Ç¥ÁØ_laroux_2 14 17" xfId="5718"/>
    <cellStyle name="C￥AØ_laroux_2 14 18" xfId="5719"/>
    <cellStyle name="Ç¥ÁØ_laroux_2 14 18" xfId="5720"/>
    <cellStyle name="C￥AØ_laroux_2 14 19" xfId="5721"/>
    <cellStyle name="Ç¥ÁØ_laroux_2 14 19" xfId="5722"/>
    <cellStyle name="C￥AØ_laroux_2 14 2" xfId="5723"/>
    <cellStyle name="Ç¥ÁØ_laroux_2 14 2" xfId="5724"/>
    <cellStyle name="C￥AØ_laroux_2 14 20" xfId="5725"/>
    <cellStyle name="Ç¥ÁØ_laroux_2 14 20" xfId="5726"/>
    <cellStyle name="C￥AØ_laroux_2 14 21" xfId="5727"/>
    <cellStyle name="Ç¥ÁØ_laroux_2 14 21" xfId="5728"/>
    <cellStyle name="C￥AØ_laroux_2 14 22" xfId="5729"/>
    <cellStyle name="Ç¥ÁØ_laroux_2 14 22" xfId="5730"/>
    <cellStyle name="C￥AØ_laroux_2 14 23" xfId="5731"/>
    <cellStyle name="Ç¥ÁØ_laroux_2 14 23" xfId="5732"/>
    <cellStyle name="C￥AØ_laroux_2 14 24" xfId="5733"/>
    <cellStyle name="Ç¥ÁØ_laroux_2 14 24" xfId="5734"/>
    <cellStyle name="C￥AØ_laroux_2 14 25" xfId="5735"/>
    <cellStyle name="Ç¥ÁØ_laroux_2 14 25" xfId="5736"/>
    <cellStyle name="C￥AØ_laroux_2 14 26" xfId="5737"/>
    <cellStyle name="Ç¥ÁØ_laroux_2 14 26" xfId="5738"/>
    <cellStyle name="C￥AØ_laroux_2 14 27" xfId="5739"/>
    <cellStyle name="Ç¥ÁØ_laroux_2 14 27" xfId="5740"/>
    <cellStyle name="C￥AØ_laroux_2 14 28" xfId="5741"/>
    <cellStyle name="Ç¥ÁØ_laroux_2 14 28" xfId="5742"/>
    <cellStyle name="C￥AØ_laroux_2 14 29" xfId="5743"/>
    <cellStyle name="Ç¥ÁØ_laroux_2 14 29" xfId="5744"/>
    <cellStyle name="C￥AØ_laroux_2 14 3" xfId="5745"/>
    <cellStyle name="Ç¥ÁØ_laroux_2 14 3" xfId="5746"/>
    <cellStyle name="C￥AØ_laroux_2 14 30" xfId="5747"/>
    <cellStyle name="Ç¥ÁØ_laroux_2 14 30" xfId="5748"/>
    <cellStyle name="C￥AØ_laroux_2 14 31" xfId="5749"/>
    <cellStyle name="Ç¥ÁØ_laroux_2 14 31" xfId="5750"/>
    <cellStyle name="C￥AØ_laroux_2 14 32" xfId="5751"/>
    <cellStyle name="Ç¥ÁØ_laroux_2 14 32" xfId="5752"/>
    <cellStyle name="C￥AØ_laroux_2 14 33" xfId="5753"/>
    <cellStyle name="Ç¥ÁØ_laroux_2 14 33" xfId="5754"/>
    <cellStyle name="C￥AØ_laroux_2 14 34" xfId="5755"/>
    <cellStyle name="Ç¥ÁØ_laroux_2 14 34" xfId="5756"/>
    <cellStyle name="C￥AØ_laroux_2 14 35" xfId="5757"/>
    <cellStyle name="Ç¥ÁØ_laroux_2 14 35" xfId="5758"/>
    <cellStyle name="C￥AØ_laroux_2 14 36" xfId="5759"/>
    <cellStyle name="Ç¥ÁØ_laroux_2 14 36" xfId="5760"/>
    <cellStyle name="C￥AØ_laroux_2 14 37" xfId="5761"/>
    <cellStyle name="Ç¥ÁØ_laroux_2 14 37" xfId="5762"/>
    <cellStyle name="C￥AØ_laroux_2 14 38" xfId="5763"/>
    <cellStyle name="Ç¥ÁØ_laroux_2 14 38" xfId="5764"/>
    <cellStyle name="C￥AØ_laroux_2 14 39" xfId="5765"/>
    <cellStyle name="Ç¥ÁØ_laroux_2 14 39" xfId="5766"/>
    <cellStyle name="C￥AØ_laroux_2 14 4" xfId="5767"/>
    <cellStyle name="Ç¥ÁØ_laroux_2 14 4" xfId="5768"/>
    <cellStyle name="C￥AØ_laroux_2 14 40" xfId="5769"/>
    <cellStyle name="Ç¥ÁØ_laroux_2 14 40" xfId="5770"/>
    <cellStyle name="C￥AØ_laroux_2 14 5" xfId="5771"/>
    <cellStyle name="Ç¥ÁØ_laroux_2 14 5" xfId="5772"/>
    <cellStyle name="C￥AØ_laroux_2 14 6" xfId="5773"/>
    <cellStyle name="Ç¥ÁØ_laroux_2 14 6" xfId="5774"/>
    <cellStyle name="C￥AØ_laroux_2 14 7" xfId="5775"/>
    <cellStyle name="Ç¥ÁØ_laroux_2 14 7" xfId="5776"/>
    <cellStyle name="C￥AØ_laroux_2 14 8" xfId="5777"/>
    <cellStyle name="Ç¥ÁØ_laroux_2 14 8" xfId="5778"/>
    <cellStyle name="C￥AØ_laroux_2 14 9" xfId="5779"/>
    <cellStyle name="Ç¥ÁØ_laroux_2 14 9" xfId="5780"/>
    <cellStyle name="C￥AØ_laroux_2 15" xfId="2291"/>
    <cellStyle name="Ç¥ÁØ_laroux_2 15" xfId="2292"/>
    <cellStyle name="C￥AØ_laroux_2 16" xfId="2293"/>
    <cellStyle name="Ç¥ÁØ_laroux_2 16" xfId="2294"/>
    <cellStyle name="C￥AØ_laroux_2 17" xfId="2295"/>
    <cellStyle name="Ç¥ÁØ_laroux_2 17" xfId="2296"/>
    <cellStyle name="C￥AØ_laroux_2 18" xfId="2297"/>
    <cellStyle name="Ç¥ÁØ_laroux_2 18" xfId="2298"/>
    <cellStyle name="C￥AØ_laroux_2 19" xfId="2299"/>
    <cellStyle name="Ç¥ÁØ_laroux_2 19" xfId="2300"/>
    <cellStyle name="C￥AØ_laroux_2 2" xfId="2301"/>
    <cellStyle name="Ç¥ÁØ_laroux_2 2" xfId="2302"/>
    <cellStyle name="C￥AØ_laroux_2 20" xfId="2303"/>
    <cellStyle name="Ç¥ÁØ_laroux_2 20" xfId="2304"/>
    <cellStyle name="C￥AØ_laroux_2 21" xfId="2305"/>
    <cellStyle name="Ç¥ÁØ_laroux_2 21" xfId="2306"/>
    <cellStyle name="C￥AØ_laroux_2 22" xfId="2307"/>
    <cellStyle name="Ç¥ÁØ_laroux_2 22" xfId="2308"/>
    <cellStyle name="C￥AØ_laroux_2 23" xfId="2309"/>
    <cellStyle name="Ç¥ÁØ_laroux_2 23" xfId="2310"/>
    <cellStyle name="C￥AØ_laroux_2 24" xfId="2311"/>
    <cellStyle name="Ç¥ÁØ_laroux_2 24" xfId="2312"/>
    <cellStyle name="C￥AØ_laroux_2 25" xfId="2313"/>
    <cellStyle name="Ç¥ÁØ_laroux_2 25" xfId="2314"/>
    <cellStyle name="C￥AØ_laroux_2 26" xfId="2315"/>
    <cellStyle name="Ç¥ÁØ_laroux_2 26" xfId="2316"/>
    <cellStyle name="C￥AØ_laroux_2 27" xfId="2317"/>
    <cellStyle name="Ç¥ÁØ_laroux_2 27" xfId="2318"/>
    <cellStyle name="C￥AØ_laroux_2 28" xfId="2319"/>
    <cellStyle name="Ç¥ÁØ_laroux_2 28" xfId="2320"/>
    <cellStyle name="C￥AØ_laroux_2 29" xfId="2321"/>
    <cellStyle name="Ç¥ÁØ_laroux_2 29" xfId="2322"/>
    <cellStyle name="C￥AØ_laroux_2 3" xfId="2323"/>
    <cellStyle name="Ç¥ÁØ_laroux_2 3" xfId="2324"/>
    <cellStyle name="C￥AØ_laroux_2 30" xfId="2325"/>
    <cellStyle name="Ç¥ÁØ_laroux_2 30" xfId="2326"/>
    <cellStyle name="C￥AØ_laroux_2 31" xfId="2327"/>
    <cellStyle name="Ç¥ÁØ_laroux_2 31" xfId="2328"/>
    <cellStyle name="C￥AØ_laroux_2 32" xfId="2329"/>
    <cellStyle name="Ç¥ÁØ_laroux_2 32" xfId="2330"/>
    <cellStyle name="C￥AØ_laroux_2 33" xfId="2331"/>
    <cellStyle name="Ç¥ÁØ_laroux_2 33" xfId="2332"/>
    <cellStyle name="C￥AØ_laroux_2 34" xfId="2333"/>
    <cellStyle name="Ç¥ÁØ_laroux_2 34" xfId="2334"/>
    <cellStyle name="C￥AØ_laroux_2 35" xfId="2335"/>
    <cellStyle name="Ç¥ÁØ_laroux_2 35" xfId="2336"/>
    <cellStyle name="C￥AØ_laroux_2 36" xfId="2337"/>
    <cellStyle name="Ç¥ÁØ_laroux_2 36" xfId="2338"/>
    <cellStyle name="C￥AØ_laroux_2 37" xfId="2339"/>
    <cellStyle name="Ç¥ÁØ_laroux_2 37" xfId="2340"/>
    <cellStyle name="C￥AØ_laroux_2 38" xfId="2341"/>
    <cellStyle name="Ç¥ÁØ_laroux_2 38" xfId="2342"/>
    <cellStyle name="C￥AØ_laroux_2 39" xfId="2343"/>
    <cellStyle name="Ç¥ÁØ_laroux_2 39" xfId="2344"/>
    <cellStyle name="C￥AØ_laroux_2 4" xfId="2345"/>
    <cellStyle name="Ç¥ÁØ_laroux_2 4" xfId="2346"/>
    <cellStyle name="C￥AØ_laroux_2 40" xfId="2347"/>
    <cellStyle name="Ç¥ÁØ_laroux_2 40" xfId="2348"/>
    <cellStyle name="C￥AØ_laroux_2 41" xfId="2349"/>
    <cellStyle name="Ç¥ÁØ_laroux_2 41" xfId="2350"/>
    <cellStyle name="C￥AØ_laroux_2 5" xfId="2351"/>
    <cellStyle name="Ç¥ÁØ_laroux_2 5" xfId="2352"/>
    <cellStyle name="C￥AØ_laroux_2 6" xfId="2353"/>
    <cellStyle name="Ç¥ÁØ_laroux_2 6" xfId="2354"/>
    <cellStyle name="C￥AØ_laroux_2 7" xfId="2355"/>
    <cellStyle name="Ç¥ÁØ_laroux_2 7" xfId="2356"/>
    <cellStyle name="C￥AØ_laroux_2 8" xfId="2357"/>
    <cellStyle name="Ç¥ÁØ_laroux_2 8" xfId="2358"/>
    <cellStyle name="C￥AØ_laroux_2 9" xfId="2359"/>
    <cellStyle name="Ç¥ÁØ_laroux_2 9" xfId="2360"/>
    <cellStyle name="C￥AØ_laroux_2_Sheet1" xfId="201"/>
    <cellStyle name="Ç¥ÁØ_laroux_2_Sheet1" xfId="202"/>
    <cellStyle name="C￥AØ_laroux_2_Sheet1 10" xfId="2361"/>
    <cellStyle name="Ç¥ÁØ_laroux_2_Sheet1 10" xfId="2362"/>
    <cellStyle name="C￥AØ_laroux_2_Sheet1 11" xfId="2363"/>
    <cellStyle name="Ç¥ÁØ_laroux_2_Sheet1 11" xfId="2364"/>
    <cellStyle name="C￥AØ_laroux_2_Sheet1 12" xfId="2365"/>
    <cellStyle name="Ç¥ÁØ_laroux_2_Sheet1 12" xfId="2366"/>
    <cellStyle name="C￥AØ_laroux_2_Sheet1 13" xfId="2367"/>
    <cellStyle name="Ç¥ÁØ_laroux_2_Sheet1 13" xfId="2368"/>
    <cellStyle name="C￥AØ_laroux_2_Sheet1 14" xfId="2369"/>
    <cellStyle name="Ç¥ÁØ_laroux_2_Sheet1 14" xfId="2370"/>
    <cellStyle name="C￥AØ_laroux_2_Sheet1 14 10" xfId="5781"/>
    <cellStyle name="Ç¥ÁØ_laroux_2_Sheet1 14 10" xfId="5782"/>
    <cellStyle name="C￥AØ_laroux_2_Sheet1 14 11" xfId="5783"/>
    <cellStyle name="Ç¥ÁØ_laroux_2_Sheet1 14 11" xfId="5784"/>
    <cellStyle name="C￥AØ_laroux_2_Sheet1 14 12" xfId="5785"/>
    <cellStyle name="Ç¥ÁØ_laroux_2_Sheet1 14 12" xfId="5786"/>
    <cellStyle name="C￥AØ_laroux_2_Sheet1 14 13" xfId="5787"/>
    <cellStyle name="Ç¥ÁØ_laroux_2_Sheet1 14 13" xfId="5788"/>
    <cellStyle name="C￥AØ_laroux_2_Sheet1 14 14" xfId="5789"/>
    <cellStyle name="Ç¥ÁØ_laroux_2_Sheet1 14 14" xfId="5790"/>
    <cellStyle name="C￥AØ_laroux_2_Sheet1 14 15" xfId="5791"/>
    <cellStyle name="Ç¥ÁØ_laroux_2_Sheet1 14 15" xfId="5792"/>
    <cellStyle name="C￥AØ_laroux_2_Sheet1 14 16" xfId="5793"/>
    <cellStyle name="Ç¥ÁØ_laroux_2_Sheet1 14 16" xfId="5794"/>
    <cellStyle name="C￥AØ_laroux_2_Sheet1 14 17" xfId="5795"/>
    <cellStyle name="Ç¥ÁØ_laroux_2_Sheet1 14 17" xfId="5796"/>
    <cellStyle name="C￥AØ_laroux_2_Sheet1 14 18" xfId="5797"/>
    <cellStyle name="Ç¥ÁØ_laroux_2_Sheet1 14 18" xfId="5798"/>
    <cellStyle name="C￥AØ_laroux_2_Sheet1 14 19" xfId="5799"/>
    <cellStyle name="Ç¥ÁØ_laroux_2_Sheet1 14 19" xfId="5800"/>
    <cellStyle name="C￥AØ_laroux_2_Sheet1 14 2" xfId="5801"/>
    <cellStyle name="Ç¥ÁØ_laroux_2_Sheet1 14 2" xfId="5802"/>
    <cellStyle name="C￥AØ_laroux_2_Sheet1 14 20" xfId="5803"/>
    <cellStyle name="Ç¥ÁØ_laroux_2_Sheet1 14 20" xfId="5804"/>
    <cellStyle name="C￥AØ_laroux_2_Sheet1 14 21" xfId="5805"/>
    <cellStyle name="Ç¥ÁØ_laroux_2_Sheet1 14 21" xfId="5806"/>
    <cellStyle name="C￥AØ_laroux_2_Sheet1 14 22" xfId="5807"/>
    <cellStyle name="Ç¥ÁØ_laroux_2_Sheet1 14 22" xfId="5808"/>
    <cellStyle name="C￥AØ_laroux_2_Sheet1 14 23" xfId="5809"/>
    <cellStyle name="Ç¥ÁØ_laroux_2_Sheet1 14 23" xfId="5810"/>
    <cellStyle name="C￥AØ_laroux_2_Sheet1 14 24" xfId="5811"/>
    <cellStyle name="Ç¥ÁØ_laroux_2_Sheet1 14 24" xfId="5812"/>
    <cellStyle name="C￥AØ_laroux_2_Sheet1 14 25" xfId="5813"/>
    <cellStyle name="Ç¥ÁØ_laroux_2_Sheet1 14 25" xfId="5814"/>
    <cellStyle name="C￥AØ_laroux_2_Sheet1 14 26" xfId="5815"/>
    <cellStyle name="Ç¥ÁØ_laroux_2_Sheet1 14 26" xfId="5816"/>
    <cellStyle name="C￥AØ_laroux_2_Sheet1 14 27" xfId="5817"/>
    <cellStyle name="Ç¥ÁØ_laroux_2_Sheet1 14 27" xfId="5818"/>
    <cellStyle name="C￥AØ_laroux_2_Sheet1 14 28" xfId="5819"/>
    <cellStyle name="Ç¥ÁØ_laroux_2_Sheet1 14 28" xfId="5820"/>
    <cellStyle name="C￥AØ_laroux_2_Sheet1 14 29" xfId="5821"/>
    <cellStyle name="Ç¥ÁØ_laroux_2_Sheet1 14 29" xfId="5822"/>
    <cellStyle name="C￥AØ_laroux_2_Sheet1 14 3" xfId="5823"/>
    <cellStyle name="Ç¥ÁØ_laroux_2_Sheet1 14 3" xfId="5824"/>
    <cellStyle name="C￥AØ_laroux_2_Sheet1 14 30" xfId="5825"/>
    <cellStyle name="Ç¥ÁØ_laroux_2_Sheet1 14 30" xfId="5826"/>
    <cellStyle name="C￥AØ_laroux_2_Sheet1 14 31" xfId="5827"/>
    <cellStyle name="Ç¥ÁØ_laroux_2_Sheet1 14 31" xfId="5828"/>
    <cellStyle name="C￥AØ_laroux_2_Sheet1 14 32" xfId="5829"/>
    <cellStyle name="Ç¥ÁØ_laroux_2_Sheet1 14 32" xfId="5830"/>
    <cellStyle name="C￥AØ_laroux_2_Sheet1 14 33" xfId="5831"/>
    <cellStyle name="Ç¥ÁØ_laroux_2_Sheet1 14 33" xfId="5832"/>
    <cellStyle name="C￥AØ_laroux_2_Sheet1 14 34" xfId="5833"/>
    <cellStyle name="Ç¥ÁØ_laroux_2_Sheet1 14 34" xfId="5834"/>
    <cellStyle name="C￥AØ_laroux_2_Sheet1 14 35" xfId="5835"/>
    <cellStyle name="Ç¥ÁØ_laroux_2_Sheet1 14 35" xfId="5836"/>
    <cellStyle name="C￥AØ_laroux_2_Sheet1 14 36" xfId="5837"/>
    <cellStyle name="Ç¥ÁØ_laroux_2_Sheet1 14 36" xfId="5838"/>
    <cellStyle name="C￥AØ_laroux_2_Sheet1 14 37" xfId="5839"/>
    <cellStyle name="Ç¥ÁØ_laroux_2_Sheet1 14 37" xfId="5840"/>
    <cellStyle name="C￥AØ_laroux_2_Sheet1 14 38" xfId="5841"/>
    <cellStyle name="Ç¥ÁØ_laroux_2_Sheet1 14 38" xfId="5842"/>
    <cellStyle name="C￥AØ_laroux_2_Sheet1 14 39" xfId="5843"/>
    <cellStyle name="Ç¥ÁØ_laroux_2_Sheet1 14 39" xfId="5844"/>
    <cellStyle name="C￥AØ_laroux_2_Sheet1 14 4" xfId="5845"/>
    <cellStyle name="Ç¥ÁØ_laroux_2_Sheet1 14 4" xfId="5846"/>
    <cellStyle name="C￥AØ_laroux_2_Sheet1 14 40" xfId="5847"/>
    <cellStyle name="Ç¥ÁØ_laroux_2_Sheet1 14 40" xfId="5848"/>
    <cellStyle name="C￥AØ_laroux_2_Sheet1 14 5" xfId="5849"/>
    <cellStyle name="Ç¥ÁØ_laroux_2_Sheet1 14 5" xfId="5850"/>
    <cellStyle name="C￥AØ_laroux_2_Sheet1 14 6" xfId="5851"/>
    <cellStyle name="Ç¥ÁØ_laroux_2_Sheet1 14 6" xfId="5852"/>
    <cellStyle name="C￥AØ_laroux_2_Sheet1 14 7" xfId="5853"/>
    <cellStyle name="Ç¥ÁØ_laroux_2_Sheet1 14 7" xfId="5854"/>
    <cellStyle name="C￥AØ_laroux_2_Sheet1 14 8" xfId="5855"/>
    <cellStyle name="Ç¥ÁØ_laroux_2_Sheet1 14 8" xfId="5856"/>
    <cellStyle name="C￥AØ_laroux_2_Sheet1 14 9" xfId="5857"/>
    <cellStyle name="Ç¥ÁØ_laroux_2_Sheet1 14 9" xfId="5858"/>
    <cellStyle name="C￥AØ_laroux_2_Sheet1 15" xfId="2371"/>
    <cellStyle name="Ç¥ÁØ_laroux_2_Sheet1 15" xfId="2372"/>
    <cellStyle name="C￥AØ_laroux_2_Sheet1 16" xfId="2373"/>
    <cellStyle name="Ç¥ÁØ_laroux_2_Sheet1 16" xfId="2374"/>
    <cellStyle name="C￥AØ_laroux_2_Sheet1 17" xfId="2375"/>
    <cellStyle name="Ç¥ÁØ_laroux_2_Sheet1 17" xfId="2376"/>
    <cellStyle name="C￥AØ_laroux_2_Sheet1 18" xfId="2377"/>
    <cellStyle name="Ç¥ÁØ_laroux_2_Sheet1 18" xfId="2378"/>
    <cellStyle name="C￥AØ_laroux_2_Sheet1 19" xfId="2379"/>
    <cellStyle name="Ç¥ÁØ_laroux_2_Sheet1 19" xfId="2380"/>
    <cellStyle name="C￥AØ_laroux_2_Sheet1 2" xfId="2381"/>
    <cellStyle name="Ç¥ÁØ_laroux_2_Sheet1 2" xfId="2382"/>
    <cellStyle name="C￥AØ_laroux_2_Sheet1 20" xfId="2383"/>
    <cellStyle name="Ç¥ÁØ_laroux_2_Sheet1 20" xfId="2384"/>
    <cellStyle name="C￥AØ_laroux_2_Sheet1 21" xfId="2385"/>
    <cellStyle name="Ç¥ÁØ_laroux_2_Sheet1 21" xfId="2386"/>
    <cellStyle name="C￥AØ_laroux_2_Sheet1 22" xfId="2387"/>
    <cellStyle name="Ç¥ÁØ_laroux_2_Sheet1 22" xfId="2388"/>
    <cellStyle name="C￥AØ_laroux_2_Sheet1 23" xfId="2389"/>
    <cellStyle name="Ç¥ÁØ_laroux_2_Sheet1 23" xfId="2390"/>
    <cellStyle name="C￥AØ_laroux_2_Sheet1 24" xfId="2391"/>
    <cellStyle name="Ç¥ÁØ_laroux_2_Sheet1 24" xfId="2392"/>
    <cellStyle name="C￥AØ_laroux_2_Sheet1 25" xfId="2393"/>
    <cellStyle name="Ç¥ÁØ_laroux_2_Sheet1 25" xfId="2394"/>
    <cellStyle name="C￥AØ_laroux_2_Sheet1 26" xfId="2395"/>
    <cellStyle name="Ç¥ÁØ_laroux_2_Sheet1 26" xfId="2396"/>
    <cellStyle name="C￥AØ_laroux_2_Sheet1 27" xfId="2397"/>
    <cellStyle name="Ç¥ÁØ_laroux_2_Sheet1 27" xfId="2398"/>
    <cellStyle name="C￥AØ_laroux_2_Sheet1 28" xfId="2399"/>
    <cellStyle name="Ç¥ÁØ_laroux_2_Sheet1 28" xfId="2400"/>
    <cellStyle name="C￥AØ_laroux_2_Sheet1 29" xfId="2401"/>
    <cellStyle name="Ç¥ÁØ_laroux_2_Sheet1 29" xfId="2402"/>
    <cellStyle name="C￥AØ_laroux_2_Sheet1 3" xfId="2403"/>
    <cellStyle name="Ç¥ÁØ_laroux_2_Sheet1 3" xfId="2404"/>
    <cellStyle name="C￥AØ_laroux_2_Sheet1 30" xfId="2405"/>
    <cellStyle name="Ç¥ÁØ_laroux_2_Sheet1 30" xfId="2406"/>
    <cellStyle name="C￥AØ_laroux_2_Sheet1 31" xfId="2407"/>
    <cellStyle name="Ç¥ÁØ_laroux_2_Sheet1 31" xfId="2408"/>
    <cellStyle name="C￥AØ_laroux_2_Sheet1 32" xfId="2409"/>
    <cellStyle name="Ç¥ÁØ_laroux_2_Sheet1 32" xfId="2410"/>
    <cellStyle name="C￥AØ_laroux_2_Sheet1 33" xfId="2411"/>
    <cellStyle name="Ç¥ÁØ_laroux_2_Sheet1 33" xfId="2412"/>
    <cellStyle name="C￥AØ_laroux_2_Sheet1 34" xfId="2413"/>
    <cellStyle name="Ç¥ÁØ_laroux_2_Sheet1 34" xfId="2414"/>
    <cellStyle name="C￥AØ_laroux_2_Sheet1 35" xfId="2415"/>
    <cellStyle name="Ç¥ÁØ_laroux_2_Sheet1 35" xfId="2416"/>
    <cellStyle name="C￥AØ_laroux_2_Sheet1 36" xfId="2417"/>
    <cellStyle name="Ç¥ÁØ_laroux_2_Sheet1 36" xfId="2418"/>
    <cellStyle name="C￥AØ_laroux_2_Sheet1 37" xfId="2419"/>
    <cellStyle name="Ç¥ÁØ_laroux_2_Sheet1 37" xfId="2420"/>
    <cellStyle name="C￥AØ_laroux_2_Sheet1 38" xfId="2421"/>
    <cellStyle name="Ç¥ÁØ_laroux_2_Sheet1 38" xfId="2422"/>
    <cellStyle name="C￥AØ_laroux_2_Sheet1 39" xfId="2423"/>
    <cellStyle name="Ç¥ÁØ_laroux_2_Sheet1 39" xfId="2424"/>
    <cellStyle name="C￥AØ_laroux_2_Sheet1 4" xfId="2425"/>
    <cellStyle name="Ç¥ÁØ_laroux_2_Sheet1 4" xfId="2426"/>
    <cellStyle name="C￥AØ_laroux_2_Sheet1 40" xfId="2427"/>
    <cellStyle name="Ç¥ÁØ_laroux_2_Sheet1 40" xfId="2428"/>
    <cellStyle name="C￥AØ_laroux_2_Sheet1 41" xfId="2429"/>
    <cellStyle name="Ç¥ÁØ_laroux_2_Sheet1 41" xfId="2430"/>
    <cellStyle name="C￥AØ_laroux_2_Sheet1 5" xfId="2431"/>
    <cellStyle name="Ç¥ÁØ_laroux_2_Sheet1 5" xfId="2432"/>
    <cellStyle name="C￥AØ_laroux_2_Sheet1 6" xfId="2433"/>
    <cellStyle name="Ç¥ÁØ_laroux_2_Sheet1 6" xfId="2434"/>
    <cellStyle name="C￥AØ_laroux_2_Sheet1 7" xfId="2435"/>
    <cellStyle name="Ç¥ÁØ_laroux_2_Sheet1 7" xfId="2436"/>
    <cellStyle name="C￥AØ_laroux_2_Sheet1 8" xfId="2437"/>
    <cellStyle name="Ç¥ÁØ_laroux_2_Sheet1 8" xfId="2438"/>
    <cellStyle name="C￥AØ_laroux_2_Sheet1 9" xfId="2439"/>
    <cellStyle name="Ç¥ÁØ_laroux_2_Sheet1 9" xfId="2440"/>
    <cellStyle name="C￥AØ_laroux_3" xfId="203"/>
    <cellStyle name="Ç¥ÁØ_laroux_3" xfId="204"/>
    <cellStyle name="C￥AØ_laroux_3 10" xfId="2441"/>
    <cellStyle name="Ç¥ÁØ_laroux_3 10" xfId="2442"/>
    <cellStyle name="C￥AØ_laroux_3 11" xfId="2443"/>
    <cellStyle name="Ç¥ÁØ_laroux_3 11" xfId="2444"/>
    <cellStyle name="C￥AØ_laroux_3 12" xfId="2445"/>
    <cellStyle name="Ç¥ÁØ_laroux_3 12" xfId="2446"/>
    <cellStyle name="C￥AØ_laroux_3 13" xfId="2447"/>
    <cellStyle name="Ç¥ÁØ_laroux_3 13" xfId="2448"/>
    <cellStyle name="C￥AØ_laroux_3 14" xfId="2449"/>
    <cellStyle name="Ç¥ÁØ_laroux_3 14" xfId="2450"/>
    <cellStyle name="C￥AØ_laroux_3 14 10" xfId="5859"/>
    <cellStyle name="Ç¥ÁØ_laroux_3 14 10" xfId="5860"/>
    <cellStyle name="C￥AØ_laroux_3 14 11" xfId="5861"/>
    <cellStyle name="Ç¥ÁØ_laroux_3 14 11" xfId="5862"/>
    <cellStyle name="C￥AØ_laroux_3 14 12" xfId="5863"/>
    <cellStyle name="Ç¥ÁØ_laroux_3 14 12" xfId="5864"/>
    <cellStyle name="C￥AØ_laroux_3 14 13" xfId="5865"/>
    <cellStyle name="Ç¥ÁØ_laroux_3 14 13" xfId="5866"/>
    <cellStyle name="C￥AØ_laroux_3 14 14" xfId="5867"/>
    <cellStyle name="Ç¥ÁØ_laroux_3 14 14" xfId="5868"/>
    <cellStyle name="C￥AØ_laroux_3 14 15" xfId="5869"/>
    <cellStyle name="Ç¥ÁØ_laroux_3 14 15" xfId="5870"/>
    <cellStyle name="C￥AØ_laroux_3 14 16" xfId="5871"/>
    <cellStyle name="Ç¥ÁØ_laroux_3 14 16" xfId="5872"/>
    <cellStyle name="C￥AØ_laroux_3 14 17" xfId="5873"/>
    <cellStyle name="Ç¥ÁØ_laroux_3 14 17" xfId="5874"/>
    <cellStyle name="C￥AØ_laroux_3 14 18" xfId="5875"/>
    <cellStyle name="Ç¥ÁØ_laroux_3 14 18" xfId="5876"/>
    <cellStyle name="C￥AØ_laroux_3 14 19" xfId="5877"/>
    <cellStyle name="Ç¥ÁØ_laroux_3 14 19" xfId="5878"/>
    <cellStyle name="C￥AØ_laroux_3 14 2" xfId="5879"/>
    <cellStyle name="Ç¥ÁØ_laroux_3 14 2" xfId="5880"/>
    <cellStyle name="C￥AØ_laroux_3 14 20" xfId="5881"/>
    <cellStyle name="Ç¥ÁØ_laroux_3 14 20" xfId="5882"/>
    <cellStyle name="C￥AØ_laroux_3 14 21" xfId="5883"/>
    <cellStyle name="Ç¥ÁØ_laroux_3 14 21" xfId="5884"/>
    <cellStyle name="C￥AØ_laroux_3 14 22" xfId="5885"/>
    <cellStyle name="Ç¥ÁØ_laroux_3 14 22" xfId="5886"/>
    <cellStyle name="C￥AØ_laroux_3 14 23" xfId="5887"/>
    <cellStyle name="Ç¥ÁØ_laroux_3 14 23" xfId="5888"/>
    <cellStyle name="C￥AØ_laroux_3 14 24" xfId="5889"/>
    <cellStyle name="Ç¥ÁØ_laroux_3 14 24" xfId="5890"/>
    <cellStyle name="C￥AØ_laroux_3 14 25" xfId="5891"/>
    <cellStyle name="Ç¥ÁØ_laroux_3 14 25" xfId="5892"/>
    <cellStyle name="C￥AØ_laroux_3 14 26" xfId="5893"/>
    <cellStyle name="Ç¥ÁØ_laroux_3 14 26" xfId="5894"/>
    <cellStyle name="C￥AØ_laroux_3 14 27" xfId="5895"/>
    <cellStyle name="Ç¥ÁØ_laroux_3 14 27" xfId="5896"/>
    <cellStyle name="C￥AØ_laroux_3 14 28" xfId="5897"/>
    <cellStyle name="Ç¥ÁØ_laroux_3 14 28" xfId="5898"/>
    <cellStyle name="C￥AØ_laroux_3 14 29" xfId="5899"/>
    <cellStyle name="Ç¥ÁØ_laroux_3 14 29" xfId="5900"/>
    <cellStyle name="C￥AØ_laroux_3 14 3" xfId="5901"/>
    <cellStyle name="Ç¥ÁØ_laroux_3 14 3" xfId="5902"/>
    <cellStyle name="C￥AØ_laroux_3 14 30" xfId="5903"/>
    <cellStyle name="Ç¥ÁØ_laroux_3 14 30" xfId="5904"/>
    <cellStyle name="C￥AØ_laroux_3 14 31" xfId="5905"/>
    <cellStyle name="Ç¥ÁØ_laroux_3 14 31" xfId="5906"/>
    <cellStyle name="C￥AØ_laroux_3 14 32" xfId="5907"/>
    <cellStyle name="Ç¥ÁØ_laroux_3 14 32" xfId="5908"/>
    <cellStyle name="C￥AØ_laroux_3 14 33" xfId="5909"/>
    <cellStyle name="Ç¥ÁØ_laroux_3 14 33" xfId="5910"/>
    <cellStyle name="C￥AØ_laroux_3 14 34" xfId="5911"/>
    <cellStyle name="Ç¥ÁØ_laroux_3 14 34" xfId="5912"/>
    <cellStyle name="C￥AØ_laroux_3 14 35" xfId="5913"/>
    <cellStyle name="Ç¥ÁØ_laroux_3 14 35" xfId="5914"/>
    <cellStyle name="C￥AØ_laroux_3 14 36" xfId="5915"/>
    <cellStyle name="Ç¥ÁØ_laroux_3 14 36" xfId="5916"/>
    <cellStyle name="C￥AØ_laroux_3 14 37" xfId="5917"/>
    <cellStyle name="Ç¥ÁØ_laroux_3 14 37" xfId="5918"/>
    <cellStyle name="C￥AØ_laroux_3 14 38" xfId="5919"/>
    <cellStyle name="Ç¥ÁØ_laroux_3 14 38" xfId="5920"/>
    <cellStyle name="C￥AØ_laroux_3 14 39" xfId="5921"/>
    <cellStyle name="Ç¥ÁØ_laroux_3 14 39" xfId="5922"/>
    <cellStyle name="C￥AØ_laroux_3 14 4" xfId="5923"/>
    <cellStyle name="Ç¥ÁØ_laroux_3 14 4" xfId="5924"/>
    <cellStyle name="C￥AØ_laroux_3 14 40" xfId="5925"/>
    <cellStyle name="Ç¥ÁØ_laroux_3 14 40" xfId="5926"/>
    <cellStyle name="C￥AØ_laroux_3 14 5" xfId="5927"/>
    <cellStyle name="Ç¥ÁØ_laroux_3 14 5" xfId="5928"/>
    <cellStyle name="C￥AØ_laroux_3 14 6" xfId="5929"/>
    <cellStyle name="Ç¥ÁØ_laroux_3 14 6" xfId="5930"/>
    <cellStyle name="C￥AØ_laroux_3 14 7" xfId="5931"/>
    <cellStyle name="Ç¥ÁØ_laroux_3 14 7" xfId="5932"/>
    <cellStyle name="C￥AØ_laroux_3 14 8" xfId="5933"/>
    <cellStyle name="Ç¥ÁØ_laroux_3 14 8" xfId="5934"/>
    <cellStyle name="C￥AØ_laroux_3 14 9" xfId="5935"/>
    <cellStyle name="Ç¥ÁØ_laroux_3 14 9" xfId="5936"/>
    <cellStyle name="C￥AØ_laroux_3 15" xfId="2451"/>
    <cellStyle name="Ç¥ÁØ_laroux_3 15" xfId="2452"/>
    <cellStyle name="C￥AØ_laroux_3 16" xfId="2453"/>
    <cellStyle name="Ç¥ÁØ_laroux_3 16" xfId="2454"/>
    <cellStyle name="C￥AØ_laroux_3 17" xfId="2455"/>
    <cellStyle name="Ç¥ÁØ_laroux_3 17" xfId="2456"/>
    <cellStyle name="C￥AØ_laroux_3 18" xfId="2457"/>
    <cellStyle name="Ç¥ÁØ_laroux_3 18" xfId="2458"/>
    <cellStyle name="C￥AØ_laroux_3 19" xfId="2459"/>
    <cellStyle name="Ç¥ÁØ_laroux_3 19" xfId="2460"/>
    <cellStyle name="C￥AØ_laroux_3 2" xfId="2461"/>
    <cellStyle name="Ç¥ÁØ_laroux_3 2" xfId="2462"/>
    <cellStyle name="C￥AØ_laroux_3 20" xfId="2463"/>
    <cellStyle name="Ç¥ÁØ_laroux_3 20" xfId="2464"/>
    <cellStyle name="C￥AØ_laroux_3 21" xfId="2465"/>
    <cellStyle name="Ç¥ÁØ_laroux_3 21" xfId="2466"/>
    <cellStyle name="C￥AØ_laroux_3 22" xfId="2467"/>
    <cellStyle name="Ç¥ÁØ_laroux_3 22" xfId="2468"/>
    <cellStyle name="C￥AØ_laroux_3 23" xfId="2469"/>
    <cellStyle name="Ç¥ÁØ_laroux_3 23" xfId="2470"/>
    <cellStyle name="C￥AØ_laroux_3 24" xfId="2471"/>
    <cellStyle name="Ç¥ÁØ_laroux_3 24" xfId="2472"/>
    <cellStyle name="C￥AØ_laroux_3 25" xfId="2473"/>
    <cellStyle name="Ç¥ÁØ_laroux_3 25" xfId="2474"/>
    <cellStyle name="C￥AØ_laroux_3 26" xfId="2475"/>
    <cellStyle name="Ç¥ÁØ_laroux_3 26" xfId="2476"/>
    <cellStyle name="C￥AØ_laroux_3 27" xfId="2477"/>
    <cellStyle name="Ç¥ÁØ_laroux_3 27" xfId="2478"/>
    <cellStyle name="C￥AØ_laroux_3 28" xfId="2479"/>
    <cellStyle name="Ç¥ÁØ_laroux_3 28" xfId="2480"/>
    <cellStyle name="C￥AØ_laroux_3 29" xfId="2481"/>
    <cellStyle name="Ç¥ÁØ_laroux_3 29" xfId="2482"/>
    <cellStyle name="C￥AØ_laroux_3 3" xfId="2483"/>
    <cellStyle name="Ç¥ÁØ_laroux_3 3" xfId="2484"/>
    <cellStyle name="C￥AØ_laroux_3 30" xfId="2485"/>
    <cellStyle name="Ç¥ÁØ_laroux_3 30" xfId="2486"/>
    <cellStyle name="C￥AØ_laroux_3 31" xfId="2487"/>
    <cellStyle name="Ç¥ÁØ_laroux_3 31" xfId="2488"/>
    <cellStyle name="C￥AØ_laroux_3 32" xfId="2489"/>
    <cellStyle name="Ç¥ÁØ_laroux_3 32" xfId="2490"/>
    <cellStyle name="C￥AØ_laroux_3 33" xfId="2491"/>
    <cellStyle name="Ç¥ÁØ_laroux_3 33" xfId="2492"/>
    <cellStyle name="C￥AØ_laroux_3 34" xfId="2493"/>
    <cellStyle name="Ç¥ÁØ_laroux_3 34" xfId="2494"/>
    <cellStyle name="C￥AØ_laroux_3 35" xfId="2495"/>
    <cellStyle name="Ç¥ÁØ_laroux_3 35" xfId="2496"/>
    <cellStyle name="C￥AØ_laroux_3 36" xfId="2497"/>
    <cellStyle name="Ç¥ÁØ_laroux_3 36" xfId="2498"/>
    <cellStyle name="C￥AØ_laroux_3 37" xfId="2499"/>
    <cellStyle name="Ç¥ÁØ_laroux_3 37" xfId="2500"/>
    <cellStyle name="C￥AØ_laroux_3 38" xfId="2501"/>
    <cellStyle name="Ç¥ÁØ_laroux_3 38" xfId="2502"/>
    <cellStyle name="C￥AØ_laroux_3 39" xfId="2503"/>
    <cellStyle name="Ç¥ÁØ_laroux_3 39" xfId="2504"/>
    <cellStyle name="C￥AØ_laroux_3 4" xfId="2505"/>
    <cellStyle name="Ç¥ÁØ_laroux_3 4" xfId="2506"/>
    <cellStyle name="C￥AØ_laroux_3 40" xfId="2507"/>
    <cellStyle name="Ç¥ÁØ_laroux_3 40" xfId="2508"/>
    <cellStyle name="C￥AØ_laroux_3 41" xfId="2509"/>
    <cellStyle name="Ç¥ÁØ_laroux_3 41" xfId="2510"/>
    <cellStyle name="C￥AØ_laroux_3 5" xfId="2511"/>
    <cellStyle name="Ç¥ÁØ_laroux_3 5" xfId="2512"/>
    <cellStyle name="C￥AØ_laroux_3 6" xfId="2513"/>
    <cellStyle name="Ç¥ÁØ_laroux_3 6" xfId="2514"/>
    <cellStyle name="C￥AØ_laroux_3 7" xfId="2515"/>
    <cellStyle name="Ç¥ÁØ_laroux_3 7" xfId="2516"/>
    <cellStyle name="C￥AØ_laroux_3 8" xfId="2517"/>
    <cellStyle name="Ç¥ÁØ_laroux_3 8" xfId="2518"/>
    <cellStyle name="C￥AØ_laroux_3 9" xfId="2519"/>
    <cellStyle name="Ç¥ÁØ_laroux_3 9" xfId="2520"/>
    <cellStyle name="C￥AØ_laroux_4" xfId="205"/>
    <cellStyle name="Ç¥ÁØ_laroux_4" xfId="206"/>
    <cellStyle name="C￥AØ_laroux_4 10" xfId="2521"/>
    <cellStyle name="Ç¥ÁØ_laroux_4 10" xfId="2522"/>
    <cellStyle name="C￥AØ_laroux_4 11" xfId="2523"/>
    <cellStyle name="Ç¥ÁØ_laroux_4 11" xfId="2524"/>
    <cellStyle name="C￥AØ_laroux_4 12" xfId="2525"/>
    <cellStyle name="Ç¥ÁØ_laroux_4 12" xfId="2526"/>
    <cellStyle name="C￥AØ_laroux_4 13" xfId="2527"/>
    <cellStyle name="Ç¥ÁØ_laroux_4 13" xfId="2528"/>
    <cellStyle name="C￥AØ_laroux_4 14" xfId="2529"/>
    <cellStyle name="Ç¥ÁØ_laroux_4 14" xfId="2530"/>
    <cellStyle name="C￥AØ_laroux_4 15" xfId="2531"/>
    <cellStyle name="Ç¥ÁØ_laroux_4 15" xfId="2532"/>
    <cellStyle name="C￥AØ_laroux_4 16" xfId="2533"/>
    <cellStyle name="Ç¥ÁØ_laroux_4 16" xfId="2534"/>
    <cellStyle name="C￥AØ_laroux_4 17" xfId="2535"/>
    <cellStyle name="Ç¥ÁØ_laroux_4 17" xfId="2536"/>
    <cellStyle name="C￥AØ_laroux_4 18" xfId="2537"/>
    <cellStyle name="Ç¥ÁØ_laroux_4 18" xfId="2538"/>
    <cellStyle name="C￥AØ_laroux_4 19" xfId="2539"/>
    <cellStyle name="Ç¥ÁØ_laroux_4 19" xfId="2540"/>
    <cellStyle name="C￥AØ_laroux_4 2" xfId="2541"/>
    <cellStyle name="Ç¥ÁØ_laroux_4 2" xfId="2542"/>
    <cellStyle name="C￥AØ_laroux_4 20" xfId="2543"/>
    <cellStyle name="Ç¥ÁØ_laroux_4 20" xfId="2544"/>
    <cellStyle name="C￥AØ_laroux_4 21" xfId="2545"/>
    <cellStyle name="Ç¥ÁØ_laroux_4 21" xfId="2546"/>
    <cellStyle name="C￥AØ_laroux_4 22" xfId="2547"/>
    <cellStyle name="Ç¥ÁØ_laroux_4 22" xfId="2548"/>
    <cellStyle name="C￥AØ_laroux_4 23" xfId="2549"/>
    <cellStyle name="Ç¥ÁØ_laroux_4 23" xfId="2550"/>
    <cellStyle name="C￥AØ_laroux_4 24" xfId="2551"/>
    <cellStyle name="Ç¥ÁØ_laroux_4 24" xfId="2552"/>
    <cellStyle name="C￥AØ_laroux_4 25" xfId="2553"/>
    <cellStyle name="Ç¥ÁØ_laroux_4 25" xfId="2554"/>
    <cellStyle name="C￥AØ_laroux_4 26" xfId="2555"/>
    <cellStyle name="Ç¥ÁØ_laroux_4 26" xfId="2556"/>
    <cellStyle name="C￥AØ_laroux_4 27" xfId="2557"/>
    <cellStyle name="Ç¥ÁØ_laroux_4 27" xfId="2558"/>
    <cellStyle name="C￥AØ_laroux_4 28" xfId="2559"/>
    <cellStyle name="Ç¥ÁØ_laroux_4 28" xfId="2560"/>
    <cellStyle name="C￥AØ_laroux_4 29" xfId="2561"/>
    <cellStyle name="Ç¥ÁØ_laroux_4 29" xfId="2562"/>
    <cellStyle name="C￥AØ_laroux_4 3" xfId="2563"/>
    <cellStyle name="Ç¥ÁØ_laroux_4 3" xfId="2564"/>
    <cellStyle name="C￥AØ_laroux_4 30" xfId="2565"/>
    <cellStyle name="Ç¥ÁØ_laroux_4 30" xfId="2566"/>
    <cellStyle name="C￥AØ_laroux_4 31" xfId="2567"/>
    <cellStyle name="Ç¥ÁØ_laroux_4 31" xfId="2568"/>
    <cellStyle name="C￥AØ_laroux_4 32" xfId="2569"/>
    <cellStyle name="Ç¥ÁØ_laroux_4 32" xfId="2570"/>
    <cellStyle name="C￥AØ_laroux_4 33" xfId="2571"/>
    <cellStyle name="Ç¥ÁØ_laroux_4 33" xfId="2572"/>
    <cellStyle name="C￥AØ_laroux_4 34" xfId="2573"/>
    <cellStyle name="Ç¥ÁØ_laroux_4 34" xfId="2574"/>
    <cellStyle name="C￥AØ_laroux_4 35" xfId="2575"/>
    <cellStyle name="Ç¥ÁØ_laroux_4 35" xfId="2576"/>
    <cellStyle name="C￥AØ_laroux_4 36" xfId="2577"/>
    <cellStyle name="Ç¥ÁØ_laroux_4 36" xfId="2578"/>
    <cellStyle name="C￥AØ_laroux_4 37" xfId="2579"/>
    <cellStyle name="Ç¥ÁØ_laroux_4 37" xfId="2580"/>
    <cellStyle name="C￥AØ_laroux_4 38" xfId="2581"/>
    <cellStyle name="Ç¥ÁØ_laroux_4 38" xfId="2582"/>
    <cellStyle name="C￥AØ_laroux_4 39" xfId="2583"/>
    <cellStyle name="Ç¥ÁØ_laroux_4 39" xfId="2584"/>
    <cellStyle name="C￥AØ_laroux_4 4" xfId="2585"/>
    <cellStyle name="Ç¥ÁØ_laroux_4 4" xfId="2586"/>
    <cellStyle name="C￥AØ_laroux_4 40" xfId="2587"/>
    <cellStyle name="Ç¥ÁØ_laroux_4 40" xfId="2588"/>
    <cellStyle name="C￥AØ_laroux_4 41" xfId="2589"/>
    <cellStyle name="Ç¥ÁØ_laroux_4 41" xfId="2590"/>
    <cellStyle name="C￥AØ_laroux_4 5" xfId="2591"/>
    <cellStyle name="Ç¥ÁØ_laroux_4 5" xfId="2592"/>
    <cellStyle name="C￥AØ_laroux_4 6" xfId="2593"/>
    <cellStyle name="Ç¥ÁØ_laroux_4 6" xfId="2594"/>
    <cellStyle name="C￥AØ_laroux_4 7" xfId="2595"/>
    <cellStyle name="Ç¥ÁØ_laroux_4 7" xfId="2596"/>
    <cellStyle name="C￥AØ_laroux_4 8" xfId="2597"/>
    <cellStyle name="Ç¥ÁØ_laroux_4 8" xfId="2598"/>
    <cellStyle name="C￥AØ_laroux_4 9" xfId="2599"/>
    <cellStyle name="Ç¥ÁØ_laroux_4 9" xfId="2600"/>
    <cellStyle name="C￥AØ_laroux_Sheet1" xfId="207"/>
    <cellStyle name="Ç¥ÁØ_laroux_Sheet1" xfId="208"/>
    <cellStyle name="C￥AØ_laroux_Sheet1 10" xfId="2601"/>
    <cellStyle name="Ç¥ÁØ_laroux_Sheet1 10" xfId="2602"/>
    <cellStyle name="C￥AØ_laroux_Sheet1 11" xfId="2603"/>
    <cellStyle name="Ç¥ÁØ_laroux_Sheet1 11" xfId="2604"/>
    <cellStyle name="C￥AØ_laroux_Sheet1 12" xfId="2605"/>
    <cellStyle name="Ç¥ÁØ_laroux_Sheet1 12" xfId="2606"/>
    <cellStyle name="C￥AØ_laroux_Sheet1 13" xfId="2607"/>
    <cellStyle name="Ç¥ÁØ_laroux_Sheet1 13" xfId="2608"/>
    <cellStyle name="C￥AØ_laroux_Sheet1 14" xfId="2609"/>
    <cellStyle name="Ç¥ÁØ_laroux_Sheet1 14" xfId="2610"/>
    <cellStyle name="C￥AØ_laroux_Sheet1 14 10" xfId="5937"/>
    <cellStyle name="Ç¥ÁØ_laroux_Sheet1 14 10" xfId="5938"/>
    <cellStyle name="C￥AØ_laroux_Sheet1 14 11" xfId="5939"/>
    <cellStyle name="Ç¥ÁØ_laroux_Sheet1 14 11" xfId="5940"/>
    <cellStyle name="C￥AØ_laroux_Sheet1 14 12" xfId="5941"/>
    <cellStyle name="Ç¥ÁØ_laroux_Sheet1 14 12" xfId="5942"/>
    <cellStyle name="C￥AØ_laroux_Sheet1 14 13" xfId="5943"/>
    <cellStyle name="Ç¥ÁØ_laroux_Sheet1 14 13" xfId="5944"/>
    <cellStyle name="C￥AØ_laroux_Sheet1 14 14" xfId="5945"/>
    <cellStyle name="Ç¥ÁØ_laroux_Sheet1 14 14" xfId="5946"/>
    <cellStyle name="C￥AØ_laroux_Sheet1 14 15" xfId="5947"/>
    <cellStyle name="Ç¥ÁØ_laroux_Sheet1 14 15" xfId="5948"/>
    <cellStyle name="C￥AØ_laroux_Sheet1 14 16" xfId="5949"/>
    <cellStyle name="Ç¥ÁØ_laroux_Sheet1 14 16" xfId="5950"/>
    <cellStyle name="C￥AØ_laroux_Sheet1 14 17" xfId="5951"/>
    <cellStyle name="Ç¥ÁØ_laroux_Sheet1 14 17" xfId="5952"/>
    <cellStyle name="C￥AØ_laroux_Sheet1 14 18" xfId="5953"/>
    <cellStyle name="Ç¥ÁØ_laroux_Sheet1 14 18" xfId="5954"/>
    <cellStyle name="C￥AØ_laroux_Sheet1 14 19" xfId="5955"/>
    <cellStyle name="Ç¥ÁØ_laroux_Sheet1 14 19" xfId="5956"/>
    <cellStyle name="C￥AØ_laroux_Sheet1 14 2" xfId="5957"/>
    <cellStyle name="Ç¥ÁØ_laroux_Sheet1 14 2" xfId="5958"/>
    <cellStyle name="C￥AØ_laroux_Sheet1 14 20" xfId="5959"/>
    <cellStyle name="Ç¥ÁØ_laroux_Sheet1 14 20" xfId="5960"/>
    <cellStyle name="C￥AØ_laroux_Sheet1 14 21" xfId="5961"/>
    <cellStyle name="Ç¥ÁØ_laroux_Sheet1 14 21" xfId="5962"/>
    <cellStyle name="C￥AØ_laroux_Sheet1 14 22" xfId="5963"/>
    <cellStyle name="Ç¥ÁØ_laroux_Sheet1 14 22" xfId="5964"/>
    <cellStyle name="C￥AØ_laroux_Sheet1 14 23" xfId="5965"/>
    <cellStyle name="Ç¥ÁØ_laroux_Sheet1 14 23" xfId="5966"/>
    <cellStyle name="C￥AØ_laroux_Sheet1 14 24" xfId="5967"/>
    <cellStyle name="Ç¥ÁØ_laroux_Sheet1 14 24" xfId="5968"/>
    <cellStyle name="C￥AØ_laroux_Sheet1 14 25" xfId="5969"/>
    <cellStyle name="Ç¥ÁØ_laroux_Sheet1 14 25" xfId="5970"/>
    <cellStyle name="C￥AØ_laroux_Sheet1 14 26" xfId="5971"/>
    <cellStyle name="Ç¥ÁØ_laroux_Sheet1 14 26" xfId="5972"/>
    <cellStyle name="C￥AØ_laroux_Sheet1 14 27" xfId="5973"/>
    <cellStyle name="Ç¥ÁØ_laroux_Sheet1 14 27" xfId="5974"/>
    <cellStyle name="C￥AØ_laroux_Sheet1 14 28" xfId="5975"/>
    <cellStyle name="Ç¥ÁØ_laroux_Sheet1 14 28" xfId="5976"/>
    <cellStyle name="C￥AØ_laroux_Sheet1 14 29" xfId="5977"/>
    <cellStyle name="Ç¥ÁØ_laroux_Sheet1 14 29" xfId="5978"/>
    <cellStyle name="C￥AØ_laroux_Sheet1 14 3" xfId="5979"/>
    <cellStyle name="Ç¥ÁØ_laroux_Sheet1 14 3" xfId="5980"/>
    <cellStyle name="C￥AØ_laroux_Sheet1 14 30" xfId="5981"/>
    <cellStyle name="Ç¥ÁØ_laroux_Sheet1 14 30" xfId="5982"/>
    <cellStyle name="C￥AØ_laroux_Sheet1 14 31" xfId="5983"/>
    <cellStyle name="Ç¥ÁØ_laroux_Sheet1 14 31" xfId="5984"/>
    <cellStyle name="C￥AØ_laroux_Sheet1 14 32" xfId="5985"/>
    <cellStyle name="Ç¥ÁØ_laroux_Sheet1 14 32" xfId="5986"/>
    <cellStyle name="C￥AØ_laroux_Sheet1 14 33" xfId="5987"/>
    <cellStyle name="Ç¥ÁØ_laroux_Sheet1 14 33" xfId="5988"/>
    <cellStyle name="C￥AØ_laroux_Sheet1 14 34" xfId="5989"/>
    <cellStyle name="Ç¥ÁØ_laroux_Sheet1 14 34" xfId="5990"/>
    <cellStyle name="C￥AØ_laroux_Sheet1 14 35" xfId="5991"/>
    <cellStyle name="Ç¥ÁØ_laroux_Sheet1 14 35" xfId="5992"/>
    <cellStyle name="C￥AØ_laroux_Sheet1 14 36" xfId="5993"/>
    <cellStyle name="Ç¥ÁØ_laroux_Sheet1 14 36" xfId="5994"/>
    <cellStyle name="C￥AØ_laroux_Sheet1 14 37" xfId="5995"/>
    <cellStyle name="Ç¥ÁØ_laroux_Sheet1 14 37" xfId="5996"/>
    <cellStyle name="C￥AØ_laroux_Sheet1 14 38" xfId="5997"/>
    <cellStyle name="Ç¥ÁØ_laroux_Sheet1 14 38" xfId="5998"/>
    <cellStyle name="C￥AØ_laroux_Sheet1 14 39" xfId="5999"/>
    <cellStyle name="Ç¥ÁØ_laroux_Sheet1 14 39" xfId="6000"/>
    <cellStyle name="C￥AØ_laroux_Sheet1 14 4" xfId="6001"/>
    <cellStyle name="Ç¥ÁØ_laroux_Sheet1 14 4" xfId="6002"/>
    <cellStyle name="C￥AØ_laroux_Sheet1 14 40" xfId="6003"/>
    <cellStyle name="Ç¥ÁØ_laroux_Sheet1 14 40" xfId="6004"/>
    <cellStyle name="C￥AØ_laroux_Sheet1 14 5" xfId="6005"/>
    <cellStyle name="Ç¥ÁØ_laroux_Sheet1 14 5" xfId="6006"/>
    <cellStyle name="C￥AØ_laroux_Sheet1 14 6" xfId="6007"/>
    <cellStyle name="Ç¥ÁØ_laroux_Sheet1 14 6" xfId="6008"/>
    <cellStyle name="C￥AØ_laroux_Sheet1 14 7" xfId="6009"/>
    <cellStyle name="Ç¥ÁØ_laroux_Sheet1 14 7" xfId="6010"/>
    <cellStyle name="C￥AØ_laroux_Sheet1 14 8" xfId="6011"/>
    <cellStyle name="Ç¥ÁØ_laroux_Sheet1 14 8" xfId="6012"/>
    <cellStyle name="C￥AØ_laroux_Sheet1 14 9" xfId="6013"/>
    <cellStyle name="Ç¥ÁØ_laroux_Sheet1 14 9" xfId="6014"/>
    <cellStyle name="C￥AØ_laroux_Sheet1 15" xfId="2611"/>
    <cellStyle name="Ç¥ÁØ_laroux_Sheet1 15" xfId="2612"/>
    <cellStyle name="C￥AØ_laroux_Sheet1 16" xfId="2613"/>
    <cellStyle name="Ç¥ÁØ_laroux_Sheet1 16" xfId="2614"/>
    <cellStyle name="C￥AØ_laroux_Sheet1 17" xfId="2615"/>
    <cellStyle name="Ç¥ÁØ_laroux_Sheet1 17" xfId="2616"/>
    <cellStyle name="C￥AØ_laroux_Sheet1 18" xfId="2617"/>
    <cellStyle name="Ç¥ÁØ_laroux_Sheet1 18" xfId="2618"/>
    <cellStyle name="C￥AØ_laroux_Sheet1 19" xfId="2619"/>
    <cellStyle name="Ç¥ÁØ_laroux_Sheet1 19" xfId="2620"/>
    <cellStyle name="C￥AØ_laroux_Sheet1 2" xfId="2621"/>
    <cellStyle name="Ç¥ÁØ_laroux_Sheet1 2" xfId="2622"/>
    <cellStyle name="C￥AØ_laroux_Sheet1 20" xfId="2623"/>
    <cellStyle name="Ç¥ÁØ_laroux_Sheet1 20" xfId="2624"/>
    <cellStyle name="C￥AØ_laroux_Sheet1 21" xfId="2625"/>
    <cellStyle name="Ç¥ÁØ_laroux_Sheet1 21" xfId="2626"/>
    <cellStyle name="C￥AØ_laroux_Sheet1 22" xfId="2627"/>
    <cellStyle name="Ç¥ÁØ_laroux_Sheet1 22" xfId="2628"/>
    <cellStyle name="C￥AØ_laroux_Sheet1 23" xfId="2629"/>
    <cellStyle name="Ç¥ÁØ_laroux_Sheet1 23" xfId="2630"/>
    <cellStyle name="C￥AØ_laroux_Sheet1 24" xfId="2631"/>
    <cellStyle name="Ç¥ÁØ_laroux_Sheet1 24" xfId="2632"/>
    <cellStyle name="C￥AØ_laroux_Sheet1 25" xfId="2633"/>
    <cellStyle name="Ç¥ÁØ_laroux_Sheet1 25" xfId="2634"/>
    <cellStyle name="C￥AØ_laroux_Sheet1 26" xfId="2635"/>
    <cellStyle name="Ç¥ÁØ_laroux_Sheet1 26" xfId="2636"/>
    <cellStyle name="C￥AØ_laroux_Sheet1 27" xfId="2637"/>
    <cellStyle name="Ç¥ÁØ_laroux_Sheet1 27" xfId="2638"/>
    <cellStyle name="C￥AØ_laroux_Sheet1 28" xfId="2639"/>
    <cellStyle name="Ç¥ÁØ_laroux_Sheet1 28" xfId="2640"/>
    <cellStyle name="C￥AØ_laroux_Sheet1 29" xfId="2641"/>
    <cellStyle name="Ç¥ÁØ_laroux_Sheet1 29" xfId="2642"/>
    <cellStyle name="C￥AØ_laroux_Sheet1 3" xfId="2643"/>
    <cellStyle name="Ç¥ÁØ_laroux_Sheet1 3" xfId="2644"/>
    <cellStyle name="C￥AØ_laroux_Sheet1 30" xfId="2645"/>
    <cellStyle name="Ç¥ÁØ_laroux_Sheet1 30" xfId="2646"/>
    <cellStyle name="C￥AØ_laroux_Sheet1 31" xfId="2647"/>
    <cellStyle name="Ç¥ÁØ_laroux_Sheet1 31" xfId="2648"/>
    <cellStyle name="C￥AØ_laroux_Sheet1 32" xfId="2649"/>
    <cellStyle name="Ç¥ÁØ_laroux_Sheet1 32" xfId="2650"/>
    <cellStyle name="C￥AØ_laroux_Sheet1 33" xfId="2651"/>
    <cellStyle name="Ç¥ÁØ_laroux_Sheet1 33" xfId="2652"/>
    <cellStyle name="C￥AØ_laroux_Sheet1 34" xfId="2653"/>
    <cellStyle name="Ç¥ÁØ_laroux_Sheet1 34" xfId="2654"/>
    <cellStyle name="C￥AØ_laroux_Sheet1 35" xfId="2655"/>
    <cellStyle name="Ç¥ÁØ_laroux_Sheet1 35" xfId="2656"/>
    <cellStyle name="C￥AØ_laroux_Sheet1 36" xfId="2657"/>
    <cellStyle name="Ç¥ÁØ_laroux_Sheet1 36" xfId="2658"/>
    <cellStyle name="C￥AØ_laroux_Sheet1 37" xfId="2659"/>
    <cellStyle name="Ç¥ÁØ_laroux_Sheet1 37" xfId="2660"/>
    <cellStyle name="C￥AØ_laroux_Sheet1 38" xfId="2661"/>
    <cellStyle name="Ç¥ÁØ_laroux_Sheet1 38" xfId="2662"/>
    <cellStyle name="C￥AØ_laroux_Sheet1 39" xfId="2663"/>
    <cellStyle name="Ç¥ÁØ_laroux_Sheet1 39" xfId="2664"/>
    <cellStyle name="C￥AØ_laroux_Sheet1 4" xfId="2665"/>
    <cellStyle name="Ç¥ÁØ_laroux_Sheet1 4" xfId="2666"/>
    <cellStyle name="C￥AØ_laroux_Sheet1 40" xfId="2667"/>
    <cellStyle name="Ç¥ÁØ_laroux_Sheet1 40" xfId="2668"/>
    <cellStyle name="C￥AØ_laroux_Sheet1 41" xfId="2669"/>
    <cellStyle name="Ç¥ÁØ_laroux_Sheet1 41" xfId="2670"/>
    <cellStyle name="C￥AØ_laroux_Sheet1 5" xfId="2671"/>
    <cellStyle name="Ç¥ÁØ_laroux_Sheet1 5" xfId="2672"/>
    <cellStyle name="C￥AØ_laroux_Sheet1 6" xfId="2673"/>
    <cellStyle name="Ç¥ÁØ_laroux_Sheet1 6" xfId="2674"/>
    <cellStyle name="C￥AØ_laroux_Sheet1 7" xfId="2675"/>
    <cellStyle name="Ç¥ÁØ_laroux_Sheet1 7" xfId="2676"/>
    <cellStyle name="C￥AØ_laroux_Sheet1 8" xfId="2677"/>
    <cellStyle name="Ç¥ÁØ_laroux_Sheet1 8" xfId="2678"/>
    <cellStyle name="C￥AØ_laroux_Sheet1 9" xfId="2679"/>
    <cellStyle name="Ç¥ÁØ_laroux_Sheet1 9" xfId="2680"/>
    <cellStyle name="C￥AØ_Sheet1" xfId="209"/>
    <cellStyle name="Ç¥ÁØ_Sheet1" xfId="210"/>
    <cellStyle name="C￥AØ_Sheet1 10" xfId="2681"/>
    <cellStyle name="Ç¥ÁØ_Sheet1 10" xfId="2682"/>
    <cellStyle name="C￥AØ_Sheet1 11" xfId="2683"/>
    <cellStyle name="Ç¥ÁØ_Sheet1 11" xfId="2684"/>
    <cellStyle name="C￥AØ_Sheet1 12" xfId="2685"/>
    <cellStyle name="Ç¥ÁØ_Sheet1 12" xfId="2686"/>
    <cellStyle name="C￥AØ_Sheet1 12 10" xfId="4077"/>
    <cellStyle name="Ç¥ÁØ_Sheet1 13" xfId="2687"/>
    <cellStyle name="C￥AØ_Sheet1 14" xfId="2688"/>
    <cellStyle name="Ç¥ÁØ_Sheet1 14" xfId="2689"/>
    <cellStyle name="C￥AØ_Sheet1 14 10" xfId="6015"/>
    <cellStyle name="Ç¥ÁØ_Sheet1 14 10" xfId="6016"/>
    <cellStyle name="C￥AØ_Sheet1 14 11" xfId="6017"/>
    <cellStyle name="Ç¥ÁØ_Sheet1 14 11" xfId="6018"/>
    <cellStyle name="C￥AØ_Sheet1 14 12" xfId="6019"/>
    <cellStyle name="Ç¥ÁØ_Sheet1 14 12" xfId="6020"/>
    <cellStyle name="C￥AØ_Sheet1 14 13" xfId="6021"/>
    <cellStyle name="Ç¥ÁØ_Sheet1 14 13" xfId="6022"/>
    <cellStyle name="C￥AØ_Sheet1 14 14" xfId="6023"/>
    <cellStyle name="Ç¥ÁØ_Sheet1 14 14" xfId="6024"/>
    <cellStyle name="C￥AØ_Sheet1 14 15" xfId="6025"/>
    <cellStyle name="Ç¥ÁØ_Sheet1 14 15" xfId="6026"/>
    <cellStyle name="C￥AØ_Sheet1 14 16" xfId="6027"/>
    <cellStyle name="Ç¥ÁØ_Sheet1 14 16" xfId="6028"/>
    <cellStyle name="C￥AØ_Sheet1 14 17" xfId="6029"/>
    <cellStyle name="Ç¥ÁØ_Sheet1 14 17" xfId="6030"/>
    <cellStyle name="C￥AØ_Sheet1 14 18" xfId="6031"/>
    <cellStyle name="Ç¥ÁØ_Sheet1 14 18" xfId="6032"/>
    <cellStyle name="C￥AØ_Sheet1 14 19" xfId="6033"/>
    <cellStyle name="Ç¥ÁØ_Sheet1 14 19" xfId="6034"/>
    <cellStyle name="C￥AØ_Sheet1 14 2" xfId="6035"/>
    <cellStyle name="Ç¥ÁØ_Sheet1 14 2" xfId="6036"/>
    <cellStyle name="C￥AØ_Sheet1 14 20" xfId="6037"/>
    <cellStyle name="Ç¥ÁØ_Sheet1 14 20" xfId="6038"/>
    <cellStyle name="C￥AØ_Sheet1 14 21" xfId="6039"/>
    <cellStyle name="Ç¥ÁØ_Sheet1 14 21" xfId="6040"/>
    <cellStyle name="C￥AØ_Sheet1 14 22" xfId="6041"/>
    <cellStyle name="Ç¥ÁØ_Sheet1 14 22" xfId="6042"/>
    <cellStyle name="C￥AØ_Sheet1 14 23" xfId="6043"/>
    <cellStyle name="Ç¥ÁØ_Sheet1 14 23" xfId="6044"/>
    <cellStyle name="C￥AØ_Sheet1 14 24" xfId="6045"/>
    <cellStyle name="Ç¥ÁØ_Sheet1 14 24" xfId="6046"/>
    <cellStyle name="C￥AØ_Sheet1 14 25" xfId="6047"/>
    <cellStyle name="Ç¥ÁØ_Sheet1 14 25" xfId="6048"/>
    <cellStyle name="C￥AØ_Sheet1 14 26" xfId="6049"/>
    <cellStyle name="Ç¥ÁØ_Sheet1 14 26" xfId="6050"/>
    <cellStyle name="C￥AØ_Sheet1 14 27" xfId="6051"/>
    <cellStyle name="Ç¥ÁØ_Sheet1 14 27" xfId="6052"/>
    <cellStyle name="C￥AØ_Sheet1 14 28" xfId="6053"/>
    <cellStyle name="Ç¥ÁØ_Sheet1 14 28" xfId="6054"/>
    <cellStyle name="C￥AØ_Sheet1 14 29" xfId="6055"/>
    <cellStyle name="Ç¥ÁØ_Sheet1 14 29" xfId="6056"/>
    <cellStyle name="C￥AØ_Sheet1 14 3" xfId="6057"/>
    <cellStyle name="Ç¥ÁØ_Sheet1 14 3" xfId="6058"/>
    <cellStyle name="C￥AØ_Sheet1 14 30" xfId="6059"/>
    <cellStyle name="Ç¥ÁØ_Sheet1 14 30" xfId="6060"/>
    <cellStyle name="C￥AØ_Sheet1 14 31" xfId="6061"/>
    <cellStyle name="Ç¥ÁØ_Sheet1 14 31" xfId="6062"/>
    <cellStyle name="C￥AØ_Sheet1 14 32" xfId="6063"/>
    <cellStyle name="Ç¥ÁØ_Sheet1 14 32" xfId="6064"/>
    <cellStyle name="C￥AØ_Sheet1 14 33" xfId="6065"/>
    <cellStyle name="Ç¥ÁØ_Sheet1 14 33" xfId="6066"/>
    <cellStyle name="C￥AØ_Sheet1 14 34" xfId="6067"/>
    <cellStyle name="Ç¥ÁØ_Sheet1 14 34" xfId="6068"/>
    <cellStyle name="C￥AØ_Sheet1 14 35" xfId="6069"/>
    <cellStyle name="Ç¥ÁØ_Sheet1 14 35" xfId="6070"/>
    <cellStyle name="C￥AØ_Sheet1 14 36" xfId="6071"/>
    <cellStyle name="Ç¥ÁØ_Sheet1 14 36" xfId="6072"/>
    <cellStyle name="C￥AØ_Sheet1 14 37" xfId="6073"/>
    <cellStyle name="Ç¥ÁØ_Sheet1 14 37" xfId="6074"/>
    <cellStyle name="C￥AØ_Sheet1 14 38" xfId="6075"/>
    <cellStyle name="Ç¥ÁØ_Sheet1 14 38" xfId="6076"/>
    <cellStyle name="C￥AØ_Sheet1 14 39" xfId="6077"/>
    <cellStyle name="Ç¥ÁØ_Sheet1 14 39" xfId="6078"/>
    <cellStyle name="C￥AØ_Sheet1 14 4" xfId="6079"/>
    <cellStyle name="Ç¥ÁØ_Sheet1 14 4" xfId="6080"/>
    <cellStyle name="C￥AØ_Sheet1 14 40" xfId="6081"/>
    <cellStyle name="Ç¥ÁØ_Sheet1 14 40" xfId="6082"/>
    <cellStyle name="C￥AØ_Sheet1 14 5" xfId="6083"/>
    <cellStyle name="Ç¥ÁØ_Sheet1 14 5" xfId="6084"/>
    <cellStyle name="C￥AØ_Sheet1 14 6" xfId="6085"/>
    <cellStyle name="Ç¥ÁØ_Sheet1 14 6" xfId="6086"/>
    <cellStyle name="C￥AØ_Sheet1 14 7" xfId="6087"/>
    <cellStyle name="Ç¥ÁØ_Sheet1 14 7" xfId="6088"/>
    <cellStyle name="C￥AØ_Sheet1 14 8" xfId="6089"/>
    <cellStyle name="Ç¥ÁØ_Sheet1 14 8" xfId="6090"/>
    <cellStyle name="C￥AØ_Sheet1 14 9" xfId="6091"/>
    <cellStyle name="Ç¥ÁØ_Sheet1 14 9" xfId="6092"/>
    <cellStyle name="C￥AØ_Sheet1 15" xfId="2690"/>
    <cellStyle name="Ç¥ÁØ_Sheet1 15" xfId="2691"/>
    <cellStyle name="C￥AØ_Sheet1 16" xfId="2692"/>
    <cellStyle name="Ç¥ÁØ_Sheet1 16" xfId="2693"/>
    <cellStyle name="C￥AØ_Sheet1 17" xfId="2694"/>
    <cellStyle name="Ç¥ÁØ_Sheet1 17" xfId="2695"/>
    <cellStyle name="C￥AØ_Sheet1 18" xfId="2696"/>
    <cellStyle name="Ç¥ÁØ_Sheet1 18" xfId="2697"/>
    <cellStyle name="C￥AØ_Sheet1 19" xfId="2698"/>
    <cellStyle name="Ç¥ÁØ_Sheet1 19" xfId="2699"/>
    <cellStyle name="C￥AØ_Sheet1 2" xfId="2700"/>
    <cellStyle name="Ç¥ÁØ_Sheet1 2" xfId="2701"/>
    <cellStyle name="C￥AØ_Sheet1 20" xfId="2702"/>
    <cellStyle name="Ç¥ÁØ_Sheet1 20" xfId="2703"/>
    <cellStyle name="C￥AØ_Sheet1 21" xfId="2704"/>
    <cellStyle name="Ç¥ÁØ_Sheet1 21" xfId="2705"/>
    <cellStyle name="C￥AØ_Sheet1 22" xfId="2706"/>
    <cellStyle name="Ç¥ÁØ_Sheet1 22" xfId="2707"/>
    <cellStyle name="C￥AØ_Sheet1 23" xfId="2708"/>
    <cellStyle name="Ç¥ÁØ_Sheet1 23" xfId="2709"/>
    <cellStyle name="C￥AØ_Sheet1 24" xfId="2710"/>
    <cellStyle name="Ç¥ÁØ_Sheet1 24" xfId="2711"/>
    <cellStyle name="C￥AØ_Sheet1 25" xfId="2712"/>
    <cellStyle name="Ç¥ÁØ_Sheet1 25" xfId="2713"/>
    <cellStyle name="C￥AØ_Sheet1 26" xfId="2714"/>
    <cellStyle name="Ç¥ÁØ_Sheet1 26" xfId="2715"/>
    <cellStyle name="C￥AØ_Sheet1 27" xfId="2716"/>
    <cellStyle name="Ç¥ÁØ_Sheet1 27" xfId="2717"/>
    <cellStyle name="C￥AØ_Sheet1 28" xfId="2718"/>
    <cellStyle name="Ç¥ÁØ_Sheet1 28" xfId="2719"/>
    <cellStyle name="C￥AØ_Sheet1 29" xfId="2720"/>
    <cellStyle name="Ç¥ÁØ_Sheet1 29" xfId="2721"/>
    <cellStyle name="C￥AØ_Sheet1 3" xfId="2722"/>
    <cellStyle name="Ç¥ÁØ_Sheet1 3" xfId="2723"/>
    <cellStyle name="C￥AØ_Sheet1 30" xfId="2724"/>
    <cellStyle name="Ç¥ÁØ_Sheet1 30" xfId="2725"/>
    <cellStyle name="C￥AØ_Sheet1 31" xfId="2726"/>
    <cellStyle name="Ç¥ÁØ_Sheet1 31" xfId="2727"/>
    <cellStyle name="C￥AØ_Sheet1 32" xfId="2728"/>
    <cellStyle name="Ç¥ÁØ_Sheet1 32" xfId="2729"/>
    <cellStyle name="C￥AØ_Sheet1 33" xfId="2730"/>
    <cellStyle name="Ç¥ÁØ_Sheet1 33" xfId="2731"/>
    <cellStyle name="C￥AØ_Sheet1 34" xfId="2732"/>
    <cellStyle name="Ç¥ÁØ_Sheet1 34" xfId="2733"/>
    <cellStyle name="C￥AØ_Sheet1 35" xfId="2734"/>
    <cellStyle name="Ç¥ÁØ_Sheet1 35" xfId="2735"/>
    <cellStyle name="C￥AØ_Sheet1 36" xfId="2736"/>
    <cellStyle name="Ç¥ÁØ_Sheet1 36" xfId="2737"/>
    <cellStyle name="C￥AØ_Sheet1 37" xfId="2738"/>
    <cellStyle name="Ç¥ÁØ_Sheet1 37" xfId="2739"/>
    <cellStyle name="C￥AØ_Sheet1 38" xfId="2740"/>
    <cellStyle name="Ç¥ÁØ_Sheet1 38" xfId="2741"/>
    <cellStyle name="C￥AØ_Sheet1 39" xfId="2742"/>
    <cellStyle name="Ç¥ÁØ_Sheet1 39" xfId="2743"/>
    <cellStyle name="C￥AØ_Sheet1 4" xfId="2744"/>
    <cellStyle name="Ç¥ÁØ_Sheet1 4" xfId="2745"/>
    <cellStyle name="C￥AØ_Sheet1 40" xfId="2746"/>
    <cellStyle name="Ç¥ÁØ_Sheet1 40" xfId="2747"/>
    <cellStyle name="C￥AØ_Sheet1 41" xfId="2748"/>
    <cellStyle name="Ç¥ÁØ_Sheet1 41" xfId="2749"/>
    <cellStyle name="C￥AØ_Sheet1 5" xfId="2750"/>
    <cellStyle name="Ç¥ÁØ_Sheet1 5" xfId="2751"/>
    <cellStyle name="C￥AØ_Sheet1 6" xfId="2752"/>
    <cellStyle name="Ç¥ÁØ_Sheet1 6" xfId="2753"/>
    <cellStyle name="C￥AØ_Sheet1 7" xfId="2754"/>
    <cellStyle name="Ç¥ÁØ_Sheet1 7" xfId="2755"/>
    <cellStyle name="C￥AØ_Sheet1 8" xfId="2756"/>
    <cellStyle name="Ç¥ÁØ_Sheet1 8" xfId="2757"/>
    <cellStyle name="C￥AØ_Sheet1 9" xfId="2758"/>
    <cellStyle name="Ç¥ÁØ_Sheet1 9" xfId="2759"/>
    <cellStyle name="Calculation" xfId="2760"/>
    <cellStyle name="Calculation 2" xfId="2761"/>
    <cellStyle name="Calculation 2 2" xfId="3230"/>
    <cellStyle name="Calculation 2 3" xfId="6093"/>
    <cellStyle name="Calculation 3" xfId="3231"/>
    <cellStyle name="Calculation 4" xfId="7891"/>
    <cellStyle name="Calculation_010_주택건설" xfId="3232"/>
    <cellStyle name="category" xfId="211"/>
    <cellStyle name="category 2" xfId="2762"/>
    <cellStyle name="Check Cell" xfId="2763"/>
    <cellStyle name="Check Cell 2" xfId="2764"/>
    <cellStyle name="Check Cell 2 2" xfId="6094"/>
    <cellStyle name="Check Cell 2 2 2" xfId="8901"/>
    <cellStyle name="Check Cell 2 3" xfId="9277"/>
    <cellStyle name="Check Cell 3" xfId="4078"/>
    <cellStyle name="Check Cell 4" xfId="7892"/>
    <cellStyle name="Check Cell_010_주택건설" xfId="3233"/>
    <cellStyle name="Comma [0]" xfId="8093"/>
    <cellStyle name="comma zerodec" xfId="3234"/>
    <cellStyle name="comma zerodec 2" xfId="8094"/>
    <cellStyle name="comma zerodec 2 2" xfId="8095"/>
    <cellStyle name="comma zerodec 2 3" xfId="8096"/>
    <cellStyle name="comma zerodec 3" xfId="8097"/>
    <cellStyle name="Comma_ SG&amp;A Bridge " xfId="212"/>
    <cellStyle name="Comma0" xfId="213"/>
    <cellStyle name="Comma0 2" xfId="2765"/>
    <cellStyle name="Curren?_x0012_퐀_x0017_?" xfId="214"/>
    <cellStyle name="Curren?_x0012_퐀_x0017_? 2" xfId="2766"/>
    <cellStyle name="Currency [0]" xfId="8098"/>
    <cellStyle name="Currency_ SG&amp;A Bridge " xfId="215"/>
    <cellStyle name="Currency0" xfId="216"/>
    <cellStyle name="Currency0 2" xfId="2767"/>
    <cellStyle name="Currency0 3" xfId="3235"/>
    <cellStyle name="Currency0 3 2" xfId="6095"/>
    <cellStyle name="Currency1" xfId="3236"/>
    <cellStyle name="Currency1 2" xfId="8099"/>
    <cellStyle name="Currency1 2 2" xfId="8100"/>
    <cellStyle name="Currency1 2 3" xfId="8101"/>
    <cellStyle name="Currency1 3" xfId="8102"/>
    <cellStyle name="Currency1 4" xfId="8103"/>
    <cellStyle name="Date" xfId="217"/>
    <cellStyle name="Date 2" xfId="2768"/>
    <cellStyle name="Dollar (zero dec)" xfId="3237"/>
    <cellStyle name="Dollar (zero dec) 2" xfId="8104"/>
    <cellStyle name="Dollar (zero dec) 2 2" xfId="8105"/>
    <cellStyle name="Dollar (zero dec) 2 3" xfId="8106"/>
    <cellStyle name="Dollar (zero dec) 3" xfId="8107"/>
    <cellStyle name="Euro" xfId="218"/>
    <cellStyle name="Explanatory Text" xfId="2769"/>
    <cellStyle name="Explanatory Text 2" xfId="3238"/>
    <cellStyle name="Explanatory Text 3" xfId="4079"/>
    <cellStyle name="Explanatory Text 4" xfId="7893"/>
    <cellStyle name="Explanatory Text_010_주택건설" xfId="3239"/>
    <cellStyle name="Fixed" xfId="219"/>
    <cellStyle name="Fixed 2" xfId="2770"/>
    <cellStyle name="Followed Hyperlink" xfId="8773"/>
    <cellStyle name="Good" xfId="2771"/>
    <cellStyle name="Good 2" xfId="2772"/>
    <cellStyle name="Good 2 2" xfId="6096"/>
    <cellStyle name="Good 2 2 2" xfId="8900"/>
    <cellStyle name="Good 2 3" xfId="9041"/>
    <cellStyle name="Good 3" xfId="4080"/>
    <cellStyle name="Good 4" xfId="7894"/>
    <cellStyle name="Good_010_주택건설" xfId="3240"/>
    <cellStyle name="Grey" xfId="220"/>
    <cellStyle name="Grey 2" xfId="2773"/>
    <cellStyle name="Grey 2 2" xfId="3241"/>
    <cellStyle name="Grey 2 3" xfId="4081"/>
    <cellStyle name="Grey 2 4" xfId="7895"/>
    <cellStyle name="Grey 3" xfId="3242"/>
    <cellStyle name="HEADER" xfId="221"/>
    <cellStyle name="HEADER 2" xfId="2774"/>
    <cellStyle name="Header1" xfId="222"/>
    <cellStyle name="Header1 2" xfId="2775"/>
    <cellStyle name="Header2" xfId="223"/>
    <cellStyle name="Header2 2" xfId="224"/>
    <cellStyle name="Header2 2 2" xfId="2776"/>
    <cellStyle name="Header2 2 2 2" xfId="3243"/>
    <cellStyle name="Header2 2 2 2 2" xfId="8108"/>
    <cellStyle name="Header2 2 2 3" xfId="8109"/>
    <cellStyle name="Header2 2 3" xfId="3244"/>
    <cellStyle name="Header2 2 3 2" xfId="8110"/>
    <cellStyle name="Header2 2 3 2 2" xfId="8111"/>
    <cellStyle name="Header2 2 3 3" xfId="8112"/>
    <cellStyle name="Header2 2 4" xfId="8113"/>
    <cellStyle name="Header2 2 4 2" xfId="8114"/>
    <cellStyle name="Header2 2 5" xfId="8115"/>
    <cellStyle name="Header2 2 6" xfId="8116"/>
    <cellStyle name="Header2 2_3_3관경별 현황" xfId="8117"/>
    <cellStyle name="Header2 3" xfId="225"/>
    <cellStyle name="Header2 3 2" xfId="2777"/>
    <cellStyle name="Header2 3 2 2" xfId="3245"/>
    <cellStyle name="Header2 3 3" xfId="3246"/>
    <cellStyle name="Header2 3 3 2" xfId="8118"/>
    <cellStyle name="Header2 3 4" xfId="8119"/>
    <cellStyle name="Header2 3 5" xfId="8120"/>
    <cellStyle name="Header2 4" xfId="2778"/>
    <cellStyle name="Header2 4 2" xfId="3247"/>
    <cellStyle name="Header2 4 2 2" xfId="8121"/>
    <cellStyle name="Header2 4 3" xfId="8122"/>
    <cellStyle name="Header2 5" xfId="3248"/>
    <cellStyle name="Header2 6" xfId="8123"/>
    <cellStyle name="Header2 7" xfId="8124"/>
    <cellStyle name="Header2_3_3관경별 현황" xfId="8125"/>
    <cellStyle name="Heading 1" xfId="226"/>
    <cellStyle name="Heading 1 2" xfId="2779"/>
    <cellStyle name="Heading 1 2 2" xfId="3249"/>
    <cellStyle name="Heading 1 2 3" xfId="4082"/>
    <cellStyle name="Heading 1 2 4" xfId="7896"/>
    <cellStyle name="Heading 1 3" xfId="3250"/>
    <cellStyle name="Heading 2" xfId="227"/>
    <cellStyle name="Heading 2 2" xfId="2780"/>
    <cellStyle name="Heading 2 2 2" xfId="3251"/>
    <cellStyle name="Heading 2 2 3" xfId="4083"/>
    <cellStyle name="Heading 2 2 4" xfId="7897"/>
    <cellStyle name="Heading 2 3" xfId="3252"/>
    <cellStyle name="Heading 3" xfId="2781"/>
    <cellStyle name="Heading 3 2" xfId="3253"/>
    <cellStyle name="Heading 3 2 2" xfId="6097"/>
    <cellStyle name="Heading 3 3" xfId="4084"/>
    <cellStyle name="Heading 3 4" xfId="7898"/>
    <cellStyle name="Heading 3_010_주택건설" xfId="3254"/>
    <cellStyle name="Heading 4" xfId="2782"/>
    <cellStyle name="Heading 4 2" xfId="3255"/>
    <cellStyle name="Heading 4 3" xfId="4085"/>
    <cellStyle name="Heading 4 4" xfId="7899"/>
    <cellStyle name="Heading 4_010_주택건설" xfId="3256"/>
    <cellStyle name="HEADING1" xfId="228"/>
    <cellStyle name="HEADING1 2" xfId="2783"/>
    <cellStyle name="HEADING2" xfId="229"/>
    <cellStyle name="HEADING2 2" xfId="2784"/>
    <cellStyle name="Hyperlink" xfId="3257"/>
    <cellStyle name="Hyperlink 2" xfId="8774"/>
    <cellStyle name="Input" xfId="2785"/>
    <cellStyle name="Input [yellow]" xfId="230"/>
    <cellStyle name="Input [yellow] 2" xfId="231"/>
    <cellStyle name="Input [yellow] 2 2" xfId="2786"/>
    <cellStyle name="Input [yellow] 2 2 2" xfId="8126"/>
    <cellStyle name="Input [yellow] 2 2 3" xfId="8127"/>
    <cellStyle name="Input [yellow] 2 2 4" xfId="8128"/>
    <cellStyle name="Input [yellow] 2 2 4 2" xfId="8129"/>
    <cellStyle name="Input [yellow] 2 2 5" xfId="8130"/>
    <cellStyle name="Input [yellow] 2 3" xfId="8131"/>
    <cellStyle name="Input [yellow] 2 4" xfId="8132"/>
    <cellStyle name="Input [yellow] 2 5" xfId="8133"/>
    <cellStyle name="Input [yellow] 2 5 2" xfId="8134"/>
    <cellStyle name="Input [yellow] 3" xfId="232"/>
    <cellStyle name="Input [yellow] 3 2" xfId="2787"/>
    <cellStyle name="Input [yellow] 3 3" xfId="3258"/>
    <cellStyle name="Input [yellow] 3 3 2" xfId="8135"/>
    <cellStyle name="Input [yellow] 4" xfId="233"/>
    <cellStyle name="Input [yellow] 4 2" xfId="2788"/>
    <cellStyle name="Input [yellow] 4 2 2" xfId="8136"/>
    <cellStyle name="Input [yellow] 4 3" xfId="8137"/>
    <cellStyle name="Input [yellow] 5" xfId="2789"/>
    <cellStyle name="Input [yellow] 5 2" xfId="3259"/>
    <cellStyle name="Input [yellow] 5 3" xfId="7900"/>
    <cellStyle name="Input 10" xfId="2790"/>
    <cellStyle name="Input 11" xfId="2791"/>
    <cellStyle name="Input 12" xfId="2792"/>
    <cellStyle name="Input 13" xfId="2793"/>
    <cellStyle name="Input 14" xfId="2794"/>
    <cellStyle name="Input 15" xfId="2795"/>
    <cellStyle name="Input 16" xfId="2796"/>
    <cellStyle name="Input 17" xfId="2797"/>
    <cellStyle name="Input 18" xfId="2798"/>
    <cellStyle name="Input 19" xfId="2799"/>
    <cellStyle name="Input 2" xfId="2800"/>
    <cellStyle name="Input 2 2" xfId="3260"/>
    <cellStyle name="Input 2 3" xfId="6098"/>
    <cellStyle name="Input 20" xfId="2801"/>
    <cellStyle name="Input 21" xfId="2802"/>
    <cellStyle name="Input 22" xfId="2803"/>
    <cellStyle name="Input 23" xfId="2804"/>
    <cellStyle name="Input 24" xfId="2805"/>
    <cellStyle name="Input 25" xfId="2806"/>
    <cellStyle name="Input 26" xfId="2807"/>
    <cellStyle name="Input 27" xfId="2808"/>
    <cellStyle name="Input 28" xfId="2809"/>
    <cellStyle name="Input 29" xfId="2810"/>
    <cellStyle name="Input 3" xfId="2811"/>
    <cellStyle name="Input 3 2" xfId="3261"/>
    <cellStyle name="Input 3 3" xfId="6099"/>
    <cellStyle name="Input 3 3 2" xfId="9010"/>
    <cellStyle name="Input 30" xfId="4086"/>
    <cellStyle name="Input 31" xfId="4087"/>
    <cellStyle name="Input 32" xfId="4088"/>
    <cellStyle name="Input 33" xfId="7901"/>
    <cellStyle name="Input 34" xfId="7902"/>
    <cellStyle name="Input 35" xfId="7903"/>
    <cellStyle name="Input 36" xfId="7904"/>
    <cellStyle name="Input 37" xfId="7905"/>
    <cellStyle name="Input 38" xfId="7906"/>
    <cellStyle name="Input 39" xfId="7907"/>
    <cellStyle name="Input 4" xfId="2812"/>
    <cellStyle name="Input 40" xfId="7908"/>
    <cellStyle name="Input 5" xfId="2813"/>
    <cellStyle name="Input 6" xfId="2814"/>
    <cellStyle name="Input 7" xfId="2815"/>
    <cellStyle name="Input 8" xfId="2816"/>
    <cellStyle name="Input 9" xfId="2817"/>
    <cellStyle name="Input_010_주택건설" xfId="3262"/>
    <cellStyle name="Linked Cell" xfId="2818"/>
    <cellStyle name="Linked Cell 2" xfId="3263"/>
    <cellStyle name="Linked Cell 3" xfId="4089"/>
    <cellStyle name="Linked Cell 4" xfId="7909"/>
    <cellStyle name="Linked Cell_010_주택건설" xfId="3264"/>
    <cellStyle name="Millares [0]_2AV_M_M " xfId="3265"/>
    <cellStyle name="Milliers [0]_Arabian Spec" xfId="3266"/>
    <cellStyle name="Milliers_Arabian Spec" xfId="3267"/>
    <cellStyle name="Model" xfId="234"/>
    <cellStyle name="Model 2" xfId="454"/>
    <cellStyle name="Model 2 2" xfId="563"/>
    <cellStyle name="Model 2 2 2" xfId="565"/>
    <cellStyle name="Model 2 2 2 2" xfId="3269"/>
    <cellStyle name="Model 2 2 2 2 2" xfId="4090"/>
    <cellStyle name="Model 2 2 2 2 2 2" xfId="9109"/>
    <cellStyle name="Model 2 2 2 2 3" xfId="9036"/>
    <cellStyle name="Model 2 2 2 3" xfId="4091"/>
    <cellStyle name="Model 2 2 2 3 2" xfId="4092"/>
    <cellStyle name="Model 2 2 2 3 2 2" xfId="9038"/>
    <cellStyle name="Model 2 2 2 3 3" xfId="9186"/>
    <cellStyle name="Model 2 2 2 4" xfId="4093"/>
    <cellStyle name="Model 2 2 2 4 2" xfId="9096"/>
    <cellStyle name="Model 2 2 2 5" xfId="9066"/>
    <cellStyle name="Model 2 2 3" xfId="3268"/>
    <cellStyle name="Model 2 2 3 2" xfId="4094"/>
    <cellStyle name="Model 2 2 3 2 2" xfId="4095"/>
    <cellStyle name="Model 2 2 3 2 2 2" xfId="9150"/>
    <cellStyle name="Model 2 2 3 2 3" xfId="9151"/>
    <cellStyle name="Model 2 2 3 3" xfId="4096"/>
    <cellStyle name="Model 2 2 3 3 2" xfId="9048"/>
    <cellStyle name="Model 2 2 3 4" xfId="9269"/>
    <cellStyle name="Model 2 2 4" xfId="3887"/>
    <cellStyle name="Model 2 2 4 2" xfId="4097"/>
    <cellStyle name="Model 2 2 4 2 2" xfId="9064"/>
    <cellStyle name="Model 2 2 4 3" xfId="9065"/>
    <cellStyle name="Model 2 2 5" xfId="4098"/>
    <cellStyle name="Model 2 2 5 2" xfId="4099"/>
    <cellStyle name="Model 2 2 5 2 2" xfId="9275"/>
    <cellStyle name="Model 2 2 5 3" xfId="9276"/>
    <cellStyle name="Model 2 2 6" xfId="4100"/>
    <cellStyle name="Model 2 2 6 2" xfId="9274"/>
    <cellStyle name="Model 2 2 7" xfId="9039"/>
    <cellStyle name="Model 2 2_7.생활폐기물매립지" xfId="8138"/>
    <cellStyle name="Model 2 3" xfId="2819"/>
    <cellStyle name="Model 2 3 2" xfId="4101"/>
    <cellStyle name="Model 2 3 2 2" xfId="9047"/>
    <cellStyle name="Model 2 3 3" xfId="6100"/>
    <cellStyle name="Model 2 3 4" xfId="9273"/>
    <cellStyle name="Model 2 4" xfId="3886"/>
    <cellStyle name="Model 2 4 2" xfId="4102"/>
    <cellStyle name="Model 2 4 2 2" xfId="9035"/>
    <cellStyle name="Model 2 4 3" xfId="9046"/>
    <cellStyle name="Model 2 5" xfId="4103"/>
    <cellStyle name="Model 2 5 2" xfId="9272"/>
    <cellStyle name="Model 2 6" xfId="8750"/>
    <cellStyle name="Model 2 7" xfId="9040"/>
    <cellStyle name="Model 3" xfId="562"/>
    <cellStyle name="Model 3 2" xfId="564"/>
    <cellStyle name="Model 3 2 2" xfId="4104"/>
    <cellStyle name="Model 3 2 2 2" xfId="4105"/>
    <cellStyle name="Model 3 2 2 2 2" xfId="9037"/>
    <cellStyle name="Model 3 2 2 3" xfId="9190"/>
    <cellStyle name="Model 3 2 3" xfId="4106"/>
    <cellStyle name="Model 3 2 3 2" xfId="4107"/>
    <cellStyle name="Model 3 2 3 2 2" xfId="9175"/>
    <cellStyle name="Model 3 2 3 3" xfId="9176"/>
    <cellStyle name="Model 3 2 4" xfId="4108"/>
    <cellStyle name="Model 3 2 4 2" xfId="9063"/>
    <cellStyle name="Model 3 2 5" xfId="514"/>
    <cellStyle name="Model 3 3" xfId="4109"/>
    <cellStyle name="Model 3 3 2" xfId="4110"/>
    <cellStyle name="Model 3 3 2 2" xfId="9049"/>
    <cellStyle name="Model 3 3 3" xfId="8995"/>
    <cellStyle name="Model 3 4" xfId="4111"/>
    <cellStyle name="Model 3 4 2" xfId="4112"/>
    <cellStyle name="Model 3 4 2 2" xfId="8886"/>
    <cellStyle name="Model 3 4 3" xfId="9178"/>
    <cellStyle name="Model 3 5" xfId="4113"/>
    <cellStyle name="Model 3 5 2" xfId="9271"/>
    <cellStyle name="Model 3 6" xfId="9255"/>
    <cellStyle name="Model 3_7.생활폐기물매립지" xfId="8139"/>
    <cellStyle name="Model 4" xfId="4114"/>
    <cellStyle name="Model 4 2" xfId="4115"/>
    <cellStyle name="Model 4 2 2" xfId="9069"/>
    <cellStyle name="Model 4 3" xfId="9103"/>
    <cellStyle name="Model 5" xfId="4116"/>
    <cellStyle name="Model 5 2" xfId="4117"/>
    <cellStyle name="Model 5 2 2" xfId="9090"/>
    <cellStyle name="Model 5 3" xfId="519"/>
    <cellStyle name="Model 6" xfId="4118"/>
    <cellStyle name="Model 6 2" xfId="2838"/>
    <cellStyle name="Mon?aire [0]_Arabian Spec" xfId="3270"/>
    <cellStyle name="Mon?aire_Arabian Spec" xfId="3271"/>
    <cellStyle name="Moneda [0]_2AV_M_M " xfId="3272"/>
    <cellStyle name="Moneda_2AV_M_M " xfId="3273"/>
    <cellStyle name="Neutral" xfId="2820"/>
    <cellStyle name="Neutral 2" xfId="2821"/>
    <cellStyle name="Neutral 2 2" xfId="6101"/>
    <cellStyle name="Neutral 2 2 2" xfId="8899"/>
    <cellStyle name="Neutral 2 3" xfId="9034"/>
    <cellStyle name="Neutral 3" xfId="4119"/>
    <cellStyle name="Neutral 4" xfId="7910"/>
    <cellStyle name="Neutral_010_주택건설" xfId="3274"/>
    <cellStyle name="Normal - Style1" xfId="235"/>
    <cellStyle name="Normal - Style1 2" xfId="3275"/>
    <cellStyle name="Normal - Style1 2 2" xfId="8140"/>
    <cellStyle name="Normal - Style1 2 3" xfId="8141"/>
    <cellStyle name="Normal - Style1 3" xfId="3276"/>
    <cellStyle name="Normal_ SG&amp;A Bridge " xfId="236"/>
    <cellStyle name="Note" xfId="2822"/>
    <cellStyle name="Note 2" xfId="2823"/>
    <cellStyle name="Note 2 2" xfId="6102"/>
    <cellStyle name="Note 2 2 2" xfId="8898"/>
    <cellStyle name="Note 2 3" xfId="9187"/>
    <cellStyle name="Note 3" xfId="4120"/>
    <cellStyle name="Note 4" xfId="7911"/>
    <cellStyle name="Output" xfId="2824"/>
    <cellStyle name="Output 2" xfId="2825"/>
    <cellStyle name="Output 2 2" xfId="6103"/>
    <cellStyle name="Output 2 2 2" xfId="8897"/>
    <cellStyle name="Output 2 3" xfId="9106"/>
    <cellStyle name="Output 3" xfId="4121"/>
    <cellStyle name="Output 4" xfId="7912"/>
    <cellStyle name="Output_010_주택건설" xfId="3277"/>
    <cellStyle name="Percent [2]" xfId="237"/>
    <cellStyle name="Percent [2] 2" xfId="2826"/>
    <cellStyle name="subhead" xfId="238"/>
    <cellStyle name="subhead 2" xfId="2827"/>
    <cellStyle name="Title" xfId="2828"/>
    <cellStyle name="title [1]" xfId="517"/>
    <cellStyle name="title [1] 2" xfId="2829"/>
    <cellStyle name="title [2]" xfId="518"/>
    <cellStyle name="title [2] 2" xfId="2830"/>
    <cellStyle name="Title 10" xfId="7913"/>
    <cellStyle name="Title 11" xfId="7914"/>
    <cellStyle name="Title 12" xfId="7915"/>
    <cellStyle name="Title 13" xfId="7916"/>
    <cellStyle name="Title 14" xfId="7917"/>
    <cellStyle name="Title 2" xfId="3278"/>
    <cellStyle name="Title 3" xfId="3279"/>
    <cellStyle name="Title 4" xfId="4122"/>
    <cellStyle name="Title 5" xfId="4123"/>
    <cellStyle name="Title 6" xfId="4124"/>
    <cellStyle name="Title 7" xfId="7918"/>
    <cellStyle name="Title 8" xfId="7919"/>
    <cellStyle name="Title 9" xfId="7920"/>
    <cellStyle name="Title_010_주택건설" xfId="3280"/>
    <cellStyle name="Total" xfId="239"/>
    <cellStyle name="Total 2" xfId="2831"/>
    <cellStyle name="Total 2 2" xfId="3281"/>
    <cellStyle name="Total 2 3" xfId="4125"/>
    <cellStyle name="Total 2 4" xfId="7921"/>
    <cellStyle name="Total 3" xfId="3282"/>
    <cellStyle name="UM" xfId="240"/>
    <cellStyle name="UM 2" xfId="2832"/>
    <cellStyle name="Warning Text" xfId="2833"/>
    <cellStyle name="Warning Text 2" xfId="3283"/>
    <cellStyle name="Warning Text 3" xfId="4126"/>
    <cellStyle name="Warning Text 4" xfId="7922"/>
    <cellStyle name="Warning Text_010_주택건설" xfId="32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D47" sqref="D47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469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1125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4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5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6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7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490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491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449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492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493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494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495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496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497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498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499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586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500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501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502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503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505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504</v>
      </c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>
      <c r="J31" s="1"/>
    </row>
    <row r="32" spans="1:16">
      <c r="J32" s="1"/>
    </row>
    <row r="34" spans="10:10">
      <c r="J34" s="4"/>
    </row>
    <row r="35" spans="10:10">
      <c r="J35" s="4"/>
    </row>
  </sheetData>
  <phoneticPr fontId="38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2.625" style="105" customWidth="1"/>
    <col min="2" max="4" width="11.625" style="165" customWidth="1"/>
    <col min="5" max="5" width="11.875" style="165" customWidth="1"/>
    <col min="6" max="6" width="11.5" style="165" customWidth="1"/>
    <col min="7" max="7" width="11.625" style="165" customWidth="1"/>
    <col min="8" max="8" width="12.625" style="105" customWidth="1"/>
    <col min="9" max="20" width="11.625" style="165" customWidth="1"/>
    <col min="21" max="21" width="12.625" style="105" customWidth="1"/>
    <col min="22" max="22" width="12.875" style="105" customWidth="1"/>
    <col min="23" max="27" width="13.875" style="165" customWidth="1"/>
    <col min="28" max="16384" width="9" style="67"/>
  </cols>
  <sheetData>
    <row r="1" spans="1:27" s="73" customFormat="1" ht="14.1" customHeight="1">
      <c r="A1" s="103"/>
      <c r="B1" s="103"/>
      <c r="C1" s="103"/>
      <c r="D1" s="103"/>
      <c r="E1" s="103"/>
      <c r="F1" s="103"/>
      <c r="G1" s="128" t="s">
        <v>1126</v>
      </c>
      <c r="H1" s="65" t="s">
        <v>1127</v>
      </c>
      <c r="I1" s="103"/>
      <c r="J1" s="103"/>
      <c r="K1" s="103"/>
      <c r="L1" s="103"/>
      <c r="M1" s="103"/>
      <c r="N1" s="103"/>
      <c r="O1" s="128"/>
      <c r="P1" s="103"/>
      <c r="Q1" s="103"/>
      <c r="R1" s="103"/>
      <c r="S1" s="103"/>
      <c r="T1" s="103"/>
      <c r="U1" s="128" t="s">
        <v>1128</v>
      </c>
      <c r="V1" s="65" t="s">
        <v>1129</v>
      </c>
      <c r="W1" s="103"/>
      <c r="X1" s="103"/>
      <c r="Y1" s="103"/>
      <c r="Z1" s="103"/>
      <c r="AA1" s="103"/>
    </row>
    <row r="2" spans="1:27" s="73" customFormat="1" ht="14.1" customHeight="1">
      <c r="A2" s="103"/>
      <c r="B2" s="103"/>
      <c r="C2" s="103"/>
      <c r="D2" s="103"/>
      <c r="E2" s="103"/>
      <c r="F2" s="103"/>
      <c r="G2" s="128"/>
      <c r="H2" s="65"/>
      <c r="I2" s="103"/>
      <c r="J2" s="103"/>
      <c r="K2" s="103"/>
      <c r="L2" s="103"/>
      <c r="M2" s="103"/>
      <c r="N2" s="103"/>
      <c r="O2" s="128"/>
      <c r="P2" s="103"/>
      <c r="Q2" s="103"/>
      <c r="R2" s="103"/>
      <c r="S2" s="103"/>
      <c r="T2" s="103"/>
      <c r="U2" s="128"/>
      <c r="V2" s="65"/>
      <c r="W2" s="103"/>
      <c r="X2" s="103"/>
      <c r="Y2" s="103"/>
      <c r="Z2" s="103"/>
      <c r="AA2" s="103"/>
    </row>
    <row r="3" spans="1:27" s="70" customFormat="1" ht="20.100000000000001" customHeight="1">
      <c r="A3" s="446" t="s">
        <v>506</v>
      </c>
      <c r="B3" s="446"/>
      <c r="C3" s="446"/>
      <c r="D3" s="446"/>
      <c r="E3" s="446"/>
      <c r="F3" s="446"/>
      <c r="G3" s="446"/>
      <c r="H3" s="446" t="s">
        <v>507</v>
      </c>
      <c r="I3" s="446"/>
      <c r="J3" s="446"/>
      <c r="K3" s="446"/>
      <c r="L3" s="446"/>
      <c r="M3" s="446"/>
      <c r="N3" s="446"/>
      <c r="O3" s="446" t="s">
        <v>508</v>
      </c>
      <c r="P3" s="446"/>
      <c r="Q3" s="446"/>
      <c r="R3" s="446"/>
      <c r="S3" s="446"/>
      <c r="T3" s="446"/>
      <c r="U3" s="446"/>
      <c r="V3" s="446" t="s">
        <v>507</v>
      </c>
      <c r="W3" s="446"/>
      <c r="X3" s="446"/>
      <c r="Y3" s="446"/>
      <c r="Z3" s="446"/>
      <c r="AA3" s="446"/>
    </row>
    <row r="4" spans="1:27" s="71" customFormat="1" ht="24" customHeight="1">
      <c r="A4" s="452" t="s">
        <v>509</v>
      </c>
      <c r="B4" s="452"/>
      <c r="C4" s="452"/>
      <c r="D4" s="452"/>
      <c r="E4" s="452"/>
      <c r="F4" s="452"/>
      <c r="G4" s="452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452" t="s">
        <v>508</v>
      </c>
      <c r="W4" s="452"/>
      <c r="X4" s="452"/>
      <c r="Y4" s="452"/>
      <c r="Z4" s="452"/>
      <c r="AA4" s="452"/>
    </row>
    <row r="5" spans="1:27" s="53" customFormat="1" ht="18" customHeight="1" thickBot="1">
      <c r="A5" s="53" t="s">
        <v>8</v>
      </c>
      <c r="G5" s="66" t="s">
        <v>510</v>
      </c>
      <c r="H5" s="53" t="s">
        <v>511</v>
      </c>
      <c r="U5" s="66" t="s">
        <v>510</v>
      </c>
      <c r="V5" s="53" t="s">
        <v>8</v>
      </c>
      <c r="AA5" s="66" t="s">
        <v>510</v>
      </c>
    </row>
    <row r="6" spans="1:27" s="73" customFormat="1" ht="22.15" customHeight="1">
      <c r="A6" s="466" t="s">
        <v>512</v>
      </c>
      <c r="B6" s="447" t="s">
        <v>1116</v>
      </c>
      <c r="C6" s="448"/>
      <c r="D6" s="448"/>
      <c r="E6" s="448"/>
      <c r="F6" s="456" t="s">
        <v>49</v>
      </c>
      <c r="G6" s="457"/>
      <c r="H6" s="466" t="s">
        <v>513</v>
      </c>
      <c r="I6" s="469" t="s">
        <v>49</v>
      </c>
      <c r="J6" s="448"/>
      <c r="K6" s="456" t="s">
        <v>50</v>
      </c>
      <c r="L6" s="448"/>
      <c r="M6" s="448"/>
      <c r="N6" s="457"/>
      <c r="O6" s="447" t="s">
        <v>51</v>
      </c>
      <c r="P6" s="448"/>
      <c r="Q6" s="448"/>
      <c r="R6" s="448"/>
      <c r="S6" s="479" t="s">
        <v>52</v>
      </c>
      <c r="T6" s="480"/>
      <c r="U6" s="481" t="s">
        <v>595</v>
      </c>
      <c r="V6" s="466" t="s">
        <v>512</v>
      </c>
      <c r="W6" s="470" t="s">
        <v>52</v>
      </c>
      <c r="X6" s="447"/>
      <c r="Y6" s="478" t="s">
        <v>53</v>
      </c>
      <c r="Z6" s="478"/>
      <c r="AA6" s="478"/>
    </row>
    <row r="7" spans="1:27" s="73" customFormat="1" ht="13.15" customHeight="1">
      <c r="A7" s="467"/>
      <c r="B7" s="449"/>
      <c r="C7" s="458" t="s">
        <v>9</v>
      </c>
      <c r="D7" s="458" t="s">
        <v>10</v>
      </c>
      <c r="E7" s="458" t="s">
        <v>11</v>
      </c>
      <c r="F7" s="453"/>
      <c r="G7" s="459" t="s">
        <v>9</v>
      </c>
      <c r="H7" s="467"/>
      <c r="I7" s="462" t="s">
        <v>10</v>
      </c>
      <c r="J7" s="458" t="s">
        <v>11</v>
      </c>
      <c r="K7" s="453"/>
      <c r="L7" s="458" t="s">
        <v>9</v>
      </c>
      <c r="M7" s="458" t="s">
        <v>10</v>
      </c>
      <c r="N7" s="459" t="s">
        <v>11</v>
      </c>
      <c r="O7" s="465"/>
      <c r="P7" s="458" t="s">
        <v>9</v>
      </c>
      <c r="Q7" s="458" t="s">
        <v>10</v>
      </c>
      <c r="R7" s="458" t="s">
        <v>11</v>
      </c>
      <c r="S7" s="453"/>
      <c r="T7" s="471" t="s">
        <v>9</v>
      </c>
      <c r="U7" s="482"/>
      <c r="V7" s="467"/>
      <c r="W7" s="474" t="s">
        <v>10</v>
      </c>
      <c r="X7" s="458" t="s">
        <v>11</v>
      </c>
      <c r="Y7" s="465"/>
      <c r="Z7" s="458" t="s">
        <v>9</v>
      </c>
      <c r="AA7" s="475" t="s">
        <v>10</v>
      </c>
    </row>
    <row r="8" spans="1:27" s="73" customFormat="1" ht="13.15" customHeight="1">
      <c r="A8" s="467"/>
      <c r="B8" s="450"/>
      <c r="C8" s="454"/>
      <c r="D8" s="454"/>
      <c r="E8" s="454"/>
      <c r="F8" s="454"/>
      <c r="G8" s="460"/>
      <c r="H8" s="467"/>
      <c r="I8" s="463"/>
      <c r="J8" s="454"/>
      <c r="K8" s="454"/>
      <c r="L8" s="454"/>
      <c r="M8" s="454"/>
      <c r="N8" s="460"/>
      <c r="O8" s="463"/>
      <c r="P8" s="454"/>
      <c r="Q8" s="454"/>
      <c r="R8" s="454"/>
      <c r="S8" s="454"/>
      <c r="T8" s="472"/>
      <c r="U8" s="482"/>
      <c r="V8" s="467"/>
      <c r="W8" s="450"/>
      <c r="X8" s="454"/>
      <c r="Y8" s="463"/>
      <c r="Z8" s="454"/>
      <c r="AA8" s="476"/>
    </row>
    <row r="9" spans="1:27" s="73" customFormat="1" ht="13.15" customHeight="1">
      <c r="A9" s="468"/>
      <c r="B9" s="451"/>
      <c r="C9" s="455"/>
      <c r="D9" s="455"/>
      <c r="E9" s="455"/>
      <c r="F9" s="455"/>
      <c r="G9" s="461"/>
      <c r="H9" s="468"/>
      <c r="I9" s="464"/>
      <c r="J9" s="455"/>
      <c r="K9" s="455"/>
      <c r="L9" s="455"/>
      <c r="M9" s="455"/>
      <c r="N9" s="461"/>
      <c r="O9" s="464"/>
      <c r="P9" s="455"/>
      <c r="Q9" s="455"/>
      <c r="R9" s="455"/>
      <c r="S9" s="455"/>
      <c r="T9" s="473"/>
      <c r="U9" s="483"/>
      <c r="V9" s="468"/>
      <c r="W9" s="451"/>
      <c r="X9" s="455"/>
      <c r="Y9" s="464"/>
      <c r="Z9" s="455"/>
      <c r="AA9" s="477"/>
    </row>
    <row r="10" spans="1:27" s="79" customFormat="1" ht="29.1" customHeight="1">
      <c r="A10" s="177" t="s">
        <v>14</v>
      </c>
      <c r="B10" s="41">
        <v>1106316</v>
      </c>
      <c r="C10" s="41">
        <v>5273</v>
      </c>
      <c r="D10" s="41">
        <v>1057513</v>
      </c>
      <c r="E10" s="41">
        <v>43530</v>
      </c>
      <c r="F10" s="41">
        <v>773536</v>
      </c>
      <c r="G10" s="41">
        <v>1715</v>
      </c>
      <c r="H10" s="177" t="s">
        <v>14</v>
      </c>
      <c r="I10" s="41">
        <v>756660</v>
      </c>
      <c r="J10" s="41">
        <v>15161</v>
      </c>
      <c r="K10" s="41">
        <v>60594</v>
      </c>
      <c r="L10" s="41">
        <v>1271</v>
      </c>
      <c r="M10" s="41">
        <v>54470</v>
      </c>
      <c r="N10" s="41">
        <v>4853</v>
      </c>
      <c r="O10" s="41">
        <v>267190</v>
      </c>
      <c r="P10" s="41">
        <v>2141</v>
      </c>
      <c r="Q10" s="41">
        <v>245168</v>
      </c>
      <c r="R10" s="41">
        <v>19881</v>
      </c>
      <c r="S10" s="41">
        <v>4996</v>
      </c>
      <c r="T10" s="41">
        <v>146</v>
      </c>
      <c r="U10" s="179" t="s">
        <v>14</v>
      </c>
      <c r="V10" s="177" t="s">
        <v>14</v>
      </c>
      <c r="W10" s="41">
        <v>1215</v>
      </c>
      <c r="X10" s="41">
        <v>3635</v>
      </c>
      <c r="Y10" s="41">
        <v>155704</v>
      </c>
      <c r="Z10" s="41">
        <v>1596</v>
      </c>
      <c r="AA10" s="41">
        <v>154108</v>
      </c>
    </row>
    <row r="11" spans="1:27" s="79" customFormat="1" ht="29.1" customHeight="1">
      <c r="A11" s="177" t="s">
        <v>430</v>
      </c>
      <c r="B11" s="41">
        <v>1142737</v>
      </c>
      <c r="C11" s="41">
        <v>5555</v>
      </c>
      <c r="D11" s="41">
        <v>1092868</v>
      </c>
      <c r="E11" s="41">
        <v>44314</v>
      </c>
      <c r="F11" s="41">
        <v>806377</v>
      </c>
      <c r="G11" s="41">
        <v>1861</v>
      </c>
      <c r="H11" s="177" t="s">
        <v>430</v>
      </c>
      <c r="I11" s="41">
        <v>789252</v>
      </c>
      <c r="J11" s="41">
        <v>15264</v>
      </c>
      <c r="K11" s="41">
        <v>58980</v>
      </c>
      <c r="L11" s="41">
        <v>1289</v>
      </c>
      <c r="M11" s="41">
        <v>52719</v>
      </c>
      <c r="N11" s="41">
        <v>4972</v>
      </c>
      <c r="O11" s="41">
        <v>272218</v>
      </c>
      <c r="P11" s="41">
        <v>2237</v>
      </c>
      <c r="Q11" s="41">
        <v>249656</v>
      </c>
      <c r="R11" s="41">
        <v>20325</v>
      </c>
      <c r="S11" s="41">
        <v>5162</v>
      </c>
      <c r="T11" s="41">
        <v>168</v>
      </c>
      <c r="U11" s="179" t="s">
        <v>430</v>
      </c>
      <c r="V11" s="177" t="s">
        <v>430</v>
      </c>
      <c r="W11" s="41">
        <v>1241</v>
      </c>
      <c r="X11" s="41">
        <v>3753</v>
      </c>
      <c r="Y11" s="41">
        <v>156146</v>
      </c>
      <c r="Z11" s="41">
        <v>1721</v>
      </c>
      <c r="AA11" s="41">
        <v>154425</v>
      </c>
    </row>
    <row r="12" spans="1:27" s="79" customFormat="1" ht="29.1" customHeight="1">
      <c r="A12" s="177" t="s">
        <v>790</v>
      </c>
      <c r="B12" s="41">
        <v>1172860</v>
      </c>
      <c r="C12" s="41">
        <v>5768</v>
      </c>
      <c r="D12" s="41">
        <v>1121971</v>
      </c>
      <c r="E12" s="41">
        <v>45121</v>
      </c>
      <c r="F12" s="41">
        <v>833310</v>
      </c>
      <c r="G12" s="41">
        <v>1984</v>
      </c>
      <c r="H12" s="177" t="s">
        <v>790</v>
      </c>
      <c r="I12" s="41">
        <v>815767</v>
      </c>
      <c r="J12" s="41">
        <v>15559</v>
      </c>
      <c r="K12" s="41">
        <v>57216</v>
      </c>
      <c r="L12" s="41">
        <v>1324</v>
      </c>
      <c r="M12" s="41">
        <v>50830</v>
      </c>
      <c r="N12" s="41">
        <v>5062</v>
      </c>
      <c r="O12" s="41">
        <v>276931</v>
      </c>
      <c r="P12" s="41">
        <v>2280</v>
      </c>
      <c r="Q12" s="41">
        <v>254097</v>
      </c>
      <c r="R12" s="41">
        <v>20554</v>
      </c>
      <c r="S12" s="41">
        <v>5403</v>
      </c>
      <c r="T12" s="41">
        <v>180</v>
      </c>
      <c r="U12" s="179" t="s">
        <v>790</v>
      </c>
      <c r="V12" s="177" t="s">
        <v>790</v>
      </c>
      <c r="W12" s="41">
        <v>1277</v>
      </c>
      <c r="X12" s="41">
        <v>3946</v>
      </c>
      <c r="Y12" s="41">
        <v>185844</v>
      </c>
      <c r="Z12" s="41">
        <v>2043</v>
      </c>
      <c r="AA12" s="41">
        <v>183801</v>
      </c>
    </row>
    <row r="13" spans="1:27" s="79" customFormat="1" ht="29.1" customHeight="1">
      <c r="A13" s="177" t="s">
        <v>976</v>
      </c>
      <c r="B13" s="41">
        <v>1210986</v>
      </c>
      <c r="C13" s="41">
        <v>5814</v>
      </c>
      <c r="D13" s="41">
        <v>1158479</v>
      </c>
      <c r="E13" s="41">
        <v>46693</v>
      </c>
      <c r="F13" s="41">
        <v>865399</v>
      </c>
      <c r="G13" s="41">
        <v>1941</v>
      </c>
      <c r="H13" s="177" t="s">
        <v>976</v>
      </c>
      <c r="I13" s="41">
        <v>847515</v>
      </c>
      <c r="J13" s="41">
        <v>15943</v>
      </c>
      <c r="K13" s="41">
        <v>56237</v>
      </c>
      <c r="L13" s="41">
        <v>1339</v>
      </c>
      <c r="M13" s="41">
        <v>49590</v>
      </c>
      <c r="N13" s="41">
        <v>5308</v>
      </c>
      <c r="O13" s="41">
        <v>283754</v>
      </c>
      <c r="P13" s="41">
        <v>2342</v>
      </c>
      <c r="Q13" s="41">
        <v>260019</v>
      </c>
      <c r="R13" s="41">
        <v>21393</v>
      </c>
      <c r="S13" s="41">
        <v>5596</v>
      </c>
      <c r="T13" s="41">
        <v>192</v>
      </c>
      <c r="U13" s="179" t="s">
        <v>976</v>
      </c>
      <c r="V13" s="177" t="s">
        <v>976</v>
      </c>
      <c r="W13" s="41">
        <v>1355</v>
      </c>
      <c r="X13" s="41">
        <v>4049</v>
      </c>
      <c r="Y13" s="41">
        <v>187618</v>
      </c>
      <c r="Z13" s="41">
        <v>2171</v>
      </c>
      <c r="AA13" s="41">
        <v>185447</v>
      </c>
    </row>
    <row r="14" spans="1:27" s="79" customFormat="1" ht="29.1" customHeight="1">
      <c r="A14" s="183" t="s">
        <v>1063</v>
      </c>
      <c r="B14" s="46">
        <f t="shared" ref="B14:G14" si="0" xml:space="preserve"> B27</f>
        <v>1255903</v>
      </c>
      <c r="C14" s="46">
        <f t="shared" si="0"/>
        <v>6077</v>
      </c>
      <c r="D14" s="46">
        <f t="shared" si="0"/>
        <v>1202071</v>
      </c>
      <c r="E14" s="46">
        <f t="shared" si="0"/>
        <v>47755</v>
      </c>
      <c r="F14" s="46">
        <f t="shared" si="0"/>
        <v>903327</v>
      </c>
      <c r="G14" s="46">
        <f t="shared" si="0"/>
        <v>2070</v>
      </c>
      <c r="H14" s="183" t="s">
        <v>1063</v>
      </c>
      <c r="I14" s="46">
        <f t="shared" ref="I14:T14" si="1" xml:space="preserve"> I27</f>
        <v>885370</v>
      </c>
      <c r="J14" s="46">
        <f t="shared" si="1"/>
        <v>15887</v>
      </c>
      <c r="K14" s="46">
        <f t="shared" si="1"/>
        <v>55209</v>
      </c>
      <c r="L14" s="46">
        <f t="shared" si="1"/>
        <v>1386</v>
      </c>
      <c r="M14" s="46">
        <f t="shared" si="1"/>
        <v>48131</v>
      </c>
      <c r="N14" s="46">
        <f t="shared" si="1"/>
        <v>5692</v>
      </c>
      <c r="O14" s="46">
        <f t="shared" si="1"/>
        <v>291550</v>
      </c>
      <c r="P14" s="46">
        <f t="shared" si="1"/>
        <v>2421</v>
      </c>
      <c r="Q14" s="46">
        <f t="shared" si="1"/>
        <v>267106</v>
      </c>
      <c r="R14" s="46">
        <f t="shared" si="1"/>
        <v>22023</v>
      </c>
      <c r="S14" s="46">
        <f t="shared" si="1"/>
        <v>5817</v>
      </c>
      <c r="T14" s="46">
        <f t="shared" si="1"/>
        <v>200</v>
      </c>
      <c r="U14" s="184" t="s">
        <v>1063</v>
      </c>
      <c r="V14" s="183" t="s">
        <v>1063</v>
      </c>
      <c r="W14" s="46">
        <f xml:space="preserve"> W27</f>
        <v>1464</v>
      </c>
      <c r="X14" s="46">
        <f xml:space="preserve"> X27</f>
        <v>4153</v>
      </c>
      <c r="Y14" s="46">
        <f xml:space="preserve"> Y27</f>
        <v>188192</v>
      </c>
      <c r="Z14" s="46">
        <f xml:space="preserve"> Z27</f>
        <v>2188</v>
      </c>
      <c r="AA14" s="46">
        <f xml:space="preserve"> AA27</f>
        <v>186004</v>
      </c>
    </row>
    <row r="15" spans="1:27" s="73" customFormat="1" ht="20.100000000000001" customHeight="1">
      <c r="A15" s="34"/>
      <c r="B15" s="33"/>
      <c r="C15" s="33"/>
      <c r="D15" s="33"/>
      <c r="E15" s="33"/>
      <c r="F15" s="33"/>
      <c r="G15" s="33"/>
      <c r="H15" s="34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185"/>
      <c r="V15" s="34"/>
      <c r="W15" s="33"/>
      <c r="X15" s="33"/>
      <c r="Y15" s="33"/>
      <c r="Z15" s="33"/>
      <c r="AA15" s="33"/>
    </row>
    <row r="16" spans="1:27" s="73" customFormat="1" ht="29.1" customHeight="1">
      <c r="A16" s="34" t="s">
        <v>15</v>
      </c>
      <c r="B16" s="271">
        <f>C16+D16+E16</f>
        <v>1216330</v>
      </c>
      <c r="C16" s="188">
        <v>5852</v>
      </c>
      <c r="D16" s="188">
        <v>1163692</v>
      </c>
      <c r="E16" s="188">
        <v>46786</v>
      </c>
      <c r="F16" s="271">
        <f>G16+I16+J16</f>
        <v>869789</v>
      </c>
      <c r="G16" s="272">
        <v>1965</v>
      </c>
      <c r="H16" s="34" t="s">
        <v>187</v>
      </c>
      <c r="I16" s="32">
        <v>851889</v>
      </c>
      <c r="J16" s="32">
        <v>15935</v>
      </c>
      <c r="K16" s="33">
        <f>L16+M16+N16</f>
        <v>56265</v>
      </c>
      <c r="L16" s="32">
        <v>1340</v>
      </c>
      <c r="M16" s="32">
        <v>49557</v>
      </c>
      <c r="N16" s="32">
        <v>5368</v>
      </c>
      <c r="O16" s="33">
        <f>P16+Q16+R16</f>
        <v>284665</v>
      </c>
      <c r="P16" s="32">
        <v>2356</v>
      </c>
      <c r="Q16" s="32">
        <v>260894</v>
      </c>
      <c r="R16" s="32">
        <v>21415</v>
      </c>
      <c r="S16" s="33">
        <f>T16+W16+X16</f>
        <v>5611</v>
      </c>
      <c r="T16" s="32">
        <v>191</v>
      </c>
      <c r="U16" s="185" t="s">
        <v>16</v>
      </c>
      <c r="V16" s="273" t="s">
        <v>15</v>
      </c>
      <c r="W16" s="32">
        <v>1352</v>
      </c>
      <c r="X16" s="32">
        <v>4068</v>
      </c>
      <c r="Y16" s="33">
        <f>Z16+AA16</f>
        <v>187463</v>
      </c>
      <c r="Z16" s="32">
        <v>2204</v>
      </c>
      <c r="AA16" s="274">
        <v>185259</v>
      </c>
    </row>
    <row r="17" spans="1:27" s="73" customFormat="1" ht="29.1" customHeight="1">
      <c r="A17" s="34" t="s">
        <v>17</v>
      </c>
      <c r="B17" s="271">
        <f t="shared" ref="B17:B26" si="2">C17+D17+E17</f>
        <v>1219718</v>
      </c>
      <c r="C17" s="188">
        <v>5900</v>
      </c>
      <c r="D17" s="188">
        <v>1167054</v>
      </c>
      <c r="E17" s="188">
        <v>46764</v>
      </c>
      <c r="F17" s="271">
        <f t="shared" ref="F17:F27" si="3">G17+I17+J17</f>
        <v>872424</v>
      </c>
      <c r="G17" s="188">
        <v>1982</v>
      </c>
      <c r="H17" s="34" t="s">
        <v>188</v>
      </c>
      <c r="I17" s="32">
        <v>854550</v>
      </c>
      <c r="J17" s="32">
        <v>15892</v>
      </c>
      <c r="K17" s="33">
        <f t="shared" ref="K17:K26" si="4">L17+M17+N17</f>
        <v>56226</v>
      </c>
      <c r="L17" s="32">
        <v>1343</v>
      </c>
      <c r="M17" s="32">
        <v>49501</v>
      </c>
      <c r="N17" s="32">
        <v>5382</v>
      </c>
      <c r="O17" s="33">
        <f t="shared" ref="O17:O26" si="5">P17+Q17+R17</f>
        <v>285454</v>
      </c>
      <c r="P17" s="32">
        <v>2385</v>
      </c>
      <c r="Q17" s="32">
        <v>261656</v>
      </c>
      <c r="R17" s="32">
        <v>21413</v>
      </c>
      <c r="S17" s="33">
        <f t="shared" ref="S17:S26" si="6">T17+W17+X17</f>
        <v>5614</v>
      </c>
      <c r="T17" s="32">
        <v>190</v>
      </c>
      <c r="U17" s="185" t="s">
        <v>18</v>
      </c>
      <c r="V17" s="273" t="s">
        <v>17</v>
      </c>
      <c r="W17" s="32">
        <v>1347</v>
      </c>
      <c r="X17" s="32">
        <v>4077</v>
      </c>
      <c r="Y17" s="33">
        <f t="shared" ref="Y17:Y26" si="7">Z17+AA17</f>
        <v>187437</v>
      </c>
      <c r="Z17" s="32">
        <v>2203</v>
      </c>
      <c r="AA17" s="274">
        <v>185234</v>
      </c>
    </row>
    <row r="18" spans="1:27" s="73" customFormat="1" ht="29.1" customHeight="1">
      <c r="A18" s="34" t="s">
        <v>19</v>
      </c>
      <c r="B18" s="271">
        <f t="shared" si="2"/>
        <v>1223633</v>
      </c>
      <c r="C18" s="188">
        <v>5945</v>
      </c>
      <c r="D18" s="188">
        <v>1170963</v>
      </c>
      <c r="E18" s="188">
        <v>46725</v>
      </c>
      <c r="F18" s="271">
        <f t="shared" si="3"/>
        <v>875535</v>
      </c>
      <c r="G18" s="188">
        <v>2001</v>
      </c>
      <c r="H18" s="34" t="s">
        <v>20</v>
      </c>
      <c r="I18" s="32">
        <v>857757</v>
      </c>
      <c r="J18" s="32">
        <v>15777</v>
      </c>
      <c r="K18" s="33">
        <f t="shared" si="4"/>
        <v>56176</v>
      </c>
      <c r="L18" s="32">
        <v>1347</v>
      </c>
      <c r="M18" s="32">
        <v>49409</v>
      </c>
      <c r="N18" s="32">
        <v>5420</v>
      </c>
      <c r="O18" s="33">
        <f t="shared" si="5"/>
        <v>286299</v>
      </c>
      <c r="P18" s="32">
        <v>2407</v>
      </c>
      <c r="Q18" s="32">
        <v>262450</v>
      </c>
      <c r="R18" s="32">
        <v>21442</v>
      </c>
      <c r="S18" s="33">
        <f t="shared" si="6"/>
        <v>5623</v>
      </c>
      <c r="T18" s="32">
        <v>190</v>
      </c>
      <c r="U18" s="185" t="s">
        <v>21</v>
      </c>
      <c r="V18" s="273" t="s">
        <v>19</v>
      </c>
      <c r="W18" s="32">
        <v>1347</v>
      </c>
      <c r="X18" s="32">
        <v>4086</v>
      </c>
      <c r="Y18" s="33">
        <f t="shared" si="7"/>
        <v>187448</v>
      </c>
      <c r="Z18" s="32">
        <v>2200</v>
      </c>
      <c r="AA18" s="274">
        <v>185248</v>
      </c>
    </row>
    <row r="19" spans="1:27" s="73" customFormat="1" ht="29.1" customHeight="1">
      <c r="A19" s="34" t="s">
        <v>22</v>
      </c>
      <c r="B19" s="271">
        <f t="shared" si="2"/>
        <v>1228032</v>
      </c>
      <c r="C19" s="188">
        <v>5965</v>
      </c>
      <c r="D19" s="188">
        <v>1175178</v>
      </c>
      <c r="E19" s="188">
        <v>46889</v>
      </c>
      <c r="F19" s="271">
        <f t="shared" si="3"/>
        <v>879166</v>
      </c>
      <c r="G19" s="188">
        <v>2009</v>
      </c>
      <c r="H19" s="34" t="s">
        <v>23</v>
      </c>
      <c r="I19" s="32">
        <v>861303</v>
      </c>
      <c r="J19" s="32">
        <v>15854</v>
      </c>
      <c r="K19" s="33">
        <f t="shared" si="4"/>
        <v>56041</v>
      </c>
      <c r="L19" s="32">
        <v>1353</v>
      </c>
      <c r="M19" s="32">
        <v>49237</v>
      </c>
      <c r="N19" s="32">
        <v>5451</v>
      </c>
      <c r="O19" s="33">
        <f t="shared" si="5"/>
        <v>287171</v>
      </c>
      <c r="P19" s="32">
        <v>2413</v>
      </c>
      <c r="Q19" s="32">
        <v>263271</v>
      </c>
      <c r="R19" s="32">
        <v>21487</v>
      </c>
      <c r="S19" s="33">
        <f t="shared" si="6"/>
        <v>5654</v>
      </c>
      <c r="T19" s="32">
        <v>190</v>
      </c>
      <c r="U19" s="185" t="s">
        <v>24</v>
      </c>
      <c r="V19" s="273" t="s">
        <v>22</v>
      </c>
      <c r="W19" s="32">
        <v>1367</v>
      </c>
      <c r="X19" s="32">
        <v>4097</v>
      </c>
      <c r="Y19" s="33">
        <f t="shared" si="7"/>
        <v>187610</v>
      </c>
      <c r="Z19" s="32">
        <v>2198</v>
      </c>
      <c r="AA19" s="274">
        <v>185412</v>
      </c>
    </row>
    <row r="20" spans="1:27" s="73" customFormat="1" ht="29.1" customHeight="1">
      <c r="A20" s="34" t="s">
        <v>25</v>
      </c>
      <c r="B20" s="271">
        <f t="shared" si="2"/>
        <v>1231435</v>
      </c>
      <c r="C20" s="188">
        <v>5977</v>
      </c>
      <c r="D20" s="188">
        <v>1178495</v>
      </c>
      <c r="E20" s="188">
        <v>46963</v>
      </c>
      <c r="F20" s="271">
        <f t="shared" si="3"/>
        <v>882194</v>
      </c>
      <c r="G20" s="188">
        <v>2006</v>
      </c>
      <c r="H20" s="34" t="s">
        <v>26</v>
      </c>
      <c r="I20" s="32">
        <v>864306</v>
      </c>
      <c r="J20" s="32">
        <v>15882</v>
      </c>
      <c r="K20" s="33">
        <f t="shared" si="4"/>
        <v>55859</v>
      </c>
      <c r="L20" s="32">
        <v>1364</v>
      </c>
      <c r="M20" s="32">
        <v>49022</v>
      </c>
      <c r="N20" s="32">
        <v>5473</v>
      </c>
      <c r="O20" s="33">
        <f t="shared" si="5"/>
        <v>287715</v>
      </c>
      <c r="P20" s="32">
        <v>2418</v>
      </c>
      <c r="Q20" s="32">
        <v>263789</v>
      </c>
      <c r="R20" s="32">
        <v>21508</v>
      </c>
      <c r="S20" s="33">
        <f t="shared" si="6"/>
        <v>5667</v>
      </c>
      <c r="T20" s="32">
        <v>189</v>
      </c>
      <c r="U20" s="185" t="s">
        <v>27</v>
      </c>
      <c r="V20" s="273" t="s">
        <v>25</v>
      </c>
      <c r="W20" s="32">
        <v>1378</v>
      </c>
      <c r="X20" s="32">
        <v>4100</v>
      </c>
      <c r="Y20" s="33">
        <f t="shared" si="7"/>
        <v>187779</v>
      </c>
      <c r="Z20" s="32">
        <v>2206</v>
      </c>
      <c r="AA20" s="274">
        <v>185573</v>
      </c>
    </row>
    <row r="21" spans="1:27" s="73" customFormat="1" ht="29.1" customHeight="1">
      <c r="A21" s="34" t="s">
        <v>28</v>
      </c>
      <c r="B21" s="271">
        <f t="shared" si="2"/>
        <v>1234705</v>
      </c>
      <c r="C21" s="188">
        <v>5978</v>
      </c>
      <c r="D21" s="188">
        <v>1181636</v>
      </c>
      <c r="E21" s="188">
        <v>47091</v>
      </c>
      <c r="F21" s="271">
        <f t="shared" si="3"/>
        <v>884999</v>
      </c>
      <c r="G21" s="188">
        <v>1994</v>
      </c>
      <c r="H21" s="34" t="s">
        <v>29</v>
      </c>
      <c r="I21" s="32">
        <v>867087</v>
      </c>
      <c r="J21" s="32">
        <v>15918</v>
      </c>
      <c r="K21" s="33">
        <f t="shared" si="4"/>
        <v>55750</v>
      </c>
      <c r="L21" s="32">
        <v>1370</v>
      </c>
      <c r="M21" s="32">
        <v>48902</v>
      </c>
      <c r="N21" s="32">
        <v>5478</v>
      </c>
      <c r="O21" s="33">
        <f t="shared" si="5"/>
        <v>288275</v>
      </c>
      <c r="P21" s="32">
        <v>2423</v>
      </c>
      <c r="Q21" s="32">
        <v>264276</v>
      </c>
      <c r="R21" s="32">
        <v>21576</v>
      </c>
      <c r="S21" s="33">
        <f t="shared" si="6"/>
        <v>5681</v>
      </c>
      <c r="T21" s="32">
        <v>191</v>
      </c>
      <c r="U21" s="185" t="s">
        <v>30</v>
      </c>
      <c r="V21" s="273" t="s">
        <v>28</v>
      </c>
      <c r="W21" s="32">
        <v>1371</v>
      </c>
      <c r="X21" s="32">
        <v>4119</v>
      </c>
      <c r="Y21" s="33">
        <f t="shared" si="7"/>
        <v>187874</v>
      </c>
      <c r="Z21" s="32">
        <v>2166</v>
      </c>
      <c r="AA21" s="274">
        <v>185708</v>
      </c>
    </row>
    <row r="22" spans="1:27" s="73" customFormat="1" ht="29.1" customHeight="1">
      <c r="A22" s="34" t="s">
        <v>31</v>
      </c>
      <c r="B22" s="271">
        <f t="shared" si="2"/>
        <v>1238444</v>
      </c>
      <c r="C22" s="188">
        <v>5979</v>
      </c>
      <c r="D22" s="188">
        <v>1185227</v>
      </c>
      <c r="E22" s="188">
        <v>47238</v>
      </c>
      <c r="F22" s="271">
        <f t="shared" si="3"/>
        <v>888267</v>
      </c>
      <c r="G22" s="188">
        <v>1998</v>
      </c>
      <c r="H22" s="34" t="s">
        <v>32</v>
      </c>
      <c r="I22" s="32">
        <v>870320</v>
      </c>
      <c r="J22" s="32">
        <v>15949</v>
      </c>
      <c r="K22" s="33">
        <f t="shared" si="4"/>
        <v>55708</v>
      </c>
      <c r="L22" s="32">
        <v>1375</v>
      </c>
      <c r="M22" s="32">
        <v>48735</v>
      </c>
      <c r="N22" s="32">
        <v>5598</v>
      </c>
      <c r="O22" s="33">
        <f t="shared" si="5"/>
        <v>288787</v>
      </c>
      <c r="P22" s="32">
        <v>2415</v>
      </c>
      <c r="Q22" s="32">
        <v>264806</v>
      </c>
      <c r="R22" s="32">
        <v>21566</v>
      </c>
      <c r="S22" s="33">
        <f t="shared" si="6"/>
        <v>5682</v>
      </c>
      <c r="T22" s="32">
        <v>191</v>
      </c>
      <c r="U22" s="185" t="s">
        <v>33</v>
      </c>
      <c r="V22" s="273" t="s">
        <v>31</v>
      </c>
      <c r="W22" s="32">
        <v>1366</v>
      </c>
      <c r="X22" s="32">
        <v>4125</v>
      </c>
      <c r="Y22" s="33">
        <f t="shared" si="7"/>
        <v>187895</v>
      </c>
      <c r="Z22" s="32">
        <v>2181</v>
      </c>
      <c r="AA22" s="274">
        <v>185714</v>
      </c>
    </row>
    <row r="23" spans="1:27" s="73" customFormat="1" ht="29.1" customHeight="1">
      <c r="A23" s="34" t="s">
        <v>34</v>
      </c>
      <c r="B23" s="271">
        <f t="shared" si="2"/>
        <v>1241877</v>
      </c>
      <c r="C23" s="188">
        <v>5988</v>
      </c>
      <c r="D23" s="188">
        <v>1188631</v>
      </c>
      <c r="E23" s="188">
        <v>47258</v>
      </c>
      <c r="F23" s="271">
        <f t="shared" si="3"/>
        <v>891257</v>
      </c>
      <c r="G23" s="188">
        <v>1999</v>
      </c>
      <c r="H23" s="34" t="s">
        <v>35</v>
      </c>
      <c r="I23" s="32">
        <v>873387</v>
      </c>
      <c r="J23" s="32">
        <v>15871</v>
      </c>
      <c r="K23" s="33">
        <f t="shared" si="4"/>
        <v>55686</v>
      </c>
      <c r="L23" s="32">
        <v>1376</v>
      </c>
      <c r="M23" s="32">
        <v>48681</v>
      </c>
      <c r="N23" s="32">
        <v>5629</v>
      </c>
      <c r="O23" s="33">
        <f t="shared" si="5"/>
        <v>289228</v>
      </c>
      <c r="P23" s="32">
        <v>2419</v>
      </c>
      <c r="Q23" s="32">
        <v>265190</v>
      </c>
      <c r="R23" s="32">
        <v>21619</v>
      </c>
      <c r="S23" s="33">
        <f t="shared" si="6"/>
        <v>5706</v>
      </c>
      <c r="T23" s="32">
        <v>194</v>
      </c>
      <c r="U23" s="185" t="s">
        <v>36</v>
      </c>
      <c r="V23" s="273" t="s">
        <v>34</v>
      </c>
      <c r="W23" s="32">
        <v>1373</v>
      </c>
      <c r="X23" s="32">
        <v>4139</v>
      </c>
      <c r="Y23" s="33">
        <f t="shared" si="7"/>
        <v>188043</v>
      </c>
      <c r="Z23" s="32">
        <v>2187</v>
      </c>
      <c r="AA23" s="274">
        <v>185856</v>
      </c>
    </row>
    <row r="24" spans="1:27" s="73" customFormat="1" ht="29.1" customHeight="1">
      <c r="A24" s="34" t="s">
        <v>37</v>
      </c>
      <c r="B24" s="271">
        <f t="shared" si="2"/>
        <v>1247893</v>
      </c>
      <c r="C24" s="188">
        <v>6011</v>
      </c>
      <c r="D24" s="188">
        <v>1194517</v>
      </c>
      <c r="E24" s="188">
        <v>47365</v>
      </c>
      <c r="F24" s="271">
        <f t="shared" si="3"/>
        <v>896582</v>
      </c>
      <c r="G24" s="188">
        <v>2004</v>
      </c>
      <c r="H24" s="34" t="s">
        <v>38</v>
      </c>
      <c r="I24" s="32">
        <v>878638</v>
      </c>
      <c r="J24" s="32">
        <v>15940</v>
      </c>
      <c r="K24" s="33">
        <f t="shared" si="4"/>
        <v>55639</v>
      </c>
      <c r="L24" s="32">
        <v>1380</v>
      </c>
      <c r="M24" s="32">
        <v>48624</v>
      </c>
      <c r="N24" s="32">
        <v>5635</v>
      </c>
      <c r="O24" s="33">
        <f t="shared" si="5"/>
        <v>289937</v>
      </c>
      <c r="P24" s="32">
        <v>2433</v>
      </c>
      <c r="Q24" s="32">
        <v>265866</v>
      </c>
      <c r="R24" s="32">
        <v>21638</v>
      </c>
      <c r="S24" s="33">
        <f t="shared" si="6"/>
        <v>5734</v>
      </c>
      <c r="T24" s="32">
        <v>194</v>
      </c>
      <c r="U24" s="185" t="s">
        <v>39</v>
      </c>
      <c r="V24" s="273" t="s">
        <v>37</v>
      </c>
      <c r="W24" s="32">
        <v>1389</v>
      </c>
      <c r="X24" s="32">
        <v>4151</v>
      </c>
      <c r="Y24" s="33">
        <f t="shared" si="7"/>
        <v>188239</v>
      </c>
      <c r="Z24" s="32">
        <v>2193</v>
      </c>
      <c r="AA24" s="274">
        <v>186046</v>
      </c>
    </row>
    <row r="25" spans="1:27" s="73" customFormat="1" ht="29.1" customHeight="1">
      <c r="A25" s="34" t="s">
        <v>40</v>
      </c>
      <c r="B25" s="271">
        <f t="shared" si="2"/>
        <v>1249860</v>
      </c>
      <c r="C25" s="188">
        <v>6046</v>
      </c>
      <c r="D25" s="188">
        <v>1196431</v>
      </c>
      <c r="E25" s="188">
        <v>47383</v>
      </c>
      <c r="F25" s="271">
        <f t="shared" si="3"/>
        <v>898142</v>
      </c>
      <c r="G25" s="188">
        <v>2060</v>
      </c>
      <c r="H25" s="34" t="s">
        <v>41</v>
      </c>
      <c r="I25" s="32">
        <v>880158</v>
      </c>
      <c r="J25" s="32">
        <v>15924</v>
      </c>
      <c r="K25" s="33">
        <f t="shared" si="4"/>
        <v>55451</v>
      </c>
      <c r="L25" s="32">
        <v>1373</v>
      </c>
      <c r="M25" s="32">
        <v>48443</v>
      </c>
      <c r="N25" s="32">
        <v>5635</v>
      </c>
      <c r="O25" s="33">
        <f t="shared" si="5"/>
        <v>290505</v>
      </c>
      <c r="P25" s="32">
        <v>2418</v>
      </c>
      <c r="Q25" s="32">
        <v>266423</v>
      </c>
      <c r="R25" s="32">
        <v>21664</v>
      </c>
      <c r="S25" s="33">
        <f t="shared" si="6"/>
        <v>5762</v>
      </c>
      <c r="T25" s="32">
        <v>195</v>
      </c>
      <c r="U25" s="185" t="s">
        <v>825</v>
      </c>
      <c r="V25" s="34" t="s">
        <v>40</v>
      </c>
      <c r="W25" s="32">
        <v>1407</v>
      </c>
      <c r="X25" s="32">
        <v>4160</v>
      </c>
      <c r="Y25" s="33">
        <f t="shared" si="7"/>
        <v>188338</v>
      </c>
      <c r="Z25" s="32">
        <v>2191</v>
      </c>
      <c r="AA25" s="274">
        <v>186147</v>
      </c>
    </row>
    <row r="26" spans="1:27" s="73" customFormat="1" ht="29.1" customHeight="1">
      <c r="A26" s="34" t="s">
        <v>43</v>
      </c>
      <c r="B26" s="271">
        <f t="shared" si="2"/>
        <v>1253317</v>
      </c>
      <c r="C26" s="188">
        <v>6062</v>
      </c>
      <c r="D26" s="188">
        <v>1199808</v>
      </c>
      <c r="E26" s="188">
        <v>47447</v>
      </c>
      <c r="F26" s="271">
        <f t="shared" si="3"/>
        <v>900932</v>
      </c>
      <c r="G26" s="188">
        <v>2068</v>
      </c>
      <c r="H26" s="34" t="s">
        <v>44</v>
      </c>
      <c r="I26" s="32">
        <v>882962</v>
      </c>
      <c r="J26" s="32">
        <v>15902</v>
      </c>
      <c r="K26" s="33">
        <f t="shared" si="4"/>
        <v>55379</v>
      </c>
      <c r="L26" s="32">
        <v>1377</v>
      </c>
      <c r="M26" s="32">
        <v>48313</v>
      </c>
      <c r="N26" s="32">
        <v>5689</v>
      </c>
      <c r="O26" s="33">
        <f t="shared" si="5"/>
        <v>291225</v>
      </c>
      <c r="P26" s="32">
        <v>2420</v>
      </c>
      <c r="Q26" s="32">
        <v>267107</v>
      </c>
      <c r="R26" s="32">
        <v>21698</v>
      </c>
      <c r="S26" s="33">
        <f t="shared" si="6"/>
        <v>5781</v>
      </c>
      <c r="T26" s="32">
        <v>197</v>
      </c>
      <c r="U26" s="185" t="s">
        <v>45</v>
      </c>
      <c r="V26" s="273" t="s">
        <v>43</v>
      </c>
      <c r="W26" s="32">
        <v>1426</v>
      </c>
      <c r="X26" s="32">
        <v>4158</v>
      </c>
      <c r="Y26" s="33">
        <f t="shared" si="7"/>
        <v>188301</v>
      </c>
      <c r="Z26" s="32">
        <v>2182</v>
      </c>
      <c r="AA26" s="274">
        <v>186119</v>
      </c>
    </row>
    <row r="27" spans="1:27" s="73" customFormat="1" ht="29.1" customHeight="1" thickBot="1">
      <c r="A27" s="275" t="s">
        <v>46</v>
      </c>
      <c r="B27" s="238">
        <f>C27+D27+E27</f>
        <v>1255903</v>
      </c>
      <c r="C27" s="35">
        <v>6077</v>
      </c>
      <c r="D27" s="35">
        <v>1202071</v>
      </c>
      <c r="E27" s="35">
        <v>47755</v>
      </c>
      <c r="F27" s="271">
        <f t="shared" si="3"/>
        <v>903327</v>
      </c>
      <c r="G27" s="35">
        <v>2070</v>
      </c>
      <c r="H27" s="275" t="s">
        <v>189</v>
      </c>
      <c r="I27" s="36">
        <v>885370</v>
      </c>
      <c r="J27" s="36">
        <v>15887</v>
      </c>
      <c r="K27" s="37">
        <f>L27+M27+N27</f>
        <v>55209</v>
      </c>
      <c r="L27" s="36">
        <v>1386</v>
      </c>
      <c r="M27" s="36">
        <v>48131</v>
      </c>
      <c r="N27" s="36">
        <v>5692</v>
      </c>
      <c r="O27" s="37">
        <f>P27+Q27+R27</f>
        <v>291550</v>
      </c>
      <c r="P27" s="36">
        <v>2421</v>
      </c>
      <c r="Q27" s="36">
        <v>267106</v>
      </c>
      <c r="R27" s="36">
        <v>22023</v>
      </c>
      <c r="S27" s="37">
        <f>T27+W27+X27</f>
        <v>5817</v>
      </c>
      <c r="T27" s="36">
        <v>200</v>
      </c>
      <c r="U27" s="276" t="s">
        <v>47</v>
      </c>
      <c r="V27" s="277" t="s">
        <v>46</v>
      </c>
      <c r="W27" s="36">
        <v>1464</v>
      </c>
      <c r="X27" s="36">
        <v>4153</v>
      </c>
      <c r="Y27" s="37">
        <f>Z27+AA27</f>
        <v>188192</v>
      </c>
      <c r="Z27" s="36">
        <v>2188</v>
      </c>
      <c r="AA27" s="278">
        <v>186004</v>
      </c>
    </row>
    <row r="28" spans="1:27" s="95" customFormat="1" ht="11.1" customHeight="1">
      <c r="A28" s="256" t="s">
        <v>596</v>
      </c>
      <c r="F28" s="266"/>
      <c r="G28" s="97" t="s">
        <v>597</v>
      </c>
      <c r="H28" s="256" t="s">
        <v>973</v>
      </c>
      <c r="K28" s="256"/>
      <c r="U28" s="97" t="s">
        <v>974</v>
      </c>
      <c r="V28" s="256" t="s">
        <v>973</v>
      </c>
      <c r="AA28" s="97" t="s">
        <v>597</v>
      </c>
    </row>
    <row r="29" spans="1:27" s="95" customFormat="1" ht="11.1" customHeight="1">
      <c r="A29" s="279" t="s">
        <v>787</v>
      </c>
      <c r="B29" s="279"/>
      <c r="C29" s="279"/>
      <c r="D29" s="279"/>
      <c r="E29" s="279"/>
      <c r="F29" s="279"/>
      <c r="G29" s="279"/>
      <c r="H29" s="279" t="s">
        <v>787</v>
      </c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 t="s">
        <v>787</v>
      </c>
      <c r="W29" s="279"/>
      <c r="X29" s="279"/>
      <c r="Y29" s="279"/>
      <c r="Z29" s="279"/>
      <c r="AA29" s="279"/>
    </row>
    <row r="30" spans="1:27" s="280" customFormat="1" ht="10.5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</row>
    <row r="31" spans="1:27" s="73" customFormat="1" ht="11.25">
      <c r="A31" s="103"/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1"/>
      <c r="T31" s="281"/>
      <c r="U31" s="281"/>
      <c r="V31" s="281"/>
      <c r="W31" s="281"/>
      <c r="X31" s="281"/>
      <c r="Y31" s="281"/>
      <c r="Z31" s="281"/>
      <c r="AA31" s="281"/>
    </row>
    <row r="32" spans="1:27" s="73" customFormat="1" ht="11.25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</row>
    <row r="33" spans="1:27" s="73" customFormat="1" ht="11.25">
      <c r="A33" s="103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</row>
    <row r="34" spans="1:27" s="73" customFormat="1" ht="11.25">
      <c r="A34" s="103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33"/>
      <c r="S34" s="281"/>
      <c r="T34" s="103"/>
      <c r="U34" s="103"/>
      <c r="V34" s="103"/>
      <c r="W34" s="103"/>
      <c r="X34" s="103"/>
      <c r="Y34" s="103"/>
      <c r="Z34" s="103"/>
      <c r="AA34" s="103"/>
    </row>
    <row r="35" spans="1:27" s="73" customFormat="1" ht="11.25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</row>
    <row r="36" spans="1:27" s="73" customFormat="1" ht="11.25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</row>
    <row r="37" spans="1:27" s="73" customFormat="1" ht="11.25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</row>
    <row r="38" spans="1:27" s="73" customFormat="1" ht="11.25">
      <c r="A38" s="103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</row>
    <row r="39" spans="1:27" s="73" customFormat="1" ht="11.25">
      <c r="A39" s="103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</row>
    <row r="40" spans="1:27" s="73" customFormat="1" ht="11.25">
      <c r="A40" s="103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</row>
    <row r="41" spans="1:27" s="73" customFormat="1" ht="11.25">
      <c r="A41" s="103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</row>
    <row r="42" spans="1:27" s="73" customFormat="1" ht="11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</row>
    <row r="43" spans="1:27" s="73" customFormat="1" ht="11.25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</row>
    <row r="44" spans="1:27" s="73" customFormat="1" ht="11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</row>
    <row r="45" spans="1:27" s="73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</row>
    <row r="46" spans="1:27" s="73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</row>
    <row r="47" spans="1:27" s="73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</row>
    <row r="48" spans="1:27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</row>
    <row r="49" spans="1:27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</row>
    <row r="50" spans="1:27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</row>
    <row r="51" spans="1:27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</row>
    <row r="52" spans="1:27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</row>
    <row r="53" spans="1:27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</row>
    <row r="54" spans="1:27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</row>
    <row r="55" spans="1:27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</row>
    <row r="56" spans="1:27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</row>
    <row r="57" spans="1:27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</row>
    <row r="58" spans="1:27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</row>
    <row r="59" spans="1:27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</row>
    <row r="60" spans="1:27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</row>
    <row r="61" spans="1:27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</row>
    <row r="62" spans="1:27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</row>
  </sheetData>
  <sheetProtection selectLockedCells="1"/>
  <mergeCells count="41">
    <mergeCell ref="Y7:Y9"/>
    <mergeCell ref="Z7:Z9"/>
    <mergeCell ref="O6:R6"/>
    <mergeCell ref="S6:T6"/>
    <mergeCell ref="P7:P9"/>
    <mergeCell ref="Q7:Q9"/>
    <mergeCell ref="U6:U9"/>
    <mergeCell ref="S7:S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I7:I9"/>
    <mergeCell ref="O7:O9"/>
    <mergeCell ref="A6:A9"/>
    <mergeCell ref="L7:L9"/>
    <mergeCell ref="E7:E9"/>
    <mergeCell ref="I6:J6"/>
    <mergeCell ref="M7:M9"/>
    <mergeCell ref="J7:J9"/>
    <mergeCell ref="A3:G3"/>
    <mergeCell ref="B6:E6"/>
    <mergeCell ref="B7:B9"/>
    <mergeCell ref="A4:G4"/>
    <mergeCell ref="F7:F9"/>
    <mergeCell ref="F6:G6"/>
    <mergeCell ref="D7:D9"/>
    <mergeCell ref="C7:C9"/>
    <mergeCell ref="G7:G9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zoomScaleNormal="100" zoomScaleSheetLayoutView="100" workbookViewId="0">
      <selection activeCell="L10" sqref="L10"/>
    </sheetView>
  </sheetViews>
  <sheetFormatPr defaultRowHeight="14.25"/>
  <cols>
    <col min="1" max="1" width="6.875" style="105" customWidth="1"/>
    <col min="2" max="2" width="11.125" style="105" customWidth="1"/>
    <col min="3" max="8" width="10.75" style="165" customWidth="1"/>
    <col min="9" max="9" width="12.625" style="105" customWidth="1"/>
    <col min="10" max="21" width="11.625" style="165" customWidth="1"/>
    <col min="22" max="22" width="12.625" style="105" customWidth="1"/>
    <col min="23" max="23" width="6.875" style="105" customWidth="1"/>
    <col min="24" max="24" width="11.125" style="105" customWidth="1"/>
    <col min="25" max="29" width="12.875" style="67" customWidth="1"/>
    <col min="30" max="16384" width="9" style="67"/>
  </cols>
  <sheetData>
    <row r="1" spans="1:29" s="73" customFormat="1" ht="14.1" customHeight="1">
      <c r="A1" s="103"/>
      <c r="B1" s="103"/>
      <c r="C1" s="103"/>
      <c r="D1" s="103"/>
      <c r="E1" s="103"/>
      <c r="F1" s="103"/>
      <c r="G1" s="103"/>
      <c r="H1" s="128" t="s">
        <v>1130</v>
      </c>
      <c r="I1" s="65" t="s">
        <v>1131</v>
      </c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28" t="s">
        <v>1132</v>
      </c>
      <c r="W1" s="65" t="s">
        <v>1133</v>
      </c>
      <c r="X1" s="103"/>
    </row>
    <row r="2" spans="1:29" s="73" customFormat="1" ht="14.1" customHeight="1">
      <c r="A2" s="103"/>
      <c r="B2" s="103"/>
      <c r="C2" s="103"/>
      <c r="D2" s="103"/>
      <c r="E2" s="103"/>
      <c r="F2" s="103"/>
      <c r="G2" s="103"/>
      <c r="H2" s="128"/>
      <c r="I2" s="65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28"/>
      <c r="W2" s="65"/>
      <c r="X2" s="103"/>
    </row>
    <row r="3" spans="1:29" s="70" customFormat="1" ht="20.100000000000001" customHeight="1">
      <c r="A3" s="446" t="s">
        <v>427</v>
      </c>
      <c r="B3" s="446"/>
      <c r="C3" s="446"/>
      <c r="D3" s="446"/>
      <c r="E3" s="446"/>
      <c r="F3" s="446"/>
      <c r="G3" s="446"/>
      <c r="H3" s="446"/>
      <c r="I3" s="446" t="s">
        <v>428</v>
      </c>
      <c r="J3" s="446"/>
      <c r="K3" s="446"/>
      <c r="L3" s="446"/>
      <c r="M3" s="446"/>
      <c r="N3" s="446"/>
      <c r="O3" s="446"/>
      <c r="P3" s="446" t="s">
        <v>102</v>
      </c>
      <c r="Q3" s="446"/>
      <c r="R3" s="446"/>
      <c r="S3" s="446"/>
      <c r="T3" s="446"/>
      <c r="U3" s="446"/>
      <c r="V3" s="446"/>
      <c r="W3" s="446" t="s">
        <v>428</v>
      </c>
      <c r="X3" s="446"/>
      <c r="Y3" s="446"/>
      <c r="Z3" s="446"/>
      <c r="AA3" s="446"/>
      <c r="AB3" s="446"/>
      <c r="AC3" s="446"/>
    </row>
    <row r="4" spans="1:29" s="71" customFormat="1" ht="24" customHeight="1">
      <c r="A4" s="452" t="s">
        <v>103</v>
      </c>
      <c r="B4" s="452"/>
      <c r="C4" s="452"/>
      <c r="D4" s="452"/>
      <c r="E4" s="452"/>
      <c r="F4" s="452"/>
      <c r="G4" s="452"/>
      <c r="H4" s="452"/>
      <c r="I4" s="130"/>
      <c r="J4" s="130" t="s">
        <v>104</v>
      </c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452" t="s">
        <v>102</v>
      </c>
      <c r="X4" s="452"/>
      <c r="Y4" s="452"/>
      <c r="Z4" s="452"/>
      <c r="AA4" s="452"/>
      <c r="AB4" s="452"/>
      <c r="AC4" s="452"/>
    </row>
    <row r="5" spans="1:29" s="53" customFormat="1" ht="18" customHeight="1" thickBot="1">
      <c r="A5" s="53" t="s">
        <v>8</v>
      </c>
      <c r="H5" s="66" t="s">
        <v>48</v>
      </c>
      <c r="I5" s="53" t="s">
        <v>8</v>
      </c>
      <c r="J5" s="258"/>
      <c r="V5" s="66" t="s">
        <v>48</v>
      </c>
      <c r="W5" s="53" t="s">
        <v>8</v>
      </c>
      <c r="AC5" s="66" t="s">
        <v>48</v>
      </c>
    </row>
    <row r="6" spans="1:29" s="73" customFormat="1" ht="22.15" customHeight="1">
      <c r="A6" s="491" t="s">
        <v>105</v>
      </c>
      <c r="B6" s="492"/>
      <c r="C6" s="470" t="s">
        <v>1123</v>
      </c>
      <c r="D6" s="478"/>
      <c r="E6" s="478"/>
      <c r="F6" s="447"/>
      <c r="G6" s="479" t="s">
        <v>49</v>
      </c>
      <c r="H6" s="478"/>
      <c r="I6" s="513" t="s">
        <v>106</v>
      </c>
      <c r="J6" s="503" t="s">
        <v>49</v>
      </c>
      <c r="K6" s="469"/>
      <c r="L6" s="479" t="s">
        <v>50</v>
      </c>
      <c r="M6" s="478"/>
      <c r="N6" s="478"/>
      <c r="O6" s="478"/>
      <c r="P6" s="478" t="s">
        <v>51</v>
      </c>
      <c r="Q6" s="478"/>
      <c r="R6" s="478"/>
      <c r="S6" s="447"/>
      <c r="T6" s="479" t="s">
        <v>52</v>
      </c>
      <c r="U6" s="480"/>
      <c r="V6" s="510" t="s">
        <v>107</v>
      </c>
      <c r="W6" s="491" t="s">
        <v>105</v>
      </c>
      <c r="X6" s="492"/>
      <c r="Y6" s="503" t="s">
        <v>52</v>
      </c>
      <c r="Z6" s="469"/>
      <c r="AA6" s="479" t="s">
        <v>53</v>
      </c>
      <c r="AB6" s="478"/>
      <c r="AC6" s="478"/>
    </row>
    <row r="7" spans="1:29" s="73" customFormat="1" ht="13.15" customHeight="1">
      <c r="A7" s="493"/>
      <c r="B7" s="494"/>
      <c r="C7" s="516"/>
      <c r="D7" s="486" t="s">
        <v>9</v>
      </c>
      <c r="E7" s="486" t="s">
        <v>10</v>
      </c>
      <c r="F7" s="486" t="s">
        <v>11</v>
      </c>
      <c r="G7" s="499"/>
      <c r="H7" s="475" t="s">
        <v>9</v>
      </c>
      <c r="I7" s="514"/>
      <c r="J7" s="507" t="s">
        <v>10</v>
      </c>
      <c r="K7" s="486" t="s">
        <v>11</v>
      </c>
      <c r="L7" s="499"/>
      <c r="M7" s="486" t="s">
        <v>9</v>
      </c>
      <c r="N7" s="486" t="s">
        <v>10</v>
      </c>
      <c r="O7" s="475" t="s">
        <v>11</v>
      </c>
      <c r="P7" s="501"/>
      <c r="Q7" s="486" t="s">
        <v>9</v>
      </c>
      <c r="R7" s="486" t="s">
        <v>10</v>
      </c>
      <c r="S7" s="486" t="s">
        <v>11</v>
      </c>
      <c r="T7" s="499"/>
      <c r="U7" s="504" t="s">
        <v>9</v>
      </c>
      <c r="V7" s="511"/>
      <c r="W7" s="493"/>
      <c r="X7" s="494"/>
      <c r="Y7" s="507" t="s">
        <v>10</v>
      </c>
      <c r="Z7" s="486" t="s">
        <v>11</v>
      </c>
      <c r="AA7" s="499"/>
      <c r="AB7" s="486" t="s">
        <v>9</v>
      </c>
      <c r="AC7" s="475" t="s">
        <v>10</v>
      </c>
    </row>
    <row r="8" spans="1:29" s="73" customFormat="1" ht="13.15" customHeight="1">
      <c r="A8" s="493"/>
      <c r="B8" s="494"/>
      <c r="C8" s="516"/>
      <c r="D8" s="487"/>
      <c r="E8" s="487"/>
      <c r="F8" s="487"/>
      <c r="G8" s="499"/>
      <c r="H8" s="476"/>
      <c r="I8" s="514"/>
      <c r="J8" s="508"/>
      <c r="K8" s="487"/>
      <c r="L8" s="499"/>
      <c r="M8" s="487"/>
      <c r="N8" s="487"/>
      <c r="O8" s="476"/>
      <c r="P8" s="501"/>
      <c r="Q8" s="487"/>
      <c r="R8" s="487"/>
      <c r="S8" s="487"/>
      <c r="T8" s="499"/>
      <c r="U8" s="505"/>
      <c r="V8" s="511"/>
      <c r="W8" s="493"/>
      <c r="X8" s="494"/>
      <c r="Y8" s="508"/>
      <c r="Z8" s="487"/>
      <c r="AA8" s="499"/>
      <c r="AB8" s="487"/>
      <c r="AC8" s="476"/>
    </row>
    <row r="9" spans="1:29" s="73" customFormat="1" ht="13.15" customHeight="1">
      <c r="A9" s="495"/>
      <c r="B9" s="496"/>
      <c r="C9" s="517"/>
      <c r="D9" s="488"/>
      <c r="E9" s="488"/>
      <c r="F9" s="488"/>
      <c r="G9" s="500"/>
      <c r="H9" s="477"/>
      <c r="I9" s="515"/>
      <c r="J9" s="509"/>
      <c r="K9" s="488"/>
      <c r="L9" s="500"/>
      <c r="M9" s="488"/>
      <c r="N9" s="488"/>
      <c r="O9" s="477"/>
      <c r="P9" s="502"/>
      <c r="Q9" s="488"/>
      <c r="R9" s="488"/>
      <c r="S9" s="488"/>
      <c r="T9" s="500"/>
      <c r="U9" s="506"/>
      <c r="V9" s="512"/>
      <c r="W9" s="495"/>
      <c r="X9" s="496"/>
      <c r="Y9" s="509"/>
      <c r="Z9" s="488"/>
      <c r="AA9" s="500"/>
      <c r="AB9" s="488"/>
      <c r="AC9" s="477"/>
    </row>
    <row r="10" spans="1:29" s="186" customFormat="1" ht="18" customHeight="1">
      <c r="A10" s="489" t="s">
        <v>14</v>
      </c>
      <c r="B10" s="490"/>
      <c r="C10" s="41">
        <v>1106316</v>
      </c>
      <c r="D10" s="41">
        <v>5273</v>
      </c>
      <c r="E10" s="41">
        <v>1057513</v>
      </c>
      <c r="F10" s="41">
        <v>43530</v>
      </c>
      <c r="G10" s="41">
        <v>773536</v>
      </c>
      <c r="H10" s="41">
        <v>1715</v>
      </c>
      <c r="I10" s="131" t="s">
        <v>14</v>
      </c>
      <c r="J10" s="41">
        <v>756660</v>
      </c>
      <c r="K10" s="41">
        <v>15161</v>
      </c>
      <c r="L10" s="41">
        <v>60594</v>
      </c>
      <c r="M10" s="41">
        <v>1271</v>
      </c>
      <c r="N10" s="41">
        <v>54470</v>
      </c>
      <c r="O10" s="41">
        <v>4853</v>
      </c>
      <c r="P10" s="41">
        <v>267190</v>
      </c>
      <c r="Q10" s="41">
        <v>2141</v>
      </c>
      <c r="R10" s="41">
        <v>245168</v>
      </c>
      <c r="S10" s="41">
        <v>19881</v>
      </c>
      <c r="T10" s="41">
        <v>4996</v>
      </c>
      <c r="U10" s="41">
        <v>146</v>
      </c>
      <c r="V10" s="133" t="s">
        <v>14</v>
      </c>
      <c r="W10" s="489" t="s">
        <v>14</v>
      </c>
      <c r="X10" s="490"/>
      <c r="Y10" s="41">
        <v>1215</v>
      </c>
      <c r="Z10" s="41">
        <v>3635</v>
      </c>
      <c r="AA10" s="41">
        <v>155704</v>
      </c>
      <c r="AB10" s="41">
        <v>1596</v>
      </c>
      <c r="AC10" s="41">
        <v>154108</v>
      </c>
    </row>
    <row r="11" spans="1:29" s="186" customFormat="1" ht="18" customHeight="1">
      <c r="A11" s="489" t="s">
        <v>430</v>
      </c>
      <c r="B11" s="490"/>
      <c r="C11" s="41">
        <v>1142737</v>
      </c>
      <c r="D11" s="41">
        <v>5555</v>
      </c>
      <c r="E11" s="41">
        <v>1092868</v>
      </c>
      <c r="F11" s="41">
        <v>44314</v>
      </c>
      <c r="G11" s="41">
        <f>H11+J11+K11</f>
        <v>806377</v>
      </c>
      <c r="H11" s="41">
        <v>1861</v>
      </c>
      <c r="I11" s="131" t="s">
        <v>430</v>
      </c>
      <c r="J11" s="41">
        <v>789252</v>
      </c>
      <c r="K11" s="41">
        <v>15264</v>
      </c>
      <c r="L11" s="41">
        <v>58980</v>
      </c>
      <c r="M11" s="41">
        <v>1289</v>
      </c>
      <c r="N11" s="41">
        <v>52719</v>
      </c>
      <c r="O11" s="41">
        <v>4972</v>
      </c>
      <c r="P11" s="41">
        <v>272218</v>
      </c>
      <c r="Q11" s="41">
        <v>2237</v>
      </c>
      <c r="R11" s="41">
        <v>249656</v>
      </c>
      <c r="S11" s="41">
        <v>20325</v>
      </c>
      <c r="T11" s="41">
        <v>5162</v>
      </c>
      <c r="U11" s="41">
        <v>168</v>
      </c>
      <c r="V11" s="133" t="s">
        <v>430</v>
      </c>
      <c r="W11" s="489" t="s">
        <v>430</v>
      </c>
      <c r="X11" s="490"/>
      <c r="Y11" s="41">
        <v>1241</v>
      </c>
      <c r="Z11" s="41">
        <v>3753</v>
      </c>
      <c r="AA11" s="41">
        <v>154484</v>
      </c>
      <c r="AB11" s="41">
        <v>1708</v>
      </c>
      <c r="AC11" s="41">
        <v>152776</v>
      </c>
    </row>
    <row r="12" spans="1:29" s="186" customFormat="1" ht="18" customHeight="1">
      <c r="A12" s="489" t="s">
        <v>790</v>
      </c>
      <c r="B12" s="490"/>
      <c r="C12" s="41">
        <v>1172860</v>
      </c>
      <c r="D12" s="41">
        <v>5768</v>
      </c>
      <c r="E12" s="41">
        <v>1121971</v>
      </c>
      <c r="F12" s="41">
        <v>45121</v>
      </c>
      <c r="G12" s="41">
        <v>833310</v>
      </c>
      <c r="H12" s="41">
        <v>1984</v>
      </c>
      <c r="I12" s="131" t="s">
        <v>790</v>
      </c>
      <c r="J12" s="41">
        <v>815767</v>
      </c>
      <c r="K12" s="41">
        <v>15559</v>
      </c>
      <c r="L12" s="41">
        <v>57216</v>
      </c>
      <c r="M12" s="41">
        <v>1324</v>
      </c>
      <c r="N12" s="41">
        <v>50830</v>
      </c>
      <c r="O12" s="41">
        <v>5062</v>
      </c>
      <c r="P12" s="41">
        <v>276931</v>
      </c>
      <c r="Q12" s="41">
        <v>2280</v>
      </c>
      <c r="R12" s="41">
        <v>254097</v>
      </c>
      <c r="S12" s="41">
        <v>20554</v>
      </c>
      <c r="T12" s="41">
        <v>5403</v>
      </c>
      <c r="U12" s="41">
        <v>180</v>
      </c>
      <c r="V12" s="133" t="s">
        <v>790</v>
      </c>
      <c r="W12" s="489" t="s">
        <v>790</v>
      </c>
      <c r="X12" s="490"/>
      <c r="Y12" s="41">
        <v>1277</v>
      </c>
      <c r="Z12" s="41">
        <v>3946</v>
      </c>
      <c r="AA12" s="41">
        <v>184932</v>
      </c>
      <c r="AB12" s="41">
        <v>2033</v>
      </c>
      <c r="AC12" s="41">
        <v>182446</v>
      </c>
    </row>
    <row r="13" spans="1:29" s="186" customFormat="1" ht="18" customHeight="1">
      <c r="A13" s="489" t="s">
        <v>1064</v>
      </c>
      <c r="B13" s="490"/>
      <c r="C13" s="41">
        <v>1210986</v>
      </c>
      <c r="D13" s="41">
        <v>5814</v>
      </c>
      <c r="E13" s="41">
        <v>1158479</v>
      </c>
      <c r="F13" s="41">
        <v>46693</v>
      </c>
      <c r="G13" s="41">
        <v>865399</v>
      </c>
      <c r="H13" s="41">
        <v>1941</v>
      </c>
      <c r="I13" s="131" t="s">
        <v>976</v>
      </c>
      <c r="J13" s="41">
        <v>847515</v>
      </c>
      <c r="K13" s="41">
        <v>15943</v>
      </c>
      <c r="L13" s="41">
        <v>56237</v>
      </c>
      <c r="M13" s="41">
        <v>1339</v>
      </c>
      <c r="N13" s="41">
        <v>49590</v>
      </c>
      <c r="O13" s="41">
        <v>5308</v>
      </c>
      <c r="P13" s="41">
        <v>283754</v>
      </c>
      <c r="Q13" s="41">
        <v>2342</v>
      </c>
      <c r="R13" s="41">
        <v>260019</v>
      </c>
      <c r="S13" s="41">
        <v>21393</v>
      </c>
      <c r="T13" s="41">
        <v>5596</v>
      </c>
      <c r="U13" s="41">
        <v>192</v>
      </c>
      <c r="V13" s="133" t="s">
        <v>976</v>
      </c>
      <c r="W13" s="489" t="s">
        <v>1064</v>
      </c>
      <c r="X13" s="490"/>
      <c r="Y13" s="41">
        <v>1355</v>
      </c>
      <c r="Z13" s="41">
        <v>4049</v>
      </c>
      <c r="AA13" s="41">
        <v>187613</v>
      </c>
      <c r="AB13" s="41">
        <v>2180</v>
      </c>
      <c r="AC13" s="41">
        <v>185433</v>
      </c>
    </row>
    <row r="14" spans="1:29" s="181" customFormat="1" ht="18" customHeight="1">
      <c r="A14" s="484" t="s">
        <v>1063</v>
      </c>
      <c r="B14" s="485"/>
      <c r="C14" s="46">
        <f>SUM(C16:C38)</f>
        <v>1255903</v>
      </c>
      <c r="D14" s="46">
        <f>SUM(D16:D38)</f>
        <v>6077</v>
      </c>
      <c r="E14" s="46">
        <f>SUM(E16:E38)</f>
        <v>1202071</v>
      </c>
      <c r="F14" s="46">
        <f>SUM(F16:F38)</f>
        <v>47755</v>
      </c>
      <c r="G14" s="46">
        <f>H14+J14+K14</f>
        <v>903327</v>
      </c>
      <c r="H14" s="46">
        <f>SUM(H16:H38)</f>
        <v>2070</v>
      </c>
      <c r="I14" s="136" t="s">
        <v>1063</v>
      </c>
      <c r="J14" s="46">
        <f t="shared" ref="J14:U14" si="0">SUM(J16:J38)</f>
        <v>885370</v>
      </c>
      <c r="K14" s="46">
        <f t="shared" si="0"/>
        <v>15887</v>
      </c>
      <c r="L14" s="46">
        <f>SUM(L16:L38)</f>
        <v>55209</v>
      </c>
      <c r="M14" s="46">
        <f t="shared" si="0"/>
        <v>1386</v>
      </c>
      <c r="N14" s="46">
        <f t="shared" si="0"/>
        <v>48131</v>
      </c>
      <c r="O14" s="46">
        <f t="shared" si="0"/>
        <v>5692</v>
      </c>
      <c r="P14" s="46">
        <f t="shared" si="0"/>
        <v>291550</v>
      </c>
      <c r="Q14" s="46">
        <f t="shared" si="0"/>
        <v>2421</v>
      </c>
      <c r="R14" s="46">
        <f t="shared" si="0"/>
        <v>267106</v>
      </c>
      <c r="S14" s="46">
        <f t="shared" si="0"/>
        <v>22023</v>
      </c>
      <c r="T14" s="46">
        <f>SUM(T16:T38)</f>
        <v>5817</v>
      </c>
      <c r="U14" s="46">
        <f t="shared" si="0"/>
        <v>200</v>
      </c>
      <c r="V14" s="138" t="s">
        <v>1063</v>
      </c>
      <c r="W14" s="484" t="s">
        <v>1063</v>
      </c>
      <c r="X14" s="485"/>
      <c r="Y14" s="46">
        <f>SUM(Y16:Y38)</f>
        <v>1464</v>
      </c>
      <c r="Z14" s="46">
        <f>SUM(Z16:Z38)</f>
        <v>4153</v>
      </c>
      <c r="AA14" s="46">
        <f>SUM(AA16:AA38)</f>
        <v>186747</v>
      </c>
      <c r="AB14" s="46">
        <f>SUM(AB16:AB38)</f>
        <v>2177</v>
      </c>
      <c r="AC14" s="46">
        <f>SUM(AC16:AC38)</f>
        <v>184570</v>
      </c>
    </row>
    <row r="15" spans="1:29" s="186" customFormat="1" ht="12" customHeight="1">
      <c r="B15" s="34"/>
      <c r="C15" s="41"/>
      <c r="D15" s="41"/>
      <c r="E15" s="41"/>
      <c r="F15" s="41"/>
      <c r="G15" s="41"/>
      <c r="H15" s="41"/>
      <c r="I15" s="34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185"/>
      <c r="X15" s="34"/>
      <c r="Y15" s="41"/>
      <c r="Z15" s="41"/>
      <c r="AA15" s="41"/>
      <c r="AB15" s="41"/>
      <c r="AC15" s="41"/>
    </row>
    <row r="16" spans="1:29" s="186" customFormat="1" ht="18" customHeight="1">
      <c r="A16" s="186" t="s">
        <v>56</v>
      </c>
      <c r="B16" s="189" t="s">
        <v>57</v>
      </c>
      <c r="C16" s="41">
        <f>SUM(D16:F16)</f>
        <v>237705</v>
      </c>
      <c r="D16" s="41">
        <f t="shared" ref="D16:D38" si="1">SUM(H16,M16,Q16,U16)</f>
        <v>646</v>
      </c>
      <c r="E16" s="41">
        <f>SUM(J16,N16,R16,Y16)</f>
        <v>224256</v>
      </c>
      <c r="F16" s="41">
        <f>SUM(K16,O16,S16,Z16)</f>
        <v>12803</v>
      </c>
      <c r="G16" s="41">
        <f>H16+J16+K16</f>
        <v>187355</v>
      </c>
      <c r="H16" s="51">
        <v>239</v>
      </c>
      <c r="I16" s="34" t="s">
        <v>56</v>
      </c>
      <c r="J16" s="259">
        <v>183033</v>
      </c>
      <c r="K16" s="259">
        <v>4083</v>
      </c>
      <c r="L16" s="41">
        <f>SUM(M16:O16)</f>
        <v>9799</v>
      </c>
      <c r="M16" s="51">
        <v>127</v>
      </c>
      <c r="N16" s="51">
        <v>8405</v>
      </c>
      <c r="O16" s="51">
        <v>1267</v>
      </c>
      <c r="P16" s="41">
        <f>SUM(Q16:S16)</f>
        <v>38334</v>
      </c>
      <c r="Q16" s="51">
        <v>258</v>
      </c>
      <c r="R16" s="51">
        <v>32557</v>
      </c>
      <c r="S16" s="51">
        <v>5519</v>
      </c>
      <c r="T16" s="41">
        <f>U16+Y16+Z16</f>
        <v>2217</v>
      </c>
      <c r="U16" s="51">
        <v>22</v>
      </c>
      <c r="V16" s="260" t="s">
        <v>57</v>
      </c>
      <c r="W16" s="186" t="s">
        <v>56</v>
      </c>
      <c r="X16" s="189" t="s">
        <v>57</v>
      </c>
      <c r="Y16" s="261">
        <v>261</v>
      </c>
      <c r="Z16" s="261">
        <v>1934</v>
      </c>
      <c r="AA16" s="41">
        <f>SUM(AB16:AC16)</f>
        <v>23655</v>
      </c>
      <c r="AB16" s="51">
        <v>287</v>
      </c>
      <c r="AC16" s="51">
        <v>23368</v>
      </c>
    </row>
    <row r="17" spans="1:29" s="186" customFormat="1" ht="18" customHeight="1">
      <c r="A17" s="186" t="s">
        <v>58</v>
      </c>
      <c r="B17" s="189" t="s">
        <v>59</v>
      </c>
      <c r="C17" s="41">
        <f t="shared" ref="C17:C38" si="2">SUM(D17:F17)</f>
        <v>125464</v>
      </c>
      <c r="D17" s="41">
        <f t="shared" si="1"/>
        <v>474</v>
      </c>
      <c r="E17" s="41">
        <f t="shared" ref="E17:E38" si="3">SUM(J17,N17,R17,Y17)</f>
        <v>120159</v>
      </c>
      <c r="F17" s="41">
        <f t="shared" ref="F17:F38" si="4">SUM(K17,O17,S17,Z17)</f>
        <v>4831</v>
      </c>
      <c r="G17" s="41">
        <f t="shared" ref="G17:G38" si="5">H17+J17+K17</f>
        <v>92984</v>
      </c>
      <c r="H17" s="51">
        <v>152</v>
      </c>
      <c r="I17" s="34" t="s">
        <v>58</v>
      </c>
      <c r="J17" s="262">
        <v>90807</v>
      </c>
      <c r="K17" s="259">
        <v>2025</v>
      </c>
      <c r="L17" s="41">
        <f t="shared" ref="L17:L38" si="6">SUM(M17:O17)</f>
        <v>5839</v>
      </c>
      <c r="M17" s="51">
        <v>115</v>
      </c>
      <c r="N17" s="51">
        <v>5141</v>
      </c>
      <c r="O17" s="51">
        <v>583</v>
      </c>
      <c r="P17" s="41">
        <f t="shared" ref="P17:P38" si="7">SUM(Q17:S17)</f>
        <v>26094</v>
      </c>
      <c r="Q17" s="51">
        <v>195</v>
      </c>
      <c r="R17" s="51">
        <v>24039</v>
      </c>
      <c r="S17" s="51">
        <v>1860</v>
      </c>
      <c r="T17" s="41">
        <f t="shared" ref="T17:T38" si="8">U17+Y17+Z17</f>
        <v>547</v>
      </c>
      <c r="U17" s="51">
        <v>12</v>
      </c>
      <c r="V17" s="260" t="s">
        <v>59</v>
      </c>
      <c r="W17" s="186" t="s">
        <v>58</v>
      </c>
      <c r="X17" s="189" t="s">
        <v>59</v>
      </c>
      <c r="Y17" s="261">
        <v>172</v>
      </c>
      <c r="Z17" s="261">
        <v>363</v>
      </c>
      <c r="AA17" s="41">
        <f>SUM(AB17:AC17)</f>
        <v>14963</v>
      </c>
      <c r="AB17" s="51">
        <v>153</v>
      </c>
      <c r="AC17" s="51">
        <v>14810</v>
      </c>
    </row>
    <row r="18" spans="1:29" s="186" customFormat="1" ht="18" customHeight="1">
      <c r="A18" s="186" t="s">
        <v>60</v>
      </c>
      <c r="B18" s="189" t="s">
        <v>61</v>
      </c>
      <c r="C18" s="41">
        <f t="shared" si="2"/>
        <v>60275</v>
      </c>
      <c r="D18" s="41">
        <f t="shared" si="1"/>
        <v>285</v>
      </c>
      <c r="E18" s="41">
        <f t="shared" si="3"/>
        <v>58297</v>
      </c>
      <c r="F18" s="41">
        <f t="shared" si="4"/>
        <v>1693</v>
      </c>
      <c r="G18" s="41">
        <f t="shared" si="5"/>
        <v>41370</v>
      </c>
      <c r="H18" s="51">
        <v>88</v>
      </c>
      <c r="I18" s="34" t="s">
        <v>60</v>
      </c>
      <c r="J18" s="262">
        <v>40634</v>
      </c>
      <c r="K18" s="259">
        <v>648</v>
      </c>
      <c r="L18" s="41">
        <f t="shared" si="6"/>
        <v>2778</v>
      </c>
      <c r="M18" s="51">
        <v>67</v>
      </c>
      <c r="N18" s="51">
        <v>2485</v>
      </c>
      <c r="O18" s="51">
        <v>226</v>
      </c>
      <c r="P18" s="41">
        <f t="shared" si="7"/>
        <v>15985</v>
      </c>
      <c r="Q18" s="51">
        <v>122</v>
      </c>
      <c r="R18" s="51">
        <v>15103</v>
      </c>
      <c r="S18" s="51">
        <v>760</v>
      </c>
      <c r="T18" s="41">
        <f t="shared" si="8"/>
        <v>142</v>
      </c>
      <c r="U18" s="51">
        <v>8</v>
      </c>
      <c r="V18" s="260" t="s">
        <v>61</v>
      </c>
      <c r="W18" s="186" t="s">
        <v>60</v>
      </c>
      <c r="X18" s="189" t="s">
        <v>61</v>
      </c>
      <c r="Y18" s="261">
        <v>75</v>
      </c>
      <c r="Z18" s="261">
        <v>59</v>
      </c>
      <c r="AA18" s="41">
        <f t="shared" ref="AA18:AA38" si="9">SUM(AB18:AC18)</f>
        <v>10382</v>
      </c>
      <c r="AB18" s="51">
        <v>93</v>
      </c>
      <c r="AC18" s="51">
        <v>10289</v>
      </c>
    </row>
    <row r="19" spans="1:29" s="186" customFormat="1" ht="18" customHeight="1">
      <c r="A19" s="186" t="s">
        <v>62</v>
      </c>
      <c r="B19" s="189" t="s">
        <v>63</v>
      </c>
      <c r="C19" s="41">
        <f t="shared" si="2"/>
        <v>74385</v>
      </c>
      <c r="D19" s="41">
        <f t="shared" si="1"/>
        <v>426</v>
      </c>
      <c r="E19" s="41">
        <f t="shared" si="3"/>
        <v>71268</v>
      </c>
      <c r="F19" s="41">
        <f t="shared" si="4"/>
        <v>2691</v>
      </c>
      <c r="G19" s="41">
        <f t="shared" si="5"/>
        <v>52037</v>
      </c>
      <c r="H19" s="51">
        <v>115</v>
      </c>
      <c r="I19" s="34" t="s">
        <v>62</v>
      </c>
      <c r="J19" s="262">
        <v>50958</v>
      </c>
      <c r="K19" s="259">
        <v>964</v>
      </c>
      <c r="L19" s="41">
        <f t="shared" si="6"/>
        <v>3207</v>
      </c>
      <c r="M19" s="51">
        <v>102</v>
      </c>
      <c r="N19" s="51">
        <v>2820</v>
      </c>
      <c r="O19" s="51">
        <v>285</v>
      </c>
      <c r="P19" s="41">
        <f t="shared" si="7"/>
        <v>18880</v>
      </c>
      <c r="Q19" s="51">
        <v>184</v>
      </c>
      <c r="R19" s="51">
        <v>17401</v>
      </c>
      <c r="S19" s="51">
        <v>1295</v>
      </c>
      <c r="T19" s="41">
        <f t="shared" si="8"/>
        <v>261</v>
      </c>
      <c r="U19" s="51">
        <v>25</v>
      </c>
      <c r="V19" s="260" t="s">
        <v>63</v>
      </c>
      <c r="W19" s="186" t="s">
        <v>62</v>
      </c>
      <c r="X19" s="189" t="s">
        <v>63</v>
      </c>
      <c r="Y19" s="261">
        <v>89</v>
      </c>
      <c r="Z19" s="261">
        <v>147</v>
      </c>
      <c r="AA19" s="41">
        <f t="shared" si="9"/>
        <v>10746</v>
      </c>
      <c r="AB19" s="51">
        <v>143</v>
      </c>
      <c r="AC19" s="51">
        <v>10603</v>
      </c>
    </row>
    <row r="20" spans="1:29" s="186" customFormat="1" ht="18" customHeight="1">
      <c r="A20" s="186" t="s">
        <v>64</v>
      </c>
      <c r="B20" s="189" t="s">
        <v>65</v>
      </c>
      <c r="C20" s="41">
        <f t="shared" si="2"/>
        <v>188812</v>
      </c>
      <c r="D20" s="41">
        <f t="shared" si="1"/>
        <v>415</v>
      </c>
      <c r="E20" s="41">
        <f t="shared" si="3"/>
        <v>180875</v>
      </c>
      <c r="F20" s="41">
        <f t="shared" si="4"/>
        <v>7522</v>
      </c>
      <c r="G20" s="41">
        <f t="shared" si="5"/>
        <v>150899</v>
      </c>
      <c r="H20" s="51">
        <v>145</v>
      </c>
      <c r="I20" s="34" t="s">
        <v>64</v>
      </c>
      <c r="J20" s="262">
        <v>147373</v>
      </c>
      <c r="K20" s="259">
        <v>3381</v>
      </c>
      <c r="L20" s="41">
        <f t="shared" si="6"/>
        <v>8909</v>
      </c>
      <c r="M20" s="51">
        <v>93</v>
      </c>
      <c r="N20" s="51">
        <v>7913</v>
      </c>
      <c r="O20" s="51">
        <v>903</v>
      </c>
      <c r="P20" s="41">
        <f t="shared" si="7"/>
        <v>28570</v>
      </c>
      <c r="Q20" s="51">
        <v>167</v>
      </c>
      <c r="R20" s="51">
        <v>25472</v>
      </c>
      <c r="S20" s="51">
        <v>2931</v>
      </c>
      <c r="T20" s="41">
        <f t="shared" si="8"/>
        <v>434</v>
      </c>
      <c r="U20" s="51">
        <v>10</v>
      </c>
      <c r="V20" s="260" t="s">
        <v>65</v>
      </c>
      <c r="W20" s="186" t="s">
        <v>64</v>
      </c>
      <c r="X20" s="189" t="s">
        <v>65</v>
      </c>
      <c r="Y20" s="261">
        <v>117</v>
      </c>
      <c r="Z20" s="261">
        <v>307</v>
      </c>
      <c r="AA20" s="41">
        <f t="shared" si="9"/>
        <v>16066</v>
      </c>
      <c r="AB20" s="51">
        <v>142</v>
      </c>
      <c r="AC20" s="51">
        <v>15924</v>
      </c>
    </row>
    <row r="21" spans="1:29" s="186" customFormat="1" ht="18" customHeight="1">
      <c r="A21" s="186" t="s">
        <v>66</v>
      </c>
      <c r="B21" s="189" t="s">
        <v>67</v>
      </c>
      <c r="C21" s="41">
        <f t="shared" si="2"/>
        <v>51122</v>
      </c>
      <c r="D21" s="41">
        <f t="shared" si="1"/>
        <v>292</v>
      </c>
      <c r="E21" s="41">
        <f t="shared" si="3"/>
        <v>49138</v>
      </c>
      <c r="F21" s="41">
        <f t="shared" si="4"/>
        <v>1692</v>
      </c>
      <c r="G21" s="41">
        <f t="shared" si="5"/>
        <v>33963</v>
      </c>
      <c r="H21" s="51">
        <v>87</v>
      </c>
      <c r="I21" s="34" t="s">
        <v>66</v>
      </c>
      <c r="J21" s="262">
        <v>33246</v>
      </c>
      <c r="K21" s="259">
        <v>630</v>
      </c>
      <c r="L21" s="41">
        <f t="shared" si="6"/>
        <v>2289</v>
      </c>
      <c r="M21" s="51">
        <v>56</v>
      </c>
      <c r="N21" s="51">
        <v>2051</v>
      </c>
      <c r="O21" s="51">
        <v>182</v>
      </c>
      <c r="P21" s="41">
        <f t="shared" si="7"/>
        <v>14681</v>
      </c>
      <c r="Q21" s="51">
        <v>127</v>
      </c>
      <c r="R21" s="51">
        <v>13773</v>
      </c>
      <c r="S21" s="51">
        <v>781</v>
      </c>
      <c r="T21" s="41">
        <f t="shared" si="8"/>
        <v>189</v>
      </c>
      <c r="U21" s="51">
        <v>22</v>
      </c>
      <c r="V21" s="260" t="s">
        <v>67</v>
      </c>
      <c r="W21" s="186" t="s">
        <v>66</v>
      </c>
      <c r="X21" s="189" t="s">
        <v>67</v>
      </c>
      <c r="Y21" s="261">
        <v>68</v>
      </c>
      <c r="Z21" s="261">
        <v>99</v>
      </c>
      <c r="AA21" s="41">
        <f t="shared" si="9"/>
        <v>7696</v>
      </c>
      <c r="AB21" s="51">
        <v>82</v>
      </c>
      <c r="AC21" s="51">
        <v>7614</v>
      </c>
    </row>
    <row r="22" spans="1:29" s="186" customFormat="1" ht="18" customHeight="1">
      <c r="A22" s="186" t="s">
        <v>68</v>
      </c>
      <c r="B22" s="189" t="s">
        <v>69</v>
      </c>
      <c r="C22" s="41">
        <f t="shared" si="2"/>
        <v>51442</v>
      </c>
      <c r="D22" s="41">
        <f t="shared" si="1"/>
        <v>228</v>
      </c>
      <c r="E22" s="41">
        <f t="shared" si="3"/>
        <v>48644</v>
      </c>
      <c r="F22" s="41">
        <f t="shared" si="4"/>
        <v>2570</v>
      </c>
      <c r="G22" s="41">
        <f t="shared" si="5"/>
        <v>33163</v>
      </c>
      <c r="H22" s="51">
        <v>75</v>
      </c>
      <c r="I22" s="34" t="s">
        <v>68</v>
      </c>
      <c r="J22" s="262">
        <v>32599</v>
      </c>
      <c r="K22" s="259">
        <v>489</v>
      </c>
      <c r="L22" s="41">
        <f t="shared" si="6"/>
        <v>2285</v>
      </c>
      <c r="M22" s="51">
        <v>58</v>
      </c>
      <c r="N22" s="51">
        <v>1953</v>
      </c>
      <c r="O22" s="51">
        <v>274</v>
      </c>
      <c r="P22" s="41">
        <f t="shared" si="7"/>
        <v>15638</v>
      </c>
      <c r="Q22" s="51">
        <v>84</v>
      </c>
      <c r="R22" s="51">
        <v>14023</v>
      </c>
      <c r="S22" s="51">
        <v>1531</v>
      </c>
      <c r="T22" s="41">
        <f t="shared" si="8"/>
        <v>356</v>
      </c>
      <c r="U22" s="51">
        <v>11</v>
      </c>
      <c r="V22" s="260" t="s">
        <v>69</v>
      </c>
      <c r="W22" s="186" t="s">
        <v>68</v>
      </c>
      <c r="X22" s="189" t="s">
        <v>69</v>
      </c>
      <c r="Y22" s="261">
        <v>69</v>
      </c>
      <c r="Z22" s="261">
        <v>276</v>
      </c>
      <c r="AA22" s="41">
        <f t="shared" si="9"/>
        <v>9344</v>
      </c>
      <c r="AB22" s="51">
        <v>91</v>
      </c>
      <c r="AC22" s="51">
        <v>9253</v>
      </c>
    </row>
    <row r="23" spans="1:29" s="186" customFormat="1" ht="18" customHeight="1">
      <c r="A23" s="186" t="s">
        <v>70</v>
      </c>
      <c r="B23" s="189" t="s">
        <v>71</v>
      </c>
      <c r="C23" s="41">
        <f t="shared" si="2"/>
        <v>47195</v>
      </c>
      <c r="D23" s="41">
        <f t="shared" si="1"/>
        <v>329</v>
      </c>
      <c r="E23" s="41">
        <f t="shared" si="3"/>
        <v>45042</v>
      </c>
      <c r="F23" s="41">
        <f t="shared" si="4"/>
        <v>1824</v>
      </c>
      <c r="G23" s="41">
        <f t="shared" si="5"/>
        <v>28835</v>
      </c>
      <c r="H23" s="51">
        <v>99</v>
      </c>
      <c r="I23" s="34" t="s">
        <v>70</v>
      </c>
      <c r="J23" s="262">
        <v>28270</v>
      </c>
      <c r="K23" s="259">
        <v>466</v>
      </c>
      <c r="L23" s="41">
        <f t="shared" si="6"/>
        <v>2103</v>
      </c>
      <c r="M23" s="51">
        <v>79</v>
      </c>
      <c r="N23" s="51">
        <v>1751</v>
      </c>
      <c r="O23" s="51">
        <v>273</v>
      </c>
      <c r="P23" s="41">
        <f t="shared" si="7"/>
        <v>16053</v>
      </c>
      <c r="Q23" s="51">
        <v>143</v>
      </c>
      <c r="R23" s="51">
        <v>14959</v>
      </c>
      <c r="S23" s="51">
        <v>951</v>
      </c>
      <c r="T23" s="41">
        <f t="shared" si="8"/>
        <v>204</v>
      </c>
      <c r="U23" s="51">
        <v>8</v>
      </c>
      <c r="V23" s="260" t="s">
        <v>71</v>
      </c>
      <c r="W23" s="186" t="s">
        <v>70</v>
      </c>
      <c r="X23" s="189" t="s">
        <v>71</v>
      </c>
      <c r="Y23" s="261">
        <v>62</v>
      </c>
      <c r="Z23" s="261">
        <v>134</v>
      </c>
      <c r="AA23" s="41">
        <f t="shared" si="9"/>
        <v>16416</v>
      </c>
      <c r="AB23" s="51">
        <v>115</v>
      </c>
      <c r="AC23" s="51">
        <v>16301</v>
      </c>
    </row>
    <row r="24" spans="1:29" s="186" customFormat="1" ht="18" customHeight="1">
      <c r="A24" s="186" t="s">
        <v>72</v>
      </c>
      <c r="B24" s="189" t="s">
        <v>73</v>
      </c>
      <c r="C24" s="41">
        <f t="shared" si="2"/>
        <v>32401</v>
      </c>
      <c r="D24" s="41">
        <f t="shared" si="1"/>
        <v>241</v>
      </c>
      <c r="E24" s="41">
        <f t="shared" si="3"/>
        <v>31240</v>
      </c>
      <c r="F24" s="41">
        <f t="shared" si="4"/>
        <v>920</v>
      </c>
      <c r="G24" s="41">
        <f t="shared" si="5"/>
        <v>21608</v>
      </c>
      <c r="H24" s="51">
        <v>73</v>
      </c>
      <c r="I24" s="34" t="s">
        <v>72</v>
      </c>
      <c r="J24" s="262">
        <v>21137</v>
      </c>
      <c r="K24" s="259">
        <v>398</v>
      </c>
      <c r="L24" s="41">
        <f t="shared" si="6"/>
        <v>1543</v>
      </c>
      <c r="M24" s="51">
        <v>49</v>
      </c>
      <c r="N24" s="51">
        <v>1381</v>
      </c>
      <c r="O24" s="51">
        <v>113</v>
      </c>
      <c r="P24" s="41">
        <f t="shared" si="7"/>
        <v>9160</v>
      </c>
      <c r="Q24" s="51">
        <v>111</v>
      </c>
      <c r="R24" s="51">
        <v>8689</v>
      </c>
      <c r="S24" s="51">
        <v>360</v>
      </c>
      <c r="T24" s="41">
        <f t="shared" si="8"/>
        <v>90</v>
      </c>
      <c r="U24" s="51">
        <v>8</v>
      </c>
      <c r="V24" s="260" t="s">
        <v>73</v>
      </c>
      <c r="W24" s="186" t="s">
        <v>72</v>
      </c>
      <c r="X24" s="189" t="s">
        <v>73</v>
      </c>
      <c r="Y24" s="261">
        <v>33</v>
      </c>
      <c r="Z24" s="261">
        <v>49</v>
      </c>
      <c r="AA24" s="41">
        <f t="shared" si="9"/>
        <v>6380</v>
      </c>
      <c r="AB24" s="51">
        <v>69</v>
      </c>
      <c r="AC24" s="51">
        <v>6311</v>
      </c>
    </row>
    <row r="25" spans="1:29" s="186" customFormat="1" ht="17.649999999999999" customHeight="1">
      <c r="A25" s="186" t="s">
        <v>74</v>
      </c>
      <c r="B25" s="189" t="s">
        <v>75</v>
      </c>
      <c r="C25" s="41">
        <f t="shared" si="2"/>
        <v>117314</v>
      </c>
      <c r="D25" s="41">
        <f t="shared" si="1"/>
        <v>408</v>
      </c>
      <c r="E25" s="41">
        <f t="shared" si="3"/>
        <v>113083</v>
      </c>
      <c r="F25" s="41">
        <f t="shared" si="4"/>
        <v>3823</v>
      </c>
      <c r="G25" s="41">
        <f t="shared" si="5"/>
        <v>89205</v>
      </c>
      <c r="H25" s="51">
        <v>141</v>
      </c>
      <c r="I25" s="34" t="s">
        <v>74</v>
      </c>
      <c r="J25" s="262">
        <v>87907</v>
      </c>
      <c r="K25" s="259">
        <v>1157</v>
      </c>
      <c r="L25" s="41">
        <f t="shared" si="6"/>
        <v>4605</v>
      </c>
      <c r="M25" s="51">
        <v>124</v>
      </c>
      <c r="N25" s="51">
        <v>4105</v>
      </c>
      <c r="O25" s="51">
        <v>376</v>
      </c>
      <c r="P25" s="41">
        <f t="shared" si="7"/>
        <v>23152</v>
      </c>
      <c r="Q25" s="51">
        <v>134</v>
      </c>
      <c r="R25" s="51">
        <v>20976</v>
      </c>
      <c r="S25" s="51">
        <v>2042</v>
      </c>
      <c r="T25" s="41">
        <f t="shared" si="8"/>
        <v>352</v>
      </c>
      <c r="U25" s="51">
        <v>9</v>
      </c>
      <c r="V25" s="260" t="s">
        <v>75</v>
      </c>
      <c r="W25" s="186" t="s">
        <v>74</v>
      </c>
      <c r="X25" s="189" t="s">
        <v>75</v>
      </c>
      <c r="Y25" s="261">
        <v>95</v>
      </c>
      <c r="Z25" s="261">
        <v>248</v>
      </c>
      <c r="AA25" s="41">
        <f t="shared" si="9"/>
        <v>12876</v>
      </c>
      <c r="AB25" s="51">
        <v>156</v>
      </c>
      <c r="AC25" s="51">
        <v>12720</v>
      </c>
    </row>
    <row r="26" spans="1:29" s="186" customFormat="1" ht="17.649999999999999" customHeight="1">
      <c r="A26" s="186" t="s">
        <v>76</v>
      </c>
      <c r="B26" s="189" t="s">
        <v>77</v>
      </c>
      <c r="C26" s="41">
        <f t="shared" si="2"/>
        <v>12424</v>
      </c>
      <c r="D26" s="41">
        <f t="shared" si="1"/>
        <v>104</v>
      </c>
      <c r="E26" s="41">
        <f t="shared" si="3"/>
        <v>12090</v>
      </c>
      <c r="F26" s="41">
        <f t="shared" si="4"/>
        <v>230</v>
      </c>
      <c r="G26" s="41">
        <f t="shared" si="5"/>
        <v>7338</v>
      </c>
      <c r="H26" s="51">
        <v>47</v>
      </c>
      <c r="I26" s="34" t="s">
        <v>76</v>
      </c>
      <c r="J26" s="262">
        <v>7253</v>
      </c>
      <c r="K26" s="259">
        <v>38</v>
      </c>
      <c r="L26" s="41">
        <f t="shared" si="6"/>
        <v>490</v>
      </c>
      <c r="M26" s="51">
        <v>31</v>
      </c>
      <c r="N26" s="51">
        <v>439</v>
      </c>
      <c r="O26" s="51">
        <v>20</v>
      </c>
      <c r="P26" s="41">
        <f t="shared" si="7"/>
        <v>4564</v>
      </c>
      <c r="Q26" s="51">
        <v>25</v>
      </c>
      <c r="R26" s="51">
        <v>4379</v>
      </c>
      <c r="S26" s="51">
        <v>160</v>
      </c>
      <c r="T26" s="41">
        <f t="shared" si="8"/>
        <v>32</v>
      </c>
      <c r="U26" s="51">
        <v>1</v>
      </c>
      <c r="V26" s="260" t="s">
        <v>77</v>
      </c>
      <c r="W26" s="186" t="s">
        <v>76</v>
      </c>
      <c r="X26" s="189" t="s">
        <v>77</v>
      </c>
      <c r="Y26" s="261">
        <v>19</v>
      </c>
      <c r="Z26" s="261">
        <v>12</v>
      </c>
      <c r="AA26" s="41">
        <f t="shared" si="9"/>
        <v>3054</v>
      </c>
      <c r="AB26" s="51">
        <v>45</v>
      </c>
      <c r="AC26" s="51">
        <v>3009</v>
      </c>
    </row>
    <row r="27" spans="1:29" s="186" customFormat="1" ht="17.649999999999999" customHeight="1">
      <c r="A27" s="186" t="s">
        <v>78</v>
      </c>
      <c r="B27" s="189" t="s">
        <v>79</v>
      </c>
      <c r="C27" s="41">
        <f t="shared" si="2"/>
        <v>26823</v>
      </c>
      <c r="D27" s="41">
        <f t="shared" si="1"/>
        <v>271</v>
      </c>
      <c r="E27" s="41">
        <f t="shared" si="3"/>
        <v>25576</v>
      </c>
      <c r="F27" s="41">
        <f t="shared" si="4"/>
        <v>976</v>
      </c>
      <c r="G27" s="41">
        <f t="shared" si="5"/>
        <v>14702</v>
      </c>
      <c r="H27" s="51">
        <v>64</v>
      </c>
      <c r="I27" s="34" t="s">
        <v>78</v>
      </c>
      <c r="J27" s="262">
        <v>14513</v>
      </c>
      <c r="K27" s="259">
        <v>125</v>
      </c>
      <c r="L27" s="41">
        <f t="shared" si="6"/>
        <v>1057</v>
      </c>
      <c r="M27" s="51">
        <v>79</v>
      </c>
      <c r="N27" s="51">
        <v>915</v>
      </c>
      <c r="O27" s="51">
        <v>63</v>
      </c>
      <c r="P27" s="41">
        <f t="shared" si="7"/>
        <v>10902</v>
      </c>
      <c r="Q27" s="51">
        <v>119</v>
      </c>
      <c r="R27" s="51">
        <v>10096</v>
      </c>
      <c r="S27" s="51">
        <v>687</v>
      </c>
      <c r="T27" s="41">
        <f t="shared" si="8"/>
        <v>162</v>
      </c>
      <c r="U27" s="51">
        <v>9</v>
      </c>
      <c r="V27" s="260" t="s">
        <v>79</v>
      </c>
      <c r="W27" s="186" t="s">
        <v>78</v>
      </c>
      <c r="X27" s="189" t="s">
        <v>79</v>
      </c>
      <c r="Y27" s="261">
        <v>52</v>
      </c>
      <c r="Z27" s="261">
        <v>101</v>
      </c>
      <c r="AA27" s="41">
        <f t="shared" si="9"/>
        <v>7215</v>
      </c>
      <c r="AB27" s="51">
        <v>66</v>
      </c>
      <c r="AC27" s="51">
        <v>7149</v>
      </c>
    </row>
    <row r="28" spans="1:29" s="186" customFormat="1" ht="17.649999999999999" customHeight="1">
      <c r="A28" s="186" t="s">
        <v>80</v>
      </c>
      <c r="B28" s="189" t="s">
        <v>81</v>
      </c>
      <c r="C28" s="41">
        <f t="shared" si="2"/>
        <v>13239</v>
      </c>
      <c r="D28" s="41">
        <f t="shared" si="1"/>
        <v>173</v>
      </c>
      <c r="E28" s="41">
        <f t="shared" si="3"/>
        <v>12843</v>
      </c>
      <c r="F28" s="41">
        <f t="shared" si="4"/>
        <v>223</v>
      </c>
      <c r="G28" s="41">
        <f t="shared" si="5"/>
        <v>7672</v>
      </c>
      <c r="H28" s="51">
        <v>54</v>
      </c>
      <c r="I28" s="34" t="s">
        <v>80</v>
      </c>
      <c r="J28" s="262">
        <v>7566</v>
      </c>
      <c r="K28" s="259">
        <v>52</v>
      </c>
      <c r="L28" s="41">
        <f t="shared" si="6"/>
        <v>509</v>
      </c>
      <c r="M28" s="51">
        <v>54</v>
      </c>
      <c r="N28" s="51">
        <v>422</v>
      </c>
      <c r="O28" s="51">
        <v>33</v>
      </c>
      <c r="P28" s="41">
        <f t="shared" si="7"/>
        <v>5022</v>
      </c>
      <c r="Q28" s="51">
        <v>63</v>
      </c>
      <c r="R28" s="51">
        <v>4830</v>
      </c>
      <c r="S28" s="51">
        <v>129</v>
      </c>
      <c r="T28" s="41">
        <f t="shared" si="8"/>
        <v>36</v>
      </c>
      <c r="U28" s="51">
        <v>2</v>
      </c>
      <c r="V28" s="260" t="s">
        <v>81</v>
      </c>
      <c r="W28" s="186" t="s">
        <v>80</v>
      </c>
      <c r="X28" s="189" t="s">
        <v>81</v>
      </c>
      <c r="Y28" s="261">
        <v>25</v>
      </c>
      <c r="Z28" s="261">
        <v>9</v>
      </c>
      <c r="AA28" s="41">
        <f t="shared" si="9"/>
        <v>1914</v>
      </c>
      <c r="AB28" s="51">
        <v>56</v>
      </c>
      <c r="AC28" s="51">
        <v>1858</v>
      </c>
    </row>
    <row r="29" spans="1:29" s="186" customFormat="1" ht="17.649999999999999" customHeight="1">
      <c r="A29" s="186" t="s">
        <v>82</v>
      </c>
      <c r="B29" s="189" t="s">
        <v>83</v>
      </c>
      <c r="C29" s="41">
        <f t="shared" si="2"/>
        <v>8234</v>
      </c>
      <c r="D29" s="41">
        <f t="shared" si="1"/>
        <v>121</v>
      </c>
      <c r="E29" s="41">
        <f t="shared" si="3"/>
        <v>7999</v>
      </c>
      <c r="F29" s="41">
        <f t="shared" si="4"/>
        <v>114</v>
      </c>
      <c r="G29" s="41">
        <f t="shared" si="5"/>
        <v>4669</v>
      </c>
      <c r="H29" s="51">
        <v>43</v>
      </c>
      <c r="I29" s="34" t="s">
        <v>82</v>
      </c>
      <c r="J29" s="262">
        <v>4583</v>
      </c>
      <c r="K29" s="259">
        <v>43</v>
      </c>
      <c r="L29" s="41">
        <f t="shared" si="6"/>
        <v>321</v>
      </c>
      <c r="M29" s="51">
        <v>28</v>
      </c>
      <c r="N29" s="51">
        <v>272</v>
      </c>
      <c r="O29" s="51">
        <v>21</v>
      </c>
      <c r="P29" s="41">
        <f t="shared" si="7"/>
        <v>3228</v>
      </c>
      <c r="Q29" s="51">
        <v>49</v>
      </c>
      <c r="R29" s="51">
        <v>3131</v>
      </c>
      <c r="S29" s="51">
        <v>48</v>
      </c>
      <c r="T29" s="41">
        <f t="shared" si="8"/>
        <v>16</v>
      </c>
      <c r="U29" s="51">
        <v>1</v>
      </c>
      <c r="V29" s="260" t="s">
        <v>83</v>
      </c>
      <c r="W29" s="186" t="s">
        <v>82</v>
      </c>
      <c r="X29" s="189" t="s">
        <v>83</v>
      </c>
      <c r="Y29" s="261">
        <v>13</v>
      </c>
      <c r="Z29" s="261">
        <v>2</v>
      </c>
      <c r="AA29" s="41">
        <f t="shared" si="9"/>
        <v>1936</v>
      </c>
      <c r="AB29" s="51">
        <v>83</v>
      </c>
      <c r="AC29" s="51">
        <v>1853</v>
      </c>
    </row>
    <row r="30" spans="1:29" s="186" customFormat="1" ht="17.649999999999999" customHeight="1">
      <c r="A30" s="186" t="s">
        <v>84</v>
      </c>
      <c r="B30" s="189" t="s">
        <v>85</v>
      </c>
      <c r="C30" s="41">
        <f t="shared" si="2"/>
        <v>16797</v>
      </c>
      <c r="D30" s="41">
        <f t="shared" si="1"/>
        <v>216</v>
      </c>
      <c r="E30" s="41">
        <f t="shared" si="3"/>
        <v>16294</v>
      </c>
      <c r="F30" s="41">
        <f t="shared" si="4"/>
        <v>287</v>
      </c>
      <c r="G30" s="41">
        <f t="shared" si="5"/>
        <v>10304</v>
      </c>
      <c r="H30" s="51">
        <v>73</v>
      </c>
      <c r="I30" s="34" t="s">
        <v>84</v>
      </c>
      <c r="J30" s="262">
        <v>10112</v>
      </c>
      <c r="K30" s="259">
        <v>119</v>
      </c>
      <c r="L30" s="41">
        <f t="shared" si="6"/>
        <v>833</v>
      </c>
      <c r="M30" s="51">
        <v>49</v>
      </c>
      <c r="N30" s="51">
        <v>732</v>
      </c>
      <c r="O30" s="51">
        <v>52</v>
      </c>
      <c r="P30" s="41">
        <f t="shared" si="7"/>
        <v>5616</v>
      </c>
      <c r="Q30" s="51">
        <v>90</v>
      </c>
      <c r="R30" s="51">
        <v>5425</v>
      </c>
      <c r="S30" s="51">
        <v>101</v>
      </c>
      <c r="T30" s="41">
        <f t="shared" si="8"/>
        <v>44</v>
      </c>
      <c r="U30" s="51">
        <v>4</v>
      </c>
      <c r="V30" s="260" t="s">
        <v>85</v>
      </c>
      <c r="W30" s="186" t="s">
        <v>84</v>
      </c>
      <c r="X30" s="189" t="s">
        <v>85</v>
      </c>
      <c r="Y30" s="261">
        <v>25</v>
      </c>
      <c r="Z30" s="261">
        <v>15</v>
      </c>
      <c r="AA30" s="41">
        <f t="shared" si="9"/>
        <v>4253</v>
      </c>
      <c r="AB30" s="51">
        <v>52</v>
      </c>
      <c r="AC30" s="51">
        <v>4201</v>
      </c>
    </row>
    <row r="31" spans="1:29" s="186" customFormat="1" ht="17.649999999999999" customHeight="1">
      <c r="A31" s="186" t="s">
        <v>86</v>
      </c>
      <c r="B31" s="189" t="s">
        <v>87</v>
      </c>
      <c r="C31" s="41">
        <f t="shared" si="2"/>
        <v>21492</v>
      </c>
      <c r="D31" s="41">
        <f t="shared" si="1"/>
        <v>147</v>
      </c>
      <c r="E31" s="41">
        <f t="shared" si="3"/>
        <v>20831</v>
      </c>
      <c r="F31" s="41">
        <f t="shared" si="4"/>
        <v>514</v>
      </c>
      <c r="G31" s="41">
        <f t="shared" si="5"/>
        <v>13475</v>
      </c>
      <c r="H31" s="51">
        <v>50</v>
      </c>
      <c r="I31" s="34" t="s">
        <v>86</v>
      </c>
      <c r="J31" s="262">
        <v>13320</v>
      </c>
      <c r="K31" s="259">
        <v>105</v>
      </c>
      <c r="L31" s="41">
        <f t="shared" si="6"/>
        <v>897</v>
      </c>
      <c r="M31" s="51">
        <v>31</v>
      </c>
      <c r="N31" s="51">
        <v>821</v>
      </c>
      <c r="O31" s="51">
        <v>45</v>
      </c>
      <c r="P31" s="41">
        <f t="shared" si="7"/>
        <v>7087</v>
      </c>
      <c r="Q31" s="51">
        <v>66</v>
      </c>
      <c r="R31" s="51">
        <v>6671</v>
      </c>
      <c r="S31" s="51">
        <v>350</v>
      </c>
      <c r="T31" s="41">
        <f t="shared" si="8"/>
        <v>33</v>
      </c>
      <c r="U31" s="51">
        <v>0</v>
      </c>
      <c r="V31" s="260" t="s">
        <v>87</v>
      </c>
      <c r="W31" s="186" t="s">
        <v>86</v>
      </c>
      <c r="X31" s="189" t="s">
        <v>87</v>
      </c>
      <c r="Y31" s="261">
        <v>19</v>
      </c>
      <c r="Z31" s="261">
        <v>14</v>
      </c>
      <c r="AA31" s="41">
        <f t="shared" si="9"/>
        <v>5337</v>
      </c>
      <c r="AB31" s="51">
        <v>36</v>
      </c>
      <c r="AC31" s="51">
        <v>5301</v>
      </c>
    </row>
    <row r="32" spans="1:29" s="186" customFormat="1" ht="17.649999999999999" customHeight="1">
      <c r="A32" s="186" t="s">
        <v>88</v>
      </c>
      <c r="B32" s="189" t="s">
        <v>89</v>
      </c>
      <c r="C32" s="41">
        <f t="shared" si="2"/>
        <v>19137</v>
      </c>
      <c r="D32" s="41">
        <f t="shared" si="1"/>
        <v>135</v>
      </c>
      <c r="E32" s="41">
        <f t="shared" si="3"/>
        <v>18573</v>
      </c>
      <c r="F32" s="41">
        <f t="shared" si="4"/>
        <v>429</v>
      </c>
      <c r="G32" s="41">
        <f t="shared" si="5"/>
        <v>12223</v>
      </c>
      <c r="H32" s="51">
        <v>47</v>
      </c>
      <c r="I32" s="34" t="s">
        <v>88</v>
      </c>
      <c r="J32" s="262">
        <v>12129</v>
      </c>
      <c r="K32" s="259">
        <v>47</v>
      </c>
      <c r="L32" s="41">
        <f t="shared" si="6"/>
        <v>791</v>
      </c>
      <c r="M32" s="51">
        <v>24</v>
      </c>
      <c r="N32" s="51">
        <v>724</v>
      </c>
      <c r="O32" s="51">
        <v>43</v>
      </c>
      <c r="P32" s="41">
        <f t="shared" si="7"/>
        <v>6042</v>
      </c>
      <c r="Q32" s="51">
        <v>61</v>
      </c>
      <c r="R32" s="51">
        <v>5690</v>
      </c>
      <c r="S32" s="51">
        <v>291</v>
      </c>
      <c r="T32" s="41">
        <f t="shared" si="8"/>
        <v>81</v>
      </c>
      <c r="U32" s="51">
        <v>3</v>
      </c>
      <c r="V32" s="260" t="s">
        <v>89</v>
      </c>
      <c r="W32" s="186" t="s">
        <v>88</v>
      </c>
      <c r="X32" s="189" t="s">
        <v>89</v>
      </c>
      <c r="Y32" s="261">
        <v>30</v>
      </c>
      <c r="Z32" s="261">
        <v>48</v>
      </c>
      <c r="AA32" s="41">
        <f t="shared" si="9"/>
        <v>4224</v>
      </c>
      <c r="AB32" s="51">
        <v>77</v>
      </c>
      <c r="AC32" s="51">
        <v>4147</v>
      </c>
    </row>
    <row r="33" spans="1:29" s="186" customFormat="1" ht="17.649999999999999" customHeight="1">
      <c r="A33" s="186" t="s">
        <v>90</v>
      </c>
      <c r="B33" s="189" t="s">
        <v>91</v>
      </c>
      <c r="C33" s="41">
        <f t="shared" si="2"/>
        <v>27027</v>
      </c>
      <c r="D33" s="41">
        <f t="shared" si="1"/>
        <v>168</v>
      </c>
      <c r="E33" s="41">
        <f t="shared" si="3"/>
        <v>25396</v>
      </c>
      <c r="F33" s="41">
        <f t="shared" si="4"/>
        <v>1463</v>
      </c>
      <c r="G33" s="41">
        <f t="shared" si="5"/>
        <v>15438</v>
      </c>
      <c r="H33" s="51">
        <v>57</v>
      </c>
      <c r="I33" s="34" t="s">
        <v>90</v>
      </c>
      <c r="J33" s="262">
        <v>15179</v>
      </c>
      <c r="K33" s="259">
        <v>202</v>
      </c>
      <c r="L33" s="41">
        <f t="shared" si="6"/>
        <v>1034</v>
      </c>
      <c r="M33" s="51">
        <v>38</v>
      </c>
      <c r="N33" s="51">
        <v>929</v>
      </c>
      <c r="O33" s="51">
        <v>67</v>
      </c>
      <c r="P33" s="41">
        <f t="shared" si="7"/>
        <v>10331</v>
      </c>
      <c r="Q33" s="51">
        <v>68</v>
      </c>
      <c r="R33" s="51">
        <v>9229</v>
      </c>
      <c r="S33" s="51">
        <v>1034</v>
      </c>
      <c r="T33" s="41">
        <f t="shared" si="8"/>
        <v>224</v>
      </c>
      <c r="U33" s="51">
        <v>5</v>
      </c>
      <c r="V33" s="260" t="s">
        <v>91</v>
      </c>
      <c r="W33" s="186" t="s">
        <v>90</v>
      </c>
      <c r="X33" s="189" t="s">
        <v>91</v>
      </c>
      <c r="Y33" s="261">
        <v>59</v>
      </c>
      <c r="Z33" s="261">
        <v>160</v>
      </c>
      <c r="AA33" s="41">
        <f t="shared" si="9"/>
        <v>8121</v>
      </c>
      <c r="AB33" s="51">
        <v>68</v>
      </c>
      <c r="AC33" s="51">
        <v>8053</v>
      </c>
    </row>
    <row r="34" spans="1:29" s="186" customFormat="1" ht="17.649999999999999" customHeight="1">
      <c r="A34" s="186" t="s">
        <v>92</v>
      </c>
      <c r="B34" s="189" t="s">
        <v>93</v>
      </c>
      <c r="C34" s="41">
        <f t="shared" si="2"/>
        <v>61782</v>
      </c>
      <c r="D34" s="41">
        <f t="shared" si="1"/>
        <v>315</v>
      </c>
      <c r="E34" s="41">
        <f t="shared" si="3"/>
        <v>59668</v>
      </c>
      <c r="F34" s="41">
        <f t="shared" si="4"/>
        <v>1799</v>
      </c>
      <c r="G34" s="41">
        <f t="shared" si="5"/>
        <v>46579</v>
      </c>
      <c r="H34" s="51">
        <v>138</v>
      </c>
      <c r="I34" s="34" t="s">
        <v>92</v>
      </c>
      <c r="J34" s="262">
        <v>46109</v>
      </c>
      <c r="K34" s="259">
        <v>332</v>
      </c>
      <c r="L34" s="41">
        <f t="shared" si="6"/>
        <v>2996</v>
      </c>
      <c r="M34" s="51">
        <v>54</v>
      </c>
      <c r="N34" s="51">
        <v>2434</v>
      </c>
      <c r="O34" s="51">
        <v>508</v>
      </c>
      <c r="P34" s="41">
        <f t="shared" si="7"/>
        <v>12012</v>
      </c>
      <c r="Q34" s="51">
        <v>108</v>
      </c>
      <c r="R34" s="51">
        <v>11075</v>
      </c>
      <c r="S34" s="51">
        <v>829</v>
      </c>
      <c r="T34" s="41">
        <f t="shared" si="8"/>
        <v>195</v>
      </c>
      <c r="U34" s="51">
        <v>15</v>
      </c>
      <c r="V34" s="260" t="s">
        <v>93</v>
      </c>
      <c r="W34" s="186" t="s">
        <v>92</v>
      </c>
      <c r="X34" s="189" t="s">
        <v>93</v>
      </c>
      <c r="Y34" s="261">
        <v>50</v>
      </c>
      <c r="Z34" s="261">
        <v>130</v>
      </c>
      <c r="AA34" s="41">
        <f t="shared" si="9"/>
        <v>5679</v>
      </c>
      <c r="AB34" s="51">
        <v>78</v>
      </c>
      <c r="AC34" s="51">
        <v>5601</v>
      </c>
    </row>
    <row r="35" spans="1:29" s="186" customFormat="1" ht="17.649999999999999" customHeight="1">
      <c r="A35" s="186" t="s">
        <v>94</v>
      </c>
      <c r="B35" s="189" t="s">
        <v>95</v>
      </c>
      <c r="C35" s="41">
        <f t="shared" si="2"/>
        <v>20032</v>
      </c>
      <c r="D35" s="41">
        <f t="shared" si="1"/>
        <v>165</v>
      </c>
      <c r="E35" s="41">
        <f t="shared" si="3"/>
        <v>19456</v>
      </c>
      <c r="F35" s="41">
        <f t="shared" si="4"/>
        <v>411</v>
      </c>
      <c r="G35" s="41">
        <f t="shared" si="5"/>
        <v>12154</v>
      </c>
      <c r="H35" s="51">
        <v>63</v>
      </c>
      <c r="I35" s="34" t="s">
        <v>94</v>
      </c>
      <c r="J35" s="262">
        <v>11914</v>
      </c>
      <c r="K35" s="259">
        <v>177</v>
      </c>
      <c r="L35" s="41">
        <f t="shared" si="6"/>
        <v>886</v>
      </c>
      <c r="M35" s="51">
        <v>34</v>
      </c>
      <c r="N35" s="51">
        <v>783</v>
      </c>
      <c r="O35" s="51">
        <v>69</v>
      </c>
      <c r="P35" s="41">
        <f t="shared" si="7"/>
        <v>6927</v>
      </c>
      <c r="Q35" s="51">
        <v>55</v>
      </c>
      <c r="R35" s="51">
        <v>6725</v>
      </c>
      <c r="S35" s="51">
        <v>147</v>
      </c>
      <c r="T35" s="41">
        <f t="shared" si="8"/>
        <v>65</v>
      </c>
      <c r="U35" s="51">
        <v>13</v>
      </c>
      <c r="V35" s="260" t="s">
        <v>95</v>
      </c>
      <c r="W35" s="186" t="s">
        <v>94</v>
      </c>
      <c r="X35" s="189" t="s">
        <v>95</v>
      </c>
      <c r="Y35" s="261">
        <v>34</v>
      </c>
      <c r="Z35" s="261">
        <v>18</v>
      </c>
      <c r="AA35" s="41">
        <f t="shared" si="9"/>
        <v>6480</v>
      </c>
      <c r="AB35" s="51">
        <v>64</v>
      </c>
      <c r="AC35" s="51">
        <v>6416</v>
      </c>
    </row>
    <row r="36" spans="1:29" s="186" customFormat="1" ht="17.649999999999999" customHeight="1">
      <c r="A36" s="186" t="s">
        <v>96</v>
      </c>
      <c r="B36" s="189" t="s">
        <v>97</v>
      </c>
      <c r="C36" s="41">
        <f t="shared" si="2"/>
        <v>15304</v>
      </c>
      <c r="D36" s="41">
        <f t="shared" si="1"/>
        <v>164</v>
      </c>
      <c r="E36" s="41">
        <f t="shared" si="3"/>
        <v>14925</v>
      </c>
      <c r="F36" s="41">
        <f t="shared" si="4"/>
        <v>215</v>
      </c>
      <c r="G36" s="41">
        <f t="shared" si="5"/>
        <v>8557</v>
      </c>
      <c r="H36" s="51">
        <v>66</v>
      </c>
      <c r="I36" s="34" t="s">
        <v>96</v>
      </c>
      <c r="J36" s="262">
        <v>8423</v>
      </c>
      <c r="K36" s="259">
        <v>68</v>
      </c>
      <c r="L36" s="41">
        <f t="shared" si="6"/>
        <v>614</v>
      </c>
      <c r="M36" s="51">
        <v>35</v>
      </c>
      <c r="N36" s="51">
        <v>551</v>
      </c>
      <c r="O36" s="51">
        <v>28</v>
      </c>
      <c r="P36" s="41">
        <f t="shared" si="7"/>
        <v>6087</v>
      </c>
      <c r="Q36" s="51">
        <v>61</v>
      </c>
      <c r="R36" s="51">
        <v>5916</v>
      </c>
      <c r="S36" s="51">
        <v>110</v>
      </c>
      <c r="T36" s="41">
        <f t="shared" si="8"/>
        <v>46</v>
      </c>
      <c r="U36" s="51">
        <v>2</v>
      </c>
      <c r="V36" s="260" t="s">
        <v>97</v>
      </c>
      <c r="W36" s="186" t="s">
        <v>96</v>
      </c>
      <c r="X36" s="189" t="s">
        <v>97</v>
      </c>
      <c r="Y36" s="261">
        <v>35</v>
      </c>
      <c r="Z36" s="261">
        <v>9</v>
      </c>
      <c r="AA36" s="41">
        <f t="shared" si="9"/>
        <v>3022</v>
      </c>
      <c r="AB36" s="51">
        <v>99</v>
      </c>
      <c r="AC36" s="51">
        <v>2923</v>
      </c>
    </row>
    <row r="37" spans="1:29" s="186" customFormat="1" ht="17.649999999999999" customHeight="1">
      <c r="A37" s="186" t="s">
        <v>98</v>
      </c>
      <c r="B37" s="189" t="s">
        <v>99</v>
      </c>
      <c r="C37" s="41">
        <f t="shared" si="2"/>
        <v>22773</v>
      </c>
      <c r="D37" s="41">
        <f t="shared" si="1"/>
        <v>224</v>
      </c>
      <c r="E37" s="41">
        <f t="shared" si="3"/>
        <v>22154</v>
      </c>
      <c r="F37" s="41">
        <f t="shared" si="4"/>
        <v>395</v>
      </c>
      <c r="G37" s="41">
        <f t="shared" si="5"/>
        <v>15862</v>
      </c>
      <c r="H37" s="51">
        <v>85</v>
      </c>
      <c r="I37" s="34" t="s">
        <v>98</v>
      </c>
      <c r="J37" s="262">
        <v>15576</v>
      </c>
      <c r="K37" s="259">
        <v>201</v>
      </c>
      <c r="L37" s="41">
        <f t="shared" si="6"/>
        <v>1022</v>
      </c>
      <c r="M37" s="51">
        <v>46</v>
      </c>
      <c r="N37" s="51">
        <v>876</v>
      </c>
      <c r="O37" s="51">
        <v>100</v>
      </c>
      <c r="P37" s="41">
        <f t="shared" si="7"/>
        <v>5809</v>
      </c>
      <c r="Q37" s="51">
        <v>87</v>
      </c>
      <c r="R37" s="51">
        <v>5647</v>
      </c>
      <c r="S37" s="51">
        <v>75</v>
      </c>
      <c r="T37" s="41">
        <f t="shared" si="8"/>
        <v>80</v>
      </c>
      <c r="U37" s="51">
        <v>6</v>
      </c>
      <c r="V37" s="260" t="s">
        <v>99</v>
      </c>
      <c r="W37" s="186" t="s">
        <v>98</v>
      </c>
      <c r="X37" s="189" t="s">
        <v>99</v>
      </c>
      <c r="Y37" s="261">
        <v>55</v>
      </c>
      <c r="Z37" s="261">
        <v>19</v>
      </c>
      <c r="AA37" s="41">
        <f t="shared" si="9"/>
        <v>5398</v>
      </c>
      <c r="AB37" s="51">
        <v>72</v>
      </c>
      <c r="AC37" s="51">
        <v>5326</v>
      </c>
    </row>
    <row r="38" spans="1:29" s="186" customFormat="1" ht="17.649999999999999" customHeight="1" thickBot="1">
      <c r="A38" s="186" t="s">
        <v>100</v>
      </c>
      <c r="B38" s="189" t="s">
        <v>101</v>
      </c>
      <c r="C38" s="41">
        <f t="shared" si="2"/>
        <v>4724</v>
      </c>
      <c r="D38" s="41">
        <f t="shared" si="1"/>
        <v>130</v>
      </c>
      <c r="E38" s="41">
        <f t="shared" si="3"/>
        <v>4264</v>
      </c>
      <c r="F38" s="41">
        <f t="shared" si="4"/>
        <v>330</v>
      </c>
      <c r="G38" s="41">
        <f t="shared" si="5"/>
        <v>2935</v>
      </c>
      <c r="H38" s="36">
        <v>69</v>
      </c>
      <c r="I38" s="34" t="s">
        <v>100</v>
      </c>
      <c r="J38" s="263">
        <v>2729</v>
      </c>
      <c r="K38" s="259">
        <v>137</v>
      </c>
      <c r="L38" s="41">
        <f t="shared" si="6"/>
        <v>402</v>
      </c>
      <c r="M38" s="51">
        <v>13</v>
      </c>
      <c r="N38" s="51">
        <v>228</v>
      </c>
      <c r="O38" s="36">
        <v>161</v>
      </c>
      <c r="P38" s="41">
        <f t="shared" si="7"/>
        <v>1376</v>
      </c>
      <c r="Q38" s="36">
        <v>44</v>
      </c>
      <c r="R38" s="36">
        <v>1300</v>
      </c>
      <c r="S38" s="36">
        <v>32</v>
      </c>
      <c r="T38" s="264">
        <f t="shared" si="8"/>
        <v>11</v>
      </c>
      <c r="U38" s="51">
        <v>4</v>
      </c>
      <c r="V38" s="260" t="s">
        <v>101</v>
      </c>
      <c r="W38" s="186" t="s">
        <v>100</v>
      </c>
      <c r="X38" s="189" t="s">
        <v>101</v>
      </c>
      <c r="Y38" s="261">
        <v>7</v>
      </c>
      <c r="Z38" s="261">
        <v>0</v>
      </c>
      <c r="AA38" s="41">
        <f t="shared" si="9"/>
        <v>1590</v>
      </c>
      <c r="AB38" s="51">
        <v>50</v>
      </c>
      <c r="AC38" s="51">
        <v>1540</v>
      </c>
    </row>
    <row r="39" spans="1:29" s="186" customFormat="1" ht="13.15" hidden="1" customHeight="1" thickBot="1">
      <c r="B39" s="34"/>
      <c r="C39" s="41"/>
      <c r="D39" s="41"/>
      <c r="E39" s="41"/>
      <c r="F39" s="41"/>
      <c r="G39" s="41"/>
      <c r="H39" s="41"/>
      <c r="I39" s="34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2"/>
      <c r="V39" s="258"/>
      <c r="W39" s="497" t="s">
        <v>108</v>
      </c>
      <c r="X39" s="498"/>
      <c r="Y39" s="41"/>
      <c r="Z39" s="41"/>
      <c r="AA39" s="41">
        <f>SUM(AB39:AC39)</f>
        <v>0</v>
      </c>
      <c r="AB39" s="41"/>
      <c r="AC39" s="41"/>
    </row>
    <row r="40" spans="1:29" s="266" customFormat="1" ht="11.1" customHeight="1">
      <c r="A40" s="265" t="s">
        <v>54</v>
      </c>
      <c r="B40" s="265"/>
      <c r="H40" s="267" t="s">
        <v>55</v>
      </c>
      <c r="I40" s="265" t="s">
        <v>54</v>
      </c>
      <c r="V40" s="267" t="s">
        <v>55</v>
      </c>
      <c r="W40" s="265" t="s">
        <v>54</v>
      </c>
      <c r="X40" s="267"/>
      <c r="AC40" s="267" t="s">
        <v>55</v>
      </c>
    </row>
    <row r="41" spans="1:29" s="96" customFormat="1" ht="11.1" customHeight="1">
      <c r="A41" s="256" t="s">
        <v>977</v>
      </c>
      <c r="B41" s="256"/>
      <c r="C41" s="268"/>
      <c r="D41" s="268"/>
      <c r="E41" s="268"/>
      <c r="F41" s="268"/>
      <c r="G41" s="268"/>
      <c r="H41" s="269"/>
      <c r="I41" s="256" t="s">
        <v>977</v>
      </c>
      <c r="J41" s="268"/>
      <c r="K41" s="268"/>
      <c r="L41" s="268"/>
      <c r="M41" s="268"/>
      <c r="N41" s="268"/>
      <c r="O41" s="268"/>
      <c r="P41" s="268"/>
      <c r="Q41" s="268"/>
      <c r="R41" s="268"/>
      <c r="S41" s="268"/>
      <c r="T41" s="268"/>
      <c r="U41" s="268"/>
      <c r="V41" s="269"/>
      <c r="W41" s="256" t="s">
        <v>977</v>
      </c>
      <c r="X41" s="268"/>
      <c r="AC41" s="269"/>
    </row>
    <row r="42" spans="1:29" s="73" customFormat="1" ht="11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270"/>
      <c r="U42" s="103"/>
      <c r="V42" s="103"/>
      <c r="W42" s="103"/>
      <c r="X42" s="103"/>
    </row>
    <row r="43" spans="1:29" s="73" customFormat="1" ht="11.25">
      <c r="A43" s="103"/>
      <c r="B43" s="103"/>
      <c r="C43" s="103"/>
      <c r="D43" s="103"/>
      <c r="E43" s="103"/>
      <c r="F43" s="103"/>
      <c r="G43" s="270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</row>
    <row r="44" spans="1:29" s="73" customFormat="1" ht="11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</row>
    <row r="45" spans="1:29" s="73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</row>
    <row r="46" spans="1:29" s="73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</row>
    <row r="47" spans="1:29" s="73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</row>
    <row r="48" spans="1:29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</row>
    <row r="49" spans="1:24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</row>
    <row r="50" spans="1:24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</row>
    <row r="51" spans="1:24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</row>
    <row r="52" spans="1:24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</row>
    <row r="53" spans="1:24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</row>
    <row r="54" spans="1:24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</row>
    <row r="55" spans="1:24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</row>
    <row r="56" spans="1:24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</row>
    <row r="57" spans="1:24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</row>
    <row r="58" spans="1:24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</row>
    <row r="59" spans="1:24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</row>
    <row r="60" spans="1:24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</row>
    <row r="61" spans="1:24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</row>
    <row r="62" spans="1:24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</row>
    <row r="63" spans="1:24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</row>
    <row r="64" spans="1:24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</row>
    <row r="65" spans="1:24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</row>
    <row r="66" spans="1:24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</row>
    <row r="67" spans="1:24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</row>
    <row r="68" spans="1:24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</row>
    <row r="69" spans="1:24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</row>
    <row r="70" spans="1:24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</row>
    <row r="71" spans="1:24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</row>
    <row r="72" spans="1:24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</row>
    <row r="73" spans="1:24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</row>
    <row r="74" spans="1:24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</row>
    <row r="75" spans="1:24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</row>
    <row r="76" spans="1:24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</row>
    <row r="77" spans="1:24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</row>
    <row r="78" spans="1:24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</row>
    <row r="79" spans="1:24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</row>
    <row r="80" spans="1:24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</row>
    <row r="81" spans="1:24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</row>
    <row r="82" spans="1:24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</row>
    <row r="83" spans="1:24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</row>
    <row r="84" spans="1:24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</row>
    <row r="85" spans="1:24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</row>
    <row r="86" spans="1:24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</row>
    <row r="87" spans="1:24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</row>
    <row r="88" spans="1:24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</row>
    <row r="89" spans="1:24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</row>
    <row r="90" spans="1:24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</row>
    <row r="91" spans="1:24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</row>
    <row r="92" spans="1:24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</row>
    <row r="93" spans="1:24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</row>
    <row r="94" spans="1:24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</row>
    <row r="95" spans="1:24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</row>
    <row r="96" spans="1:24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</row>
    <row r="97" spans="1:24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</row>
    <row r="98" spans="1:24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</row>
    <row r="99" spans="1:24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</row>
    <row r="100" spans="1:24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</row>
    <row r="101" spans="1:24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</row>
    <row r="102" spans="1:24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</row>
    <row r="103" spans="1:24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</row>
    <row r="104" spans="1:24" s="73" customFormat="1" ht="11.25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</row>
  </sheetData>
  <sheetProtection selectLockedCells="1"/>
  <mergeCells count="52"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W39:X39"/>
    <mergeCell ref="G7:G9"/>
    <mergeCell ref="P7:P9"/>
    <mergeCell ref="H7:H9"/>
    <mergeCell ref="T7:T9"/>
    <mergeCell ref="M7:M9"/>
    <mergeCell ref="W14:X14"/>
    <mergeCell ref="W6:X9"/>
    <mergeCell ref="W11:X11"/>
    <mergeCell ref="W12:X12"/>
    <mergeCell ref="L6:O6"/>
    <mergeCell ref="W10:X10"/>
    <mergeCell ref="W13:X13"/>
    <mergeCell ref="A14:B14"/>
    <mergeCell ref="D7:D9"/>
    <mergeCell ref="E7:E9"/>
    <mergeCell ref="F7:F9"/>
    <mergeCell ref="A11:B11"/>
    <mergeCell ref="A12:B12"/>
    <mergeCell ref="A10:B10"/>
    <mergeCell ref="A6:B9"/>
    <mergeCell ref="A13:B13"/>
  </mergeCells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3" manualBreakCount="3">
    <brk id="8" max="40" man="1"/>
    <brk id="15" max="40" man="1"/>
    <brk id="22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03"/>
  <sheetViews>
    <sheetView view="pageBreakPreview" zoomScaleNormal="100" zoomScaleSheetLayoutView="100" workbookViewId="0">
      <pane ySplit="9" topLeftCell="A10" activePane="bottomLeft" state="frozen"/>
      <selection activeCell="A2" sqref="A2"/>
      <selection pane="bottomLeft" activeCell="A2" sqref="A2"/>
    </sheetView>
  </sheetViews>
  <sheetFormatPr defaultRowHeight="14.25"/>
  <cols>
    <col min="1" max="1" width="6.625" style="105" customWidth="1"/>
    <col min="2" max="2" width="10.875" style="105" customWidth="1"/>
    <col min="3" max="9" width="8.125" style="67" customWidth="1"/>
    <col min="10" max="10" width="8.125" style="68" customWidth="1"/>
    <col min="11" max="11" width="11.375" style="68" customWidth="1"/>
    <col min="12" max="12" width="8.875" style="68" customWidth="1"/>
    <col min="13" max="19" width="8.875" style="67" customWidth="1"/>
    <col min="20" max="25" width="11.625" style="67" customWidth="1"/>
    <col min="26" max="26" width="12.625" style="67" customWidth="1"/>
    <col min="27" max="16384" width="9" style="67"/>
  </cols>
  <sheetData>
    <row r="1" spans="1:26" s="73" customFormat="1" ht="14.1" customHeight="1">
      <c r="A1" s="103"/>
      <c r="B1" s="103"/>
      <c r="J1" s="66" t="s">
        <v>1134</v>
      </c>
      <c r="K1" s="65" t="s">
        <v>1135</v>
      </c>
      <c r="L1" s="128"/>
      <c r="Z1" s="66" t="s">
        <v>1136</v>
      </c>
    </row>
    <row r="2" spans="1:26" s="73" customFormat="1" ht="14.1" customHeight="1">
      <c r="A2" s="103"/>
      <c r="B2" s="103"/>
      <c r="J2" s="66"/>
      <c r="K2" s="65"/>
      <c r="L2" s="128"/>
      <c r="Z2" s="66"/>
    </row>
    <row r="3" spans="1:26" s="70" customFormat="1" ht="20.100000000000001" customHeight="1">
      <c r="A3" s="539" t="s">
        <v>111</v>
      </c>
      <c r="B3" s="539"/>
      <c r="C3" s="539"/>
      <c r="D3" s="539"/>
      <c r="E3" s="539"/>
      <c r="F3" s="539"/>
      <c r="G3" s="539"/>
      <c r="H3" s="539"/>
      <c r="I3" s="539"/>
      <c r="J3" s="539"/>
      <c r="K3" s="524" t="s">
        <v>112</v>
      </c>
      <c r="L3" s="524"/>
      <c r="M3" s="524"/>
      <c r="N3" s="524"/>
      <c r="O3" s="524"/>
      <c r="P3" s="524"/>
      <c r="Q3" s="524"/>
      <c r="R3" s="524"/>
      <c r="S3" s="524"/>
      <c r="T3" s="524" t="s">
        <v>420</v>
      </c>
      <c r="U3" s="524"/>
      <c r="V3" s="524"/>
      <c r="W3" s="524"/>
      <c r="X3" s="524"/>
      <c r="Y3" s="524"/>
      <c r="Z3" s="524"/>
    </row>
    <row r="4" spans="1:26" s="71" customFormat="1" ht="24" customHeight="1">
      <c r="A4" s="525" t="s">
        <v>109</v>
      </c>
      <c r="B4" s="525"/>
      <c r="C4" s="525"/>
      <c r="D4" s="525"/>
      <c r="E4" s="525"/>
      <c r="F4" s="525"/>
      <c r="G4" s="525"/>
      <c r="H4" s="525"/>
      <c r="I4" s="525"/>
      <c r="J4" s="525"/>
      <c r="K4" s="246"/>
      <c r="L4" s="246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</row>
    <row r="5" spans="1:26" s="53" customFormat="1" ht="18" customHeight="1" thickBot="1">
      <c r="A5" s="53" t="s">
        <v>113</v>
      </c>
      <c r="J5" s="66" t="s">
        <v>114</v>
      </c>
      <c r="K5" s="53" t="s">
        <v>113</v>
      </c>
      <c r="S5" s="66"/>
      <c r="Z5" s="66" t="s">
        <v>114</v>
      </c>
    </row>
    <row r="6" spans="1:26" s="73" customFormat="1" ht="15.75" customHeight="1">
      <c r="A6" s="540" t="s">
        <v>115</v>
      </c>
      <c r="B6" s="541"/>
      <c r="C6" s="491" t="s">
        <v>116</v>
      </c>
      <c r="D6" s="447"/>
      <c r="E6" s="491" t="s">
        <v>117</v>
      </c>
      <c r="F6" s="447"/>
      <c r="G6" s="491" t="s">
        <v>118</v>
      </c>
      <c r="H6" s="447"/>
      <c r="I6" s="491" t="s">
        <v>119</v>
      </c>
      <c r="J6" s="478"/>
      <c r="K6" s="528" t="s">
        <v>120</v>
      </c>
      <c r="L6" s="491" t="s">
        <v>121</v>
      </c>
      <c r="M6" s="447"/>
      <c r="N6" s="491" t="s">
        <v>122</v>
      </c>
      <c r="O6" s="447"/>
      <c r="P6" s="491" t="s">
        <v>123</v>
      </c>
      <c r="Q6" s="447"/>
      <c r="R6" s="537" t="s">
        <v>124</v>
      </c>
      <c r="S6" s="478"/>
      <c r="T6" s="491" t="s">
        <v>125</v>
      </c>
      <c r="U6" s="447"/>
      <c r="V6" s="537" t="s">
        <v>126</v>
      </c>
      <c r="W6" s="447"/>
      <c r="X6" s="491" t="s">
        <v>127</v>
      </c>
      <c r="Y6" s="480"/>
      <c r="Z6" s="532" t="s">
        <v>128</v>
      </c>
    </row>
    <row r="7" spans="1:26" s="73" customFormat="1" ht="15.75" customHeight="1">
      <c r="A7" s="542"/>
      <c r="B7" s="520"/>
      <c r="C7" s="518"/>
      <c r="D7" s="465"/>
      <c r="E7" s="518"/>
      <c r="F7" s="465"/>
      <c r="G7" s="518"/>
      <c r="H7" s="465"/>
      <c r="I7" s="518"/>
      <c r="J7" s="518"/>
      <c r="K7" s="529"/>
      <c r="L7" s="518"/>
      <c r="M7" s="465"/>
      <c r="N7" s="518"/>
      <c r="O7" s="465"/>
      <c r="P7" s="518"/>
      <c r="Q7" s="465"/>
      <c r="R7" s="538"/>
      <c r="S7" s="518"/>
      <c r="T7" s="518"/>
      <c r="U7" s="465"/>
      <c r="V7" s="538"/>
      <c r="W7" s="465"/>
      <c r="X7" s="518"/>
      <c r="Y7" s="536"/>
      <c r="Z7" s="533"/>
    </row>
    <row r="8" spans="1:26" s="73" customFormat="1" ht="19.149999999999999" customHeight="1">
      <c r="A8" s="543"/>
      <c r="B8" s="520"/>
      <c r="C8" s="526" t="s">
        <v>129</v>
      </c>
      <c r="D8" s="486" t="s">
        <v>130</v>
      </c>
      <c r="E8" s="486" t="s">
        <v>129</v>
      </c>
      <c r="F8" s="486" t="s">
        <v>130</v>
      </c>
      <c r="G8" s="486" t="s">
        <v>129</v>
      </c>
      <c r="H8" s="486" t="s">
        <v>130</v>
      </c>
      <c r="I8" s="486" t="s">
        <v>129</v>
      </c>
      <c r="J8" s="475" t="s">
        <v>130</v>
      </c>
      <c r="K8" s="530"/>
      <c r="L8" s="486" t="s">
        <v>129</v>
      </c>
      <c r="M8" s="486" t="s">
        <v>130</v>
      </c>
      <c r="N8" s="486" t="s">
        <v>129</v>
      </c>
      <c r="O8" s="486" t="s">
        <v>130</v>
      </c>
      <c r="P8" s="486" t="s">
        <v>129</v>
      </c>
      <c r="Q8" s="486" t="s">
        <v>130</v>
      </c>
      <c r="R8" s="486" t="s">
        <v>129</v>
      </c>
      <c r="S8" s="475" t="s">
        <v>130</v>
      </c>
      <c r="T8" s="526" t="s">
        <v>131</v>
      </c>
      <c r="U8" s="486" t="s">
        <v>130</v>
      </c>
      <c r="V8" s="486" t="s">
        <v>131</v>
      </c>
      <c r="W8" s="486" t="s">
        <v>130</v>
      </c>
      <c r="X8" s="486" t="s">
        <v>131</v>
      </c>
      <c r="Y8" s="504" t="s">
        <v>130</v>
      </c>
      <c r="Z8" s="534"/>
    </row>
    <row r="9" spans="1:26" s="73" customFormat="1" ht="19.149999999999999" customHeight="1">
      <c r="A9" s="544"/>
      <c r="B9" s="545"/>
      <c r="C9" s="527"/>
      <c r="D9" s="488"/>
      <c r="E9" s="488"/>
      <c r="F9" s="488"/>
      <c r="G9" s="488"/>
      <c r="H9" s="488"/>
      <c r="I9" s="488"/>
      <c r="J9" s="477"/>
      <c r="K9" s="531"/>
      <c r="L9" s="488"/>
      <c r="M9" s="488"/>
      <c r="N9" s="488"/>
      <c r="O9" s="488"/>
      <c r="P9" s="488"/>
      <c r="Q9" s="488"/>
      <c r="R9" s="488"/>
      <c r="S9" s="477"/>
      <c r="T9" s="527"/>
      <c r="U9" s="488"/>
      <c r="V9" s="488"/>
      <c r="W9" s="488"/>
      <c r="X9" s="488"/>
      <c r="Y9" s="506"/>
      <c r="Z9" s="535"/>
    </row>
    <row r="10" spans="1:26" s="73" customFormat="1" ht="17.45" customHeight="1">
      <c r="A10" s="522" t="s">
        <v>14</v>
      </c>
      <c r="B10" s="520"/>
      <c r="C10" s="33">
        <v>8526</v>
      </c>
      <c r="D10" s="33">
        <v>34929</v>
      </c>
      <c r="E10" s="33">
        <v>8</v>
      </c>
      <c r="F10" s="33">
        <v>1055</v>
      </c>
      <c r="G10" s="33">
        <v>15</v>
      </c>
      <c r="H10" s="33">
        <v>1078</v>
      </c>
      <c r="I10" s="41">
        <v>14</v>
      </c>
      <c r="J10" s="41">
        <v>247</v>
      </c>
      <c r="K10" s="131" t="s">
        <v>14</v>
      </c>
      <c r="L10" s="33">
        <v>73</v>
      </c>
      <c r="M10" s="41">
        <v>3330</v>
      </c>
      <c r="N10" s="41">
        <v>6956</v>
      </c>
      <c r="O10" s="41">
        <v>6956</v>
      </c>
      <c r="P10" s="41">
        <v>113</v>
      </c>
      <c r="Q10" s="41">
        <v>1912</v>
      </c>
      <c r="R10" s="41">
        <v>1231</v>
      </c>
      <c r="S10" s="41">
        <v>12829</v>
      </c>
      <c r="T10" s="41">
        <v>0</v>
      </c>
      <c r="U10" s="41">
        <v>3871</v>
      </c>
      <c r="V10" s="41">
        <v>10</v>
      </c>
      <c r="W10" s="41">
        <v>3456</v>
      </c>
      <c r="X10" s="41">
        <v>106</v>
      </c>
      <c r="Y10" s="42">
        <v>195</v>
      </c>
      <c r="Z10" s="248" t="s">
        <v>14</v>
      </c>
    </row>
    <row r="11" spans="1:26" s="73" customFormat="1" ht="17.45" customHeight="1">
      <c r="A11" s="523" t="s">
        <v>430</v>
      </c>
      <c r="B11" s="522"/>
      <c r="C11" s="33">
        <v>15239</v>
      </c>
      <c r="D11" s="33">
        <v>39075</v>
      </c>
      <c r="E11" s="33">
        <v>8</v>
      </c>
      <c r="F11" s="33">
        <v>934</v>
      </c>
      <c r="G11" s="33">
        <v>16</v>
      </c>
      <c r="H11" s="33">
        <v>1087</v>
      </c>
      <c r="I11" s="41">
        <v>15</v>
      </c>
      <c r="J11" s="41">
        <v>274</v>
      </c>
      <c r="K11" s="131" t="s">
        <v>430</v>
      </c>
      <c r="L11" s="33">
        <v>73</v>
      </c>
      <c r="M11" s="41">
        <v>3329</v>
      </c>
      <c r="N11" s="41">
        <v>6946</v>
      </c>
      <c r="O11" s="41">
        <v>6946</v>
      </c>
      <c r="P11" s="41">
        <v>122</v>
      </c>
      <c r="Q11" s="41">
        <v>1947</v>
      </c>
      <c r="R11" s="41">
        <v>1289</v>
      </c>
      <c r="S11" s="41">
        <v>16996</v>
      </c>
      <c r="T11" s="41">
        <v>3985</v>
      </c>
      <c r="U11" s="41">
        <v>3985</v>
      </c>
      <c r="V11" s="41">
        <v>2683</v>
      </c>
      <c r="W11" s="41">
        <v>3381</v>
      </c>
      <c r="X11" s="41">
        <v>102</v>
      </c>
      <c r="Y11" s="42">
        <v>196</v>
      </c>
      <c r="Z11" s="248" t="s">
        <v>430</v>
      </c>
    </row>
    <row r="12" spans="1:26" s="73" customFormat="1" ht="17.45" customHeight="1">
      <c r="A12" s="523" t="s">
        <v>790</v>
      </c>
      <c r="B12" s="522"/>
      <c r="C12" s="33">
        <v>16189</v>
      </c>
      <c r="D12" s="33">
        <v>39779</v>
      </c>
      <c r="E12" s="33">
        <v>7</v>
      </c>
      <c r="F12" s="33">
        <v>934</v>
      </c>
      <c r="G12" s="33">
        <v>15</v>
      </c>
      <c r="H12" s="33">
        <v>1119</v>
      </c>
      <c r="I12" s="41">
        <v>12</v>
      </c>
      <c r="J12" s="41">
        <v>255</v>
      </c>
      <c r="K12" s="131" t="s">
        <v>790</v>
      </c>
      <c r="L12" s="33">
        <v>73</v>
      </c>
      <c r="M12" s="41">
        <v>3325</v>
      </c>
      <c r="N12" s="41">
        <v>6939</v>
      </c>
      <c r="O12" s="41">
        <v>6939</v>
      </c>
      <c r="P12" s="41">
        <v>124</v>
      </c>
      <c r="Q12" s="41">
        <v>1980</v>
      </c>
      <c r="R12" s="41">
        <v>1437</v>
      </c>
      <c r="S12" s="41">
        <v>17531</v>
      </c>
      <c r="T12" s="41">
        <v>4128</v>
      </c>
      <c r="U12" s="41">
        <v>4128</v>
      </c>
      <c r="V12" s="41">
        <v>3352</v>
      </c>
      <c r="W12" s="41">
        <v>3372</v>
      </c>
      <c r="X12" s="41">
        <v>102</v>
      </c>
      <c r="Y12" s="42">
        <v>196</v>
      </c>
      <c r="Z12" s="248" t="s">
        <v>790</v>
      </c>
    </row>
    <row r="13" spans="1:26" s="73" customFormat="1" ht="17.45" customHeight="1">
      <c r="A13" s="523" t="s">
        <v>1065</v>
      </c>
      <c r="B13" s="522"/>
      <c r="C13" s="33">
        <v>16520</v>
      </c>
      <c r="D13" s="33">
        <v>40706</v>
      </c>
      <c r="E13" s="33">
        <v>7</v>
      </c>
      <c r="F13" s="33">
        <v>920</v>
      </c>
      <c r="G13" s="33">
        <v>15</v>
      </c>
      <c r="H13" s="33">
        <v>1122</v>
      </c>
      <c r="I13" s="41">
        <v>12</v>
      </c>
      <c r="J13" s="41">
        <v>255</v>
      </c>
      <c r="K13" s="131" t="s">
        <v>976</v>
      </c>
      <c r="L13" s="33">
        <v>73</v>
      </c>
      <c r="M13" s="41">
        <v>3325</v>
      </c>
      <c r="N13" s="41">
        <v>6937</v>
      </c>
      <c r="O13" s="41">
        <v>6937</v>
      </c>
      <c r="P13" s="41">
        <v>133</v>
      </c>
      <c r="Q13" s="41">
        <v>2276</v>
      </c>
      <c r="R13" s="41">
        <v>1437</v>
      </c>
      <c r="S13" s="41">
        <v>17836</v>
      </c>
      <c r="T13" s="41">
        <v>4159</v>
      </c>
      <c r="U13" s="41">
        <v>4159</v>
      </c>
      <c r="V13" s="41">
        <v>3641</v>
      </c>
      <c r="W13" s="41">
        <v>3688</v>
      </c>
      <c r="X13" s="41">
        <v>106</v>
      </c>
      <c r="Y13" s="42">
        <v>188</v>
      </c>
      <c r="Z13" s="248" t="s">
        <v>976</v>
      </c>
    </row>
    <row r="14" spans="1:26" s="79" customFormat="1" ht="17.45" customHeight="1">
      <c r="A14" s="519" t="s">
        <v>1066</v>
      </c>
      <c r="B14" s="520"/>
      <c r="C14" s="45">
        <f>E14+G14+I14+L14+N14+P14+R14+T14+V14+X14</f>
        <v>17215</v>
      </c>
      <c r="D14" s="45">
        <f>F14+H14+J14+M14+O14+Q14+S14+U14+W14+Y14</f>
        <v>42042</v>
      </c>
      <c r="E14" s="45">
        <f t="shared" ref="E14:J14" si="0">SUM(E16:E38)</f>
        <v>7</v>
      </c>
      <c r="F14" s="45">
        <f t="shared" si="0"/>
        <v>896</v>
      </c>
      <c r="G14" s="45">
        <f t="shared" si="0"/>
        <v>15</v>
      </c>
      <c r="H14" s="45">
        <f t="shared" si="0"/>
        <v>1113</v>
      </c>
      <c r="I14" s="46">
        <f t="shared" si="0"/>
        <v>15</v>
      </c>
      <c r="J14" s="46">
        <f t="shared" si="0"/>
        <v>262</v>
      </c>
      <c r="K14" s="136" t="s">
        <v>1066</v>
      </c>
      <c r="L14" s="45">
        <f t="shared" ref="L14:Y14" si="1">SUM(L16:L38)</f>
        <v>73</v>
      </c>
      <c r="M14" s="46">
        <f t="shared" si="1"/>
        <v>3320</v>
      </c>
      <c r="N14" s="46">
        <f t="shared" si="1"/>
        <v>6931</v>
      </c>
      <c r="O14" s="46">
        <f t="shared" si="1"/>
        <v>6931</v>
      </c>
      <c r="P14" s="46">
        <f t="shared" si="1"/>
        <v>153</v>
      </c>
      <c r="Q14" s="46">
        <f t="shared" si="1"/>
        <v>2663</v>
      </c>
      <c r="R14" s="46">
        <f t="shared" si="1"/>
        <v>1592</v>
      </c>
      <c r="S14" s="46">
        <f t="shared" si="1"/>
        <v>18332</v>
      </c>
      <c r="T14" s="46">
        <f t="shared" si="1"/>
        <v>4300</v>
      </c>
      <c r="U14" s="46">
        <f t="shared" si="1"/>
        <v>4300</v>
      </c>
      <c r="V14" s="46">
        <f t="shared" si="1"/>
        <v>4020</v>
      </c>
      <c r="W14" s="46">
        <f t="shared" si="1"/>
        <v>4020</v>
      </c>
      <c r="X14" s="46">
        <f t="shared" si="1"/>
        <v>109</v>
      </c>
      <c r="Y14" s="47">
        <f t="shared" si="1"/>
        <v>205</v>
      </c>
      <c r="Z14" s="49" t="s">
        <v>1067</v>
      </c>
    </row>
    <row r="15" spans="1:26" s="73" customFormat="1" ht="17.45" customHeight="1">
      <c r="A15" s="521"/>
      <c r="B15" s="520"/>
      <c r="C15" s="33"/>
      <c r="D15" s="33"/>
      <c r="E15" s="33"/>
      <c r="F15" s="33"/>
      <c r="G15" s="33"/>
      <c r="H15" s="33"/>
      <c r="I15" s="41"/>
      <c r="J15" s="41"/>
      <c r="K15" s="50"/>
      <c r="L15" s="33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2"/>
      <c r="Z15" s="104"/>
    </row>
    <row r="16" spans="1:26" s="73" customFormat="1" ht="17.45" customHeight="1">
      <c r="A16" s="104" t="s">
        <v>56</v>
      </c>
      <c r="B16" s="249" t="s">
        <v>802</v>
      </c>
      <c r="C16" s="33">
        <f>E16+G16+I16+L16+N16+P16+R16+T16+V16+X16</f>
        <v>3601</v>
      </c>
      <c r="D16" s="33">
        <f>F16+H16+J16+M16+O16+Q16+S16+U16+W16+Y16</f>
        <v>11413</v>
      </c>
      <c r="E16" s="32">
        <v>1</v>
      </c>
      <c r="F16" s="32">
        <v>151</v>
      </c>
      <c r="G16" s="32">
        <v>1</v>
      </c>
      <c r="H16" s="32">
        <v>195</v>
      </c>
      <c r="I16" s="51">
        <v>0</v>
      </c>
      <c r="J16" s="51">
        <v>0</v>
      </c>
      <c r="K16" s="50" t="s">
        <v>56</v>
      </c>
      <c r="L16" s="250">
        <v>16</v>
      </c>
      <c r="M16" s="250">
        <v>925</v>
      </c>
      <c r="N16" s="250">
        <v>1923</v>
      </c>
      <c r="O16" s="250">
        <v>1923</v>
      </c>
      <c r="P16" s="250">
        <v>27</v>
      </c>
      <c r="Q16" s="250">
        <v>563</v>
      </c>
      <c r="R16" s="250">
        <v>522</v>
      </c>
      <c r="S16" s="250">
        <v>6528</v>
      </c>
      <c r="T16" s="250">
        <v>484</v>
      </c>
      <c r="U16" s="250">
        <v>484</v>
      </c>
      <c r="V16" s="250">
        <v>613</v>
      </c>
      <c r="W16" s="250">
        <v>613</v>
      </c>
      <c r="X16" s="250">
        <v>14</v>
      </c>
      <c r="Y16" s="251">
        <v>31</v>
      </c>
      <c r="Z16" s="53" t="s">
        <v>133</v>
      </c>
    </row>
    <row r="17" spans="1:26" s="73" customFormat="1" ht="17.45" customHeight="1">
      <c r="A17" s="104" t="s">
        <v>58</v>
      </c>
      <c r="B17" s="249" t="s">
        <v>803</v>
      </c>
      <c r="C17" s="33">
        <f>E17+G17+I17+L17+N17+P17+R17+T17+V17+X17</f>
        <v>1760</v>
      </c>
      <c r="D17" s="33">
        <f>F17+H17+J17+M17+O17+Q17+S17+U17+W17+Y17</f>
        <v>3970</v>
      </c>
      <c r="E17" s="32">
        <v>0</v>
      </c>
      <c r="F17" s="32">
        <v>0</v>
      </c>
      <c r="G17" s="32">
        <v>1</v>
      </c>
      <c r="H17" s="32">
        <v>169</v>
      </c>
      <c r="I17" s="51">
        <v>0</v>
      </c>
      <c r="J17" s="51">
        <v>0</v>
      </c>
      <c r="K17" s="50" t="s">
        <v>58</v>
      </c>
      <c r="L17" s="250">
        <v>8</v>
      </c>
      <c r="M17" s="250">
        <v>446</v>
      </c>
      <c r="N17" s="250">
        <v>782</v>
      </c>
      <c r="O17" s="250">
        <v>782</v>
      </c>
      <c r="P17" s="250">
        <v>19</v>
      </c>
      <c r="Q17" s="250">
        <v>327</v>
      </c>
      <c r="R17" s="250">
        <v>160</v>
      </c>
      <c r="S17" s="250">
        <v>1441</v>
      </c>
      <c r="T17" s="250">
        <v>372</v>
      </c>
      <c r="U17" s="250">
        <v>372</v>
      </c>
      <c r="V17" s="250">
        <v>410</v>
      </c>
      <c r="W17" s="250">
        <v>410</v>
      </c>
      <c r="X17" s="250">
        <v>8</v>
      </c>
      <c r="Y17" s="251">
        <v>23</v>
      </c>
      <c r="Z17" s="53" t="s">
        <v>134</v>
      </c>
    </row>
    <row r="18" spans="1:26" s="73" customFormat="1" ht="17.45" customHeight="1">
      <c r="A18" s="104" t="s">
        <v>60</v>
      </c>
      <c r="B18" s="249" t="s">
        <v>804</v>
      </c>
      <c r="C18" s="33">
        <f>E18+G18+I18+L18+N18+P18+R18+T18+V18+X18</f>
        <v>828</v>
      </c>
      <c r="D18" s="33">
        <f t="shared" ref="D18:D37" si="2">F18+H18+J18+M18+O18+Q18+S18+U18+W18+Y18</f>
        <v>1544</v>
      </c>
      <c r="E18" s="32">
        <v>0</v>
      </c>
      <c r="F18" s="32">
        <v>0</v>
      </c>
      <c r="G18" s="32">
        <v>2</v>
      </c>
      <c r="H18" s="32">
        <v>89</v>
      </c>
      <c r="I18" s="51">
        <v>0</v>
      </c>
      <c r="J18" s="51">
        <v>0</v>
      </c>
      <c r="K18" s="50" t="s">
        <v>60</v>
      </c>
      <c r="L18" s="250">
        <v>4</v>
      </c>
      <c r="M18" s="250">
        <v>211</v>
      </c>
      <c r="N18" s="250">
        <v>319</v>
      </c>
      <c r="O18" s="250">
        <v>319</v>
      </c>
      <c r="P18" s="250">
        <v>7</v>
      </c>
      <c r="Q18" s="250">
        <v>105</v>
      </c>
      <c r="R18" s="250">
        <v>53</v>
      </c>
      <c r="S18" s="250">
        <v>361</v>
      </c>
      <c r="T18" s="250">
        <v>244</v>
      </c>
      <c r="U18" s="250">
        <v>244</v>
      </c>
      <c r="V18" s="250">
        <v>186</v>
      </c>
      <c r="W18" s="250">
        <v>186</v>
      </c>
      <c r="X18" s="250">
        <v>13</v>
      </c>
      <c r="Y18" s="251">
        <v>29</v>
      </c>
      <c r="Z18" s="53" t="s">
        <v>135</v>
      </c>
    </row>
    <row r="19" spans="1:26" s="73" customFormat="1" ht="17.45" customHeight="1">
      <c r="A19" s="104" t="s">
        <v>62</v>
      </c>
      <c r="B19" s="249" t="s">
        <v>805</v>
      </c>
      <c r="C19" s="33">
        <f t="shared" ref="C19:D38" si="3">E19+G19+I19+L19+N19+P19+R19+T19+V19+X19</f>
        <v>1167</v>
      </c>
      <c r="D19" s="33">
        <f t="shared" si="2"/>
        <v>2408</v>
      </c>
      <c r="E19" s="32">
        <v>0</v>
      </c>
      <c r="F19" s="32">
        <v>0</v>
      </c>
      <c r="G19" s="32">
        <v>3</v>
      </c>
      <c r="H19" s="32">
        <v>118</v>
      </c>
      <c r="I19" s="51">
        <v>0</v>
      </c>
      <c r="J19" s="51">
        <v>0</v>
      </c>
      <c r="K19" s="50" t="s">
        <v>62</v>
      </c>
      <c r="L19" s="250">
        <v>7</v>
      </c>
      <c r="M19" s="250">
        <v>261</v>
      </c>
      <c r="N19" s="250">
        <v>480</v>
      </c>
      <c r="O19" s="250">
        <v>480</v>
      </c>
      <c r="P19" s="250">
        <v>9</v>
      </c>
      <c r="Q19" s="250">
        <v>126</v>
      </c>
      <c r="R19" s="250">
        <v>103</v>
      </c>
      <c r="S19" s="250">
        <v>848</v>
      </c>
      <c r="T19" s="250">
        <v>338</v>
      </c>
      <c r="U19" s="250">
        <v>338</v>
      </c>
      <c r="V19" s="250">
        <v>215</v>
      </c>
      <c r="W19" s="250">
        <v>215</v>
      </c>
      <c r="X19" s="250">
        <v>12</v>
      </c>
      <c r="Y19" s="251">
        <v>22</v>
      </c>
      <c r="Z19" s="53" t="s">
        <v>136</v>
      </c>
    </row>
    <row r="20" spans="1:26" s="73" customFormat="1" ht="17.45" customHeight="1">
      <c r="A20" s="104" t="s">
        <v>64</v>
      </c>
      <c r="B20" s="249" t="s">
        <v>806</v>
      </c>
      <c r="C20" s="33">
        <f t="shared" si="3"/>
        <v>3169</v>
      </c>
      <c r="D20" s="33">
        <f t="shared" si="2"/>
        <v>5922</v>
      </c>
      <c r="E20" s="32">
        <v>0</v>
      </c>
      <c r="F20" s="32">
        <v>0</v>
      </c>
      <c r="G20" s="32">
        <v>2</v>
      </c>
      <c r="H20" s="32">
        <v>149</v>
      </c>
      <c r="I20" s="51">
        <v>0</v>
      </c>
      <c r="J20" s="51">
        <v>0</v>
      </c>
      <c r="K20" s="50" t="s">
        <v>64</v>
      </c>
      <c r="L20" s="250">
        <v>4</v>
      </c>
      <c r="M20" s="250">
        <v>416</v>
      </c>
      <c r="N20" s="250">
        <v>1351</v>
      </c>
      <c r="O20" s="250">
        <v>1351</v>
      </c>
      <c r="P20" s="250">
        <v>33</v>
      </c>
      <c r="Q20" s="250">
        <v>689</v>
      </c>
      <c r="R20" s="250">
        <v>189</v>
      </c>
      <c r="S20" s="250">
        <v>1723</v>
      </c>
      <c r="T20" s="250">
        <v>665</v>
      </c>
      <c r="U20" s="250">
        <v>665</v>
      </c>
      <c r="V20" s="250">
        <v>919</v>
      </c>
      <c r="W20" s="250">
        <v>919</v>
      </c>
      <c r="X20" s="250">
        <v>6</v>
      </c>
      <c r="Y20" s="251">
        <v>10</v>
      </c>
      <c r="Z20" s="53" t="s">
        <v>137</v>
      </c>
    </row>
    <row r="21" spans="1:26" s="73" customFormat="1" ht="17.45" customHeight="1">
      <c r="A21" s="104" t="s">
        <v>66</v>
      </c>
      <c r="B21" s="249" t="s">
        <v>807</v>
      </c>
      <c r="C21" s="33">
        <f t="shared" si="3"/>
        <v>750</v>
      </c>
      <c r="D21" s="33">
        <f t="shared" si="2"/>
        <v>1540</v>
      </c>
      <c r="E21" s="32">
        <v>0</v>
      </c>
      <c r="F21" s="32">
        <v>0</v>
      </c>
      <c r="G21" s="32">
        <v>1</v>
      </c>
      <c r="H21" s="32">
        <v>65</v>
      </c>
      <c r="I21" s="51">
        <v>0</v>
      </c>
      <c r="J21" s="51">
        <v>0</v>
      </c>
      <c r="K21" s="50" t="s">
        <v>66</v>
      </c>
      <c r="L21" s="250">
        <v>4</v>
      </c>
      <c r="M21" s="250">
        <v>155</v>
      </c>
      <c r="N21" s="250">
        <v>346</v>
      </c>
      <c r="O21" s="250">
        <v>346</v>
      </c>
      <c r="P21" s="250">
        <v>6</v>
      </c>
      <c r="Q21" s="250">
        <v>79</v>
      </c>
      <c r="R21" s="250">
        <v>48</v>
      </c>
      <c r="S21" s="250">
        <v>545</v>
      </c>
      <c r="T21" s="250">
        <v>175</v>
      </c>
      <c r="U21" s="250">
        <v>175</v>
      </c>
      <c r="V21" s="250">
        <v>161</v>
      </c>
      <c r="W21" s="250">
        <v>161</v>
      </c>
      <c r="X21" s="250">
        <v>9</v>
      </c>
      <c r="Y21" s="251">
        <v>14</v>
      </c>
      <c r="Z21" s="53" t="s">
        <v>138</v>
      </c>
    </row>
    <row r="22" spans="1:26" s="73" customFormat="1" ht="17.45" customHeight="1">
      <c r="A22" s="104" t="s">
        <v>68</v>
      </c>
      <c r="B22" s="249" t="s">
        <v>584</v>
      </c>
      <c r="C22" s="33">
        <f t="shared" si="3"/>
        <v>811</v>
      </c>
      <c r="D22" s="33">
        <f t="shared" si="2"/>
        <v>2650</v>
      </c>
      <c r="E22" s="32">
        <v>3</v>
      </c>
      <c r="F22" s="32">
        <v>307</v>
      </c>
      <c r="G22" s="32">
        <v>1</v>
      </c>
      <c r="H22" s="32">
        <v>69</v>
      </c>
      <c r="I22" s="51">
        <v>0</v>
      </c>
      <c r="J22" s="51">
        <v>0</v>
      </c>
      <c r="K22" s="50" t="s">
        <v>68</v>
      </c>
      <c r="L22" s="250">
        <v>3</v>
      </c>
      <c r="M22" s="250">
        <v>131</v>
      </c>
      <c r="N22" s="250">
        <v>217</v>
      </c>
      <c r="O22" s="250">
        <v>217</v>
      </c>
      <c r="P22" s="250">
        <v>3</v>
      </c>
      <c r="Q22" s="250">
        <v>55</v>
      </c>
      <c r="R22" s="250">
        <v>107</v>
      </c>
      <c r="S22" s="250">
        <v>1388</v>
      </c>
      <c r="T22" s="250">
        <v>315</v>
      </c>
      <c r="U22" s="250">
        <v>315</v>
      </c>
      <c r="V22" s="250">
        <v>156</v>
      </c>
      <c r="W22" s="250">
        <v>156</v>
      </c>
      <c r="X22" s="250">
        <v>6</v>
      </c>
      <c r="Y22" s="251">
        <v>12</v>
      </c>
      <c r="Z22" s="53" t="s">
        <v>139</v>
      </c>
    </row>
    <row r="23" spans="1:26" s="73" customFormat="1" ht="17.45" customHeight="1">
      <c r="A23" s="104" t="s">
        <v>70</v>
      </c>
      <c r="B23" s="249" t="s">
        <v>808</v>
      </c>
      <c r="C23" s="33">
        <f t="shared" si="3"/>
        <v>576</v>
      </c>
      <c r="D23" s="33">
        <f t="shared" si="2"/>
        <v>1746</v>
      </c>
      <c r="E23" s="32">
        <v>1</v>
      </c>
      <c r="F23" s="32">
        <v>112</v>
      </c>
      <c r="G23" s="32">
        <v>1</v>
      </c>
      <c r="H23" s="32">
        <v>41</v>
      </c>
      <c r="I23" s="51">
        <v>0</v>
      </c>
      <c r="J23" s="51">
        <v>0</v>
      </c>
      <c r="K23" s="50" t="s">
        <v>70</v>
      </c>
      <c r="L23" s="250">
        <v>3</v>
      </c>
      <c r="M23" s="250">
        <v>97</v>
      </c>
      <c r="N23" s="250">
        <v>232</v>
      </c>
      <c r="O23" s="250">
        <v>232</v>
      </c>
      <c r="P23" s="250">
        <v>4</v>
      </c>
      <c r="Q23" s="250">
        <v>75</v>
      </c>
      <c r="R23" s="250">
        <v>38</v>
      </c>
      <c r="S23" s="250">
        <v>883</v>
      </c>
      <c r="T23" s="250">
        <v>145</v>
      </c>
      <c r="U23" s="250">
        <v>145</v>
      </c>
      <c r="V23" s="250">
        <v>144</v>
      </c>
      <c r="W23" s="250">
        <v>144</v>
      </c>
      <c r="X23" s="250">
        <v>8</v>
      </c>
      <c r="Y23" s="251">
        <v>17</v>
      </c>
      <c r="Z23" s="53" t="s">
        <v>140</v>
      </c>
    </row>
    <row r="24" spans="1:26" s="73" customFormat="1" ht="17.45" customHeight="1">
      <c r="A24" s="104" t="s">
        <v>72</v>
      </c>
      <c r="B24" s="249" t="s">
        <v>809</v>
      </c>
      <c r="C24" s="33">
        <f t="shared" si="3"/>
        <v>419</v>
      </c>
      <c r="D24" s="33">
        <f t="shared" si="2"/>
        <v>796</v>
      </c>
      <c r="E24" s="32">
        <v>0</v>
      </c>
      <c r="F24" s="32">
        <v>0</v>
      </c>
      <c r="G24" s="32">
        <v>1</v>
      </c>
      <c r="H24" s="32">
        <v>38</v>
      </c>
      <c r="I24" s="51">
        <v>0</v>
      </c>
      <c r="J24" s="51">
        <v>0</v>
      </c>
      <c r="K24" s="50" t="s">
        <v>72</v>
      </c>
      <c r="L24" s="250">
        <v>3</v>
      </c>
      <c r="M24" s="250">
        <v>97</v>
      </c>
      <c r="N24" s="250">
        <v>189</v>
      </c>
      <c r="O24" s="250">
        <v>189</v>
      </c>
      <c r="P24" s="250">
        <v>4</v>
      </c>
      <c r="Q24" s="250">
        <v>58</v>
      </c>
      <c r="R24" s="250">
        <v>21</v>
      </c>
      <c r="S24" s="250">
        <v>210</v>
      </c>
      <c r="T24" s="250">
        <v>120</v>
      </c>
      <c r="U24" s="250">
        <v>120</v>
      </c>
      <c r="V24" s="250">
        <v>79</v>
      </c>
      <c r="W24" s="250">
        <v>79</v>
      </c>
      <c r="X24" s="250">
        <v>2</v>
      </c>
      <c r="Y24" s="251">
        <v>5</v>
      </c>
      <c r="Z24" s="53" t="s">
        <v>141</v>
      </c>
    </row>
    <row r="25" spans="1:26" s="73" customFormat="1" ht="17.45" customHeight="1">
      <c r="A25" s="104" t="s">
        <v>74</v>
      </c>
      <c r="B25" s="249" t="s">
        <v>810</v>
      </c>
      <c r="C25" s="33">
        <f t="shared" si="3"/>
        <v>1454</v>
      </c>
      <c r="D25" s="33">
        <f t="shared" si="2"/>
        <v>3353</v>
      </c>
      <c r="E25" s="32">
        <v>1</v>
      </c>
      <c r="F25" s="32">
        <v>21</v>
      </c>
      <c r="G25" s="32">
        <v>2</v>
      </c>
      <c r="H25" s="32">
        <v>180</v>
      </c>
      <c r="I25" s="51">
        <v>0</v>
      </c>
      <c r="J25" s="51">
        <v>0</v>
      </c>
      <c r="K25" s="50" t="s">
        <v>74</v>
      </c>
      <c r="L25" s="250">
        <v>2</v>
      </c>
      <c r="M25" s="250">
        <v>224</v>
      </c>
      <c r="N25" s="250">
        <v>352</v>
      </c>
      <c r="O25" s="250">
        <v>352</v>
      </c>
      <c r="P25" s="250">
        <v>6</v>
      </c>
      <c r="Q25" s="250">
        <v>121</v>
      </c>
      <c r="R25" s="250">
        <v>109</v>
      </c>
      <c r="S25" s="250">
        <v>1473</v>
      </c>
      <c r="T25" s="250">
        <v>553</v>
      </c>
      <c r="U25" s="250">
        <v>553</v>
      </c>
      <c r="V25" s="250">
        <v>424</v>
      </c>
      <c r="W25" s="250">
        <v>424</v>
      </c>
      <c r="X25" s="250">
        <v>5</v>
      </c>
      <c r="Y25" s="251">
        <v>5</v>
      </c>
      <c r="Z25" s="53" t="s">
        <v>142</v>
      </c>
    </row>
    <row r="26" spans="1:26" s="73" customFormat="1" ht="17.45" customHeight="1">
      <c r="A26" s="104" t="s">
        <v>76</v>
      </c>
      <c r="B26" s="249" t="s">
        <v>811</v>
      </c>
      <c r="C26" s="33">
        <f t="shared" si="3"/>
        <v>93</v>
      </c>
      <c r="D26" s="33">
        <f t="shared" si="2"/>
        <v>218</v>
      </c>
      <c r="E26" s="32">
        <v>0</v>
      </c>
      <c r="F26" s="32">
        <v>0</v>
      </c>
      <c r="G26" s="32">
        <v>0</v>
      </c>
      <c r="H26" s="32">
        <v>0</v>
      </c>
      <c r="I26" s="32">
        <v>1</v>
      </c>
      <c r="J26" s="32">
        <v>11</v>
      </c>
      <c r="K26" s="50" t="s">
        <v>76</v>
      </c>
      <c r="L26" s="250">
        <v>1</v>
      </c>
      <c r="M26" s="250">
        <v>8</v>
      </c>
      <c r="N26" s="250">
        <v>29</v>
      </c>
      <c r="O26" s="250">
        <v>29</v>
      </c>
      <c r="P26" s="250">
        <v>1</v>
      </c>
      <c r="Q26" s="250">
        <v>7</v>
      </c>
      <c r="R26" s="250">
        <v>12</v>
      </c>
      <c r="S26" s="250">
        <v>113</v>
      </c>
      <c r="T26" s="250">
        <v>41</v>
      </c>
      <c r="U26" s="250">
        <v>41</v>
      </c>
      <c r="V26" s="250">
        <v>7</v>
      </c>
      <c r="W26" s="250">
        <v>7</v>
      </c>
      <c r="X26" s="250">
        <v>1</v>
      </c>
      <c r="Y26" s="251">
        <v>2</v>
      </c>
      <c r="Z26" s="53" t="s">
        <v>143</v>
      </c>
    </row>
    <row r="27" spans="1:26" s="73" customFormat="1" ht="17.45" customHeight="1">
      <c r="A27" s="104" t="s">
        <v>78</v>
      </c>
      <c r="B27" s="249" t="s">
        <v>812</v>
      </c>
      <c r="C27" s="33">
        <f t="shared" si="3"/>
        <v>268</v>
      </c>
      <c r="D27" s="33">
        <f t="shared" si="2"/>
        <v>994</v>
      </c>
      <c r="E27" s="32">
        <v>0</v>
      </c>
      <c r="F27" s="32">
        <v>0</v>
      </c>
      <c r="G27" s="32">
        <v>0</v>
      </c>
      <c r="H27" s="32">
        <v>0</v>
      </c>
      <c r="I27" s="32">
        <v>1</v>
      </c>
      <c r="J27" s="32">
        <v>22</v>
      </c>
      <c r="K27" s="50" t="s">
        <v>78</v>
      </c>
      <c r="L27" s="250">
        <v>3</v>
      </c>
      <c r="M27" s="250">
        <v>43</v>
      </c>
      <c r="N27" s="250">
        <v>78</v>
      </c>
      <c r="O27" s="250">
        <v>78</v>
      </c>
      <c r="P27" s="250">
        <v>3</v>
      </c>
      <c r="Q27" s="250">
        <v>35</v>
      </c>
      <c r="R27" s="250">
        <v>29</v>
      </c>
      <c r="S27" s="250">
        <v>659</v>
      </c>
      <c r="T27" s="250">
        <v>103</v>
      </c>
      <c r="U27" s="250">
        <v>103</v>
      </c>
      <c r="V27" s="250">
        <v>47</v>
      </c>
      <c r="W27" s="250">
        <v>47</v>
      </c>
      <c r="X27" s="250">
        <v>4</v>
      </c>
      <c r="Y27" s="251">
        <v>7</v>
      </c>
      <c r="Z27" s="53" t="s">
        <v>144</v>
      </c>
    </row>
    <row r="28" spans="1:26" s="73" customFormat="1" ht="17.45" customHeight="1">
      <c r="A28" s="104" t="s">
        <v>80</v>
      </c>
      <c r="B28" s="249" t="s">
        <v>813</v>
      </c>
      <c r="C28" s="33">
        <f t="shared" si="3"/>
        <v>100</v>
      </c>
      <c r="D28" s="33">
        <f t="shared" si="2"/>
        <v>234</v>
      </c>
      <c r="E28" s="32">
        <v>0</v>
      </c>
      <c r="F28" s="32">
        <v>0</v>
      </c>
      <c r="G28" s="32">
        <v>0</v>
      </c>
      <c r="H28" s="32">
        <v>0</v>
      </c>
      <c r="I28" s="32">
        <v>1</v>
      </c>
      <c r="J28" s="32">
        <v>18</v>
      </c>
      <c r="K28" s="50" t="s">
        <v>80</v>
      </c>
      <c r="L28" s="250">
        <v>2</v>
      </c>
      <c r="M28" s="250">
        <v>25</v>
      </c>
      <c r="N28" s="250">
        <v>27</v>
      </c>
      <c r="O28" s="250">
        <v>27</v>
      </c>
      <c r="P28" s="250">
        <v>2</v>
      </c>
      <c r="Q28" s="250">
        <v>13</v>
      </c>
      <c r="R28" s="250">
        <v>5</v>
      </c>
      <c r="S28" s="250">
        <v>88</v>
      </c>
      <c r="T28" s="250">
        <v>21</v>
      </c>
      <c r="U28" s="250">
        <v>21</v>
      </c>
      <c r="V28" s="250">
        <v>40</v>
      </c>
      <c r="W28" s="250">
        <v>40</v>
      </c>
      <c r="X28" s="250">
        <v>2</v>
      </c>
      <c r="Y28" s="251">
        <v>2</v>
      </c>
      <c r="Z28" s="53" t="s">
        <v>145</v>
      </c>
    </row>
    <row r="29" spans="1:26" s="73" customFormat="1" ht="17.45" customHeight="1">
      <c r="A29" s="104" t="s">
        <v>82</v>
      </c>
      <c r="B29" s="249" t="s">
        <v>814</v>
      </c>
      <c r="C29" s="33">
        <f t="shared" si="3"/>
        <v>70</v>
      </c>
      <c r="D29" s="33">
        <f t="shared" si="2"/>
        <v>100</v>
      </c>
      <c r="E29" s="32">
        <v>0</v>
      </c>
      <c r="F29" s="32">
        <v>0</v>
      </c>
      <c r="G29" s="32">
        <v>0</v>
      </c>
      <c r="H29" s="32">
        <v>0</v>
      </c>
      <c r="I29" s="32">
        <v>1</v>
      </c>
      <c r="J29" s="32">
        <v>13</v>
      </c>
      <c r="K29" s="50" t="s">
        <v>82</v>
      </c>
      <c r="L29" s="250">
        <v>1</v>
      </c>
      <c r="M29" s="250">
        <v>15</v>
      </c>
      <c r="N29" s="250">
        <v>17</v>
      </c>
      <c r="O29" s="250">
        <v>17</v>
      </c>
      <c r="P29" s="250">
        <v>1</v>
      </c>
      <c r="Q29" s="250">
        <v>5</v>
      </c>
      <c r="R29" s="250">
        <v>2</v>
      </c>
      <c r="S29" s="250">
        <v>2</v>
      </c>
      <c r="T29" s="250">
        <v>33</v>
      </c>
      <c r="U29" s="250">
        <v>33</v>
      </c>
      <c r="V29" s="250">
        <v>14</v>
      </c>
      <c r="W29" s="250">
        <v>14</v>
      </c>
      <c r="X29" s="250">
        <v>1</v>
      </c>
      <c r="Y29" s="251">
        <v>1</v>
      </c>
      <c r="Z29" s="53" t="s">
        <v>146</v>
      </c>
    </row>
    <row r="30" spans="1:26" s="73" customFormat="1" ht="17.45" customHeight="1">
      <c r="A30" s="104" t="s">
        <v>84</v>
      </c>
      <c r="B30" s="249" t="s">
        <v>815</v>
      </c>
      <c r="C30" s="33">
        <f t="shared" si="3"/>
        <v>183</v>
      </c>
      <c r="D30" s="33">
        <f t="shared" si="2"/>
        <v>247</v>
      </c>
      <c r="E30" s="32">
        <v>0</v>
      </c>
      <c r="F30" s="32">
        <v>0</v>
      </c>
      <c r="G30" s="32">
        <v>0</v>
      </c>
      <c r="H30" s="32">
        <v>0</v>
      </c>
      <c r="I30" s="32">
        <v>1</v>
      </c>
      <c r="J30" s="32">
        <v>21</v>
      </c>
      <c r="K30" s="50" t="s">
        <v>84</v>
      </c>
      <c r="L30" s="250">
        <v>1</v>
      </c>
      <c r="M30" s="250">
        <v>24</v>
      </c>
      <c r="N30" s="250">
        <v>71</v>
      </c>
      <c r="O30" s="250">
        <v>71</v>
      </c>
      <c r="P30" s="250">
        <v>2</v>
      </c>
      <c r="Q30" s="250">
        <v>22</v>
      </c>
      <c r="R30" s="250">
        <v>7</v>
      </c>
      <c r="S30" s="250">
        <v>7</v>
      </c>
      <c r="T30" s="250">
        <v>39</v>
      </c>
      <c r="U30" s="250">
        <v>39</v>
      </c>
      <c r="V30" s="250">
        <v>60</v>
      </c>
      <c r="W30" s="250">
        <v>60</v>
      </c>
      <c r="X30" s="250">
        <v>2</v>
      </c>
      <c r="Y30" s="251">
        <v>3</v>
      </c>
      <c r="Z30" s="53" t="s">
        <v>147</v>
      </c>
    </row>
    <row r="31" spans="1:26" s="73" customFormat="1" ht="17.45" customHeight="1">
      <c r="A31" s="104" t="s">
        <v>86</v>
      </c>
      <c r="B31" s="249" t="s">
        <v>816</v>
      </c>
      <c r="C31" s="33">
        <f t="shared" si="3"/>
        <v>189</v>
      </c>
      <c r="D31" s="33">
        <f t="shared" si="2"/>
        <v>458</v>
      </c>
      <c r="E31" s="32">
        <v>0</v>
      </c>
      <c r="F31" s="32">
        <v>0</v>
      </c>
      <c r="G31" s="32">
        <v>0</v>
      </c>
      <c r="H31" s="32">
        <v>0</v>
      </c>
      <c r="I31" s="32">
        <v>1</v>
      </c>
      <c r="J31" s="32">
        <v>22</v>
      </c>
      <c r="K31" s="50" t="s">
        <v>86</v>
      </c>
      <c r="L31" s="250">
        <v>1</v>
      </c>
      <c r="M31" s="250">
        <v>12</v>
      </c>
      <c r="N31" s="250">
        <v>62</v>
      </c>
      <c r="O31" s="250">
        <v>62</v>
      </c>
      <c r="P31" s="252">
        <v>1</v>
      </c>
      <c r="Q31" s="252">
        <v>19</v>
      </c>
      <c r="R31" s="250">
        <v>7</v>
      </c>
      <c r="S31" s="250">
        <v>226</v>
      </c>
      <c r="T31" s="250">
        <v>65</v>
      </c>
      <c r="U31" s="250">
        <v>65</v>
      </c>
      <c r="V31" s="250">
        <v>50</v>
      </c>
      <c r="W31" s="250">
        <v>50</v>
      </c>
      <c r="X31" s="250">
        <v>2</v>
      </c>
      <c r="Y31" s="251">
        <v>2</v>
      </c>
      <c r="Z31" s="53" t="s">
        <v>148</v>
      </c>
    </row>
    <row r="32" spans="1:26" s="73" customFormat="1" ht="17.45" customHeight="1">
      <c r="A32" s="104" t="s">
        <v>88</v>
      </c>
      <c r="B32" s="249" t="s">
        <v>817</v>
      </c>
      <c r="C32" s="33">
        <f t="shared" si="3"/>
        <v>171</v>
      </c>
      <c r="D32" s="33">
        <f t="shared" si="2"/>
        <v>427</v>
      </c>
      <c r="E32" s="32">
        <v>0</v>
      </c>
      <c r="F32" s="32">
        <v>0</v>
      </c>
      <c r="G32" s="32">
        <v>0</v>
      </c>
      <c r="H32" s="32">
        <v>0</v>
      </c>
      <c r="I32" s="32">
        <v>2</v>
      </c>
      <c r="J32" s="32">
        <v>27</v>
      </c>
      <c r="K32" s="50" t="s">
        <v>88</v>
      </c>
      <c r="L32" s="250">
        <v>1</v>
      </c>
      <c r="M32" s="250">
        <v>16</v>
      </c>
      <c r="N32" s="250">
        <v>27</v>
      </c>
      <c r="O32" s="250">
        <v>27</v>
      </c>
      <c r="P32" s="250">
        <v>2</v>
      </c>
      <c r="Q32" s="250">
        <v>13</v>
      </c>
      <c r="R32" s="250">
        <v>17</v>
      </c>
      <c r="S32" s="250">
        <v>222</v>
      </c>
      <c r="T32" s="250">
        <v>60</v>
      </c>
      <c r="U32" s="250">
        <v>60</v>
      </c>
      <c r="V32" s="250">
        <v>62</v>
      </c>
      <c r="W32" s="250">
        <v>62</v>
      </c>
      <c r="X32" s="250">
        <v>0</v>
      </c>
      <c r="Y32" s="251">
        <v>0</v>
      </c>
      <c r="Z32" s="53" t="s">
        <v>149</v>
      </c>
    </row>
    <row r="33" spans="1:26" s="73" customFormat="1" ht="17.45" customHeight="1">
      <c r="A33" s="104" t="s">
        <v>90</v>
      </c>
      <c r="B33" s="249" t="s">
        <v>818</v>
      </c>
      <c r="C33" s="33">
        <f t="shared" si="3"/>
        <v>219</v>
      </c>
      <c r="D33" s="33">
        <f t="shared" si="2"/>
        <v>1292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29</v>
      </c>
      <c r="K33" s="50" t="s">
        <v>90</v>
      </c>
      <c r="L33" s="250">
        <v>1</v>
      </c>
      <c r="M33" s="250">
        <v>30</v>
      </c>
      <c r="N33" s="250">
        <v>31</v>
      </c>
      <c r="O33" s="250">
        <v>31</v>
      </c>
      <c r="P33" s="250">
        <v>2</v>
      </c>
      <c r="Q33" s="250">
        <v>24</v>
      </c>
      <c r="R33" s="250">
        <v>44</v>
      </c>
      <c r="S33" s="250">
        <v>1038</v>
      </c>
      <c r="T33" s="250">
        <v>98</v>
      </c>
      <c r="U33" s="250">
        <v>98</v>
      </c>
      <c r="V33" s="250">
        <v>42</v>
      </c>
      <c r="W33" s="250">
        <v>42</v>
      </c>
      <c r="X33" s="250">
        <v>0</v>
      </c>
      <c r="Y33" s="251">
        <v>0</v>
      </c>
      <c r="Z33" s="53" t="s">
        <v>150</v>
      </c>
    </row>
    <row r="34" spans="1:26" s="73" customFormat="1" ht="17.45" customHeight="1">
      <c r="A34" s="104" t="s">
        <v>92</v>
      </c>
      <c r="B34" s="249" t="s">
        <v>819</v>
      </c>
      <c r="C34" s="33">
        <f t="shared" si="3"/>
        <v>752</v>
      </c>
      <c r="D34" s="33">
        <f t="shared" si="2"/>
        <v>1684</v>
      </c>
      <c r="E34" s="32">
        <v>1</v>
      </c>
      <c r="F34" s="32">
        <v>305</v>
      </c>
      <c r="G34" s="32">
        <v>0</v>
      </c>
      <c r="H34" s="32">
        <v>0</v>
      </c>
      <c r="I34" s="32">
        <v>2</v>
      </c>
      <c r="J34" s="32">
        <v>31</v>
      </c>
      <c r="K34" s="50" t="s">
        <v>92</v>
      </c>
      <c r="L34" s="250">
        <v>1</v>
      </c>
      <c r="M34" s="250">
        <v>44</v>
      </c>
      <c r="N34" s="250">
        <v>177</v>
      </c>
      <c r="O34" s="250">
        <v>177</v>
      </c>
      <c r="P34" s="250">
        <v>5</v>
      </c>
      <c r="Q34" s="250">
        <v>126</v>
      </c>
      <c r="R34" s="250">
        <v>89</v>
      </c>
      <c r="S34" s="250">
        <v>524</v>
      </c>
      <c r="T34" s="250">
        <v>255</v>
      </c>
      <c r="U34" s="250">
        <v>255</v>
      </c>
      <c r="V34" s="250">
        <v>221</v>
      </c>
      <c r="W34" s="250">
        <v>221</v>
      </c>
      <c r="X34" s="250">
        <v>1</v>
      </c>
      <c r="Y34" s="251">
        <v>1</v>
      </c>
      <c r="Z34" s="53" t="s">
        <v>151</v>
      </c>
    </row>
    <row r="35" spans="1:26" s="73" customFormat="1" ht="17.45" customHeight="1">
      <c r="A35" s="104" t="s">
        <v>94</v>
      </c>
      <c r="B35" s="249" t="s">
        <v>820</v>
      </c>
      <c r="C35" s="33">
        <f t="shared" si="3"/>
        <v>212</v>
      </c>
      <c r="D35" s="33">
        <f t="shared" si="2"/>
        <v>338</v>
      </c>
      <c r="E35" s="32">
        <v>0</v>
      </c>
      <c r="F35" s="32">
        <v>0</v>
      </c>
      <c r="G35" s="32">
        <v>0</v>
      </c>
      <c r="H35" s="32">
        <v>0</v>
      </c>
      <c r="I35" s="32">
        <v>1</v>
      </c>
      <c r="J35" s="32">
        <v>22</v>
      </c>
      <c r="K35" s="50" t="s">
        <v>94</v>
      </c>
      <c r="L35" s="250">
        <v>3</v>
      </c>
      <c r="M35" s="250">
        <v>64</v>
      </c>
      <c r="N35" s="250">
        <v>75</v>
      </c>
      <c r="O35" s="250">
        <v>75</v>
      </c>
      <c r="P35" s="250">
        <v>2</v>
      </c>
      <c r="Q35" s="250">
        <v>26</v>
      </c>
      <c r="R35" s="250">
        <v>8</v>
      </c>
      <c r="S35" s="250">
        <v>27</v>
      </c>
      <c r="T35" s="250">
        <v>85</v>
      </c>
      <c r="U35" s="250">
        <v>85</v>
      </c>
      <c r="V35" s="250">
        <v>32</v>
      </c>
      <c r="W35" s="250">
        <v>32</v>
      </c>
      <c r="X35" s="250">
        <v>6</v>
      </c>
      <c r="Y35" s="251">
        <v>7</v>
      </c>
      <c r="Z35" s="53" t="s">
        <v>152</v>
      </c>
    </row>
    <row r="36" spans="1:26" s="73" customFormat="1" ht="17.45" customHeight="1">
      <c r="A36" s="104" t="s">
        <v>96</v>
      </c>
      <c r="B36" s="249" t="s">
        <v>821</v>
      </c>
      <c r="C36" s="33">
        <f t="shared" si="3"/>
        <v>176</v>
      </c>
      <c r="D36" s="33">
        <f t="shared" si="2"/>
        <v>225</v>
      </c>
      <c r="E36" s="32">
        <v>0</v>
      </c>
      <c r="F36" s="32">
        <v>0</v>
      </c>
      <c r="G36" s="32">
        <v>0</v>
      </c>
      <c r="H36" s="32">
        <v>0</v>
      </c>
      <c r="I36" s="32">
        <v>1</v>
      </c>
      <c r="J36" s="32">
        <v>13</v>
      </c>
      <c r="K36" s="50" t="s">
        <v>96</v>
      </c>
      <c r="L36" s="250">
        <v>1</v>
      </c>
      <c r="M36" s="250">
        <v>27</v>
      </c>
      <c r="N36" s="250">
        <v>41</v>
      </c>
      <c r="O36" s="250">
        <v>41</v>
      </c>
      <c r="P36" s="250">
        <v>1</v>
      </c>
      <c r="Q36" s="250">
        <v>10</v>
      </c>
      <c r="R36" s="250">
        <v>18</v>
      </c>
      <c r="S36" s="250">
        <v>18</v>
      </c>
      <c r="T36" s="250">
        <v>54</v>
      </c>
      <c r="U36" s="250">
        <v>54</v>
      </c>
      <c r="V36" s="250">
        <v>58</v>
      </c>
      <c r="W36" s="250">
        <v>58</v>
      </c>
      <c r="X36" s="250">
        <v>2</v>
      </c>
      <c r="Y36" s="251">
        <v>4</v>
      </c>
      <c r="Z36" s="53" t="s">
        <v>153</v>
      </c>
    </row>
    <row r="37" spans="1:26" s="73" customFormat="1" ht="17.45" customHeight="1">
      <c r="A37" s="104" t="s">
        <v>98</v>
      </c>
      <c r="B37" s="249" t="s">
        <v>822</v>
      </c>
      <c r="C37" s="33">
        <f t="shared" si="3"/>
        <v>169</v>
      </c>
      <c r="D37" s="33">
        <f t="shared" si="2"/>
        <v>269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22</v>
      </c>
      <c r="K37" s="50" t="s">
        <v>98</v>
      </c>
      <c r="L37" s="250">
        <v>2</v>
      </c>
      <c r="M37" s="250">
        <v>30</v>
      </c>
      <c r="N37" s="250">
        <v>72</v>
      </c>
      <c r="O37" s="250">
        <v>72</v>
      </c>
      <c r="P37" s="250">
        <v>3</v>
      </c>
      <c r="Q37" s="250">
        <v>47</v>
      </c>
      <c r="R37" s="250">
        <v>4</v>
      </c>
      <c r="S37" s="250">
        <v>8</v>
      </c>
      <c r="T37" s="250">
        <v>28</v>
      </c>
      <c r="U37" s="250">
        <v>28</v>
      </c>
      <c r="V37" s="250">
        <v>55</v>
      </c>
      <c r="W37" s="250">
        <v>55</v>
      </c>
      <c r="X37" s="250">
        <v>4</v>
      </c>
      <c r="Y37" s="251">
        <v>7</v>
      </c>
      <c r="Z37" s="53" t="s">
        <v>154</v>
      </c>
    </row>
    <row r="38" spans="1:26" s="73" customFormat="1" ht="17.45" customHeight="1" thickBot="1">
      <c r="A38" s="237" t="s">
        <v>100</v>
      </c>
      <c r="B38" s="253" t="s">
        <v>823</v>
      </c>
      <c r="C38" s="55">
        <f t="shared" si="3"/>
        <v>78</v>
      </c>
      <c r="D38" s="37">
        <f t="shared" si="3"/>
        <v>214</v>
      </c>
      <c r="E38" s="36">
        <v>0</v>
      </c>
      <c r="F38" s="36">
        <v>0</v>
      </c>
      <c r="G38" s="36">
        <v>0</v>
      </c>
      <c r="H38" s="36">
        <v>0</v>
      </c>
      <c r="I38" s="36">
        <v>1</v>
      </c>
      <c r="J38" s="36">
        <v>11</v>
      </c>
      <c r="K38" s="254" t="s">
        <v>100</v>
      </c>
      <c r="L38" s="167">
        <v>1</v>
      </c>
      <c r="M38" s="36">
        <v>19</v>
      </c>
      <c r="N38" s="36">
        <v>33</v>
      </c>
      <c r="O38" s="36">
        <v>33</v>
      </c>
      <c r="P38" s="36">
        <v>10</v>
      </c>
      <c r="Q38" s="36">
        <v>118</v>
      </c>
      <c r="R38" s="36">
        <v>0</v>
      </c>
      <c r="S38" s="36">
        <v>0</v>
      </c>
      <c r="T38" s="36">
        <v>7</v>
      </c>
      <c r="U38" s="36">
        <v>7</v>
      </c>
      <c r="V38" s="36">
        <v>25</v>
      </c>
      <c r="W38" s="36">
        <v>25</v>
      </c>
      <c r="X38" s="36">
        <v>1</v>
      </c>
      <c r="Y38" s="57">
        <v>1</v>
      </c>
      <c r="Z38" s="255" t="s">
        <v>155</v>
      </c>
    </row>
    <row r="39" spans="1:26" s="156" customFormat="1" ht="11.1" customHeight="1">
      <c r="A39" s="256" t="s">
        <v>54</v>
      </c>
      <c r="B39" s="256"/>
      <c r="C39" s="257"/>
      <c r="D39" s="257"/>
      <c r="E39" s="257"/>
      <c r="F39" s="257"/>
      <c r="G39" s="257"/>
      <c r="I39" s="257"/>
      <c r="J39" s="97" t="s">
        <v>55</v>
      </c>
      <c r="K39" s="256" t="s">
        <v>54</v>
      </c>
      <c r="S39" s="97"/>
      <c r="T39" s="256"/>
      <c r="U39" s="168"/>
      <c r="V39" s="168"/>
      <c r="W39" s="168"/>
      <c r="X39" s="168"/>
      <c r="Z39" s="97" t="s">
        <v>55</v>
      </c>
    </row>
    <row r="40" spans="1:26" s="101" customFormat="1" ht="11.1" customHeight="1">
      <c r="A40" s="100" t="s">
        <v>156</v>
      </c>
      <c r="B40" s="100"/>
      <c r="J40" s="102"/>
      <c r="K40" s="156" t="s">
        <v>156</v>
      </c>
      <c r="L40" s="102"/>
      <c r="T40" s="156"/>
    </row>
    <row r="41" spans="1:26" s="73" customFormat="1" ht="11.25">
      <c r="A41" s="103"/>
      <c r="B41" s="103"/>
      <c r="J41" s="104"/>
      <c r="K41" s="104"/>
      <c r="L41" s="104"/>
    </row>
    <row r="42" spans="1:26" s="73" customFormat="1" ht="11.25">
      <c r="A42" s="103"/>
      <c r="B42" s="103"/>
      <c r="J42" s="104"/>
      <c r="K42" s="104"/>
      <c r="L42" s="104"/>
    </row>
    <row r="43" spans="1:26" s="73" customFormat="1" ht="11.25">
      <c r="A43" s="103"/>
      <c r="B43" s="103"/>
      <c r="J43" s="104"/>
      <c r="K43" s="104"/>
      <c r="L43" s="104"/>
    </row>
    <row r="44" spans="1:26" s="73" customFormat="1" ht="11.25">
      <c r="A44" s="103"/>
      <c r="B44" s="103"/>
      <c r="J44" s="104"/>
      <c r="K44" s="104"/>
      <c r="L44" s="104"/>
    </row>
    <row r="45" spans="1:26" s="73" customFormat="1" ht="11.25">
      <c r="A45" s="103"/>
      <c r="B45" s="103"/>
      <c r="J45" s="104"/>
      <c r="K45" s="104"/>
      <c r="L45" s="104"/>
    </row>
    <row r="46" spans="1:26" s="73" customFormat="1" ht="11.25">
      <c r="A46" s="103"/>
      <c r="B46" s="103"/>
      <c r="J46" s="104"/>
      <c r="K46" s="104"/>
      <c r="L46" s="104"/>
    </row>
    <row r="47" spans="1:26" s="73" customFormat="1" ht="11.25">
      <c r="A47" s="103"/>
      <c r="B47" s="103"/>
      <c r="J47" s="104"/>
      <c r="K47" s="104"/>
      <c r="L47" s="104"/>
    </row>
    <row r="48" spans="1:26" s="73" customFormat="1" ht="11.25">
      <c r="A48" s="103"/>
      <c r="B48" s="103"/>
      <c r="J48" s="104"/>
      <c r="K48" s="104"/>
      <c r="L48" s="104"/>
    </row>
    <row r="49" spans="1:12" s="73" customFormat="1" ht="11.25">
      <c r="A49" s="103"/>
      <c r="B49" s="103"/>
      <c r="J49" s="104"/>
      <c r="K49" s="104"/>
      <c r="L49" s="104"/>
    </row>
    <row r="50" spans="1:12" s="73" customFormat="1" ht="11.25">
      <c r="A50" s="103"/>
      <c r="B50" s="103"/>
      <c r="J50" s="104"/>
      <c r="K50" s="104"/>
      <c r="L50" s="104"/>
    </row>
    <row r="51" spans="1:12" s="73" customFormat="1" ht="11.25">
      <c r="A51" s="103"/>
      <c r="B51" s="103"/>
      <c r="J51" s="104"/>
      <c r="K51" s="104"/>
      <c r="L51" s="104"/>
    </row>
    <row r="52" spans="1:12" s="73" customFormat="1" ht="11.25">
      <c r="A52" s="103"/>
      <c r="B52" s="103"/>
      <c r="J52" s="104"/>
      <c r="K52" s="104"/>
      <c r="L52" s="104"/>
    </row>
    <row r="53" spans="1:12" s="73" customFormat="1" ht="11.25">
      <c r="A53" s="103"/>
      <c r="B53" s="103"/>
      <c r="J53" s="104"/>
      <c r="K53" s="104"/>
      <c r="L53" s="104"/>
    </row>
    <row r="54" spans="1:12" s="73" customFormat="1" ht="11.25">
      <c r="A54" s="103"/>
      <c r="B54" s="103"/>
      <c r="J54" s="104"/>
      <c r="K54" s="104"/>
      <c r="L54" s="104"/>
    </row>
    <row r="55" spans="1:12" s="73" customFormat="1" ht="11.25">
      <c r="A55" s="103"/>
      <c r="B55" s="103"/>
      <c r="J55" s="104"/>
      <c r="K55" s="104"/>
      <c r="L55" s="104"/>
    </row>
    <row r="56" spans="1:12" s="73" customFormat="1" ht="11.25">
      <c r="A56" s="103"/>
      <c r="B56" s="103"/>
      <c r="J56" s="104"/>
      <c r="K56" s="104"/>
      <c r="L56" s="104"/>
    </row>
    <row r="57" spans="1:12" s="73" customFormat="1" ht="11.25">
      <c r="A57" s="103"/>
      <c r="B57" s="103"/>
      <c r="J57" s="104"/>
      <c r="K57" s="104"/>
      <c r="L57" s="104"/>
    </row>
    <row r="58" spans="1:12" s="73" customFormat="1" ht="11.25">
      <c r="A58" s="103"/>
      <c r="B58" s="103"/>
      <c r="J58" s="104"/>
      <c r="K58" s="104"/>
      <c r="L58" s="104"/>
    </row>
    <row r="59" spans="1:12" s="73" customFormat="1" ht="11.25">
      <c r="A59" s="103"/>
      <c r="B59" s="103"/>
      <c r="J59" s="104"/>
      <c r="K59" s="104"/>
      <c r="L59" s="104"/>
    </row>
    <row r="60" spans="1:12" s="73" customFormat="1" ht="11.25">
      <c r="A60" s="103"/>
      <c r="B60" s="103"/>
      <c r="J60" s="104"/>
      <c r="K60" s="104"/>
      <c r="L60" s="104"/>
    </row>
    <row r="61" spans="1:12" s="73" customFormat="1" ht="11.25">
      <c r="A61" s="103"/>
      <c r="B61" s="103"/>
      <c r="J61" s="104"/>
      <c r="K61" s="104"/>
      <c r="L61" s="104"/>
    </row>
    <row r="62" spans="1:12" s="73" customFormat="1" ht="11.25">
      <c r="A62" s="103"/>
      <c r="B62" s="103"/>
      <c r="J62" s="104"/>
      <c r="K62" s="104"/>
      <c r="L62" s="104"/>
    </row>
    <row r="63" spans="1:12" s="73" customFormat="1" ht="11.25">
      <c r="A63" s="103"/>
      <c r="B63" s="103"/>
      <c r="J63" s="104"/>
      <c r="K63" s="104"/>
      <c r="L63" s="104"/>
    </row>
    <row r="64" spans="1:12" s="73" customFormat="1" ht="11.25">
      <c r="A64" s="103"/>
      <c r="B64" s="103"/>
      <c r="J64" s="104"/>
      <c r="K64" s="104"/>
      <c r="L64" s="104"/>
    </row>
    <row r="65" spans="1:12" s="73" customFormat="1" ht="11.25">
      <c r="A65" s="103"/>
      <c r="B65" s="103"/>
      <c r="J65" s="104"/>
      <c r="K65" s="104"/>
      <c r="L65" s="104"/>
    </row>
    <row r="66" spans="1:12" s="73" customFormat="1" ht="11.25">
      <c r="A66" s="103"/>
      <c r="B66" s="103"/>
      <c r="J66" s="104"/>
      <c r="K66" s="104"/>
      <c r="L66" s="104"/>
    </row>
    <row r="67" spans="1:12" s="73" customFormat="1" ht="11.25">
      <c r="A67" s="103"/>
      <c r="B67" s="103"/>
      <c r="J67" s="104"/>
      <c r="K67" s="104"/>
      <c r="L67" s="104"/>
    </row>
    <row r="68" spans="1:12" s="73" customFormat="1" ht="11.25">
      <c r="A68" s="103"/>
      <c r="B68" s="103"/>
      <c r="J68" s="104"/>
      <c r="K68" s="104"/>
      <c r="L68" s="104"/>
    </row>
    <row r="69" spans="1:12" s="73" customFormat="1" ht="11.25">
      <c r="A69" s="103"/>
      <c r="B69" s="103"/>
      <c r="J69" s="104"/>
      <c r="K69" s="104"/>
      <c r="L69" s="104"/>
    </row>
    <row r="70" spans="1:12" s="73" customFormat="1" ht="11.25">
      <c r="A70" s="103"/>
      <c r="B70" s="103"/>
      <c r="J70" s="104"/>
      <c r="K70" s="104"/>
      <c r="L70" s="104"/>
    </row>
    <row r="71" spans="1:12" s="73" customFormat="1" ht="11.25">
      <c r="A71" s="103"/>
      <c r="B71" s="103"/>
      <c r="J71" s="104"/>
      <c r="K71" s="104"/>
      <c r="L71" s="104"/>
    </row>
    <row r="72" spans="1:12" s="73" customFormat="1" ht="11.25">
      <c r="A72" s="103"/>
      <c r="B72" s="103"/>
      <c r="J72" s="104"/>
      <c r="K72" s="104"/>
      <c r="L72" s="104"/>
    </row>
    <row r="73" spans="1:12" s="73" customFormat="1" ht="11.25">
      <c r="A73" s="103"/>
      <c r="B73" s="103"/>
      <c r="J73" s="104"/>
      <c r="K73" s="104"/>
      <c r="L73" s="104"/>
    </row>
    <row r="74" spans="1:12" s="73" customFormat="1" ht="11.25">
      <c r="A74" s="103"/>
      <c r="B74" s="103"/>
      <c r="J74" s="104"/>
      <c r="K74" s="104"/>
      <c r="L74" s="104"/>
    </row>
    <row r="75" spans="1:12" s="73" customFormat="1" ht="11.25">
      <c r="A75" s="103"/>
      <c r="B75" s="103"/>
      <c r="J75" s="104"/>
      <c r="K75" s="104"/>
      <c r="L75" s="104"/>
    </row>
    <row r="76" spans="1:12" s="73" customFormat="1" ht="11.25">
      <c r="A76" s="103"/>
      <c r="B76" s="103"/>
      <c r="J76" s="104"/>
      <c r="K76" s="104"/>
      <c r="L76" s="104"/>
    </row>
    <row r="77" spans="1:12" s="73" customFormat="1" ht="11.25">
      <c r="A77" s="103"/>
      <c r="B77" s="103"/>
      <c r="J77" s="104"/>
      <c r="K77" s="104"/>
      <c r="L77" s="104"/>
    </row>
    <row r="78" spans="1:12" s="73" customFormat="1" ht="11.25">
      <c r="A78" s="103"/>
      <c r="B78" s="103"/>
      <c r="J78" s="104"/>
      <c r="K78" s="104"/>
      <c r="L78" s="104"/>
    </row>
    <row r="79" spans="1:12" s="73" customFormat="1" ht="11.25">
      <c r="A79" s="103"/>
      <c r="B79" s="103"/>
      <c r="J79" s="104"/>
      <c r="K79" s="104"/>
      <c r="L79" s="104"/>
    </row>
    <row r="80" spans="1:12" s="73" customFormat="1" ht="11.25">
      <c r="A80" s="103"/>
      <c r="B80" s="103"/>
      <c r="J80" s="104"/>
      <c r="K80" s="104"/>
      <c r="L80" s="104"/>
    </row>
    <row r="81" spans="1:12" s="73" customFormat="1" ht="11.25">
      <c r="A81" s="103"/>
      <c r="B81" s="103"/>
      <c r="J81" s="104"/>
      <c r="K81" s="104"/>
      <c r="L81" s="104"/>
    </row>
    <row r="82" spans="1:12" s="73" customFormat="1" ht="11.25">
      <c r="A82" s="103"/>
      <c r="B82" s="103"/>
      <c r="J82" s="104"/>
      <c r="K82" s="104"/>
      <c r="L82" s="104"/>
    </row>
    <row r="83" spans="1:12" s="73" customFormat="1" ht="11.25">
      <c r="A83" s="103"/>
      <c r="B83" s="103"/>
      <c r="J83" s="104"/>
      <c r="K83" s="104"/>
      <c r="L83" s="104"/>
    </row>
    <row r="84" spans="1:12" s="73" customFormat="1" ht="11.25">
      <c r="A84" s="103"/>
      <c r="B84" s="103"/>
      <c r="J84" s="104"/>
      <c r="K84" s="104"/>
      <c r="L84" s="104"/>
    </row>
    <row r="85" spans="1:12" s="73" customFormat="1" ht="11.25">
      <c r="A85" s="103"/>
      <c r="B85" s="103"/>
      <c r="J85" s="104"/>
      <c r="K85" s="104"/>
      <c r="L85" s="104"/>
    </row>
    <row r="86" spans="1:12" s="73" customFormat="1" ht="11.25">
      <c r="A86" s="103"/>
      <c r="B86" s="103"/>
      <c r="J86" s="104"/>
      <c r="K86" s="104"/>
      <c r="L86" s="104"/>
    </row>
    <row r="87" spans="1:12" s="73" customFormat="1" ht="11.25">
      <c r="A87" s="103"/>
      <c r="B87" s="103"/>
      <c r="J87" s="104"/>
      <c r="K87" s="104"/>
      <c r="L87" s="104"/>
    </row>
    <row r="88" spans="1:12" s="73" customFormat="1" ht="11.25">
      <c r="A88" s="103"/>
      <c r="B88" s="103"/>
      <c r="J88" s="104"/>
      <c r="K88" s="104"/>
      <c r="L88" s="104"/>
    </row>
    <row r="89" spans="1:12" s="73" customFormat="1" ht="11.25">
      <c r="A89" s="103"/>
      <c r="B89" s="103"/>
      <c r="J89" s="104"/>
      <c r="K89" s="104"/>
      <c r="L89" s="104"/>
    </row>
    <row r="90" spans="1:12" s="73" customFormat="1" ht="11.25">
      <c r="A90" s="103"/>
      <c r="B90" s="103"/>
      <c r="J90" s="104"/>
      <c r="K90" s="104"/>
      <c r="L90" s="104"/>
    </row>
    <row r="91" spans="1:12" s="73" customFormat="1" ht="11.25">
      <c r="A91" s="103"/>
      <c r="B91" s="103"/>
      <c r="J91" s="104"/>
      <c r="K91" s="104"/>
      <c r="L91" s="104"/>
    </row>
    <row r="92" spans="1:12" s="73" customFormat="1" ht="11.25">
      <c r="A92" s="103"/>
      <c r="B92" s="103"/>
      <c r="J92" s="104"/>
      <c r="K92" s="104"/>
      <c r="L92" s="104"/>
    </row>
    <row r="93" spans="1:12" s="73" customFormat="1" ht="11.25">
      <c r="A93" s="103"/>
      <c r="B93" s="103"/>
      <c r="J93" s="104"/>
      <c r="K93" s="104"/>
      <c r="L93" s="104"/>
    </row>
    <row r="94" spans="1:12" s="73" customFormat="1" ht="11.25">
      <c r="A94" s="103"/>
      <c r="B94" s="103"/>
      <c r="J94" s="104"/>
      <c r="K94" s="104"/>
      <c r="L94" s="104"/>
    </row>
    <row r="95" spans="1:12" s="73" customFormat="1" ht="11.25">
      <c r="A95" s="103"/>
      <c r="B95" s="103"/>
      <c r="J95" s="104"/>
      <c r="K95" s="104"/>
      <c r="L95" s="104"/>
    </row>
    <row r="96" spans="1:12" s="73" customFormat="1" ht="11.25">
      <c r="A96" s="103"/>
      <c r="B96" s="103"/>
      <c r="J96" s="104"/>
      <c r="K96" s="104"/>
      <c r="L96" s="104"/>
    </row>
    <row r="97" spans="1:12" s="73" customFormat="1" ht="11.25">
      <c r="A97" s="103"/>
      <c r="B97" s="103"/>
      <c r="J97" s="104"/>
      <c r="K97" s="104"/>
      <c r="L97" s="104"/>
    </row>
    <row r="98" spans="1:12" s="73" customFormat="1" ht="11.25">
      <c r="A98" s="103"/>
      <c r="B98" s="103"/>
      <c r="J98" s="104"/>
      <c r="K98" s="104"/>
      <c r="L98" s="104"/>
    </row>
    <row r="99" spans="1:12" s="73" customFormat="1" ht="11.25">
      <c r="A99" s="103"/>
      <c r="B99" s="103"/>
      <c r="J99" s="104"/>
      <c r="K99" s="104"/>
      <c r="L99" s="104"/>
    </row>
    <row r="100" spans="1:12" s="73" customFormat="1" ht="11.25">
      <c r="A100" s="103"/>
      <c r="B100" s="103"/>
      <c r="J100" s="104"/>
      <c r="K100" s="104"/>
      <c r="L100" s="104"/>
    </row>
    <row r="101" spans="1:12" s="73" customFormat="1" ht="11.25">
      <c r="A101" s="103"/>
      <c r="B101" s="103"/>
      <c r="J101" s="104"/>
      <c r="K101" s="104"/>
      <c r="L101" s="104"/>
    </row>
    <row r="102" spans="1:12" s="73" customFormat="1" ht="11.25">
      <c r="A102" s="103"/>
      <c r="B102" s="103"/>
      <c r="J102" s="104"/>
      <c r="K102" s="104"/>
      <c r="L102" s="104"/>
    </row>
    <row r="103" spans="1:12" s="73" customFormat="1" ht="11.25">
      <c r="A103" s="103"/>
      <c r="B103" s="103"/>
      <c r="J103" s="104"/>
      <c r="K103" s="104"/>
      <c r="L103" s="104"/>
    </row>
  </sheetData>
  <sheetProtection selectLockedCells="1"/>
  <mergeCells count="46"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  <mergeCell ref="Z6:Z9"/>
    <mergeCell ref="P6:Q7"/>
    <mergeCell ref="X6:Y7"/>
    <mergeCell ref="V6:W7"/>
    <mergeCell ref="T6:U7"/>
    <mergeCell ref="R6:S7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E6:F7"/>
    <mergeCell ref="F8:F9"/>
    <mergeCell ref="A14:B14"/>
    <mergeCell ref="A15:B15"/>
    <mergeCell ref="A10:B10"/>
    <mergeCell ref="A12:B12"/>
    <mergeCell ref="A11:B11"/>
    <mergeCell ref="A13:B13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9" max="3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1.25" style="105" customWidth="1"/>
    <col min="2" max="2" width="10.75" style="165" customWidth="1"/>
    <col min="3" max="3" width="13.75" style="165" bestFit="1" customWidth="1"/>
    <col min="4" max="4" width="11" style="165" customWidth="1"/>
    <col min="5" max="5" width="12.625" style="165" bestFit="1" customWidth="1"/>
    <col min="6" max="6" width="10.375" style="165" customWidth="1"/>
    <col min="7" max="7" width="12.625" style="165" bestFit="1" customWidth="1"/>
    <col min="8" max="8" width="13.375" style="105" hidden="1" customWidth="1"/>
    <col min="9" max="9" width="10.5" style="165" customWidth="1"/>
    <col min="10" max="10" width="13.75" style="165" bestFit="1" customWidth="1"/>
    <col min="11" max="11" width="10.875" style="165" customWidth="1"/>
    <col min="12" max="12" width="12.625" style="165" bestFit="1" customWidth="1"/>
    <col min="13" max="13" width="10.75" style="165" customWidth="1"/>
    <col min="14" max="14" width="12.375" style="165" customWidth="1"/>
    <col min="15" max="15" width="11.625" style="165" customWidth="1"/>
    <col min="16" max="16" width="12.625" style="165" customWidth="1"/>
    <col min="17" max="17" width="11" style="165" customWidth="1"/>
    <col min="18" max="18" width="13.75" style="165" bestFit="1" customWidth="1"/>
    <col min="19" max="19" width="10.875" style="165" customWidth="1"/>
    <col min="20" max="20" width="11.625" style="165" customWidth="1"/>
    <col min="21" max="21" width="11" style="165" customWidth="1"/>
    <col min="22" max="22" width="11.625" style="165" customWidth="1"/>
    <col min="23" max="23" width="13.75" style="165" hidden="1" customWidth="1"/>
    <col min="24" max="16384" width="9" style="67"/>
  </cols>
  <sheetData>
    <row r="1" spans="1:23" s="73" customFormat="1" ht="14.1" customHeight="1">
      <c r="A1" s="65" t="s">
        <v>1137</v>
      </c>
      <c r="B1" s="103"/>
      <c r="C1" s="103"/>
      <c r="D1" s="103"/>
      <c r="E1" s="103"/>
      <c r="F1" s="103"/>
      <c r="I1" s="103"/>
      <c r="J1" s="103"/>
      <c r="K1" s="103"/>
      <c r="L1" s="103"/>
      <c r="M1" s="103"/>
      <c r="N1" s="103"/>
      <c r="O1" s="128" t="s">
        <v>1138</v>
      </c>
      <c r="P1" s="65" t="s">
        <v>1139</v>
      </c>
      <c r="Q1" s="103"/>
      <c r="R1" s="103"/>
      <c r="S1" s="103"/>
      <c r="T1" s="103"/>
      <c r="U1" s="103"/>
      <c r="V1" s="103"/>
      <c r="W1" s="128"/>
    </row>
    <row r="2" spans="1:23" ht="14.1" customHeight="1">
      <c r="A2" s="65"/>
      <c r="G2" s="67"/>
      <c r="H2" s="67"/>
      <c r="N2" s="128"/>
      <c r="O2" s="128"/>
      <c r="P2" s="128"/>
      <c r="Q2" s="128"/>
      <c r="W2" s="128"/>
    </row>
    <row r="3" spans="1:23" s="70" customFormat="1" ht="20.100000000000001" customHeight="1">
      <c r="A3" s="446" t="s">
        <v>157</v>
      </c>
      <c r="B3" s="446"/>
      <c r="C3" s="446"/>
      <c r="D3" s="446"/>
      <c r="E3" s="446"/>
      <c r="F3" s="446"/>
      <c r="G3" s="446"/>
      <c r="H3" s="560" t="s">
        <v>158</v>
      </c>
      <c r="I3" s="560"/>
      <c r="J3" s="560"/>
      <c r="K3" s="560"/>
      <c r="L3" s="560"/>
      <c r="M3" s="560"/>
      <c r="N3" s="560"/>
      <c r="O3" s="561"/>
      <c r="P3" s="446" t="s">
        <v>159</v>
      </c>
      <c r="Q3" s="564"/>
      <c r="R3" s="564"/>
      <c r="S3" s="564"/>
      <c r="T3" s="564"/>
      <c r="U3" s="564"/>
      <c r="V3" s="564"/>
      <c r="W3" s="564"/>
    </row>
    <row r="4" spans="1:23" s="71" customFormat="1" ht="24" customHeight="1">
      <c r="P4" s="562" t="s">
        <v>788</v>
      </c>
      <c r="Q4" s="563"/>
      <c r="R4" s="563"/>
      <c r="S4" s="563"/>
      <c r="T4" s="563"/>
      <c r="U4" s="563"/>
      <c r="V4" s="563"/>
      <c r="W4" s="563"/>
    </row>
    <row r="5" spans="1:23" s="418" customFormat="1" ht="18" customHeight="1" thickBot="1">
      <c r="A5" s="418" t="s">
        <v>160</v>
      </c>
      <c r="O5" s="419" t="s">
        <v>161</v>
      </c>
      <c r="P5" s="418" t="s">
        <v>160</v>
      </c>
      <c r="V5" s="419" t="s">
        <v>161</v>
      </c>
      <c r="W5" s="419" t="s">
        <v>176</v>
      </c>
    </row>
    <row r="6" spans="1:23" s="73" customFormat="1" ht="25.5" customHeight="1">
      <c r="A6" s="466" t="s">
        <v>177</v>
      </c>
      <c r="B6" s="554" t="s">
        <v>178</v>
      </c>
      <c r="C6" s="448"/>
      <c r="D6" s="448"/>
      <c r="E6" s="448"/>
      <c r="F6" s="448"/>
      <c r="G6" s="457"/>
      <c r="H6" s="565" t="s">
        <v>177</v>
      </c>
      <c r="I6" s="469" t="s">
        <v>162</v>
      </c>
      <c r="J6" s="448"/>
      <c r="K6" s="448"/>
      <c r="L6" s="448"/>
      <c r="M6" s="448" t="s">
        <v>598</v>
      </c>
      <c r="N6" s="457"/>
      <c r="O6" s="556" t="s">
        <v>994</v>
      </c>
      <c r="P6" s="466" t="s">
        <v>993</v>
      </c>
      <c r="Q6" s="554" t="s">
        <v>163</v>
      </c>
      <c r="R6" s="448"/>
      <c r="S6" s="448"/>
      <c r="T6" s="448"/>
      <c r="U6" s="448"/>
      <c r="V6" s="457"/>
      <c r="W6" s="532" t="s">
        <v>179</v>
      </c>
    </row>
    <row r="7" spans="1:23" s="73" customFormat="1" ht="14.1" customHeight="1">
      <c r="A7" s="549"/>
      <c r="B7" s="474" t="s">
        <v>599</v>
      </c>
      <c r="C7" s="454"/>
      <c r="D7" s="458" t="s">
        <v>600</v>
      </c>
      <c r="E7" s="454"/>
      <c r="F7" s="458" t="s">
        <v>601</v>
      </c>
      <c r="G7" s="460"/>
      <c r="H7" s="566"/>
      <c r="I7" s="462" t="s">
        <v>602</v>
      </c>
      <c r="J7" s="454"/>
      <c r="K7" s="458" t="s">
        <v>603</v>
      </c>
      <c r="L7" s="547"/>
      <c r="M7" s="458" t="s">
        <v>599</v>
      </c>
      <c r="N7" s="460"/>
      <c r="O7" s="557"/>
      <c r="P7" s="549"/>
      <c r="Q7" s="474" t="s">
        <v>604</v>
      </c>
      <c r="R7" s="454"/>
      <c r="S7" s="458" t="s">
        <v>605</v>
      </c>
      <c r="T7" s="454"/>
      <c r="U7" s="458" t="s">
        <v>606</v>
      </c>
      <c r="V7" s="460"/>
      <c r="W7" s="534"/>
    </row>
    <row r="8" spans="1:23" s="73" customFormat="1" ht="14.1" customHeight="1">
      <c r="A8" s="549"/>
      <c r="B8" s="551"/>
      <c r="C8" s="547"/>
      <c r="D8" s="547"/>
      <c r="E8" s="547"/>
      <c r="F8" s="547"/>
      <c r="G8" s="548"/>
      <c r="H8" s="566"/>
      <c r="I8" s="546"/>
      <c r="J8" s="547"/>
      <c r="K8" s="547"/>
      <c r="L8" s="547"/>
      <c r="M8" s="547"/>
      <c r="N8" s="548"/>
      <c r="O8" s="557"/>
      <c r="P8" s="549"/>
      <c r="Q8" s="450"/>
      <c r="R8" s="454"/>
      <c r="S8" s="454"/>
      <c r="T8" s="454"/>
      <c r="U8" s="454"/>
      <c r="V8" s="460"/>
      <c r="W8" s="534"/>
    </row>
    <row r="9" spans="1:23" s="73" customFormat="1" ht="12.75" customHeight="1">
      <c r="A9" s="549"/>
      <c r="B9" s="474" t="s">
        <v>607</v>
      </c>
      <c r="C9" s="458" t="s">
        <v>608</v>
      </c>
      <c r="D9" s="458" t="s">
        <v>607</v>
      </c>
      <c r="E9" s="458" t="s">
        <v>608</v>
      </c>
      <c r="F9" s="458" t="s">
        <v>607</v>
      </c>
      <c r="G9" s="459" t="s">
        <v>608</v>
      </c>
      <c r="H9" s="566"/>
      <c r="I9" s="462" t="s">
        <v>607</v>
      </c>
      <c r="J9" s="458" t="s">
        <v>608</v>
      </c>
      <c r="K9" s="458" t="s">
        <v>607</v>
      </c>
      <c r="L9" s="458" t="s">
        <v>608</v>
      </c>
      <c r="M9" s="458" t="s">
        <v>607</v>
      </c>
      <c r="N9" s="459" t="s">
        <v>609</v>
      </c>
      <c r="O9" s="557"/>
      <c r="P9" s="549"/>
      <c r="Q9" s="474" t="s">
        <v>607</v>
      </c>
      <c r="R9" s="459" t="s">
        <v>609</v>
      </c>
      <c r="S9" s="458" t="s">
        <v>607</v>
      </c>
      <c r="T9" s="459" t="s">
        <v>609</v>
      </c>
      <c r="U9" s="458" t="s">
        <v>607</v>
      </c>
      <c r="V9" s="459" t="s">
        <v>609</v>
      </c>
      <c r="W9" s="534"/>
    </row>
    <row r="10" spans="1:23" s="73" customFormat="1" ht="29.1" customHeight="1">
      <c r="A10" s="550"/>
      <c r="B10" s="552"/>
      <c r="C10" s="553"/>
      <c r="D10" s="553"/>
      <c r="E10" s="553"/>
      <c r="F10" s="553"/>
      <c r="G10" s="555"/>
      <c r="H10" s="567"/>
      <c r="I10" s="559"/>
      <c r="J10" s="553"/>
      <c r="K10" s="553"/>
      <c r="L10" s="553"/>
      <c r="M10" s="553"/>
      <c r="N10" s="555"/>
      <c r="O10" s="558"/>
      <c r="P10" s="550"/>
      <c r="Q10" s="552"/>
      <c r="R10" s="555"/>
      <c r="S10" s="553"/>
      <c r="T10" s="555"/>
      <c r="U10" s="553"/>
      <c r="V10" s="555"/>
      <c r="W10" s="535"/>
    </row>
    <row r="11" spans="1:23" s="181" customFormat="1" ht="27.95" customHeight="1">
      <c r="A11" s="177" t="s">
        <v>14</v>
      </c>
      <c r="B11" s="41">
        <v>14312</v>
      </c>
      <c r="C11" s="41">
        <v>285741779</v>
      </c>
      <c r="D11" s="41">
        <v>1078</v>
      </c>
      <c r="E11" s="41">
        <v>96241430</v>
      </c>
      <c r="F11" s="41">
        <v>1055</v>
      </c>
      <c r="G11" s="41">
        <v>23079171</v>
      </c>
      <c r="H11" s="424" t="s">
        <v>13</v>
      </c>
      <c r="I11" s="41">
        <v>10284</v>
      </c>
      <c r="J11" s="41">
        <v>153939628</v>
      </c>
      <c r="K11" s="41">
        <v>1895</v>
      </c>
      <c r="L11" s="41">
        <v>12481550</v>
      </c>
      <c r="M11" s="41">
        <v>19979</v>
      </c>
      <c r="N11" s="41">
        <v>233364471</v>
      </c>
      <c r="O11" s="179" t="s">
        <v>14</v>
      </c>
      <c r="P11" s="177" t="s">
        <v>14</v>
      </c>
      <c r="Q11" s="426">
        <v>12710</v>
      </c>
      <c r="R11" s="41">
        <v>232001000</v>
      </c>
      <c r="S11" s="41">
        <v>3822</v>
      </c>
      <c r="T11" s="41">
        <v>3446</v>
      </c>
      <c r="U11" s="41">
        <v>3447</v>
      </c>
      <c r="V11" s="41">
        <v>1360025</v>
      </c>
      <c r="W11" s="424" t="s">
        <v>13</v>
      </c>
    </row>
    <row r="12" spans="1:23" s="181" customFormat="1" ht="27.95" customHeight="1">
      <c r="A12" s="177" t="s">
        <v>430</v>
      </c>
      <c r="B12" s="41">
        <v>14521</v>
      </c>
      <c r="C12" s="41">
        <v>298046227</v>
      </c>
      <c r="D12" s="41">
        <v>1361</v>
      </c>
      <c r="E12" s="41">
        <v>112790065</v>
      </c>
      <c r="F12" s="41">
        <v>938</v>
      </c>
      <c r="G12" s="41">
        <v>23218052</v>
      </c>
      <c r="H12" s="424" t="s">
        <v>13</v>
      </c>
      <c r="I12" s="41">
        <v>10275</v>
      </c>
      <c r="J12" s="41">
        <v>147944220</v>
      </c>
      <c r="K12" s="41">
        <v>1947</v>
      </c>
      <c r="L12" s="41">
        <v>14093890</v>
      </c>
      <c r="M12" s="41">
        <v>22484</v>
      </c>
      <c r="N12" s="41">
        <v>351992772</v>
      </c>
      <c r="O12" s="179" t="s">
        <v>430</v>
      </c>
      <c r="P12" s="177" t="s">
        <v>430</v>
      </c>
      <c r="Q12" s="426">
        <v>15888</v>
      </c>
      <c r="R12" s="41">
        <v>337652141</v>
      </c>
      <c r="S12" s="41">
        <v>3549</v>
      </c>
      <c r="T12" s="41">
        <v>9071104</v>
      </c>
      <c r="U12" s="41">
        <v>3047</v>
      </c>
      <c r="V12" s="41">
        <v>5269527</v>
      </c>
      <c r="W12" s="424" t="s">
        <v>13</v>
      </c>
    </row>
    <row r="13" spans="1:23" s="181" customFormat="1" ht="27.95" customHeight="1">
      <c r="A13" s="177" t="s">
        <v>790</v>
      </c>
      <c r="B13" s="41">
        <v>14575</v>
      </c>
      <c r="C13" s="41">
        <v>306706705</v>
      </c>
      <c r="D13" s="41">
        <v>1352</v>
      </c>
      <c r="E13" s="41">
        <v>119161013</v>
      </c>
      <c r="F13" s="41">
        <v>979</v>
      </c>
      <c r="G13" s="41">
        <v>23447656</v>
      </c>
      <c r="H13" s="424" t="s">
        <v>13</v>
      </c>
      <c r="I13" s="41">
        <v>10264</v>
      </c>
      <c r="J13" s="41">
        <v>147877866</v>
      </c>
      <c r="K13" s="41">
        <v>1980</v>
      </c>
      <c r="L13" s="41">
        <v>16220170</v>
      </c>
      <c r="M13" s="41">
        <v>25031</v>
      </c>
      <c r="N13" s="41">
        <v>16586950</v>
      </c>
      <c r="O13" s="179" t="s">
        <v>790</v>
      </c>
      <c r="P13" s="177" t="s">
        <v>790</v>
      </c>
      <c r="Q13" s="426">
        <v>17531</v>
      </c>
      <c r="R13" s="41">
        <v>11968000</v>
      </c>
      <c r="S13" s="41">
        <v>4128</v>
      </c>
      <c r="T13" s="41">
        <v>3568000</v>
      </c>
      <c r="U13" s="41">
        <v>3372</v>
      </c>
      <c r="V13" s="41">
        <v>1050950</v>
      </c>
      <c r="W13" s="424" t="s">
        <v>13</v>
      </c>
    </row>
    <row r="14" spans="1:23" s="181" customFormat="1" ht="27.95" customHeight="1">
      <c r="A14" s="177" t="s">
        <v>976</v>
      </c>
      <c r="B14" s="41">
        <v>14829</v>
      </c>
      <c r="C14" s="41">
        <v>306943887</v>
      </c>
      <c r="D14" s="41">
        <v>1389</v>
      </c>
      <c r="E14" s="41">
        <v>117298964</v>
      </c>
      <c r="F14" s="41">
        <v>994</v>
      </c>
      <c r="G14" s="41">
        <v>22991933</v>
      </c>
      <c r="H14" s="424" t="s">
        <v>13</v>
      </c>
      <c r="I14" s="41">
        <v>10260</v>
      </c>
      <c r="J14" s="41">
        <v>148440450</v>
      </c>
      <c r="K14" s="41">
        <v>2186</v>
      </c>
      <c r="L14" s="41">
        <v>18212540</v>
      </c>
      <c r="M14" s="41">
        <v>25828</v>
      </c>
      <c r="N14" s="41">
        <v>16872463</v>
      </c>
      <c r="O14" s="179" t="s">
        <v>976</v>
      </c>
      <c r="P14" s="177" t="s">
        <v>976</v>
      </c>
      <c r="Q14" s="426">
        <v>17860</v>
      </c>
      <c r="R14" s="41">
        <v>12168417</v>
      </c>
      <c r="S14" s="41">
        <v>4198</v>
      </c>
      <c r="T14" s="41">
        <v>3586176</v>
      </c>
      <c r="U14" s="41">
        <v>3770</v>
      </c>
      <c r="V14" s="41">
        <v>1117870</v>
      </c>
      <c r="W14" s="424" t="s">
        <v>13</v>
      </c>
    </row>
    <row r="15" spans="1:23" s="181" customFormat="1" ht="27.95" customHeight="1">
      <c r="A15" s="183" t="s">
        <v>1067</v>
      </c>
      <c r="B15" s="46">
        <f>B28</f>
        <v>15275</v>
      </c>
      <c r="C15" s="46">
        <f>SUM(C17:C28)</f>
        <v>307746462</v>
      </c>
      <c r="D15" s="46">
        <f>D28</f>
        <v>1377</v>
      </c>
      <c r="E15" s="46">
        <f>SUM(E17:E28)</f>
        <v>116665588</v>
      </c>
      <c r="F15" s="46">
        <f>F28</f>
        <v>896</v>
      </c>
      <c r="G15" s="46">
        <f>SUM(G17:G28)</f>
        <v>21868154</v>
      </c>
      <c r="H15" s="425" t="s">
        <v>610</v>
      </c>
      <c r="I15" s="46">
        <f>I28</f>
        <v>10251</v>
      </c>
      <c r="J15" s="46">
        <f>SUM(J17:J28)</f>
        <v>148363278</v>
      </c>
      <c r="K15" s="46">
        <f>K28</f>
        <v>2751</v>
      </c>
      <c r="L15" s="46">
        <f>SUM(L17:L28)</f>
        <v>20849442</v>
      </c>
      <c r="M15" s="46">
        <f>M28</f>
        <v>26652</v>
      </c>
      <c r="N15" s="46">
        <f>SUM(N17:N28)</f>
        <v>17158110</v>
      </c>
      <c r="O15" s="184" t="s">
        <v>1067</v>
      </c>
      <c r="P15" s="183" t="s">
        <v>1067</v>
      </c>
      <c r="Q15" s="427">
        <f>Q28</f>
        <v>18332</v>
      </c>
      <c r="R15" s="46">
        <f>SUM(R17:R28)</f>
        <v>12364452</v>
      </c>
      <c r="S15" s="46">
        <f>S28</f>
        <v>4300</v>
      </c>
      <c r="T15" s="46">
        <f>SUM(T17:T28)</f>
        <v>3635219</v>
      </c>
      <c r="U15" s="46">
        <f>U28</f>
        <v>4020</v>
      </c>
      <c r="V15" s="46">
        <f>SUM(V17:V28)</f>
        <v>1158439</v>
      </c>
      <c r="W15" s="425" t="s">
        <v>132</v>
      </c>
    </row>
    <row r="16" spans="1:23" s="186" customFormat="1" ht="15.2" customHeight="1">
      <c r="A16" s="34"/>
      <c r="B16" s="33"/>
      <c r="C16" s="33"/>
      <c r="D16" s="33"/>
      <c r="E16" s="33"/>
      <c r="F16" s="33"/>
      <c r="G16" s="33"/>
      <c r="I16" s="41"/>
      <c r="J16" s="41"/>
      <c r="K16" s="41"/>
      <c r="L16" s="41"/>
      <c r="M16" s="46"/>
      <c r="N16" s="46"/>
      <c r="O16" s="185"/>
      <c r="P16" s="34"/>
      <c r="Q16" s="426"/>
      <c r="R16" s="41"/>
      <c r="S16" s="41"/>
      <c r="T16" s="41"/>
      <c r="U16" s="41"/>
      <c r="V16" s="41"/>
    </row>
    <row r="17" spans="1:26" s="186" customFormat="1" ht="27.95" customHeight="1">
      <c r="A17" s="34" t="s">
        <v>187</v>
      </c>
      <c r="B17" s="33">
        <f>SUM(D17,F17,I17,K17)</f>
        <v>14888</v>
      </c>
      <c r="C17" s="33">
        <f>SUM(E17,G17,J17,L17)</f>
        <v>25588800</v>
      </c>
      <c r="D17" s="32">
        <v>1385</v>
      </c>
      <c r="E17" s="32">
        <v>9746763</v>
      </c>
      <c r="F17" s="32">
        <v>990</v>
      </c>
      <c r="G17" s="32">
        <v>1908283</v>
      </c>
      <c r="I17" s="51">
        <v>10259</v>
      </c>
      <c r="J17" s="51">
        <v>12368831</v>
      </c>
      <c r="K17" s="51">
        <v>2254</v>
      </c>
      <c r="L17" s="51">
        <v>1564923</v>
      </c>
      <c r="M17" s="41">
        <f>SUM(Q17,S17,U17)</f>
        <v>25942</v>
      </c>
      <c r="N17" s="42">
        <f>SUM(R17,T17,V17)</f>
        <v>1411994</v>
      </c>
      <c r="O17" s="185" t="s">
        <v>16</v>
      </c>
      <c r="P17" s="34" t="s">
        <v>164</v>
      </c>
      <c r="Q17" s="242">
        <v>17942</v>
      </c>
      <c r="R17" s="243">
        <v>1018689</v>
      </c>
      <c r="S17" s="51">
        <v>4209</v>
      </c>
      <c r="T17" s="51">
        <v>299631</v>
      </c>
      <c r="U17" s="51">
        <v>3791</v>
      </c>
      <c r="V17" s="51">
        <v>93674</v>
      </c>
      <c r="W17" s="186" t="s">
        <v>16</v>
      </c>
    </row>
    <row r="18" spans="1:26" s="186" customFormat="1" ht="27.95" customHeight="1">
      <c r="A18" s="34" t="s">
        <v>188</v>
      </c>
      <c r="B18" s="33">
        <f t="shared" ref="B18:C28" si="0">SUM(D18,F18,I18,K18)</f>
        <v>14913</v>
      </c>
      <c r="C18" s="33">
        <f t="shared" si="0"/>
        <v>25590159</v>
      </c>
      <c r="D18" s="32">
        <v>1384</v>
      </c>
      <c r="E18" s="32">
        <v>9739726</v>
      </c>
      <c r="F18" s="32">
        <v>983</v>
      </c>
      <c r="G18" s="32">
        <v>1894790</v>
      </c>
      <c r="I18" s="51">
        <v>10257</v>
      </c>
      <c r="J18" s="51">
        <v>12366420</v>
      </c>
      <c r="K18" s="51">
        <v>2289</v>
      </c>
      <c r="L18" s="51">
        <v>1589223</v>
      </c>
      <c r="M18" s="41">
        <f t="shared" ref="M18:M26" si="1">SUM(Q18,S18,U18)</f>
        <v>25998</v>
      </c>
      <c r="N18" s="42">
        <f t="shared" ref="M18:N27" si="2">SUM(R18,T18,V18)</f>
        <v>1414840</v>
      </c>
      <c r="O18" s="185" t="s">
        <v>18</v>
      </c>
      <c r="P18" s="34" t="s">
        <v>165</v>
      </c>
      <c r="Q18" s="242">
        <v>17976</v>
      </c>
      <c r="R18" s="243">
        <v>1020620</v>
      </c>
      <c r="S18" s="51">
        <v>4217</v>
      </c>
      <c r="T18" s="51">
        <v>300200</v>
      </c>
      <c r="U18" s="51">
        <v>3805</v>
      </c>
      <c r="V18" s="51">
        <v>94020</v>
      </c>
      <c r="W18" s="186" t="s">
        <v>18</v>
      </c>
    </row>
    <row r="19" spans="1:26" s="186" customFormat="1" ht="27.95" customHeight="1">
      <c r="A19" s="34" t="s">
        <v>20</v>
      </c>
      <c r="B19" s="33">
        <f t="shared" si="0"/>
        <v>14938</v>
      </c>
      <c r="C19" s="33">
        <f t="shared" si="0"/>
        <v>25581264</v>
      </c>
      <c r="D19" s="32">
        <v>1382</v>
      </c>
      <c r="E19" s="32">
        <v>9725651</v>
      </c>
      <c r="F19" s="32">
        <v>972</v>
      </c>
      <c r="G19" s="32">
        <v>1873587</v>
      </c>
      <c r="I19" s="51">
        <v>10257</v>
      </c>
      <c r="J19" s="51">
        <v>12366420</v>
      </c>
      <c r="K19" s="51">
        <v>2327</v>
      </c>
      <c r="L19" s="51">
        <v>1615606</v>
      </c>
      <c r="M19" s="41">
        <f t="shared" si="1"/>
        <v>26062</v>
      </c>
      <c r="N19" s="42">
        <f t="shared" si="2"/>
        <v>1417980</v>
      </c>
      <c r="O19" s="185" t="s">
        <v>21</v>
      </c>
      <c r="P19" s="34" t="s">
        <v>166</v>
      </c>
      <c r="Q19" s="242">
        <v>18013</v>
      </c>
      <c r="R19" s="243">
        <v>1022720</v>
      </c>
      <c r="S19" s="51">
        <v>4225</v>
      </c>
      <c r="T19" s="51">
        <v>300770</v>
      </c>
      <c r="U19" s="51">
        <v>3824</v>
      </c>
      <c r="V19" s="51">
        <v>94490</v>
      </c>
      <c r="W19" s="186" t="s">
        <v>21</v>
      </c>
    </row>
    <row r="20" spans="1:26" s="186" customFormat="1" ht="27.95" customHeight="1">
      <c r="A20" s="34" t="s">
        <v>23</v>
      </c>
      <c r="B20" s="33">
        <f t="shared" si="0"/>
        <v>14982</v>
      </c>
      <c r="C20" s="33">
        <f t="shared" si="0"/>
        <v>25592448</v>
      </c>
      <c r="D20" s="32">
        <v>1380</v>
      </c>
      <c r="E20" s="32">
        <v>9711576</v>
      </c>
      <c r="F20" s="32">
        <v>967</v>
      </c>
      <c r="G20" s="32">
        <v>1863949</v>
      </c>
      <c r="I20" s="51">
        <v>10256</v>
      </c>
      <c r="J20" s="51">
        <v>12365214</v>
      </c>
      <c r="K20" s="51">
        <v>2379</v>
      </c>
      <c r="L20" s="51">
        <v>1651709</v>
      </c>
      <c r="M20" s="41">
        <f t="shared" si="1"/>
        <v>26143</v>
      </c>
      <c r="N20" s="42">
        <f t="shared" si="2"/>
        <v>1421900</v>
      </c>
      <c r="O20" s="185" t="s">
        <v>24</v>
      </c>
      <c r="P20" s="34" t="s">
        <v>167</v>
      </c>
      <c r="Q20" s="242">
        <v>18054</v>
      </c>
      <c r="R20" s="243">
        <v>1025048</v>
      </c>
      <c r="S20" s="51">
        <v>4238</v>
      </c>
      <c r="T20" s="51">
        <v>301695</v>
      </c>
      <c r="U20" s="51">
        <v>3851</v>
      </c>
      <c r="V20" s="51">
        <v>95157</v>
      </c>
      <c r="W20" s="186" t="s">
        <v>24</v>
      </c>
    </row>
    <row r="21" spans="1:26" s="186" customFormat="1" ht="27.95" customHeight="1">
      <c r="A21" s="34" t="s">
        <v>26</v>
      </c>
      <c r="B21" s="33">
        <f t="shared" si="0"/>
        <v>14992</v>
      </c>
      <c r="C21" s="33">
        <f t="shared" si="0"/>
        <v>25589191</v>
      </c>
      <c r="D21" s="32">
        <v>1381</v>
      </c>
      <c r="E21" s="32">
        <v>9718614</v>
      </c>
      <c r="F21" s="32">
        <v>954</v>
      </c>
      <c r="G21" s="32">
        <v>1838891</v>
      </c>
      <c r="I21" s="51">
        <v>10255</v>
      </c>
      <c r="J21" s="51">
        <v>12364008</v>
      </c>
      <c r="K21" s="51">
        <v>2402</v>
      </c>
      <c r="L21" s="51">
        <v>1667678</v>
      </c>
      <c r="M21" s="41">
        <f t="shared" si="1"/>
        <v>26202</v>
      </c>
      <c r="N21" s="42">
        <f t="shared" si="2"/>
        <v>1424677</v>
      </c>
      <c r="O21" s="185" t="s">
        <v>827</v>
      </c>
      <c r="P21" s="34" t="s">
        <v>168</v>
      </c>
      <c r="Q21" s="242">
        <v>18085</v>
      </c>
      <c r="R21" s="243">
        <v>1026808</v>
      </c>
      <c r="S21" s="51">
        <v>4245</v>
      </c>
      <c r="T21" s="51">
        <v>302193</v>
      </c>
      <c r="U21" s="51">
        <v>3872</v>
      </c>
      <c r="V21" s="51">
        <v>95676</v>
      </c>
      <c r="W21" s="186" t="s">
        <v>827</v>
      </c>
    </row>
    <row r="22" spans="1:26" s="186" customFormat="1" ht="27.95" customHeight="1">
      <c r="A22" s="34" t="s">
        <v>29</v>
      </c>
      <c r="B22" s="33">
        <f t="shared" si="0"/>
        <v>15054</v>
      </c>
      <c r="C22" s="33">
        <f t="shared" si="0"/>
        <v>25632413</v>
      </c>
      <c r="D22" s="32">
        <v>1382</v>
      </c>
      <c r="E22" s="32">
        <v>9725651</v>
      </c>
      <c r="F22" s="32">
        <v>949</v>
      </c>
      <c r="G22" s="32">
        <v>1829253</v>
      </c>
      <c r="I22" s="51">
        <v>10255</v>
      </c>
      <c r="J22" s="51">
        <v>12364008</v>
      </c>
      <c r="K22" s="51">
        <v>2468</v>
      </c>
      <c r="L22" s="51">
        <v>1713501</v>
      </c>
      <c r="M22" s="41">
        <f t="shared" si="1"/>
        <v>26288</v>
      </c>
      <c r="N22" s="42">
        <f t="shared" si="2"/>
        <v>1428889</v>
      </c>
      <c r="O22" s="185" t="s">
        <v>30</v>
      </c>
      <c r="P22" s="34" t="s">
        <v>169</v>
      </c>
      <c r="Q22" s="242">
        <v>18137</v>
      </c>
      <c r="R22" s="243">
        <v>1029761</v>
      </c>
      <c r="S22" s="51">
        <v>4254</v>
      </c>
      <c r="T22" s="51">
        <v>302834</v>
      </c>
      <c r="U22" s="51">
        <v>3897</v>
      </c>
      <c r="V22" s="51">
        <v>96294</v>
      </c>
      <c r="W22" s="186" t="s">
        <v>30</v>
      </c>
    </row>
    <row r="23" spans="1:26" s="186" customFormat="1" ht="27.95" customHeight="1">
      <c r="A23" s="34" t="s">
        <v>32</v>
      </c>
      <c r="B23" s="33">
        <f t="shared" si="0"/>
        <v>15095</v>
      </c>
      <c r="C23" s="33">
        <f t="shared" si="0"/>
        <v>25661777</v>
      </c>
      <c r="D23" s="32">
        <v>1383</v>
      </c>
      <c r="E23" s="32">
        <v>9732688</v>
      </c>
      <c r="F23" s="32">
        <v>945</v>
      </c>
      <c r="G23" s="32">
        <v>1821543</v>
      </c>
      <c r="I23" s="51">
        <v>10254</v>
      </c>
      <c r="J23" s="51">
        <v>12362803</v>
      </c>
      <c r="K23" s="51">
        <v>2513</v>
      </c>
      <c r="L23" s="51">
        <v>1744743</v>
      </c>
      <c r="M23" s="41">
        <f t="shared" si="1"/>
        <v>26363</v>
      </c>
      <c r="N23" s="42">
        <f t="shared" si="2"/>
        <v>1432478</v>
      </c>
      <c r="O23" s="185" t="s">
        <v>33</v>
      </c>
      <c r="P23" s="34" t="s">
        <v>170</v>
      </c>
      <c r="Q23" s="242">
        <v>18181</v>
      </c>
      <c r="R23" s="243">
        <v>1032259</v>
      </c>
      <c r="S23" s="51">
        <v>4261</v>
      </c>
      <c r="T23" s="51">
        <v>303332</v>
      </c>
      <c r="U23" s="51">
        <v>3921</v>
      </c>
      <c r="V23" s="51">
        <v>96887</v>
      </c>
      <c r="W23" s="186" t="s">
        <v>33</v>
      </c>
    </row>
    <row r="24" spans="1:26" s="186" customFormat="1" ht="27.95" customHeight="1">
      <c r="A24" s="34" t="s">
        <v>35</v>
      </c>
      <c r="B24" s="33">
        <f t="shared" si="0"/>
        <v>15152</v>
      </c>
      <c r="C24" s="33">
        <f t="shared" si="0"/>
        <v>25685143</v>
      </c>
      <c r="D24" s="32">
        <v>1382</v>
      </c>
      <c r="E24" s="32">
        <v>9725651</v>
      </c>
      <c r="F24" s="32">
        <v>937</v>
      </c>
      <c r="G24" s="32">
        <v>1806123</v>
      </c>
      <c r="I24" s="51">
        <v>10254</v>
      </c>
      <c r="J24" s="51">
        <v>12362803</v>
      </c>
      <c r="K24" s="51">
        <v>2579</v>
      </c>
      <c r="L24" s="51">
        <v>1790566</v>
      </c>
      <c r="M24" s="41">
        <f t="shared" si="1"/>
        <v>26429</v>
      </c>
      <c r="N24" s="42">
        <f t="shared" si="2"/>
        <v>1435538</v>
      </c>
      <c r="O24" s="185" t="s">
        <v>36</v>
      </c>
      <c r="P24" s="34" t="s">
        <v>171</v>
      </c>
      <c r="Q24" s="242">
        <v>18214</v>
      </c>
      <c r="R24" s="243">
        <v>1034132</v>
      </c>
      <c r="S24" s="51">
        <v>4269</v>
      </c>
      <c r="T24" s="51">
        <v>303902</v>
      </c>
      <c r="U24" s="51">
        <v>3946</v>
      </c>
      <c r="V24" s="51">
        <v>97504</v>
      </c>
      <c r="W24" s="186" t="s">
        <v>36</v>
      </c>
    </row>
    <row r="25" spans="1:26" s="186" customFormat="1" ht="27.95" customHeight="1">
      <c r="A25" s="34" t="s">
        <v>38</v>
      </c>
      <c r="B25" s="33">
        <f t="shared" si="0"/>
        <v>15205</v>
      </c>
      <c r="C25" s="33">
        <f t="shared" si="0"/>
        <v>25710330</v>
      </c>
      <c r="D25" s="32">
        <v>1382</v>
      </c>
      <c r="E25" s="32">
        <v>9725651</v>
      </c>
      <c r="F25" s="32">
        <v>928</v>
      </c>
      <c r="G25" s="32">
        <v>1788775</v>
      </c>
      <c r="I25" s="51">
        <v>10253</v>
      </c>
      <c r="J25" s="51">
        <v>12361597</v>
      </c>
      <c r="K25" s="51">
        <v>2642</v>
      </c>
      <c r="L25" s="51">
        <v>1834307</v>
      </c>
      <c r="M25" s="41">
        <f t="shared" si="1"/>
        <v>26495</v>
      </c>
      <c r="N25" s="42">
        <f t="shared" si="2"/>
        <v>1438798</v>
      </c>
      <c r="O25" s="185" t="s">
        <v>39</v>
      </c>
      <c r="P25" s="34" t="s">
        <v>172</v>
      </c>
      <c r="Q25" s="242">
        <v>18259</v>
      </c>
      <c r="R25" s="243">
        <v>1036687</v>
      </c>
      <c r="S25" s="51">
        <v>4273</v>
      </c>
      <c r="T25" s="51">
        <v>304187</v>
      </c>
      <c r="U25" s="51">
        <v>3963</v>
      </c>
      <c r="V25" s="51">
        <v>97924</v>
      </c>
      <c r="W25" s="186" t="s">
        <v>39</v>
      </c>
    </row>
    <row r="26" spans="1:26" s="186" customFormat="1" ht="27.95" customHeight="1">
      <c r="A26" s="34" t="s">
        <v>41</v>
      </c>
      <c r="B26" s="33">
        <f t="shared" si="0"/>
        <v>15245</v>
      </c>
      <c r="C26" s="33">
        <f t="shared" si="0"/>
        <v>25716959</v>
      </c>
      <c r="D26" s="32">
        <v>1381</v>
      </c>
      <c r="E26" s="32">
        <v>9718614</v>
      </c>
      <c r="F26" s="32">
        <v>916</v>
      </c>
      <c r="G26" s="32">
        <v>1765644</v>
      </c>
      <c r="I26" s="51">
        <v>10253</v>
      </c>
      <c r="J26" s="51">
        <v>12361597</v>
      </c>
      <c r="K26" s="51">
        <v>2695</v>
      </c>
      <c r="L26" s="51">
        <v>1871104</v>
      </c>
      <c r="M26" s="41">
        <f t="shared" si="1"/>
        <v>26539</v>
      </c>
      <c r="N26" s="42">
        <f t="shared" si="2"/>
        <v>1440675</v>
      </c>
      <c r="O26" s="185" t="s">
        <v>42</v>
      </c>
      <c r="P26" s="34" t="s">
        <v>173</v>
      </c>
      <c r="Q26" s="242">
        <v>18272</v>
      </c>
      <c r="R26" s="243">
        <v>1037426</v>
      </c>
      <c r="S26" s="51">
        <v>4281</v>
      </c>
      <c r="T26" s="51">
        <v>304756</v>
      </c>
      <c r="U26" s="51">
        <v>3986</v>
      </c>
      <c r="V26" s="51">
        <v>98493</v>
      </c>
      <c r="W26" s="186" t="s">
        <v>42</v>
      </c>
    </row>
    <row r="27" spans="1:26" s="186" customFormat="1" ht="27.95" customHeight="1">
      <c r="A27" s="34" t="s">
        <v>44</v>
      </c>
      <c r="B27" s="33">
        <f t="shared" si="0"/>
        <v>15270</v>
      </c>
      <c r="C27" s="33">
        <f t="shared" si="0"/>
        <v>25711251</v>
      </c>
      <c r="D27" s="32">
        <v>1379</v>
      </c>
      <c r="E27" s="32">
        <v>9704539</v>
      </c>
      <c r="F27" s="32">
        <v>908</v>
      </c>
      <c r="G27" s="32">
        <v>1750223</v>
      </c>
      <c r="I27" s="51">
        <v>10252</v>
      </c>
      <c r="J27" s="51">
        <v>12360391</v>
      </c>
      <c r="K27" s="51">
        <v>2731</v>
      </c>
      <c r="L27" s="51">
        <v>1896098</v>
      </c>
      <c r="M27" s="41">
        <f t="shared" si="2"/>
        <v>26607</v>
      </c>
      <c r="N27" s="42">
        <f t="shared" si="2"/>
        <v>1444067</v>
      </c>
      <c r="O27" s="185" t="s">
        <v>45</v>
      </c>
      <c r="P27" s="34" t="s">
        <v>174</v>
      </c>
      <c r="Q27" s="242">
        <v>18308</v>
      </c>
      <c r="R27" s="243">
        <v>1039470</v>
      </c>
      <c r="S27" s="51">
        <v>4293</v>
      </c>
      <c r="T27" s="51">
        <v>305610</v>
      </c>
      <c r="U27" s="51">
        <v>4006</v>
      </c>
      <c r="V27" s="51">
        <v>98987</v>
      </c>
      <c r="W27" s="186" t="s">
        <v>45</v>
      </c>
    </row>
    <row r="28" spans="1:26" s="186" customFormat="1" ht="27.95" customHeight="1" thickBot="1">
      <c r="A28" s="275" t="s">
        <v>189</v>
      </c>
      <c r="B28" s="55">
        <f t="shared" si="0"/>
        <v>15275</v>
      </c>
      <c r="C28" s="37">
        <f t="shared" si="0"/>
        <v>25686727</v>
      </c>
      <c r="D28" s="36">
        <v>1377</v>
      </c>
      <c r="E28" s="36">
        <v>9690464</v>
      </c>
      <c r="F28" s="36">
        <v>896</v>
      </c>
      <c r="G28" s="36">
        <v>1727093</v>
      </c>
      <c r="H28" s="428"/>
      <c r="I28" s="36">
        <v>10251</v>
      </c>
      <c r="J28" s="36">
        <v>12359186</v>
      </c>
      <c r="K28" s="36">
        <v>2751</v>
      </c>
      <c r="L28" s="36">
        <v>1909984</v>
      </c>
      <c r="M28" s="37">
        <f>SUM(Q28,S28,U28)</f>
        <v>26652</v>
      </c>
      <c r="N28" s="244">
        <f>SUM(R28,T28,V28)</f>
        <v>1446274</v>
      </c>
      <c r="O28" s="276" t="s">
        <v>47</v>
      </c>
      <c r="P28" s="275" t="s">
        <v>175</v>
      </c>
      <c r="Q28" s="167">
        <v>18332</v>
      </c>
      <c r="R28" s="245">
        <v>1040832</v>
      </c>
      <c r="S28" s="36">
        <v>4300</v>
      </c>
      <c r="T28" s="36">
        <v>306109</v>
      </c>
      <c r="U28" s="36">
        <v>4020</v>
      </c>
      <c r="V28" s="36">
        <v>99333</v>
      </c>
      <c r="W28" s="428" t="s">
        <v>47</v>
      </c>
    </row>
    <row r="29" spans="1:26" s="156" customFormat="1" ht="11.1" customHeight="1">
      <c r="A29" s="256" t="s">
        <v>54</v>
      </c>
      <c r="H29" s="256" t="s">
        <v>421</v>
      </c>
      <c r="I29" s="429"/>
      <c r="J29" s="429"/>
      <c r="K29" s="429"/>
      <c r="L29" s="429"/>
      <c r="M29" s="429"/>
      <c r="N29" s="429"/>
      <c r="O29" s="97" t="s">
        <v>55</v>
      </c>
      <c r="P29" s="256" t="s">
        <v>419</v>
      </c>
      <c r="S29" s="429"/>
      <c r="V29" s="97" t="s">
        <v>55</v>
      </c>
      <c r="W29" s="97" t="s">
        <v>422</v>
      </c>
    </row>
    <row r="30" spans="1:26" s="280" customFormat="1" ht="10.5">
      <c r="A30" s="394"/>
      <c r="B30" s="394"/>
      <c r="C30" s="394"/>
      <c r="D30" s="160"/>
      <c r="E30" s="160"/>
      <c r="F30" s="160"/>
      <c r="G30" s="160"/>
      <c r="H30" s="394"/>
      <c r="I30" s="430"/>
      <c r="J30" s="431"/>
      <c r="K30" s="431"/>
      <c r="L30" s="431"/>
      <c r="M30" s="431"/>
      <c r="N30" s="431"/>
      <c r="O30" s="431"/>
      <c r="P30" s="431"/>
      <c r="Q30" s="394"/>
      <c r="R30" s="394"/>
      <c r="S30" s="160"/>
      <c r="T30" s="160"/>
      <c r="U30" s="160"/>
      <c r="V30" s="160"/>
      <c r="W30" s="420"/>
    </row>
    <row r="31" spans="1:26" s="73" customFormat="1" ht="15.75" customHeight="1">
      <c r="A31" s="322"/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9"/>
      <c r="V31" s="129"/>
      <c r="W31" s="129"/>
      <c r="X31" s="104"/>
      <c r="Y31" s="104"/>
      <c r="Z31" s="104"/>
    </row>
    <row r="32" spans="1:26" s="73" customFormat="1" ht="11.25">
      <c r="A32" s="322"/>
      <c r="B32" s="103"/>
      <c r="C32" s="103"/>
      <c r="D32" s="103"/>
      <c r="E32" s="103"/>
      <c r="F32" s="103"/>
      <c r="G32" s="103"/>
      <c r="H32" s="322"/>
      <c r="I32" s="432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1"/>
      <c r="U32" s="421"/>
      <c r="V32" s="421"/>
      <c r="W32" s="421"/>
    </row>
    <row r="33" spans="1:23" s="73" customFormat="1" ht="11.25">
      <c r="A33" s="322"/>
      <c r="B33" s="103"/>
      <c r="C33" s="103"/>
      <c r="D33" s="103"/>
      <c r="E33" s="103"/>
      <c r="F33" s="103"/>
      <c r="G33" s="103"/>
      <c r="H33" s="322"/>
      <c r="I33" s="432"/>
      <c r="J33" s="421"/>
      <c r="K33" s="421"/>
      <c r="L33" s="421"/>
      <c r="M33" s="421"/>
      <c r="N33" s="421"/>
      <c r="O33" s="421"/>
      <c r="P33" s="421"/>
      <c r="Q33" s="421"/>
      <c r="R33" s="421"/>
      <c r="S33" s="421"/>
      <c r="T33" s="421"/>
      <c r="U33" s="421"/>
      <c r="V33" s="421"/>
      <c r="W33" s="421"/>
    </row>
    <row r="34" spans="1:23" s="73" customFormat="1" ht="11.25">
      <c r="A34" s="322"/>
      <c r="B34" s="103"/>
      <c r="C34" s="103"/>
      <c r="D34" s="103"/>
      <c r="E34" s="103"/>
      <c r="F34" s="103"/>
      <c r="G34" s="103"/>
      <c r="H34" s="322"/>
      <c r="I34" s="432"/>
      <c r="J34" s="421"/>
      <c r="K34" s="421"/>
      <c r="L34" s="421"/>
      <c r="M34" s="421"/>
      <c r="N34" s="421"/>
      <c r="O34" s="421"/>
      <c r="P34" s="421"/>
      <c r="Q34" s="421"/>
      <c r="R34" s="421"/>
      <c r="S34" s="421"/>
      <c r="T34" s="421"/>
      <c r="U34" s="421"/>
      <c r="V34" s="421"/>
      <c r="W34" s="421"/>
    </row>
    <row r="35" spans="1:23" s="73" customFormat="1" ht="11.25">
      <c r="A35" s="322"/>
      <c r="B35" s="103"/>
      <c r="C35" s="103"/>
      <c r="D35" s="103"/>
      <c r="E35" s="103"/>
      <c r="F35" s="103"/>
      <c r="G35" s="103"/>
      <c r="H35" s="322"/>
      <c r="I35" s="432"/>
      <c r="J35" s="421"/>
      <c r="K35" s="421"/>
      <c r="L35" s="421"/>
      <c r="M35" s="421"/>
      <c r="N35" s="421"/>
      <c r="O35" s="421"/>
      <c r="P35" s="421"/>
      <c r="Q35" s="421"/>
      <c r="R35" s="421"/>
      <c r="S35" s="421"/>
      <c r="T35" s="421"/>
      <c r="U35" s="421"/>
      <c r="V35" s="421"/>
      <c r="W35" s="421"/>
    </row>
    <row r="36" spans="1:23" s="73" customFormat="1" ht="11.25">
      <c r="A36" s="322"/>
      <c r="B36" s="103"/>
      <c r="C36" s="103"/>
      <c r="D36" s="103"/>
      <c r="E36" s="103"/>
      <c r="F36" s="103"/>
      <c r="G36" s="103"/>
      <c r="H36" s="322"/>
      <c r="I36" s="432"/>
      <c r="J36" s="421"/>
      <c r="K36" s="421"/>
      <c r="L36" s="421"/>
      <c r="M36" s="421"/>
      <c r="N36" s="421"/>
      <c r="O36" s="421"/>
      <c r="P36" s="421"/>
      <c r="Q36" s="421"/>
      <c r="R36" s="421"/>
      <c r="S36" s="421"/>
      <c r="T36" s="421"/>
      <c r="U36" s="421"/>
      <c r="V36" s="421"/>
      <c r="W36" s="421"/>
    </row>
    <row r="37" spans="1:23" s="73" customFormat="1" ht="11.25">
      <c r="A37" s="322"/>
      <c r="B37" s="103"/>
      <c r="C37" s="103"/>
      <c r="D37" s="103"/>
      <c r="E37" s="103"/>
      <c r="F37" s="103"/>
      <c r="G37" s="103"/>
      <c r="H37" s="322"/>
      <c r="I37" s="432"/>
      <c r="J37" s="421"/>
      <c r="K37" s="421"/>
      <c r="L37" s="421"/>
      <c r="M37" s="421"/>
      <c r="N37" s="421"/>
      <c r="O37" s="421"/>
      <c r="P37" s="421"/>
      <c r="Q37" s="421"/>
      <c r="R37" s="421"/>
      <c r="S37" s="421"/>
      <c r="T37" s="421"/>
      <c r="U37" s="421"/>
      <c r="V37" s="421"/>
      <c r="W37" s="421"/>
    </row>
    <row r="38" spans="1:23" s="73" customFormat="1" ht="11.25">
      <c r="A38" s="322"/>
      <c r="B38" s="103"/>
      <c r="C38" s="103"/>
      <c r="D38" s="103"/>
      <c r="E38" s="103"/>
      <c r="F38" s="103"/>
      <c r="G38" s="103"/>
      <c r="H38" s="322"/>
      <c r="I38" s="432"/>
      <c r="J38" s="421"/>
      <c r="K38" s="421"/>
      <c r="L38" s="421"/>
      <c r="M38" s="421"/>
      <c r="N38" s="421"/>
      <c r="O38" s="421"/>
      <c r="P38" s="421"/>
      <c r="Q38" s="421"/>
      <c r="R38" s="421"/>
      <c r="S38" s="421"/>
      <c r="T38" s="421"/>
      <c r="U38" s="421"/>
      <c r="V38" s="421"/>
      <c r="W38" s="421"/>
    </row>
    <row r="39" spans="1:23" s="73" customFormat="1" ht="11.25">
      <c r="A39" s="322"/>
      <c r="B39" s="103"/>
      <c r="C39" s="103"/>
      <c r="D39" s="103"/>
      <c r="E39" s="103"/>
      <c r="F39" s="103"/>
      <c r="G39" s="103"/>
      <c r="H39" s="322"/>
      <c r="I39" s="432"/>
      <c r="J39" s="421"/>
      <c r="K39" s="421"/>
      <c r="L39" s="421"/>
      <c r="M39" s="421"/>
      <c r="N39" s="421"/>
      <c r="O39" s="421"/>
      <c r="P39" s="421"/>
      <c r="Q39" s="421"/>
      <c r="R39" s="421"/>
      <c r="S39" s="421"/>
      <c r="T39" s="421"/>
      <c r="U39" s="421"/>
      <c r="V39" s="421"/>
      <c r="W39" s="421"/>
    </row>
    <row r="40" spans="1:23" s="73" customFormat="1" ht="11.25">
      <c r="A40" s="322"/>
      <c r="B40" s="103"/>
      <c r="C40" s="103"/>
      <c r="D40" s="103"/>
      <c r="E40" s="103"/>
      <c r="F40" s="103"/>
      <c r="G40" s="103"/>
      <c r="H40" s="322"/>
      <c r="I40" s="432"/>
      <c r="J40" s="421"/>
      <c r="K40" s="421"/>
      <c r="L40" s="421"/>
      <c r="M40" s="421"/>
      <c r="N40" s="421"/>
      <c r="O40" s="421"/>
      <c r="P40" s="421"/>
      <c r="Q40" s="421"/>
      <c r="R40" s="421"/>
      <c r="S40" s="421"/>
      <c r="T40" s="421"/>
      <c r="U40" s="421"/>
      <c r="V40" s="421"/>
      <c r="W40" s="421"/>
    </row>
    <row r="41" spans="1:23" s="73" customFormat="1" ht="11.25">
      <c r="A41" s="322"/>
      <c r="B41" s="103"/>
      <c r="C41" s="103"/>
      <c r="D41" s="103"/>
      <c r="E41" s="103"/>
      <c r="F41" s="103"/>
      <c r="G41" s="103"/>
      <c r="H41" s="322"/>
      <c r="I41" s="432"/>
      <c r="J41" s="421"/>
      <c r="K41" s="421"/>
      <c r="L41" s="421"/>
      <c r="M41" s="421"/>
      <c r="N41" s="421"/>
      <c r="O41" s="421"/>
      <c r="P41" s="421"/>
      <c r="Q41" s="421"/>
      <c r="R41" s="421"/>
      <c r="S41" s="421"/>
      <c r="T41" s="421"/>
      <c r="U41" s="421"/>
      <c r="V41" s="421"/>
      <c r="W41" s="421"/>
    </row>
    <row r="42" spans="1:23" s="73" customFormat="1" ht="11.25">
      <c r="A42" s="322"/>
      <c r="B42" s="103"/>
      <c r="C42" s="103"/>
      <c r="D42" s="103"/>
      <c r="E42" s="103"/>
      <c r="F42" s="103"/>
      <c r="G42" s="103"/>
      <c r="H42" s="322"/>
      <c r="I42" s="432"/>
      <c r="J42" s="421"/>
      <c r="K42" s="421"/>
      <c r="L42" s="421"/>
      <c r="M42" s="421"/>
      <c r="N42" s="421"/>
      <c r="O42" s="421"/>
      <c r="P42" s="421"/>
      <c r="Q42" s="421"/>
      <c r="R42" s="421"/>
      <c r="S42" s="421"/>
      <c r="T42" s="421"/>
      <c r="U42" s="421"/>
      <c r="V42" s="421"/>
      <c r="W42" s="421"/>
    </row>
    <row r="43" spans="1:23" s="73" customFormat="1" ht="11.25">
      <c r="A43" s="322"/>
      <c r="B43" s="103"/>
      <c r="C43" s="103"/>
      <c r="D43" s="103"/>
      <c r="E43" s="103"/>
      <c r="F43" s="103"/>
      <c r="G43" s="103"/>
      <c r="H43" s="322"/>
      <c r="I43" s="432"/>
      <c r="J43" s="421"/>
      <c r="K43" s="421"/>
      <c r="L43" s="421"/>
      <c r="M43" s="421"/>
      <c r="N43" s="421"/>
      <c r="O43" s="421"/>
      <c r="P43" s="421"/>
      <c r="Q43" s="421"/>
      <c r="R43" s="421"/>
      <c r="S43" s="421"/>
      <c r="T43" s="421"/>
      <c r="U43" s="421"/>
      <c r="V43" s="421"/>
      <c r="W43" s="421"/>
    </row>
    <row r="44" spans="1:23" s="73" customFormat="1" ht="11.25">
      <c r="A44" s="322"/>
      <c r="B44" s="103"/>
      <c r="C44" s="103"/>
      <c r="D44" s="103"/>
      <c r="E44" s="103"/>
      <c r="F44" s="103"/>
      <c r="G44" s="103"/>
      <c r="H44" s="322"/>
      <c r="I44" s="432"/>
      <c r="J44" s="421"/>
      <c r="K44" s="421"/>
      <c r="L44" s="421"/>
      <c r="M44" s="421"/>
      <c r="N44" s="421"/>
      <c r="O44" s="421"/>
      <c r="P44" s="421"/>
      <c r="Q44" s="421"/>
      <c r="R44" s="421"/>
      <c r="S44" s="421"/>
      <c r="T44" s="421"/>
      <c r="U44" s="421"/>
      <c r="V44" s="421"/>
      <c r="W44" s="421"/>
    </row>
    <row r="45" spans="1:23" s="73" customFormat="1" ht="11.25">
      <c r="A45" s="322"/>
      <c r="B45" s="103"/>
      <c r="C45" s="103"/>
      <c r="D45" s="103"/>
      <c r="E45" s="103"/>
      <c r="F45" s="103"/>
      <c r="G45" s="103"/>
      <c r="H45" s="322"/>
      <c r="I45" s="432"/>
      <c r="J45" s="421"/>
      <c r="K45" s="421"/>
      <c r="L45" s="421"/>
      <c r="M45" s="421"/>
      <c r="N45" s="421"/>
      <c r="O45" s="421"/>
      <c r="P45" s="421"/>
      <c r="Q45" s="421"/>
      <c r="R45" s="421"/>
      <c r="S45" s="421"/>
      <c r="T45" s="421"/>
      <c r="U45" s="421"/>
      <c r="V45" s="421"/>
      <c r="W45" s="421"/>
    </row>
    <row r="46" spans="1:23" s="73" customFormat="1" ht="11.25">
      <c r="A46" s="322"/>
      <c r="B46" s="103"/>
      <c r="C46" s="103"/>
      <c r="D46" s="103"/>
      <c r="E46" s="103"/>
      <c r="F46" s="103"/>
      <c r="G46" s="103"/>
      <c r="H46" s="322"/>
      <c r="I46" s="432"/>
      <c r="J46" s="421"/>
      <c r="K46" s="421"/>
      <c r="L46" s="421"/>
      <c r="M46" s="421"/>
      <c r="N46" s="421"/>
      <c r="O46" s="421"/>
      <c r="P46" s="421"/>
      <c r="Q46" s="421"/>
      <c r="R46" s="421"/>
      <c r="S46" s="421"/>
      <c r="T46" s="421"/>
      <c r="U46" s="421"/>
      <c r="V46" s="421"/>
      <c r="W46" s="421"/>
    </row>
    <row r="47" spans="1:23" s="73" customFormat="1" ht="11.25">
      <c r="B47" s="103"/>
      <c r="C47" s="103"/>
      <c r="D47" s="103"/>
      <c r="E47" s="103"/>
      <c r="F47" s="103"/>
      <c r="G47" s="103"/>
      <c r="I47" s="432"/>
      <c r="J47" s="421"/>
      <c r="K47" s="421"/>
      <c r="L47" s="421"/>
      <c r="M47" s="421"/>
      <c r="N47" s="421"/>
      <c r="O47" s="421"/>
      <c r="P47" s="421"/>
      <c r="Q47" s="421"/>
      <c r="R47" s="421"/>
      <c r="S47" s="421"/>
      <c r="T47" s="421"/>
      <c r="U47" s="421"/>
      <c r="V47" s="421"/>
      <c r="W47" s="421"/>
    </row>
    <row r="48" spans="1:23" s="73" customFormat="1" ht="11.25">
      <c r="A48" s="103"/>
      <c r="B48" s="103"/>
      <c r="C48" s="103"/>
      <c r="D48" s="103"/>
      <c r="E48" s="103"/>
      <c r="F48" s="103"/>
      <c r="G48" s="103"/>
      <c r="H48" s="103"/>
      <c r="I48" s="432"/>
      <c r="J48" s="421"/>
      <c r="K48" s="421"/>
      <c r="L48" s="421"/>
      <c r="M48" s="421"/>
      <c r="N48" s="421"/>
      <c r="O48" s="421"/>
      <c r="P48" s="421"/>
      <c r="Q48" s="421"/>
      <c r="R48" s="421"/>
      <c r="S48" s="421"/>
      <c r="T48" s="421"/>
      <c r="U48" s="421"/>
      <c r="V48" s="421"/>
      <c r="W48" s="421"/>
    </row>
    <row r="49" spans="1:23" s="73" customFormat="1" ht="11.25">
      <c r="A49" s="103"/>
      <c r="B49" s="103"/>
      <c r="C49" s="103"/>
      <c r="D49" s="103"/>
      <c r="E49" s="103"/>
      <c r="F49" s="103"/>
      <c r="G49" s="103"/>
      <c r="H49" s="103"/>
      <c r="I49" s="432"/>
      <c r="J49" s="421"/>
      <c r="K49" s="421"/>
      <c r="L49" s="421"/>
      <c r="M49" s="421"/>
      <c r="N49" s="421"/>
      <c r="O49" s="421"/>
      <c r="P49" s="421"/>
      <c r="Q49" s="421"/>
      <c r="R49" s="421"/>
      <c r="S49" s="421"/>
      <c r="T49" s="421"/>
      <c r="U49" s="421"/>
      <c r="V49" s="421"/>
      <c r="W49" s="421"/>
    </row>
    <row r="50" spans="1:23" s="73" customFormat="1" ht="11.25">
      <c r="A50" s="103"/>
      <c r="B50" s="103"/>
      <c r="C50" s="103"/>
      <c r="D50" s="103"/>
      <c r="E50" s="103"/>
      <c r="F50" s="103"/>
      <c r="G50" s="103"/>
      <c r="H50" s="103"/>
      <c r="I50" s="432"/>
      <c r="J50" s="421"/>
      <c r="K50" s="421"/>
      <c r="L50" s="421"/>
      <c r="M50" s="421"/>
      <c r="N50" s="421"/>
      <c r="O50" s="421"/>
      <c r="P50" s="421"/>
      <c r="Q50" s="421"/>
      <c r="R50" s="421"/>
      <c r="S50" s="421"/>
      <c r="T50" s="421"/>
      <c r="U50" s="421"/>
      <c r="V50" s="421"/>
      <c r="W50" s="421"/>
    </row>
    <row r="51" spans="1:23" s="73" customFormat="1" ht="11.25">
      <c r="A51" s="103"/>
      <c r="B51" s="103"/>
      <c r="C51" s="103"/>
      <c r="D51" s="103"/>
      <c r="E51" s="103"/>
      <c r="F51" s="103"/>
      <c r="G51" s="103"/>
      <c r="H51" s="103"/>
      <c r="I51" s="432"/>
      <c r="J51" s="421"/>
      <c r="K51" s="421"/>
      <c r="L51" s="421"/>
      <c r="M51" s="421"/>
      <c r="N51" s="421"/>
      <c r="O51" s="421"/>
      <c r="P51" s="421"/>
      <c r="Q51" s="421"/>
      <c r="R51" s="421"/>
      <c r="S51" s="421"/>
      <c r="T51" s="421"/>
      <c r="U51" s="421"/>
      <c r="V51" s="421"/>
      <c r="W51" s="421"/>
    </row>
    <row r="52" spans="1:23" s="73" customFormat="1" ht="11.25">
      <c r="A52" s="103"/>
      <c r="B52" s="103"/>
      <c r="C52" s="103"/>
      <c r="D52" s="103"/>
      <c r="E52" s="103"/>
      <c r="F52" s="103"/>
      <c r="G52" s="103"/>
      <c r="H52" s="103"/>
      <c r="I52" s="432"/>
      <c r="J52" s="421"/>
      <c r="K52" s="421"/>
      <c r="L52" s="421"/>
      <c r="M52" s="421"/>
      <c r="N52" s="421"/>
      <c r="O52" s="421"/>
      <c r="P52" s="421"/>
      <c r="Q52" s="421"/>
      <c r="R52" s="421"/>
      <c r="S52" s="421"/>
      <c r="T52" s="421"/>
      <c r="U52" s="421"/>
      <c r="V52" s="421"/>
      <c r="W52" s="421"/>
    </row>
    <row r="53" spans="1:23" s="73" customFormat="1" ht="11.25">
      <c r="A53" s="103"/>
      <c r="B53" s="103"/>
      <c r="C53" s="103"/>
      <c r="D53" s="103"/>
      <c r="E53" s="103"/>
      <c r="F53" s="103"/>
      <c r="G53" s="103"/>
      <c r="H53" s="103"/>
      <c r="I53" s="432"/>
      <c r="J53" s="421"/>
      <c r="K53" s="421"/>
      <c r="L53" s="421"/>
      <c r="M53" s="421"/>
      <c r="N53" s="421"/>
      <c r="O53" s="421"/>
      <c r="P53" s="421"/>
      <c r="Q53" s="421"/>
      <c r="R53" s="421"/>
      <c r="S53" s="421"/>
      <c r="T53" s="421"/>
      <c r="U53" s="421"/>
      <c r="V53" s="421"/>
      <c r="W53" s="421"/>
    </row>
    <row r="54" spans="1:23" s="73" customFormat="1" ht="11.25">
      <c r="A54" s="103"/>
      <c r="B54" s="103"/>
      <c r="C54" s="103"/>
      <c r="D54" s="103"/>
      <c r="E54" s="103"/>
      <c r="F54" s="103"/>
      <c r="G54" s="103"/>
      <c r="H54" s="103"/>
      <c r="I54" s="432"/>
      <c r="J54" s="421"/>
      <c r="K54" s="421"/>
      <c r="L54" s="421"/>
      <c r="M54" s="421"/>
      <c r="N54" s="421"/>
      <c r="O54" s="421"/>
      <c r="P54" s="421"/>
      <c r="Q54" s="421"/>
      <c r="R54" s="421"/>
      <c r="S54" s="421"/>
      <c r="T54" s="421"/>
      <c r="U54" s="421"/>
      <c r="V54" s="421"/>
      <c r="W54" s="421"/>
    </row>
    <row r="55" spans="1:23" s="73" customFormat="1" ht="11.25">
      <c r="A55" s="103"/>
      <c r="B55" s="103"/>
      <c r="C55" s="103"/>
      <c r="D55" s="103"/>
      <c r="E55" s="103"/>
      <c r="F55" s="103"/>
      <c r="G55" s="103"/>
      <c r="H55" s="103"/>
      <c r="I55" s="432"/>
      <c r="J55" s="421"/>
      <c r="K55" s="421"/>
      <c r="L55" s="421"/>
      <c r="M55" s="421"/>
      <c r="N55" s="421"/>
      <c r="O55" s="421"/>
      <c r="P55" s="421"/>
      <c r="Q55" s="421"/>
      <c r="R55" s="421"/>
      <c r="S55" s="421"/>
      <c r="T55" s="421"/>
      <c r="U55" s="421"/>
      <c r="V55" s="421"/>
      <c r="W55" s="421"/>
    </row>
    <row r="56" spans="1:23" s="73" customFormat="1" ht="11.25">
      <c r="A56" s="103"/>
      <c r="B56" s="103"/>
      <c r="C56" s="103"/>
      <c r="D56" s="103"/>
      <c r="E56" s="103"/>
      <c r="F56" s="103"/>
      <c r="G56" s="103"/>
      <c r="H56" s="103"/>
      <c r="I56" s="432"/>
      <c r="J56" s="421"/>
      <c r="K56" s="421"/>
      <c r="L56" s="421"/>
      <c r="M56" s="421"/>
      <c r="N56" s="421"/>
      <c r="O56" s="421"/>
      <c r="P56" s="421"/>
      <c r="Q56" s="421"/>
      <c r="R56" s="421"/>
      <c r="S56" s="421"/>
      <c r="T56" s="421"/>
      <c r="U56" s="421"/>
      <c r="V56" s="421"/>
      <c r="W56" s="421"/>
    </row>
    <row r="57" spans="1:23" s="73" customFormat="1" ht="11.25">
      <c r="A57" s="103"/>
      <c r="B57" s="103"/>
      <c r="C57" s="103"/>
      <c r="D57" s="103"/>
      <c r="E57" s="103"/>
      <c r="F57" s="103"/>
      <c r="G57" s="103"/>
      <c r="H57" s="103"/>
      <c r="I57" s="432"/>
      <c r="J57" s="421"/>
      <c r="K57" s="421"/>
      <c r="L57" s="421"/>
      <c r="M57" s="421"/>
      <c r="N57" s="421"/>
      <c r="O57" s="421"/>
      <c r="P57" s="421"/>
      <c r="Q57" s="421"/>
      <c r="R57" s="421"/>
      <c r="S57" s="421"/>
      <c r="T57" s="421"/>
      <c r="U57" s="421"/>
      <c r="V57" s="421"/>
      <c r="W57" s="421"/>
    </row>
    <row r="58" spans="1:23" s="73" customFormat="1" ht="11.25">
      <c r="A58" s="103"/>
      <c r="B58" s="103"/>
      <c r="C58" s="103"/>
      <c r="D58" s="103"/>
      <c r="E58" s="103"/>
      <c r="F58" s="103"/>
      <c r="G58" s="103"/>
      <c r="H58" s="103"/>
      <c r="I58" s="432"/>
      <c r="J58" s="421"/>
      <c r="K58" s="421"/>
      <c r="L58" s="421"/>
      <c r="M58" s="421"/>
      <c r="N58" s="421"/>
      <c r="O58" s="421"/>
      <c r="P58" s="421"/>
      <c r="Q58" s="421"/>
      <c r="R58" s="421"/>
      <c r="S58" s="421"/>
      <c r="T58" s="421"/>
      <c r="U58" s="421"/>
      <c r="V58" s="421"/>
      <c r="W58" s="421"/>
    </row>
    <row r="59" spans="1:23" s="73" customFormat="1" ht="11.25">
      <c r="A59" s="103"/>
      <c r="B59" s="103"/>
      <c r="C59" s="103"/>
      <c r="D59" s="103"/>
      <c r="E59" s="103"/>
      <c r="F59" s="103"/>
      <c r="G59" s="103"/>
      <c r="H59" s="103"/>
      <c r="I59" s="432"/>
      <c r="J59" s="421"/>
      <c r="K59" s="421"/>
      <c r="L59" s="421"/>
      <c r="M59" s="421"/>
      <c r="N59" s="421"/>
      <c r="O59" s="421"/>
      <c r="P59" s="421"/>
      <c r="Q59" s="421"/>
      <c r="R59" s="421"/>
      <c r="S59" s="421"/>
      <c r="T59" s="421"/>
      <c r="U59" s="421"/>
      <c r="V59" s="421"/>
      <c r="W59" s="421"/>
    </row>
    <row r="60" spans="1:23" s="73" customFormat="1" ht="11.25">
      <c r="A60" s="103"/>
      <c r="B60" s="103"/>
      <c r="C60" s="103"/>
      <c r="D60" s="103"/>
      <c r="E60" s="103"/>
      <c r="F60" s="103"/>
      <c r="G60" s="103"/>
      <c r="H60" s="103"/>
      <c r="I60" s="432"/>
      <c r="J60" s="421"/>
      <c r="K60" s="421"/>
      <c r="L60" s="421"/>
      <c r="M60" s="421"/>
      <c r="N60" s="421"/>
      <c r="O60" s="421"/>
      <c r="P60" s="421"/>
      <c r="Q60" s="421"/>
      <c r="R60" s="421"/>
      <c r="S60" s="421"/>
      <c r="T60" s="421"/>
      <c r="U60" s="421"/>
      <c r="V60" s="421"/>
      <c r="W60" s="421"/>
    </row>
    <row r="61" spans="1:23" s="73" customFormat="1" ht="11.25">
      <c r="A61" s="103"/>
      <c r="B61" s="103"/>
      <c r="C61" s="103"/>
      <c r="D61" s="103"/>
      <c r="E61" s="103"/>
      <c r="F61" s="103"/>
      <c r="G61" s="103"/>
      <c r="H61" s="103"/>
      <c r="I61" s="432"/>
      <c r="J61" s="421"/>
      <c r="K61" s="421"/>
      <c r="L61" s="421"/>
      <c r="M61" s="421"/>
      <c r="N61" s="421"/>
      <c r="O61" s="421"/>
      <c r="P61" s="421"/>
      <c r="Q61" s="421"/>
      <c r="R61" s="421"/>
      <c r="S61" s="421"/>
      <c r="T61" s="421"/>
      <c r="U61" s="421"/>
      <c r="V61" s="421"/>
      <c r="W61" s="421"/>
    </row>
    <row r="62" spans="1:23" s="73" customFormat="1" ht="11.25">
      <c r="A62" s="103"/>
      <c r="B62" s="103"/>
      <c r="C62" s="103"/>
      <c r="D62" s="103"/>
      <c r="E62" s="103"/>
      <c r="F62" s="103"/>
      <c r="G62" s="103"/>
      <c r="H62" s="103"/>
      <c r="I62" s="432"/>
      <c r="J62" s="103"/>
      <c r="K62" s="421"/>
      <c r="L62" s="421"/>
      <c r="M62" s="421"/>
      <c r="N62" s="421"/>
      <c r="O62" s="421"/>
      <c r="P62" s="421"/>
      <c r="Q62" s="421"/>
      <c r="R62" s="421"/>
      <c r="S62" s="421"/>
      <c r="T62" s="421"/>
      <c r="U62" s="421"/>
      <c r="V62" s="421"/>
      <c r="W62" s="421"/>
    </row>
    <row r="63" spans="1:23" s="73" customFormat="1" ht="11.25">
      <c r="A63" s="103"/>
      <c r="B63" s="103"/>
      <c r="C63" s="103"/>
      <c r="D63" s="103"/>
      <c r="E63" s="103"/>
      <c r="F63" s="103"/>
      <c r="G63" s="103"/>
      <c r="H63" s="103"/>
      <c r="I63" s="432"/>
      <c r="J63" s="103"/>
      <c r="K63" s="421"/>
      <c r="L63" s="421"/>
      <c r="M63" s="421"/>
      <c r="N63" s="421"/>
      <c r="O63" s="421"/>
      <c r="P63" s="421"/>
      <c r="Q63" s="421"/>
      <c r="R63" s="421"/>
      <c r="S63" s="421"/>
      <c r="T63" s="421"/>
      <c r="U63" s="421"/>
      <c r="V63" s="421"/>
      <c r="W63" s="421"/>
    </row>
    <row r="64" spans="1:23" s="73" customFormat="1" ht="11.25">
      <c r="A64" s="103"/>
      <c r="B64" s="103"/>
      <c r="C64" s="103"/>
      <c r="D64" s="103"/>
      <c r="E64" s="103"/>
      <c r="F64" s="103"/>
      <c r="G64" s="103"/>
      <c r="H64" s="103"/>
      <c r="I64" s="432"/>
      <c r="J64" s="103"/>
      <c r="K64" s="421"/>
      <c r="L64" s="421"/>
      <c r="M64" s="421"/>
      <c r="N64" s="421"/>
      <c r="O64" s="421"/>
      <c r="P64" s="421"/>
      <c r="Q64" s="421"/>
      <c r="R64" s="421"/>
      <c r="S64" s="421"/>
      <c r="T64" s="421"/>
      <c r="U64" s="421"/>
      <c r="V64" s="421"/>
      <c r="W64" s="421"/>
    </row>
    <row r="65" spans="1:23" s="73" customFormat="1" ht="11.25">
      <c r="A65" s="103"/>
      <c r="B65" s="103"/>
      <c r="C65" s="103"/>
      <c r="D65" s="103"/>
      <c r="E65" s="103"/>
      <c r="F65" s="103"/>
      <c r="G65" s="103"/>
      <c r="H65" s="103"/>
      <c r="I65" s="432"/>
      <c r="J65" s="103"/>
      <c r="K65" s="421"/>
      <c r="L65" s="421"/>
      <c r="M65" s="421"/>
      <c r="N65" s="421"/>
      <c r="O65" s="421"/>
      <c r="P65" s="421"/>
      <c r="Q65" s="421"/>
      <c r="R65" s="421"/>
      <c r="S65" s="421"/>
      <c r="T65" s="421"/>
      <c r="U65" s="421"/>
      <c r="V65" s="421"/>
      <c r="W65" s="421"/>
    </row>
    <row r="66" spans="1:23" s="73" customFormat="1" ht="11.25">
      <c r="A66" s="103"/>
      <c r="B66" s="103"/>
      <c r="C66" s="103"/>
      <c r="D66" s="103"/>
      <c r="E66" s="103"/>
      <c r="F66" s="103"/>
      <c r="G66" s="103"/>
      <c r="H66" s="103"/>
      <c r="I66" s="432"/>
      <c r="J66" s="103"/>
      <c r="K66" s="421"/>
      <c r="L66" s="421"/>
      <c r="M66" s="421"/>
      <c r="N66" s="421"/>
      <c r="O66" s="421"/>
      <c r="P66" s="421"/>
      <c r="Q66" s="421"/>
      <c r="R66" s="421"/>
      <c r="S66" s="421"/>
      <c r="T66" s="421"/>
      <c r="U66" s="421"/>
      <c r="V66" s="421"/>
      <c r="W66" s="421"/>
    </row>
    <row r="67" spans="1:23" s="73" customFormat="1" ht="11.25">
      <c r="A67" s="103"/>
      <c r="B67" s="103"/>
      <c r="C67" s="103"/>
      <c r="D67" s="103"/>
      <c r="E67" s="103"/>
      <c r="F67" s="103"/>
      <c r="G67" s="103"/>
      <c r="H67" s="103"/>
      <c r="I67" s="432"/>
      <c r="J67" s="103"/>
      <c r="K67" s="421"/>
      <c r="L67" s="421"/>
      <c r="M67" s="421"/>
      <c r="N67" s="421"/>
      <c r="O67" s="421"/>
      <c r="P67" s="421"/>
      <c r="Q67" s="421"/>
      <c r="R67" s="421"/>
      <c r="S67" s="421"/>
      <c r="T67" s="421"/>
      <c r="U67" s="421"/>
      <c r="V67" s="421"/>
      <c r="W67" s="421"/>
    </row>
    <row r="68" spans="1:23" s="73" customFormat="1" ht="11.25">
      <c r="A68" s="103"/>
      <c r="B68" s="103"/>
      <c r="C68" s="103"/>
      <c r="D68" s="103"/>
      <c r="E68" s="103"/>
      <c r="F68" s="103"/>
      <c r="G68" s="103"/>
      <c r="H68" s="103"/>
      <c r="I68" s="432"/>
      <c r="J68" s="103"/>
      <c r="K68" s="421"/>
      <c r="L68" s="421"/>
      <c r="M68" s="421"/>
      <c r="N68" s="421"/>
      <c r="O68" s="421"/>
      <c r="P68" s="421"/>
      <c r="Q68" s="421"/>
      <c r="R68" s="421"/>
      <c r="S68" s="421"/>
      <c r="T68" s="421"/>
      <c r="U68" s="421"/>
      <c r="V68" s="421"/>
      <c r="W68" s="421"/>
    </row>
    <row r="69" spans="1:23" s="73" customFormat="1" ht="11.25">
      <c r="A69" s="103"/>
      <c r="B69" s="103"/>
      <c r="C69" s="103"/>
      <c r="D69" s="103"/>
      <c r="E69" s="103"/>
      <c r="F69" s="103"/>
      <c r="G69" s="103"/>
      <c r="H69" s="103"/>
      <c r="I69" s="432"/>
      <c r="J69" s="103"/>
      <c r="K69" s="421"/>
      <c r="L69" s="421"/>
      <c r="M69" s="421"/>
      <c r="N69" s="421"/>
      <c r="O69" s="421"/>
      <c r="P69" s="421"/>
      <c r="Q69" s="421"/>
      <c r="R69" s="421"/>
      <c r="S69" s="421"/>
      <c r="T69" s="421"/>
      <c r="U69" s="421"/>
      <c r="V69" s="421"/>
      <c r="W69" s="421"/>
    </row>
    <row r="70" spans="1:23" s="73" customFormat="1" ht="11.25">
      <c r="A70" s="103"/>
      <c r="B70" s="103"/>
      <c r="C70" s="103"/>
      <c r="D70" s="103"/>
      <c r="E70" s="103"/>
      <c r="F70" s="103"/>
      <c r="G70" s="103"/>
      <c r="H70" s="103"/>
      <c r="I70" s="432"/>
      <c r="J70" s="103"/>
      <c r="K70" s="421"/>
      <c r="L70" s="421"/>
      <c r="M70" s="421"/>
      <c r="N70" s="421"/>
      <c r="O70" s="421"/>
      <c r="P70" s="421"/>
      <c r="Q70" s="421"/>
      <c r="R70" s="421"/>
      <c r="S70" s="421"/>
      <c r="T70" s="421"/>
      <c r="U70" s="421"/>
      <c r="V70" s="421"/>
      <c r="W70" s="421"/>
    </row>
    <row r="71" spans="1:23" s="73" customFormat="1" ht="11.25">
      <c r="A71" s="103"/>
      <c r="B71" s="103"/>
      <c r="C71" s="103"/>
      <c r="D71" s="103"/>
      <c r="E71" s="103"/>
      <c r="F71" s="103"/>
      <c r="G71" s="103"/>
      <c r="H71" s="103"/>
      <c r="I71" s="432"/>
      <c r="J71" s="103"/>
      <c r="K71" s="421"/>
      <c r="L71" s="421"/>
      <c r="M71" s="421"/>
      <c r="N71" s="421"/>
      <c r="O71" s="421"/>
      <c r="P71" s="421"/>
      <c r="Q71" s="421"/>
      <c r="R71" s="421"/>
      <c r="S71" s="421"/>
      <c r="T71" s="421"/>
      <c r="U71" s="421"/>
      <c r="V71" s="421"/>
      <c r="W71" s="421"/>
    </row>
    <row r="72" spans="1:23" s="73" customFormat="1" ht="11.25">
      <c r="A72" s="103"/>
      <c r="B72" s="103"/>
      <c r="C72" s="103"/>
      <c r="D72" s="103"/>
      <c r="E72" s="103"/>
      <c r="F72" s="103"/>
      <c r="G72" s="103"/>
      <c r="H72" s="103"/>
      <c r="I72" s="432"/>
      <c r="J72" s="103"/>
      <c r="K72" s="421"/>
      <c r="L72" s="421"/>
      <c r="M72" s="421"/>
      <c r="N72" s="421"/>
      <c r="O72" s="421"/>
      <c r="P72" s="421"/>
      <c r="Q72" s="421"/>
      <c r="R72" s="421"/>
      <c r="S72" s="421"/>
      <c r="T72" s="421"/>
      <c r="U72" s="421"/>
      <c r="V72" s="421"/>
      <c r="W72" s="421"/>
    </row>
    <row r="73" spans="1:23" s="73" customFormat="1" ht="11.25">
      <c r="A73" s="103"/>
      <c r="B73" s="103"/>
      <c r="C73" s="103"/>
      <c r="D73" s="103"/>
      <c r="E73" s="103"/>
      <c r="F73" s="103"/>
      <c r="G73" s="103"/>
      <c r="H73" s="103"/>
      <c r="I73" s="432"/>
      <c r="J73" s="103"/>
      <c r="K73" s="421"/>
      <c r="L73" s="421"/>
      <c r="M73" s="421"/>
      <c r="N73" s="421"/>
      <c r="O73" s="421"/>
      <c r="P73" s="421"/>
      <c r="Q73" s="421"/>
      <c r="R73" s="421"/>
      <c r="S73" s="421"/>
      <c r="T73" s="421"/>
      <c r="U73" s="421"/>
      <c r="V73" s="421"/>
      <c r="W73" s="421"/>
    </row>
    <row r="74" spans="1:23" s="73" customFormat="1" ht="11.25">
      <c r="A74" s="103"/>
      <c r="B74" s="103"/>
      <c r="C74" s="103"/>
      <c r="D74" s="103"/>
      <c r="E74" s="103"/>
      <c r="F74" s="103"/>
      <c r="G74" s="103"/>
      <c r="H74" s="103"/>
      <c r="I74" s="421"/>
      <c r="J74" s="103"/>
      <c r="K74" s="421"/>
      <c r="L74" s="421"/>
      <c r="M74" s="421"/>
      <c r="N74" s="421"/>
      <c r="O74" s="421"/>
      <c r="P74" s="421"/>
      <c r="Q74" s="421"/>
      <c r="R74" s="421"/>
      <c r="S74" s="421"/>
      <c r="T74" s="421"/>
      <c r="U74" s="421"/>
      <c r="V74" s="421"/>
      <c r="W74" s="421"/>
    </row>
    <row r="75" spans="1:23" s="73" customFormat="1" ht="11.25">
      <c r="A75" s="103"/>
      <c r="B75" s="103"/>
      <c r="C75" s="103"/>
      <c r="D75" s="103"/>
      <c r="E75" s="103"/>
      <c r="F75" s="103"/>
      <c r="G75" s="103"/>
      <c r="H75" s="103"/>
      <c r="I75" s="421"/>
      <c r="J75" s="103"/>
      <c r="K75" s="421"/>
      <c r="L75" s="421"/>
      <c r="M75" s="421"/>
      <c r="N75" s="421"/>
      <c r="O75" s="421"/>
      <c r="P75" s="421"/>
      <c r="Q75" s="421"/>
      <c r="R75" s="421"/>
      <c r="S75" s="421"/>
      <c r="T75" s="421"/>
      <c r="U75" s="421"/>
      <c r="V75" s="421"/>
      <c r="W75" s="421"/>
    </row>
    <row r="76" spans="1:23" s="73" customFormat="1" ht="11.25">
      <c r="A76" s="103"/>
      <c r="B76" s="103"/>
      <c r="C76" s="103"/>
      <c r="D76" s="103"/>
      <c r="E76" s="103"/>
      <c r="F76" s="103"/>
      <c r="G76" s="103"/>
      <c r="H76" s="103"/>
      <c r="I76" s="421"/>
      <c r="J76" s="103"/>
      <c r="K76" s="421"/>
      <c r="L76" s="421"/>
      <c r="M76" s="421"/>
      <c r="N76" s="421"/>
      <c r="O76" s="421"/>
      <c r="P76" s="421"/>
      <c r="Q76" s="421"/>
      <c r="R76" s="421"/>
      <c r="S76" s="421"/>
      <c r="T76" s="421"/>
      <c r="U76" s="421"/>
      <c r="V76" s="421"/>
      <c r="W76" s="421"/>
    </row>
    <row r="77" spans="1:23" s="73" customFormat="1" ht="11.25">
      <c r="A77" s="103"/>
      <c r="B77" s="103"/>
      <c r="C77" s="103"/>
      <c r="D77" s="103"/>
      <c r="E77" s="103"/>
      <c r="F77" s="103"/>
      <c r="G77" s="103"/>
      <c r="H77" s="103"/>
      <c r="I77" s="421"/>
      <c r="J77" s="103"/>
      <c r="K77" s="421"/>
      <c r="L77" s="421"/>
      <c r="M77" s="421"/>
      <c r="N77" s="421"/>
      <c r="O77" s="421"/>
      <c r="P77" s="421"/>
      <c r="Q77" s="421"/>
      <c r="R77" s="421"/>
      <c r="S77" s="421"/>
      <c r="T77" s="421"/>
      <c r="U77" s="421"/>
      <c r="V77" s="421"/>
      <c r="W77" s="421"/>
    </row>
    <row r="78" spans="1:23" s="73" customFormat="1" ht="11.25">
      <c r="A78" s="103"/>
      <c r="B78" s="103"/>
      <c r="C78" s="103"/>
      <c r="D78" s="103"/>
      <c r="E78" s="103"/>
      <c r="F78" s="103"/>
      <c r="G78" s="103"/>
      <c r="H78" s="103"/>
      <c r="I78" s="421"/>
      <c r="J78" s="103"/>
      <c r="K78" s="421"/>
      <c r="L78" s="421"/>
      <c r="M78" s="421"/>
      <c r="N78" s="421"/>
      <c r="O78" s="421"/>
      <c r="P78" s="421"/>
      <c r="Q78" s="421"/>
      <c r="R78" s="421"/>
      <c r="S78" s="421"/>
      <c r="T78" s="421"/>
      <c r="U78" s="421"/>
      <c r="V78" s="421"/>
      <c r="W78" s="421"/>
    </row>
    <row r="79" spans="1:23" s="73" customFormat="1" ht="11.25">
      <c r="A79" s="103"/>
      <c r="B79" s="103"/>
      <c r="C79" s="103"/>
      <c r="D79" s="103"/>
      <c r="E79" s="103"/>
      <c r="F79" s="103"/>
      <c r="G79" s="103"/>
      <c r="H79" s="103"/>
      <c r="I79" s="421"/>
      <c r="J79" s="103"/>
      <c r="K79" s="421"/>
      <c r="L79" s="421"/>
      <c r="M79" s="421"/>
      <c r="N79" s="421"/>
      <c r="O79" s="421"/>
      <c r="P79" s="421"/>
      <c r="Q79" s="421"/>
      <c r="R79" s="421"/>
      <c r="S79" s="421"/>
      <c r="T79" s="421"/>
      <c r="U79" s="421"/>
      <c r="V79" s="421"/>
      <c r="W79" s="421"/>
    </row>
    <row r="80" spans="1:23" s="73" customFormat="1" ht="11.25">
      <c r="A80" s="103"/>
      <c r="B80" s="103"/>
      <c r="C80" s="103"/>
      <c r="D80" s="103"/>
      <c r="E80" s="103"/>
      <c r="F80" s="103"/>
      <c r="G80" s="103"/>
      <c r="H80" s="103"/>
      <c r="I80" s="421"/>
      <c r="J80" s="103"/>
      <c r="K80" s="421"/>
      <c r="L80" s="421"/>
      <c r="M80" s="421"/>
      <c r="N80" s="421"/>
      <c r="O80" s="421"/>
      <c r="P80" s="421"/>
      <c r="Q80" s="421"/>
      <c r="R80" s="421"/>
      <c r="S80" s="421"/>
      <c r="T80" s="421"/>
      <c r="U80" s="421"/>
      <c r="V80" s="421"/>
      <c r="W80" s="421"/>
    </row>
    <row r="81" spans="1:23" s="73" customFormat="1" ht="11.25">
      <c r="A81" s="103"/>
      <c r="B81" s="103"/>
      <c r="C81" s="103"/>
      <c r="D81" s="103"/>
      <c r="E81" s="103"/>
      <c r="F81" s="103"/>
      <c r="G81" s="103"/>
      <c r="H81" s="103"/>
      <c r="I81" s="421"/>
      <c r="J81" s="103"/>
      <c r="K81" s="421"/>
      <c r="L81" s="421"/>
      <c r="M81" s="421"/>
      <c r="N81" s="421"/>
      <c r="O81" s="421"/>
      <c r="P81" s="421"/>
      <c r="Q81" s="421"/>
      <c r="R81" s="421"/>
      <c r="S81" s="421"/>
      <c r="T81" s="421"/>
      <c r="U81" s="421"/>
      <c r="V81" s="421"/>
      <c r="W81" s="421"/>
    </row>
    <row r="82" spans="1:23" s="73" customFormat="1" ht="11.25">
      <c r="A82" s="103"/>
      <c r="B82" s="103"/>
      <c r="C82" s="103"/>
      <c r="D82" s="103"/>
      <c r="E82" s="103"/>
      <c r="F82" s="103"/>
      <c r="G82" s="103"/>
      <c r="H82" s="103"/>
      <c r="I82" s="421"/>
      <c r="J82" s="103"/>
      <c r="K82" s="421"/>
      <c r="L82" s="421"/>
      <c r="M82" s="421"/>
      <c r="N82" s="421"/>
      <c r="O82" s="421"/>
      <c r="P82" s="421"/>
      <c r="Q82" s="421"/>
      <c r="R82" s="421"/>
      <c r="S82" s="421"/>
      <c r="T82" s="421"/>
      <c r="U82" s="421"/>
      <c r="V82" s="421"/>
      <c r="W82" s="421"/>
    </row>
    <row r="83" spans="1:23" s="73" customFormat="1" ht="11.25">
      <c r="A83" s="103"/>
      <c r="B83" s="103"/>
      <c r="C83" s="103"/>
      <c r="D83" s="103"/>
      <c r="E83" s="103"/>
      <c r="F83" s="103"/>
      <c r="G83" s="103"/>
      <c r="H83" s="103"/>
      <c r="I83" s="421"/>
      <c r="J83" s="103"/>
      <c r="K83" s="421"/>
      <c r="L83" s="421"/>
      <c r="M83" s="421"/>
      <c r="N83" s="421"/>
      <c r="O83" s="421"/>
      <c r="P83" s="421"/>
      <c r="Q83" s="421"/>
      <c r="R83" s="421"/>
      <c r="S83" s="421"/>
      <c r="T83" s="421"/>
      <c r="U83" s="421"/>
      <c r="V83" s="421"/>
      <c r="W83" s="421"/>
    </row>
    <row r="84" spans="1:23" s="73" customFormat="1" ht="11.25">
      <c r="A84" s="103"/>
      <c r="B84" s="103"/>
      <c r="C84" s="103"/>
      <c r="D84" s="103"/>
      <c r="E84" s="103"/>
      <c r="F84" s="103"/>
      <c r="G84" s="103"/>
      <c r="H84" s="103"/>
      <c r="I84" s="421"/>
      <c r="J84" s="103"/>
      <c r="K84" s="421"/>
      <c r="L84" s="421"/>
      <c r="M84" s="421"/>
      <c r="N84" s="421"/>
      <c r="O84" s="421"/>
      <c r="P84" s="421"/>
      <c r="Q84" s="421"/>
      <c r="R84" s="421"/>
      <c r="S84" s="421"/>
      <c r="T84" s="421"/>
      <c r="U84" s="421"/>
      <c r="V84" s="421"/>
      <c r="W84" s="421"/>
    </row>
    <row r="85" spans="1:23" s="73" customFormat="1" ht="11.25">
      <c r="A85" s="103"/>
      <c r="B85" s="103"/>
      <c r="C85" s="103"/>
      <c r="D85" s="103"/>
      <c r="E85" s="103"/>
      <c r="F85" s="103"/>
      <c r="G85" s="103"/>
      <c r="H85" s="103"/>
      <c r="I85" s="421"/>
      <c r="J85" s="103"/>
      <c r="K85" s="421"/>
      <c r="L85" s="421"/>
      <c r="M85" s="421"/>
      <c r="N85" s="421"/>
      <c r="O85" s="421"/>
      <c r="P85" s="421"/>
      <c r="Q85" s="421"/>
      <c r="R85" s="421"/>
      <c r="S85" s="421"/>
      <c r="T85" s="421"/>
      <c r="U85" s="421"/>
      <c r="V85" s="421"/>
      <c r="W85" s="421"/>
    </row>
    <row r="86" spans="1:23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421"/>
      <c r="L86" s="421"/>
      <c r="M86" s="421"/>
      <c r="N86" s="421"/>
      <c r="O86" s="421"/>
      <c r="P86" s="421"/>
      <c r="Q86" s="421"/>
      <c r="R86" s="421"/>
      <c r="S86" s="421"/>
      <c r="T86" s="421"/>
      <c r="U86" s="421"/>
      <c r="V86" s="421"/>
      <c r="W86" s="421"/>
    </row>
    <row r="87" spans="1:23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421"/>
      <c r="L87" s="421"/>
      <c r="M87" s="421"/>
      <c r="N87" s="421"/>
      <c r="O87" s="421"/>
      <c r="P87" s="421"/>
      <c r="Q87" s="421"/>
      <c r="R87" s="421"/>
      <c r="S87" s="421"/>
      <c r="T87" s="421"/>
      <c r="U87" s="421"/>
      <c r="V87" s="421"/>
      <c r="W87" s="421"/>
    </row>
    <row r="88" spans="1:23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421"/>
      <c r="L88" s="421"/>
      <c r="M88" s="421"/>
      <c r="N88" s="421"/>
      <c r="O88" s="421"/>
      <c r="P88" s="421"/>
      <c r="Q88" s="421"/>
      <c r="R88" s="421"/>
      <c r="S88" s="421"/>
      <c r="T88" s="421"/>
      <c r="U88" s="421"/>
      <c r="V88" s="421"/>
      <c r="W88" s="421"/>
    </row>
    <row r="89" spans="1:23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421"/>
      <c r="L89" s="421"/>
      <c r="M89" s="421"/>
      <c r="N89" s="421"/>
      <c r="O89" s="421"/>
      <c r="P89" s="421"/>
      <c r="Q89" s="421"/>
      <c r="R89" s="421"/>
      <c r="S89" s="421"/>
      <c r="T89" s="421"/>
      <c r="U89" s="421"/>
      <c r="V89" s="421"/>
      <c r="W89" s="421"/>
    </row>
    <row r="90" spans="1:23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421"/>
      <c r="L90" s="421"/>
      <c r="M90" s="421"/>
      <c r="N90" s="421"/>
      <c r="O90" s="421"/>
      <c r="P90" s="421"/>
      <c r="Q90" s="421"/>
      <c r="R90" s="421"/>
      <c r="S90" s="421"/>
      <c r="T90" s="421"/>
      <c r="U90" s="421"/>
      <c r="V90" s="421"/>
      <c r="W90" s="421"/>
    </row>
    <row r="91" spans="1:23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421"/>
      <c r="L91" s="421"/>
      <c r="M91" s="421"/>
      <c r="N91" s="421"/>
      <c r="O91" s="421"/>
      <c r="P91" s="421"/>
      <c r="Q91" s="421"/>
      <c r="R91" s="421"/>
      <c r="S91" s="421"/>
      <c r="T91" s="421"/>
      <c r="U91" s="421"/>
      <c r="V91" s="421"/>
      <c r="W91" s="421"/>
    </row>
    <row r="92" spans="1:23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421"/>
      <c r="L92" s="421"/>
      <c r="M92" s="421"/>
      <c r="N92" s="421"/>
      <c r="O92" s="421"/>
      <c r="P92" s="421"/>
      <c r="Q92" s="421"/>
      <c r="R92" s="421"/>
      <c r="S92" s="421"/>
      <c r="T92" s="421"/>
      <c r="U92" s="421"/>
      <c r="V92" s="421"/>
      <c r="W92" s="421"/>
    </row>
    <row r="93" spans="1:23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421"/>
      <c r="L93" s="421"/>
      <c r="M93" s="421"/>
      <c r="N93" s="421"/>
      <c r="O93" s="421"/>
      <c r="P93" s="421"/>
      <c r="Q93" s="421"/>
      <c r="R93" s="421"/>
      <c r="S93" s="421"/>
      <c r="T93" s="421"/>
      <c r="U93" s="421"/>
      <c r="V93" s="421"/>
      <c r="W93" s="421"/>
    </row>
    <row r="94" spans="1:23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421"/>
      <c r="L94" s="421"/>
      <c r="M94" s="421"/>
      <c r="N94" s="421"/>
      <c r="O94" s="421"/>
      <c r="P94" s="421"/>
      <c r="Q94" s="421"/>
      <c r="R94" s="421"/>
      <c r="S94" s="421"/>
      <c r="T94" s="421"/>
      <c r="U94" s="421"/>
      <c r="V94" s="421"/>
      <c r="W94" s="421"/>
    </row>
    <row r="95" spans="1:23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421"/>
      <c r="L95" s="421"/>
      <c r="M95" s="421"/>
      <c r="N95" s="421"/>
      <c r="O95" s="421"/>
      <c r="P95" s="421"/>
      <c r="Q95" s="421"/>
      <c r="R95" s="421"/>
      <c r="S95" s="421"/>
      <c r="T95" s="421"/>
      <c r="U95" s="421"/>
      <c r="V95" s="421"/>
      <c r="W95" s="421"/>
    </row>
    <row r="96" spans="1:23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421"/>
      <c r="L96" s="421"/>
      <c r="M96" s="421"/>
      <c r="N96" s="421"/>
      <c r="O96" s="421"/>
      <c r="P96" s="421"/>
      <c r="Q96" s="421"/>
      <c r="R96" s="421"/>
      <c r="S96" s="421"/>
      <c r="T96" s="421"/>
      <c r="U96" s="421"/>
      <c r="V96" s="421"/>
      <c r="W96" s="421"/>
    </row>
    <row r="97" spans="1:23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421"/>
      <c r="L97" s="421"/>
      <c r="M97" s="421"/>
      <c r="N97" s="421"/>
      <c r="O97" s="421"/>
      <c r="P97" s="421"/>
      <c r="Q97" s="421"/>
      <c r="R97" s="421"/>
      <c r="S97" s="421"/>
      <c r="T97" s="421"/>
      <c r="U97" s="421"/>
      <c r="V97" s="421"/>
      <c r="W97" s="421"/>
    </row>
    <row r="98" spans="1:23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421"/>
      <c r="L98" s="421"/>
      <c r="M98" s="421"/>
      <c r="N98" s="421"/>
      <c r="O98" s="421"/>
      <c r="P98" s="421"/>
      <c r="Q98" s="421"/>
      <c r="R98" s="421"/>
      <c r="S98" s="421"/>
      <c r="T98" s="421"/>
      <c r="U98" s="421"/>
      <c r="V98" s="421"/>
      <c r="W98" s="421"/>
    </row>
    <row r="99" spans="1:23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421"/>
      <c r="L99" s="421"/>
      <c r="M99" s="421"/>
      <c r="N99" s="421"/>
      <c r="O99" s="421"/>
      <c r="P99" s="421"/>
      <c r="Q99" s="421"/>
      <c r="R99" s="421"/>
      <c r="S99" s="421"/>
      <c r="T99" s="421"/>
      <c r="U99" s="421"/>
      <c r="V99" s="421"/>
      <c r="W99" s="421"/>
    </row>
    <row r="100" spans="1:23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</row>
    <row r="101" spans="1:23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</row>
    <row r="102" spans="1:23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</row>
    <row r="103" spans="1:23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</row>
  </sheetData>
  <sheetProtection selectLockedCells="1"/>
  <mergeCells count="40">
    <mergeCell ref="W6:W10"/>
    <mergeCell ref="I9:I10"/>
    <mergeCell ref="J9:J10"/>
    <mergeCell ref="H3:O3"/>
    <mergeCell ref="P4:W4"/>
    <mergeCell ref="P3:W3"/>
    <mergeCell ref="S7:T8"/>
    <mergeCell ref="H6:H10"/>
    <mergeCell ref="K7:L8"/>
    <mergeCell ref="U7:V8"/>
    <mergeCell ref="Q7:R8"/>
    <mergeCell ref="I6:L6"/>
    <mergeCell ref="M6:N6"/>
    <mergeCell ref="V9:V10"/>
    <mergeCell ref="Q9:Q10"/>
    <mergeCell ref="R9:R10"/>
    <mergeCell ref="L9:L10"/>
    <mergeCell ref="M9:M10"/>
    <mergeCell ref="O6:O10"/>
    <mergeCell ref="Q6:V6"/>
    <mergeCell ref="U9:U10"/>
    <mergeCell ref="P6:P10"/>
    <mergeCell ref="T9:T10"/>
    <mergeCell ref="S9:S10"/>
    <mergeCell ref="I7:J8"/>
    <mergeCell ref="M7:N8"/>
    <mergeCell ref="A3:G3"/>
    <mergeCell ref="A6:A10"/>
    <mergeCell ref="B7:C8"/>
    <mergeCell ref="B9:B10"/>
    <mergeCell ref="C9:C10"/>
    <mergeCell ref="B6:G6"/>
    <mergeCell ref="D7:E8"/>
    <mergeCell ref="F9:F10"/>
    <mergeCell ref="F7:G8"/>
    <mergeCell ref="G9:G10"/>
    <mergeCell ref="D9:D10"/>
    <mergeCell ref="E9:E10"/>
    <mergeCell ref="N9:N10"/>
    <mergeCell ref="K9:K10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1.25" style="105" customWidth="1"/>
    <col min="2" max="2" width="10.75" style="165" customWidth="1"/>
    <col min="3" max="3" width="13.75" style="165" bestFit="1" customWidth="1"/>
    <col min="4" max="4" width="11" style="165" customWidth="1"/>
    <col min="5" max="5" width="12.625" style="165" bestFit="1" customWidth="1"/>
    <col min="6" max="6" width="10.375" style="165" customWidth="1"/>
    <col min="7" max="7" width="12.625" style="165" bestFit="1" customWidth="1"/>
    <col min="8" max="8" width="13.375" style="105" hidden="1" customWidth="1"/>
    <col min="9" max="9" width="13.75" style="165" hidden="1" customWidth="1"/>
    <col min="10" max="16384" width="9" style="67"/>
  </cols>
  <sheetData>
    <row r="1" spans="1:9" s="73" customFormat="1" ht="14.1" customHeight="1">
      <c r="A1" s="65"/>
      <c r="B1" s="103"/>
      <c r="C1" s="103"/>
      <c r="D1" s="103"/>
      <c r="E1" s="103"/>
      <c r="F1" s="103"/>
      <c r="G1" s="66" t="s">
        <v>1140</v>
      </c>
      <c r="I1" s="128"/>
    </row>
    <row r="2" spans="1:9" ht="14.1" customHeight="1">
      <c r="A2" s="65"/>
      <c r="G2" s="67"/>
      <c r="H2" s="67"/>
      <c r="I2" s="128"/>
    </row>
    <row r="3" spans="1:9" s="70" customFormat="1" ht="20.100000000000001" customHeight="1">
      <c r="A3" s="446" t="s">
        <v>1172</v>
      </c>
      <c r="B3" s="446"/>
      <c r="C3" s="446"/>
      <c r="D3" s="446"/>
      <c r="E3" s="446"/>
      <c r="F3" s="446"/>
      <c r="G3" s="446"/>
      <c r="H3" s="422" t="s">
        <v>514</v>
      </c>
      <c r="I3" s="165"/>
    </row>
    <row r="4" spans="1:9" s="71" customFormat="1" ht="24" customHeight="1">
      <c r="A4" s="571" t="s">
        <v>514</v>
      </c>
      <c r="B4" s="571"/>
      <c r="C4" s="571"/>
      <c r="D4" s="571"/>
      <c r="E4" s="571"/>
      <c r="F4" s="571"/>
      <c r="G4" s="571"/>
      <c r="I4" s="423"/>
    </row>
    <row r="5" spans="1:9" s="418" customFormat="1" ht="18" customHeight="1" thickBot="1">
      <c r="A5" s="418" t="s">
        <v>515</v>
      </c>
      <c r="G5" s="419" t="s">
        <v>516</v>
      </c>
      <c r="I5" s="419" t="s">
        <v>517</v>
      </c>
    </row>
    <row r="6" spans="1:9" s="73" customFormat="1" ht="15.75" customHeight="1">
      <c r="A6" s="582" t="s">
        <v>518</v>
      </c>
      <c r="B6" s="510" t="s">
        <v>611</v>
      </c>
      <c r="C6" s="579"/>
      <c r="D6" s="574" t="s">
        <v>519</v>
      </c>
      <c r="E6" s="448"/>
      <c r="F6" s="537" t="s">
        <v>520</v>
      </c>
      <c r="G6" s="491"/>
      <c r="H6" s="566"/>
      <c r="I6" s="534"/>
    </row>
    <row r="7" spans="1:9" s="73" customFormat="1" ht="15.75" customHeight="1">
      <c r="A7" s="583"/>
      <c r="B7" s="511"/>
      <c r="C7" s="580"/>
      <c r="D7" s="575"/>
      <c r="E7" s="454"/>
      <c r="F7" s="476"/>
      <c r="G7" s="493"/>
      <c r="H7" s="566"/>
      <c r="I7" s="534"/>
    </row>
    <row r="8" spans="1:9" s="73" customFormat="1" ht="12.75" customHeight="1">
      <c r="A8" s="583"/>
      <c r="B8" s="511"/>
      <c r="C8" s="580"/>
      <c r="D8" s="581"/>
      <c r="E8" s="458" t="s">
        <v>521</v>
      </c>
      <c r="F8" s="476"/>
      <c r="G8" s="493"/>
      <c r="H8" s="566"/>
      <c r="I8" s="534"/>
    </row>
    <row r="9" spans="1:9" s="73" customFormat="1" ht="28.5" customHeight="1">
      <c r="A9" s="584"/>
      <c r="B9" s="512"/>
      <c r="C9" s="527"/>
      <c r="D9" s="553"/>
      <c r="E9" s="553"/>
      <c r="F9" s="477"/>
      <c r="G9" s="495"/>
      <c r="H9" s="567"/>
      <c r="I9" s="535"/>
    </row>
    <row r="10" spans="1:9" s="181" customFormat="1" ht="100.15" customHeight="1">
      <c r="A10" s="177" t="s">
        <v>14</v>
      </c>
      <c r="B10" s="576" t="s">
        <v>429</v>
      </c>
      <c r="C10" s="577"/>
      <c r="D10" s="41" t="s">
        <v>429</v>
      </c>
      <c r="E10" s="41" t="s">
        <v>429</v>
      </c>
      <c r="F10" s="578" t="s">
        <v>429</v>
      </c>
      <c r="G10" s="578"/>
      <c r="H10" s="424" t="s">
        <v>13</v>
      </c>
      <c r="I10" s="424" t="s">
        <v>13</v>
      </c>
    </row>
    <row r="11" spans="1:9" s="181" customFormat="1" ht="100.15" customHeight="1">
      <c r="A11" s="177" t="s">
        <v>430</v>
      </c>
      <c r="B11" s="568">
        <v>1361</v>
      </c>
      <c r="C11" s="569"/>
      <c r="D11" s="41">
        <v>494</v>
      </c>
      <c r="E11" s="41">
        <v>36.296840558412931</v>
      </c>
      <c r="F11" s="570">
        <v>108</v>
      </c>
      <c r="G11" s="570"/>
      <c r="H11" s="424" t="s">
        <v>13</v>
      </c>
      <c r="I11" s="424" t="s">
        <v>13</v>
      </c>
    </row>
    <row r="12" spans="1:9" s="181" customFormat="1" ht="100.15" customHeight="1">
      <c r="A12" s="177" t="s">
        <v>790</v>
      </c>
      <c r="B12" s="568">
        <v>2308</v>
      </c>
      <c r="C12" s="569"/>
      <c r="D12" s="41">
        <v>726</v>
      </c>
      <c r="E12" s="41">
        <v>31.455805892547662</v>
      </c>
      <c r="F12" s="570">
        <v>75</v>
      </c>
      <c r="G12" s="570"/>
      <c r="H12" s="424" t="s">
        <v>13</v>
      </c>
      <c r="I12" s="424" t="s">
        <v>13</v>
      </c>
    </row>
    <row r="13" spans="1:9" s="181" customFormat="1" ht="100.15" customHeight="1">
      <c r="A13" s="177" t="s">
        <v>976</v>
      </c>
      <c r="B13" s="568">
        <v>2387</v>
      </c>
      <c r="C13" s="569"/>
      <c r="D13" s="41">
        <v>827</v>
      </c>
      <c r="E13" s="41">
        <v>34</v>
      </c>
      <c r="F13" s="570">
        <v>101</v>
      </c>
      <c r="G13" s="570"/>
      <c r="H13" s="424" t="s">
        <v>13</v>
      </c>
      <c r="I13" s="424" t="s">
        <v>13</v>
      </c>
    </row>
    <row r="14" spans="1:9" s="181" customFormat="1" ht="100.15" customHeight="1" thickBot="1">
      <c r="A14" s="295" t="s">
        <v>1073</v>
      </c>
      <c r="B14" s="572">
        <v>2412</v>
      </c>
      <c r="C14" s="573"/>
      <c r="D14" s="241">
        <v>894</v>
      </c>
      <c r="E14" s="241">
        <v>37</v>
      </c>
      <c r="F14" s="573">
        <v>67</v>
      </c>
      <c r="G14" s="573"/>
      <c r="H14" s="425" t="s">
        <v>522</v>
      </c>
      <c r="I14" s="425" t="s">
        <v>522</v>
      </c>
    </row>
    <row r="15" spans="1:9" s="156" customFormat="1" ht="11.1" customHeight="1">
      <c r="A15" s="256" t="s">
        <v>826</v>
      </c>
      <c r="H15" s="256" t="s">
        <v>421</v>
      </c>
      <c r="I15" s="97" t="s">
        <v>523</v>
      </c>
    </row>
    <row r="16" spans="1:9" s="280" customFormat="1" ht="11.1" customHeight="1">
      <c r="A16" s="279" t="s">
        <v>431</v>
      </c>
      <c r="B16" s="394"/>
      <c r="C16" s="394"/>
      <c r="D16" s="160"/>
      <c r="E16" s="160"/>
      <c r="F16" s="160"/>
      <c r="G16" s="160"/>
      <c r="H16" s="394"/>
      <c r="I16" s="420"/>
    </row>
    <row r="17" spans="1:12" s="73" customFormat="1" ht="15.75" customHeight="1">
      <c r="A17" s="279"/>
      <c r="B17" s="129"/>
      <c r="C17" s="129"/>
      <c r="D17" s="129"/>
      <c r="E17" s="129"/>
      <c r="F17" s="129"/>
      <c r="G17" s="129"/>
      <c r="H17" s="129"/>
      <c r="I17" s="129"/>
      <c r="J17" s="104"/>
      <c r="K17" s="104"/>
      <c r="L17" s="104"/>
    </row>
    <row r="18" spans="1:12" s="73" customFormat="1" ht="11.25">
      <c r="A18" s="322"/>
      <c r="B18" s="103"/>
      <c r="C18" s="103"/>
      <c r="D18" s="103"/>
      <c r="E18" s="103"/>
      <c r="F18" s="103"/>
      <c r="G18" s="103"/>
      <c r="H18" s="322"/>
      <c r="I18" s="421"/>
    </row>
    <row r="19" spans="1:12" s="73" customFormat="1" ht="11.25">
      <c r="A19" s="322"/>
      <c r="B19" s="103"/>
      <c r="C19" s="103"/>
      <c r="D19" s="103"/>
      <c r="E19" s="103"/>
      <c r="F19" s="103"/>
      <c r="G19" s="103"/>
      <c r="H19" s="322"/>
      <c r="I19" s="421"/>
    </row>
    <row r="20" spans="1:12" s="73" customFormat="1" ht="11.25">
      <c r="A20" s="322"/>
      <c r="B20" s="103"/>
      <c r="C20" s="103"/>
      <c r="D20" s="103"/>
      <c r="E20" s="103"/>
      <c r="F20" s="103"/>
      <c r="G20" s="103"/>
      <c r="H20" s="322"/>
      <c r="I20" s="421"/>
    </row>
    <row r="21" spans="1:12" s="73" customFormat="1" ht="11.25">
      <c r="A21" s="322"/>
      <c r="B21" s="103"/>
      <c r="C21" s="103"/>
      <c r="D21" s="103"/>
      <c r="E21" s="103"/>
      <c r="F21" s="103"/>
      <c r="G21" s="103"/>
      <c r="H21" s="322"/>
      <c r="I21" s="421"/>
    </row>
    <row r="22" spans="1:12" s="73" customFormat="1" ht="11.25">
      <c r="A22" s="322"/>
      <c r="B22" s="103"/>
      <c r="C22" s="103"/>
      <c r="D22" s="103"/>
      <c r="E22" s="103"/>
      <c r="F22" s="103"/>
      <c r="G22" s="103"/>
      <c r="H22" s="322"/>
      <c r="I22" s="421"/>
    </row>
    <row r="23" spans="1:12" s="73" customFormat="1" ht="11.25">
      <c r="A23" s="322"/>
      <c r="B23" s="103"/>
      <c r="C23" s="103"/>
      <c r="D23" s="103"/>
      <c r="E23" s="103"/>
      <c r="F23" s="103"/>
      <c r="G23" s="103"/>
      <c r="H23" s="322"/>
      <c r="I23" s="421"/>
    </row>
    <row r="24" spans="1:12" s="73" customFormat="1" ht="11.25">
      <c r="A24" s="322"/>
      <c r="B24" s="103"/>
      <c r="C24" s="103"/>
      <c r="D24" s="103"/>
      <c r="E24" s="103"/>
      <c r="F24" s="103"/>
      <c r="G24" s="103"/>
      <c r="H24" s="322"/>
      <c r="I24" s="421"/>
    </row>
    <row r="25" spans="1:12" s="73" customFormat="1" ht="11.25">
      <c r="A25" s="322"/>
      <c r="B25" s="103"/>
      <c r="C25" s="103"/>
      <c r="D25" s="103"/>
      <c r="E25" s="103"/>
      <c r="F25" s="103"/>
      <c r="G25" s="103"/>
      <c r="H25" s="322"/>
      <c r="I25" s="421"/>
    </row>
    <row r="26" spans="1:12" s="73" customFormat="1" ht="11.25">
      <c r="A26" s="322"/>
      <c r="B26" s="103"/>
      <c r="C26" s="103"/>
      <c r="D26" s="103"/>
      <c r="E26" s="103"/>
      <c r="F26" s="103"/>
      <c r="G26" s="103"/>
      <c r="H26" s="322"/>
      <c r="I26" s="421"/>
    </row>
    <row r="27" spans="1:12" s="73" customFormat="1" ht="11.25">
      <c r="A27" s="322"/>
      <c r="B27" s="103"/>
      <c r="C27" s="103"/>
      <c r="D27" s="103"/>
      <c r="E27" s="103"/>
      <c r="F27" s="103"/>
      <c r="G27" s="103"/>
      <c r="H27" s="322"/>
      <c r="I27" s="421"/>
    </row>
    <row r="28" spans="1:12" s="73" customFormat="1" ht="11.25">
      <c r="A28" s="322"/>
      <c r="B28" s="103"/>
      <c r="C28" s="103"/>
      <c r="D28" s="103"/>
      <c r="E28" s="103"/>
      <c r="F28" s="103"/>
      <c r="G28" s="103"/>
      <c r="H28" s="322"/>
      <c r="I28" s="421"/>
    </row>
    <row r="29" spans="1:12" s="73" customFormat="1" ht="11.25">
      <c r="A29" s="322"/>
      <c r="B29" s="103"/>
      <c r="C29" s="103"/>
      <c r="D29" s="103"/>
      <c r="E29" s="103"/>
      <c r="F29" s="103"/>
      <c r="G29" s="103"/>
      <c r="H29" s="322"/>
      <c r="I29" s="421"/>
    </row>
    <row r="30" spans="1:12" s="73" customFormat="1" ht="11.25">
      <c r="A30" s="322"/>
      <c r="B30" s="103"/>
      <c r="C30" s="103"/>
      <c r="D30" s="103"/>
      <c r="E30" s="103"/>
      <c r="F30" s="103"/>
      <c r="G30" s="103"/>
      <c r="H30" s="322"/>
      <c r="I30" s="421"/>
    </row>
    <row r="31" spans="1:12" s="73" customFormat="1" ht="11.25">
      <c r="A31" s="322"/>
      <c r="B31" s="103"/>
      <c r="C31" s="103"/>
      <c r="D31" s="103"/>
      <c r="E31" s="103"/>
      <c r="F31" s="103"/>
      <c r="G31" s="103"/>
      <c r="H31" s="322"/>
      <c r="I31" s="421"/>
    </row>
    <row r="32" spans="1:12" s="73" customFormat="1" ht="11.25">
      <c r="A32" s="322"/>
      <c r="B32" s="103"/>
      <c r="C32" s="103"/>
      <c r="D32" s="103"/>
      <c r="E32" s="103"/>
      <c r="F32" s="103"/>
      <c r="G32" s="103"/>
      <c r="H32" s="322"/>
      <c r="I32" s="421"/>
    </row>
    <row r="33" spans="1:9" s="73" customFormat="1" ht="11.25">
      <c r="B33" s="103"/>
      <c r="C33" s="103"/>
      <c r="D33" s="103"/>
      <c r="E33" s="103"/>
      <c r="F33" s="103"/>
      <c r="G33" s="103"/>
      <c r="I33" s="421"/>
    </row>
    <row r="34" spans="1:9" s="73" customFormat="1" ht="11.25">
      <c r="A34" s="103"/>
      <c r="B34" s="103"/>
      <c r="C34" s="103"/>
      <c r="D34" s="103"/>
      <c r="E34" s="103"/>
      <c r="F34" s="103"/>
      <c r="G34" s="103"/>
      <c r="H34" s="103"/>
      <c r="I34" s="421"/>
    </row>
    <row r="35" spans="1:9" s="73" customFormat="1" ht="11.25">
      <c r="A35" s="103"/>
      <c r="B35" s="103"/>
      <c r="C35" s="103"/>
      <c r="D35" s="103"/>
      <c r="E35" s="103"/>
      <c r="F35" s="103"/>
      <c r="G35" s="103"/>
      <c r="H35" s="103"/>
      <c r="I35" s="421"/>
    </row>
    <row r="36" spans="1:9" s="73" customFormat="1" ht="11.25">
      <c r="A36" s="103"/>
      <c r="B36" s="103"/>
      <c r="C36" s="103"/>
      <c r="D36" s="103"/>
      <c r="E36" s="103"/>
      <c r="F36" s="103"/>
      <c r="G36" s="103"/>
      <c r="H36" s="103"/>
      <c r="I36" s="421"/>
    </row>
    <row r="37" spans="1:9" s="73" customFormat="1" ht="11.25">
      <c r="A37" s="103"/>
      <c r="B37" s="103"/>
      <c r="C37" s="103"/>
      <c r="D37" s="103"/>
      <c r="E37" s="103"/>
      <c r="F37" s="103"/>
      <c r="G37" s="103"/>
      <c r="H37" s="103"/>
      <c r="I37" s="421"/>
    </row>
    <row r="38" spans="1:9" s="73" customFormat="1" ht="11.25">
      <c r="A38" s="103"/>
      <c r="B38" s="103"/>
      <c r="C38" s="103"/>
      <c r="D38" s="103"/>
      <c r="E38" s="103"/>
      <c r="F38" s="103"/>
      <c r="G38" s="103"/>
      <c r="H38" s="103"/>
      <c r="I38" s="421"/>
    </row>
    <row r="39" spans="1:9" s="73" customFormat="1" ht="11.25">
      <c r="A39" s="103"/>
      <c r="B39" s="103"/>
      <c r="C39" s="103"/>
      <c r="D39" s="103"/>
      <c r="E39" s="103"/>
      <c r="F39" s="103"/>
      <c r="G39" s="103"/>
      <c r="H39" s="103"/>
      <c r="I39" s="421"/>
    </row>
    <row r="40" spans="1:9" s="73" customFormat="1" ht="11.25">
      <c r="A40" s="103"/>
      <c r="B40" s="103"/>
      <c r="C40" s="103"/>
      <c r="D40" s="103"/>
      <c r="E40" s="103"/>
      <c r="F40" s="103"/>
      <c r="G40" s="103"/>
      <c r="H40" s="103"/>
      <c r="I40" s="421"/>
    </row>
    <row r="41" spans="1:9" s="73" customFormat="1" ht="11.25">
      <c r="A41" s="103"/>
      <c r="B41" s="103"/>
      <c r="C41" s="103"/>
      <c r="D41" s="103"/>
      <c r="E41" s="103"/>
      <c r="F41" s="103"/>
      <c r="G41" s="103"/>
      <c r="H41" s="103"/>
      <c r="I41" s="421"/>
    </row>
    <row r="42" spans="1:9" s="73" customFormat="1" ht="11.25">
      <c r="A42" s="103"/>
      <c r="B42" s="103"/>
      <c r="C42" s="103"/>
      <c r="D42" s="103"/>
      <c r="E42" s="103"/>
      <c r="F42" s="103"/>
      <c r="G42" s="103"/>
      <c r="H42" s="103"/>
      <c r="I42" s="421"/>
    </row>
    <row r="43" spans="1:9" s="73" customFormat="1" ht="11.25">
      <c r="A43" s="103"/>
      <c r="B43" s="103"/>
      <c r="C43" s="103"/>
      <c r="D43" s="103"/>
      <c r="E43" s="103"/>
      <c r="F43" s="103"/>
      <c r="G43" s="103"/>
      <c r="H43" s="103"/>
      <c r="I43" s="421"/>
    </row>
    <row r="44" spans="1:9" s="73" customFormat="1" ht="11.25">
      <c r="A44" s="103"/>
      <c r="B44" s="103"/>
      <c r="C44" s="103"/>
      <c r="D44" s="103"/>
      <c r="E44" s="103"/>
      <c r="F44" s="103"/>
      <c r="G44" s="103"/>
      <c r="H44" s="103"/>
      <c r="I44" s="421"/>
    </row>
    <row r="45" spans="1:9" s="73" customFormat="1" ht="11.25">
      <c r="A45" s="103"/>
      <c r="B45" s="103"/>
      <c r="C45" s="103"/>
      <c r="D45" s="103"/>
      <c r="E45" s="103"/>
      <c r="F45" s="103"/>
      <c r="G45" s="103"/>
      <c r="H45" s="103"/>
      <c r="I45" s="421"/>
    </row>
    <row r="46" spans="1:9" s="73" customFormat="1" ht="11.25">
      <c r="A46" s="103"/>
      <c r="B46" s="103"/>
      <c r="C46" s="103"/>
      <c r="D46" s="103"/>
      <c r="E46" s="103"/>
      <c r="F46" s="103"/>
      <c r="G46" s="103"/>
      <c r="H46" s="103"/>
      <c r="I46" s="421"/>
    </row>
    <row r="47" spans="1:9" s="73" customFormat="1" ht="11.25">
      <c r="A47" s="103"/>
      <c r="B47" s="103"/>
      <c r="C47" s="103"/>
      <c r="D47" s="103"/>
      <c r="E47" s="103"/>
      <c r="F47" s="103"/>
      <c r="G47" s="103"/>
      <c r="H47" s="103"/>
      <c r="I47" s="421"/>
    </row>
    <row r="48" spans="1:9" s="73" customFormat="1" ht="11.25">
      <c r="A48" s="103"/>
      <c r="B48" s="103"/>
      <c r="C48" s="103"/>
      <c r="D48" s="103"/>
      <c r="E48" s="103"/>
      <c r="F48" s="103"/>
      <c r="G48" s="103"/>
      <c r="H48" s="103"/>
      <c r="I48" s="421"/>
    </row>
    <row r="49" spans="1:9" s="73" customFormat="1" ht="11.25">
      <c r="A49" s="103"/>
      <c r="B49" s="103"/>
      <c r="C49" s="103"/>
      <c r="D49" s="103"/>
      <c r="E49" s="103"/>
      <c r="F49" s="103"/>
      <c r="G49" s="103"/>
      <c r="H49" s="103"/>
      <c r="I49" s="421"/>
    </row>
    <row r="50" spans="1:9" s="73" customFormat="1" ht="11.25">
      <c r="A50" s="103"/>
      <c r="B50" s="103"/>
      <c r="C50" s="103"/>
      <c r="D50" s="103"/>
      <c r="E50" s="103"/>
      <c r="F50" s="103"/>
      <c r="G50" s="103"/>
      <c r="H50" s="103"/>
      <c r="I50" s="421"/>
    </row>
    <row r="51" spans="1:9" s="73" customFormat="1" ht="11.25">
      <c r="A51" s="103"/>
      <c r="B51" s="103"/>
      <c r="C51" s="103"/>
      <c r="D51" s="103"/>
      <c r="E51" s="103"/>
      <c r="F51" s="103"/>
      <c r="G51" s="103"/>
      <c r="H51" s="103"/>
      <c r="I51" s="421"/>
    </row>
    <row r="52" spans="1:9" s="73" customFormat="1" ht="11.25">
      <c r="A52" s="103"/>
      <c r="B52" s="103"/>
      <c r="C52" s="103"/>
      <c r="D52" s="103"/>
      <c r="E52" s="103"/>
      <c r="F52" s="103"/>
      <c r="G52" s="103"/>
      <c r="H52" s="103"/>
      <c r="I52" s="421"/>
    </row>
    <row r="53" spans="1:9" s="73" customFormat="1" ht="11.25">
      <c r="A53" s="103"/>
      <c r="B53" s="103"/>
      <c r="C53" s="103"/>
      <c r="D53" s="103"/>
      <c r="E53" s="103"/>
      <c r="F53" s="103"/>
      <c r="G53" s="103"/>
      <c r="H53" s="103"/>
      <c r="I53" s="421"/>
    </row>
    <row r="54" spans="1:9" s="73" customFormat="1" ht="11.25">
      <c r="A54" s="103"/>
      <c r="B54" s="103"/>
      <c r="C54" s="103"/>
      <c r="D54" s="103"/>
      <c r="E54" s="103"/>
      <c r="F54" s="103"/>
      <c r="G54" s="103"/>
      <c r="H54" s="103"/>
      <c r="I54" s="421"/>
    </row>
    <row r="55" spans="1:9" s="73" customFormat="1" ht="11.25">
      <c r="A55" s="103"/>
      <c r="B55" s="103"/>
      <c r="C55" s="103"/>
      <c r="D55" s="103"/>
      <c r="E55" s="103"/>
      <c r="F55" s="103"/>
      <c r="G55" s="103"/>
      <c r="H55" s="103"/>
      <c r="I55" s="421"/>
    </row>
    <row r="56" spans="1:9" s="73" customFormat="1" ht="11.25">
      <c r="A56" s="103"/>
      <c r="B56" s="103"/>
      <c r="C56" s="103"/>
      <c r="D56" s="103"/>
      <c r="E56" s="103"/>
      <c r="F56" s="103"/>
      <c r="G56" s="103"/>
      <c r="H56" s="103"/>
      <c r="I56" s="421"/>
    </row>
    <row r="57" spans="1:9" s="73" customFormat="1" ht="11.25">
      <c r="A57" s="103"/>
      <c r="B57" s="103"/>
      <c r="C57" s="103"/>
      <c r="D57" s="103"/>
      <c r="E57" s="103"/>
      <c r="F57" s="103"/>
      <c r="G57" s="103"/>
      <c r="H57" s="103"/>
      <c r="I57" s="421"/>
    </row>
    <row r="58" spans="1:9" s="73" customFormat="1" ht="11.25">
      <c r="A58" s="103"/>
      <c r="B58" s="103"/>
      <c r="C58" s="103"/>
      <c r="D58" s="103"/>
      <c r="E58" s="103"/>
      <c r="F58" s="103"/>
      <c r="G58" s="103"/>
      <c r="H58" s="103"/>
      <c r="I58" s="421"/>
    </row>
    <row r="59" spans="1:9" s="73" customFormat="1" ht="11.25">
      <c r="A59" s="103"/>
      <c r="B59" s="103"/>
      <c r="C59" s="103"/>
      <c r="D59" s="103"/>
      <c r="E59" s="103"/>
      <c r="F59" s="103"/>
      <c r="G59" s="103"/>
      <c r="H59" s="103"/>
      <c r="I59" s="421"/>
    </row>
    <row r="60" spans="1:9" s="73" customFormat="1" ht="11.25">
      <c r="A60" s="103"/>
      <c r="B60" s="103"/>
      <c r="C60" s="103"/>
      <c r="D60" s="103"/>
      <c r="E60" s="103"/>
      <c r="F60" s="103"/>
      <c r="G60" s="103"/>
      <c r="H60" s="103"/>
      <c r="I60" s="421"/>
    </row>
    <row r="61" spans="1:9" s="73" customFormat="1" ht="11.25">
      <c r="A61" s="103"/>
      <c r="B61" s="103"/>
      <c r="C61" s="103"/>
      <c r="D61" s="103"/>
      <c r="E61" s="103"/>
      <c r="F61" s="103"/>
      <c r="G61" s="103"/>
      <c r="H61" s="103"/>
      <c r="I61" s="421"/>
    </row>
    <row r="62" spans="1:9" s="73" customFormat="1" ht="11.25">
      <c r="A62" s="103"/>
      <c r="B62" s="103"/>
      <c r="C62" s="103"/>
      <c r="D62" s="103"/>
      <c r="E62" s="103"/>
      <c r="F62" s="103"/>
      <c r="G62" s="103"/>
      <c r="H62" s="103"/>
      <c r="I62" s="421"/>
    </row>
    <row r="63" spans="1:9" s="73" customFormat="1" ht="11.25">
      <c r="A63" s="103"/>
      <c r="B63" s="103"/>
      <c r="C63" s="103"/>
      <c r="D63" s="103"/>
      <c r="E63" s="103"/>
      <c r="F63" s="103"/>
      <c r="G63" s="103"/>
      <c r="H63" s="103"/>
      <c r="I63" s="421"/>
    </row>
    <row r="64" spans="1:9" s="73" customFormat="1" ht="11.25">
      <c r="A64" s="103"/>
      <c r="B64" s="103"/>
      <c r="C64" s="103"/>
      <c r="D64" s="103"/>
      <c r="E64" s="103"/>
      <c r="F64" s="103"/>
      <c r="G64" s="103"/>
      <c r="H64" s="103"/>
      <c r="I64" s="421"/>
    </row>
    <row r="65" spans="1:9" s="73" customFormat="1" ht="11.25">
      <c r="A65" s="103"/>
      <c r="B65" s="103"/>
      <c r="C65" s="103"/>
      <c r="D65" s="103"/>
      <c r="E65" s="103"/>
      <c r="F65" s="103"/>
      <c r="G65" s="103"/>
      <c r="H65" s="103"/>
      <c r="I65" s="421"/>
    </row>
    <row r="66" spans="1:9" s="73" customFormat="1" ht="11.25">
      <c r="A66" s="103"/>
      <c r="B66" s="103"/>
      <c r="C66" s="103"/>
      <c r="D66" s="103"/>
      <c r="E66" s="103"/>
      <c r="F66" s="103"/>
      <c r="G66" s="103"/>
      <c r="H66" s="103"/>
      <c r="I66" s="421"/>
    </row>
    <row r="67" spans="1:9" s="73" customFormat="1" ht="11.25">
      <c r="A67" s="103"/>
      <c r="B67" s="103"/>
      <c r="C67" s="103"/>
      <c r="D67" s="103"/>
      <c r="E67" s="103"/>
      <c r="F67" s="103"/>
      <c r="G67" s="103"/>
      <c r="H67" s="103"/>
      <c r="I67" s="421"/>
    </row>
    <row r="68" spans="1:9" s="73" customFormat="1" ht="11.25">
      <c r="A68" s="103"/>
      <c r="B68" s="103"/>
      <c r="C68" s="103"/>
      <c r="D68" s="103"/>
      <c r="E68" s="103"/>
      <c r="F68" s="103"/>
      <c r="G68" s="103"/>
      <c r="H68" s="103"/>
      <c r="I68" s="421"/>
    </row>
    <row r="69" spans="1:9" s="73" customFormat="1" ht="11.25">
      <c r="A69" s="103"/>
      <c r="B69" s="103"/>
      <c r="C69" s="103"/>
      <c r="D69" s="103"/>
      <c r="E69" s="103"/>
      <c r="F69" s="103"/>
      <c r="G69" s="103"/>
      <c r="H69" s="103"/>
      <c r="I69" s="421"/>
    </row>
    <row r="70" spans="1:9" s="73" customFormat="1" ht="11.25">
      <c r="A70" s="103"/>
      <c r="B70" s="103"/>
      <c r="C70" s="103"/>
      <c r="D70" s="103"/>
      <c r="E70" s="103"/>
      <c r="F70" s="103"/>
      <c r="G70" s="103"/>
      <c r="H70" s="103"/>
      <c r="I70" s="421"/>
    </row>
    <row r="71" spans="1:9" s="73" customFormat="1" ht="11.25">
      <c r="A71" s="103"/>
      <c r="B71" s="103"/>
      <c r="C71" s="103"/>
      <c r="D71" s="103"/>
      <c r="E71" s="103"/>
      <c r="F71" s="103"/>
      <c r="G71" s="103"/>
      <c r="H71" s="103"/>
      <c r="I71" s="421"/>
    </row>
    <row r="72" spans="1:9" s="73" customFormat="1" ht="11.25">
      <c r="A72" s="103"/>
      <c r="B72" s="103"/>
      <c r="C72" s="103"/>
      <c r="D72" s="103"/>
      <c r="E72" s="103"/>
      <c r="F72" s="103"/>
      <c r="G72" s="103"/>
      <c r="H72" s="103"/>
      <c r="I72" s="421"/>
    </row>
    <row r="73" spans="1:9" s="73" customFormat="1" ht="11.25">
      <c r="A73" s="103"/>
      <c r="B73" s="103"/>
      <c r="C73" s="103"/>
      <c r="D73" s="103"/>
      <c r="E73" s="103"/>
      <c r="F73" s="103"/>
      <c r="G73" s="103"/>
      <c r="H73" s="103"/>
      <c r="I73" s="421"/>
    </row>
    <row r="74" spans="1:9" s="73" customFormat="1" ht="11.25">
      <c r="A74" s="103"/>
      <c r="B74" s="103"/>
      <c r="C74" s="103"/>
      <c r="D74" s="103"/>
      <c r="E74" s="103"/>
      <c r="F74" s="103"/>
      <c r="G74" s="103"/>
      <c r="H74" s="103"/>
      <c r="I74" s="421"/>
    </row>
    <row r="75" spans="1:9" s="73" customFormat="1" ht="11.25">
      <c r="A75" s="103"/>
      <c r="B75" s="103"/>
      <c r="C75" s="103"/>
      <c r="D75" s="103"/>
      <c r="E75" s="103"/>
      <c r="F75" s="103"/>
      <c r="G75" s="103"/>
      <c r="H75" s="103"/>
      <c r="I75" s="421"/>
    </row>
    <row r="76" spans="1:9" s="73" customFormat="1" ht="11.25">
      <c r="A76" s="103"/>
      <c r="B76" s="103"/>
      <c r="C76" s="103"/>
      <c r="D76" s="103"/>
      <c r="E76" s="103"/>
      <c r="F76" s="103"/>
      <c r="G76" s="103"/>
      <c r="H76" s="103"/>
      <c r="I76" s="421"/>
    </row>
    <row r="77" spans="1:9" s="73" customFormat="1" ht="11.25">
      <c r="A77" s="103"/>
      <c r="B77" s="103"/>
      <c r="C77" s="103"/>
      <c r="D77" s="103"/>
      <c r="E77" s="103"/>
      <c r="F77" s="103"/>
      <c r="G77" s="103"/>
      <c r="H77" s="103"/>
      <c r="I77" s="421"/>
    </row>
    <row r="78" spans="1:9" s="73" customFormat="1" ht="11.25">
      <c r="A78" s="103"/>
      <c r="B78" s="103"/>
      <c r="C78" s="103"/>
      <c r="D78" s="103"/>
      <c r="E78" s="103"/>
      <c r="F78" s="103"/>
      <c r="G78" s="103"/>
      <c r="H78" s="103"/>
      <c r="I78" s="421"/>
    </row>
    <row r="79" spans="1:9" s="73" customFormat="1" ht="11.25">
      <c r="A79" s="103"/>
      <c r="B79" s="103"/>
      <c r="C79" s="103"/>
      <c r="D79" s="103"/>
      <c r="E79" s="103"/>
      <c r="F79" s="103"/>
      <c r="G79" s="103"/>
      <c r="H79" s="103"/>
      <c r="I79" s="421"/>
    </row>
    <row r="80" spans="1:9" s="73" customFormat="1" ht="11.25">
      <c r="A80" s="103"/>
      <c r="B80" s="103"/>
      <c r="C80" s="103"/>
      <c r="D80" s="103"/>
      <c r="E80" s="103"/>
      <c r="F80" s="103"/>
      <c r="G80" s="103"/>
      <c r="H80" s="103"/>
      <c r="I80" s="421"/>
    </row>
    <row r="81" spans="1:9" s="73" customFormat="1" ht="11.25">
      <c r="A81" s="103"/>
      <c r="B81" s="103"/>
      <c r="C81" s="103"/>
      <c r="D81" s="103"/>
      <c r="E81" s="103"/>
      <c r="F81" s="103"/>
      <c r="G81" s="103"/>
      <c r="H81" s="103"/>
      <c r="I81" s="421"/>
    </row>
    <row r="82" spans="1:9" s="73" customFormat="1" ht="11.25">
      <c r="A82" s="103"/>
      <c r="B82" s="103"/>
      <c r="C82" s="103"/>
      <c r="D82" s="103"/>
      <c r="E82" s="103"/>
      <c r="F82" s="103"/>
      <c r="G82" s="103"/>
      <c r="H82" s="103"/>
      <c r="I82" s="421"/>
    </row>
    <row r="83" spans="1:9" s="73" customFormat="1" ht="11.25">
      <c r="A83" s="103"/>
      <c r="B83" s="103"/>
      <c r="C83" s="103"/>
      <c r="D83" s="103"/>
      <c r="E83" s="103"/>
      <c r="F83" s="103"/>
      <c r="G83" s="103"/>
      <c r="H83" s="103"/>
      <c r="I83" s="421"/>
    </row>
    <row r="84" spans="1:9" s="73" customFormat="1" ht="11.25">
      <c r="A84" s="103"/>
      <c r="B84" s="103"/>
      <c r="C84" s="103"/>
      <c r="D84" s="103"/>
      <c r="E84" s="103"/>
      <c r="F84" s="103"/>
      <c r="G84" s="103"/>
      <c r="H84" s="103"/>
      <c r="I84" s="421"/>
    </row>
    <row r="85" spans="1:9" s="73" customFormat="1" ht="11.25">
      <c r="A85" s="103"/>
      <c r="B85" s="103"/>
      <c r="C85" s="103"/>
      <c r="D85" s="103"/>
      <c r="E85" s="103"/>
      <c r="F85" s="103"/>
      <c r="G85" s="103"/>
      <c r="H85" s="103"/>
      <c r="I85" s="421"/>
    </row>
    <row r="86" spans="1:9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</row>
    <row r="87" spans="1:9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</row>
    <row r="88" spans="1:9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</row>
    <row r="89" spans="1:9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</row>
  </sheetData>
  <sheetProtection selectLockedCells="1"/>
  <mergeCells count="20">
    <mergeCell ref="A3:G3"/>
    <mergeCell ref="H6:H9"/>
    <mergeCell ref="B6:C9"/>
    <mergeCell ref="F6:G9"/>
    <mergeCell ref="D8:D9"/>
    <mergeCell ref="A6:A9"/>
    <mergeCell ref="I6:I9"/>
    <mergeCell ref="D6:E7"/>
    <mergeCell ref="B11:C11"/>
    <mergeCell ref="F11:G11"/>
    <mergeCell ref="B10:C10"/>
    <mergeCell ref="F10:G10"/>
    <mergeCell ref="E8:E9"/>
    <mergeCell ref="B12:C12"/>
    <mergeCell ref="F12:G12"/>
    <mergeCell ref="A4:G4"/>
    <mergeCell ref="B14:C14"/>
    <mergeCell ref="F14:G14"/>
    <mergeCell ref="B13:C13"/>
    <mergeCell ref="F13:G1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9.5" style="105" customWidth="1"/>
    <col min="2" max="5" width="4.375" style="165" customWidth="1"/>
    <col min="6" max="7" width="4.625" style="165" customWidth="1"/>
    <col min="8" max="8" width="4.625" style="105" customWidth="1"/>
    <col min="9" max="9" width="4.625" style="165" customWidth="1"/>
    <col min="10" max="17" width="4.625" style="67" customWidth="1"/>
    <col min="18" max="16384" width="9" style="67"/>
  </cols>
  <sheetData>
    <row r="1" spans="1:17" s="73" customFormat="1" ht="14.1" customHeight="1">
      <c r="A1" s="65" t="s">
        <v>1141</v>
      </c>
      <c r="B1" s="103"/>
      <c r="C1" s="103"/>
      <c r="D1" s="103"/>
      <c r="E1" s="103"/>
      <c r="F1" s="103"/>
      <c r="I1" s="128"/>
    </row>
    <row r="2" spans="1:17" ht="14.1" customHeight="1">
      <c r="A2" s="65"/>
      <c r="G2" s="67"/>
      <c r="H2" s="67"/>
      <c r="I2" s="128"/>
    </row>
    <row r="3" spans="1:17" s="70" customFormat="1" ht="20.100000000000001" customHeight="1">
      <c r="A3" s="446" t="s">
        <v>433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6"/>
    </row>
    <row r="4" spans="1:17" s="71" customFormat="1" ht="24" customHeight="1">
      <c r="A4" s="571" t="s">
        <v>434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</row>
    <row r="5" spans="1:17" s="418" customFormat="1" ht="18" customHeight="1" thickBot="1">
      <c r="A5" s="418" t="s">
        <v>435</v>
      </c>
      <c r="I5" s="419"/>
      <c r="Q5" s="419" t="s">
        <v>436</v>
      </c>
    </row>
    <row r="6" spans="1:17" s="73" customFormat="1" ht="15.75" customHeight="1">
      <c r="A6" s="582" t="s">
        <v>432</v>
      </c>
      <c r="B6" s="591" t="s">
        <v>437</v>
      </c>
      <c r="C6" s="574"/>
      <c r="D6" s="574"/>
      <c r="E6" s="448"/>
      <c r="F6" s="574" t="s">
        <v>438</v>
      </c>
      <c r="G6" s="574"/>
      <c r="H6" s="574"/>
      <c r="I6" s="448"/>
      <c r="J6" s="574" t="s">
        <v>1122</v>
      </c>
      <c r="K6" s="574"/>
      <c r="L6" s="574"/>
      <c r="M6" s="448"/>
      <c r="N6" s="574" t="s">
        <v>439</v>
      </c>
      <c r="O6" s="574"/>
      <c r="P6" s="574"/>
      <c r="Q6" s="457"/>
    </row>
    <row r="7" spans="1:17" s="73" customFormat="1" ht="15.75" customHeight="1">
      <c r="A7" s="583"/>
      <c r="B7" s="450"/>
      <c r="C7" s="454"/>
      <c r="D7" s="454"/>
      <c r="E7" s="454"/>
      <c r="F7" s="454"/>
      <c r="G7" s="454"/>
      <c r="H7" s="454"/>
      <c r="I7" s="454"/>
      <c r="J7" s="454"/>
      <c r="K7" s="454"/>
      <c r="L7" s="454"/>
      <c r="M7" s="454"/>
      <c r="N7" s="454"/>
      <c r="O7" s="454"/>
      <c r="P7" s="454"/>
      <c r="Q7" s="460"/>
    </row>
    <row r="8" spans="1:17" s="73" customFormat="1" ht="12.75" customHeight="1">
      <c r="A8" s="583"/>
      <c r="B8" s="474" t="s">
        <v>440</v>
      </c>
      <c r="C8" s="458"/>
      <c r="D8" s="458" t="s">
        <v>441</v>
      </c>
      <c r="E8" s="458"/>
      <c r="F8" s="454" t="s">
        <v>442</v>
      </c>
      <c r="G8" s="454"/>
      <c r="H8" s="454" t="s">
        <v>443</v>
      </c>
      <c r="I8" s="454"/>
      <c r="J8" s="454" t="s">
        <v>442</v>
      </c>
      <c r="K8" s="454"/>
      <c r="L8" s="454" t="s">
        <v>443</v>
      </c>
      <c r="M8" s="454"/>
      <c r="N8" s="454" t="s">
        <v>442</v>
      </c>
      <c r="O8" s="454"/>
      <c r="P8" s="454" t="s">
        <v>443</v>
      </c>
      <c r="Q8" s="460"/>
    </row>
    <row r="9" spans="1:17" s="73" customFormat="1" ht="29.1" customHeight="1">
      <c r="A9" s="584"/>
      <c r="B9" s="552"/>
      <c r="C9" s="553"/>
      <c r="D9" s="553"/>
      <c r="E9" s="553"/>
      <c r="F9" s="455"/>
      <c r="G9" s="455"/>
      <c r="H9" s="455"/>
      <c r="I9" s="455"/>
      <c r="J9" s="455"/>
      <c r="K9" s="455"/>
      <c r="L9" s="455"/>
      <c r="M9" s="455"/>
      <c r="N9" s="455"/>
      <c r="O9" s="455"/>
      <c r="P9" s="455"/>
      <c r="Q9" s="461"/>
    </row>
    <row r="10" spans="1:17" s="181" customFormat="1" ht="97.7" customHeight="1">
      <c r="A10" s="177" t="s">
        <v>14</v>
      </c>
      <c r="B10" s="590" t="s">
        <v>429</v>
      </c>
      <c r="C10" s="578"/>
      <c r="D10" s="578" t="s">
        <v>429</v>
      </c>
      <c r="E10" s="578"/>
      <c r="F10" s="578" t="s">
        <v>429</v>
      </c>
      <c r="G10" s="578"/>
      <c r="H10" s="578" t="s">
        <v>429</v>
      </c>
      <c r="I10" s="578"/>
      <c r="J10" s="578" t="s">
        <v>429</v>
      </c>
      <c r="K10" s="578"/>
      <c r="L10" s="578" t="s">
        <v>429</v>
      </c>
      <c r="M10" s="578"/>
      <c r="N10" s="578" t="s">
        <v>429</v>
      </c>
      <c r="O10" s="578"/>
      <c r="P10" s="578" t="s">
        <v>429</v>
      </c>
      <c r="Q10" s="578"/>
    </row>
    <row r="11" spans="1:17" s="181" customFormat="1" ht="97.7" customHeight="1">
      <c r="A11" s="177" t="s">
        <v>430</v>
      </c>
      <c r="B11" s="585">
        <v>452</v>
      </c>
      <c r="C11" s="570"/>
      <c r="D11" s="570">
        <v>1228</v>
      </c>
      <c r="E11" s="570"/>
      <c r="F11" s="570">
        <v>60</v>
      </c>
      <c r="G11" s="570"/>
      <c r="H11" s="570">
        <v>320</v>
      </c>
      <c r="I11" s="570"/>
      <c r="J11" s="570">
        <v>375</v>
      </c>
      <c r="K11" s="570"/>
      <c r="L11" s="570">
        <v>844</v>
      </c>
      <c r="M11" s="570"/>
      <c r="N11" s="570">
        <v>17</v>
      </c>
      <c r="O11" s="570"/>
      <c r="P11" s="570">
        <v>64</v>
      </c>
      <c r="Q11" s="570"/>
    </row>
    <row r="12" spans="1:17" s="181" customFormat="1" ht="97.7" customHeight="1">
      <c r="A12" s="177" t="s">
        <v>790</v>
      </c>
      <c r="B12" s="585">
        <v>498</v>
      </c>
      <c r="C12" s="570"/>
      <c r="D12" s="570">
        <v>1314.8</v>
      </c>
      <c r="E12" s="570"/>
      <c r="F12" s="570">
        <v>102</v>
      </c>
      <c r="G12" s="570"/>
      <c r="H12" s="570">
        <v>368</v>
      </c>
      <c r="I12" s="570"/>
      <c r="J12" s="570">
        <v>399</v>
      </c>
      <c r="K12" s="570"/>
      <c r="L12" s="570">
        <v>859</v>
      </c>
      <c r="M12" s="570"/>
      <c r="N12" s="570">
        <v>22</v>
      </c>
      <c r="O12" s="570"/>
      <c r="P12" s="570">
        <v>84</v>
      </c>
      <c r="Q12" s="570"/>
    </row>
    <row r="13" spans="1:17" s="181" customFormat="1" ht="97.7" customHeight="1">
      <c r="A13" s="177" t="s">
        <v>976</v>
      </c>
      <c r="B13" s="585">
        <v>526</v>
      </c>
      <c r="C13" s="570"/>
      <c r="D13" s="570">
        <v>1445</v>
      </c>
      <c r="E13" s="570"/>
      <c r="F13" s="570">
        <v>102</v>
      </c>
      <c r="G13" s="570"/>
      <c r="H13" s="570">
        <v>368</v>
      </c>
      <c r="I13" s="570"/>
      <c r="J13" s="570">
        <v>441</v>
      </c>
      <c r="K13" s="570"/>
      <c r="L13" s="570">
        <v>998</v>
      </c>
      <c r="M13" s="570"/>
      <c r="N13" s="570">
        <v>6</v>
      </c>
      <c r="O13" s="570"/>
      <c r="P13" s="570">
        <v>21</v>
      </c>
      <c r="Q13" s="570"/>
    </row>
    <row r="14" spans="1:17" s="181" customFormat="1" ht="97.7" customHeight="1" thickBot="1">
      <c r="A14" s="295" t="s">
        <v>1069</v>
      </c>
      <c r="B14" s="588">
        <f>SUM(F14,J14,N14)</f>
        <v>683</v>
      </c>
      <c r="C14" s="589"/>
      <c r="D14" s="589">
        <f>SUM(H14,L14,P14)</f>
        <v>1616</v>
      </c>
      <c r="E14" s="589"/>
      <c r="F14" s="573">
        <v>102</v>
      </c>
      <c r="G14" s="573"/>
      <c r="H14" s="587">
        <v>368</v>
      </c>
      <c r="I14" s="587"/>
      <c r="J14" s="573">
        <v>545</v>
      </c>
      <c r="K14" s="573"/>
      <c r="L14" s="573">
        <v>1153</v>
      </c>
      <c r="M14" s="573"/>
      <c r="N14" s="573">
        <v>36</v>
      </c>
      <c r="O14" s="573"/>
      <c r="P14" s="586">
        <v>95</v>
      </c>
      <c r="Q14" s="586"/>
    </row>
    <row r="15" spans="1:17" s="156" customFormat="1" ht="11.1" customHeight="1">
      <c r="A15" s="256" t="s">
        <v>444</v>
      </c>
      <c r="H15" s="256"/>
      <c r="I15" s="97"/>
    </row>
    <row r="16" spans="1:17" s="280" customFormat="1" ht="11.1" customHeight="1">
      <c r="A16" s="279" t="s">
        <v>431</v>
      </c>
      <c r="B16" s="394"/>
      <c r="C16" s="394"/>
      <c r="D16" s="160"/>
      <c r="E16" s="160"/>
      <c r="F16" s="160"/>
      <c r="G16" s="160"/>
      <c r="H16" s="394"/>
      <c r="I16" s="420"/>
    </row>
    <row r="17" spans="1:12" s="73" customFormat="1" ht="11.1" customHeight="1">
      <c r="A17" s="279" t="s">
        <v>445</v>
      </c>
      <c r="B17" s="129"/>
      <c r="C17" s="129"/>
      <c r="D17" s="129"/>
      <c r="E17" s="129"/>
      <c r="F17" s="129"/>
      <c r="G17" s="129"/>
      <c r="H17" s="129"/>
      <c r="I17" s="129"/>
      <c r="J17" s="104"/>
      <c r="K17" s="104"/>
      <c r="L17" s="104"/>
    </row>
    <row r="18" spans="1:12" s="73" customFormat="1" ht="11.25">
      <c r="A18" s="322"/>
      <c r="B18" s="103"/>
      <c r="C18" s="103"/>
      <c r="D18" s="103"/>
      <c r="E18" s="103"/>
      <c r="F18" s="103"/>
      <c r="G18" s="103"/>
      <c r="H18" s="322"/>
      <c r="I18" s="421"/>
    </row>
    <row r="19" spans="1:12" s="73" customFormat="1" ht="11.25">
      <c r="A19" s="322"/>
      <c r="B19" s="103"/>
      <c r="C19" s="103"/>
      <c r="D19" s="103"/>
      <c r="E19" s="103"/>
      <c r="F19" s="103"/>
      <c r="G19" s="103"/>
      <c r="H19" s="322"/>
      <c r="I19" s="421"/>
    </row>
    <row r="20" spans="1:12" s="73" customFormat="1" ht="11.25">
      <c r="A20" s="322"/>
      <c r="B20" s="103"/>
      <c r="C20" s="103"/>
      <c r="D20" s="103"/>
      <c r="E20" s="103"/>
      <c r="F20" s="103"/>
      <c r="G20" s="103"/>
      <c r="H20" s="322"/>
      <c r="I20" s="421"/>
    </row>
    <row r="21" spans="1:12" s="73" customFormat="1" ht="11.25">
      <c r="A21" s="322"/>
      <c r="B21" s="103"/>
      <c r="C21" s="103"/>
      <c r="D21" s="103"/>
      <c r="E21" s="103"/>
      <c r="F21" s="103"/>
      <c r="G21" s="103"/>
      <c r="H21" s="322"/>
      <c r="I21" s="421"/>
    </row>
    <row r="22" spans="1:12" s="73" customFormat="1" ht="11.25">
      <c r="A22" s="322"/>
      <c r="B22" s="103"/>
      <c r="C22" s="103"/>
      <c r="D22" s="103"/>
      <c r="E22" s="103"/>
      <c r="F22" s="103"/>
      <c r="G22" s="103"/>
      <c r="H22" s="322"/>
      <c r="I22" s="421"/>
    </row>
    <row r="23" spans="1:12" s="73" customFormat="1" ht="11.25">
      <c r="A23" s="322"/>
      <c r="B23" s="103"/>
      <c r="C23" s="103"/>
      <c r="D23" s="103"/>
      <c r="E23" s="103"/>
      <c r="F23" s="103"/>
      <c r="G23" s="103"/>
      <c r="H23" s="322"/>
      <c r="I23" s="421"/>
    </row>
    <row r="24" spans="1:12" s="73" customFormat="1" ht="11.25">
      <c r="A24" s="322"/>
      <c r="B24" s="103"/>
      <c r="C24" s="103"/>
      <c r="D24" s="103"/>
      <c r="E24" s="103"/>
      <c r="F24" s="103"/>
      <c r="G24" s="103"/>
      <c r="H24" s="322"/>
      <c r="I24" s="421"/>
    </row>
    <row r="25" spans="1:12" s="73" customFormat="1" ht="11.25">
      <c r="A25" s="322"/>
      <c r="B25" s="103"/>
      <c r="C25" s="103"/>
      <c r="D25" s="103"/>
      <c r="E25" s="103"/>
      <c r="F25" s="103"/>
      <c r="G25" s="103"/>
      <c r="H25" s="322"/>
      <c r="I25" s="421"/>
    </row>
    <row r="26" spans="1:12" s="73" customFormat="1" ht="11.25">
      <c r="A26" s="322"/>
      <c r="B26" s="103"/>
      <c r="C26" s="103"/>
      <c r="D26" s="103"/>
      <c r="E26" s="103"/>
      <c r="F26" s="103"/>
      <c r="G26" s="103"/>
      <c r="H26" s="322"/>
      <c r="I26" s="421"/>
    </row>
    <row r="27" spans="1:12" s="73" customFormat="1" ht="11.25">
      <c r="A27" s="322"/>
      <c r="B27" s="103"/>
      <c r="C27" s="103"/>
      <c r="D27" s="103"/>
      <c r="E27" s="103"/>
      <c r="F27" s="103"/>
      <c r="G27" s="103"/>
      <c r="H27" s="322"/>
      <c r="I27" s="421"/>
    </row>
    <row r="28" spans="1:12" s="73" customFormat="1" ht="11.25">
      <c r="A28" s="322"/>
      <c r="B28" s="103"/>
      <c r="C28" s="103"/>
      <c r="D28" s="103"/>
      <c r="E28" s="103"/>
      <c r="F28" s="103"/>
      <c r="G28" s="103"/>
      <c r="H28" s="322"/>
      <c r="I28" s="421"/>
    </row>
    <row r="29" spans="1:12" s="73" customFormat="1" ht="11.25">
      <c r="A29" s="322"/>
      <c r="B29" s="103"/>
      <c r="C29" s="103"/>
      <c r="D29" s="103"/>
      <c r="E29" s="103"/>
      <c r="F29" s="103"/>
      <c r="G29" s="103"/>
      <c r="H29" s="322"/>
      <c r="I29" s="421"/>
    </row>
    <row r="30" spans="1:12" s="73" customFormat="1" ht="11.25">
      <c r="A30" s="322"/>
      <c r="B30" s="103"/>
      <c r="C30" s="103"/>
      <c r="D30" s="103"/>
      <c r="E30" s="103"/>
      <c r="F30" s="103"/>
      <c r="G30" s="103"/>
      <c r="H30" s="322"/>
      <c r="I30" s="421"/>
    </row>
    <row r="31" spans="1:12" s="73" customFormat="1" ht="11.25">
      <c r="A31" s="322"/>
      <c r="B31" s="103"/>
      <c r="C31" s="103"/>
      <c r="D31" s="103"/>
      <c r="E31" s="103"/>
      <c r="F31" s="103"/>
      <c r="G31" s="103"/>
      <c r="H31" s="322"/>
      <c r="I31" s="421"/>
    </row>
    <row r="32" spans="1:12" s="73" customFormat="1" ht="11.25">
      <c r="A32" s="322"/>
      <c r="B32" s="103"/>
      <c r="C32" s="103"/>
      <c r="D32" s="103"/>
      <c r="E32" s="103"/>
      <c r="F32" s="103"/>
      <c r="G32" s="103"/>
      <c r="H32" s="322"/>
      <c r="I32" s="421"/>
    </row>
    <row r="33" spans="1:9" s="73" customFormat="1" ht="11.25">
      <c r="B33" s="103"/>
      <c r="C33" s="103"/>
      <c r="D33" s="103"/>
      <c r="E33" s="103"/>
      <c r="F33" s="103"/>
      <c r="G33" s="103"/>
      <c r="I33" s="421"/>
    </row>
    <row r="34" spans="1:9" s="73" customFormat="1" ht="11.25">
      <c r="A34" s="103"/>
      <c r="B34" s="103"/>
      <c r="C34" s="103"/>
      <c r="D34" s="103"/>
      <c r="E34" s="103"/>
      <c r="F34" s="103"/>
      <c r="G34" s="103"/>
      <c r="H34" s="103"/>
      <c r="I34" s="421"/>
    </row>
    <row r="35" spans="1:9" s="73" customFormat="1" ht="11.25">
      <c r="A35" s="103"/>
      <c r="B35" s="103"/>
      <c r="C35" s="103"/>
      <c r="D35" s="103"/>
      <c r="E35" s="103"/>
      <c r="F35" s="103"/>
      <c r="G35" s="103"/>
      <c r="H35" s="103"/>
      <c r="I35" s="421"/>
    </row>
    <row r="36" spans="1:9" s="73" customFormat="1" ht="11.25">
      <c r="A36" s="103"/>
      <c r="B36" s="103"/>
      <c r="C36" s="103"/>
      <c r="D36" s="103"/>
      <c r="E36" s="103"/>
      <c r="F36" s="103"/>
      <c r="G36" s="103"/>
      <c r="H36" s="103"/>
      <c r="I36" s="421"/>
    </row>
    <row r="37" spans="1:9" s="73" customFormat="1" ht="11.25">
      <c r="A37" s="103"/>
      <c r="B37" s="103"/>
      <c r="C37" s="103"/>
      <c r="D37" s="103"/>
      <c r="E37" s="103"/>
      <c r="F37" s="103"/>
      <c r="G37" s="103"/>
      <c r="H37" s="103"/>
      <c r="I37" s="421"/>
    </row>
    <row r="38" spans="1:9" s="73" customFormat="1" ht="11.25">
      <c r="A38" s="103"/>
      <c r="B38" s="103"/>
      <c r="C38" s="103"/>
      <c r="D38" s="103"/>
      <c r="E38" s="103"/>
      <c r="F38" s="103"/>
      <c r="G38" s="103"/>
      <c r="H38" s="103"/>
      <c r="I38" s="421"/>
    </row>
    <row r="39" spans="1:9" s="73" customFormat="1" ht="11.25">
      <c r="A39" s="103"/>
      <c r="B39" s="103"/>
      <c r="C39" s="103"/>
      <c r="D39" s="103"/>
      <c r="E39" s="103"/>
      <c r="F39" s="103"/>
      <c r="G39" s="103"/>
      <c r="H39" s="103"/>
      <c r="I39" s="421"/>
    </row>
    <row r="40" spans="1:9" s="73" customFormat="1" ht="11.25">
      <c r="A40" s="103"/>
      <c r="B40" s="103"/>
      <c r="C40" s="103"/>
      <c r="D40" s="103"/>
      <c r="E40" s="103"/>
      <c r="F40" s="103"/>
      <c r="G40" s="103"/>
      <c r="H40" s="103"/>
      <c r="I40" s="421"/>
    </row>
    <row r="41" spans="1:9" s="73" customFormat="1" ht="11.25">
      <c r="A41" s="103"/>
      <c r="B41" s="103"/>
      <c r="C41" s="103"/>
      <c r="D41" s="103"/>
      <c r="E41" s="103"/>
      <c r="F41" s="103"/>
      <c r="G41" s="103"/>
      <c r="H41" s="103"/>
      <c r="I41" s="421"/>
    </row>
    <row r="42" spans="1:9" s="73" customFormat="1" ht="11.25">
      <c r="A42" s="103"/>
      <c r="B42" s="103"/>
      <c r="C42" s="103"/>
      <c r="D42" s="103"/>
      <c r="E42" s="103"/>
      <c r="F42" s="103"/>
      <c r="G42" s="103"/>
      <c r="H42" s="103"/>
      <c r="I42" s="421"/>
    </row>
    <row r="43" spans="1:9" s="73" customFormat="1" ht="11.25">
      <c r="A43" s="103"/>
      <c r="B43" s="103"/>
      <c r="C43" s="103"/>
      <c r="D43" s="103"/>
      <c r="E43" s="103"/>
      <c r="F43" s="103"/>
      <c r="G43" s="103"/>
      <c r="H43" s="103"/>
      <c r="I43" s="421"/>
    </row>
    <row r="44" spans="1:9" s="73" customFormat="1" ht="11.25">
      <c r="A44" s="103"/>
      <c r="B44" s="103"/>
      <c r="C44" s="103"/>
      <c r="D44" s="103"/>
      <c r="E44" s="103"/>
      <c r="F44" s="103"/>
      <c r="G44" s="103"/>
      <c r="H44" s="103"/>
      <c r="I44" s="421"/>
    </row>
    <row r="45" spans="1:9" s="73" customFormat="1" ht="11.25">
      <c r="A45" s="103"/>
      <c r="B45" s="103"/>
      <c r="C45" s="103"/>
      <c r="D45" s="103"/>
      <c r="E45" s="103"/>
      <c r="F45" s="103"/>
      <c r="G45" s="103"/>
      <c r="H45" s="103"/>
      <c r="I45" s="421"/>
    </row>
    <row r="46" spans="1:9" s="73" customFormat="1" ht="11.25">
      <c r="A46" s="103"/>
      <c r="B46" s="103"/>
      <c r="C46" s="103"/>
      <c r="D46" s="103"/>
      <c r="E46" s="103"/>
      <c r="F46" s="103"/>
      <c r="G46" s="103"/>
      <c r="H46" s="103"/>
      <c r="I46" s="421"/>
    </row>
    <row r="47" spans="1:9" s="73" customFormat="1" ht="11.25">
      <c r="A47" s="103"/>
      <c r="B47" s="103"/>
      <c r="C47" s="103"/>
      <c r="D47" s="103"/>
      <c r="E47" s="103"/>
      <c r="F47" s="103"/>
      <c r="G47" s="103"/>
      <c r="H47" s="103"/>
      <c r="I47" s="421"/>
    </row>
    <row r="48" spans="1:9" s="73" customFormat="1" ht="11.25">
      <c r="A48" s="103"/>
      <c r="B48" s="103"/>
      <c r="C48" s="103"/>
      <c r="D48" s="103"/>
      <c r="E48" s="103"/>
      <c r="F48" s="103"/>
      <c r="G48" s="103"/>
      <c r="H48" s="103"/>
      <c r="I48" s="421"/>
    </row>
    <row r="49" spans="1:9" s="73" customFormat="1" ht="11.25">
      <c r="A49" s="103"/>
      <c r="B49" s="103"/>
      <c r="C49" s="103"/>
      <c r="D49" s="103"/>
      <c r="E49" s="103"/>
      <c r="F49" s="103"/>
      <c r="G49" s="103"/>
      <c r="H49" s="103"/>
      <c r="I49" s="421"/>
    </row>
    <row r="50" spans="1:9" s="73" customFormat="1" ht="11.25">
      <c r="A50" s="103"/>
      <c r="B50" s="103"/>
      <c r="C50" s="103"/>
      <c r="D50" s="103"/>
      <c r="E50" s="103"/>
      <c r="F50" s="103"/>
      <c r="G50" s="103"/>
      <c r="H50" s="103"/>
      <c r="I50" s="421"/>
    </row>
    <row r="51" spans="1:9" s="73" customFormat="1" ht="11.25">
      <c r="A51" s="103"/>
      <c r="B51" s="103"/>
      <c r="C51" s="103"/>
      <c r="D51" s="103"/>
      <c r="E51" s="103"/>
      <c r="F51" s="103"/>
      <c r="G51" s="103"/>
      <c r="H51" s="103"/>
      <c r="I51" s="421"/>
    </row>
    <row r="52" spans="1:9" s="73" customFormat="1" ht="11.25">
      <c r="A52" s="103"/>
      <c r="B52" s="103"/>
      <c r="C52" s="103"/>
      <c r="D52" s="103"/>
      <c r="E52" s="103"/>
      <c r="F52" s="103"/>
      <c r="G52" s="103"/>
      <c r="H52" s="103"/>
      <c r="I52" s="421"/>
    </row>
    <row r="53" spans="1:9" s="73" customFormat="1" ht="11.25">
      <c r="A53" s="103"/>
      <c r="B53" s="103"/>
      <c r="C53" s="103"/>
      <c r="D53" s="103"/>
      <c r="E53" s="103"/>
      <c r="F53" s="103"/>
      <c r="G53" s="103"/>
      <c r="H53" s="103"/>
      <c r="I53" s="421"/>
    </row>
    <row r="54" spans="1:9" s="73" customFormat="1" ht="11.25">
      <c r="A54" s="103"/>
      <c r="B54" s="103"/>
      <c r="C54" s="103"/>
      <c r="D54" s="103"/>
      <c r="E54" s="103"/>
      <c r="F54" s="103"/>
      <c r="G54" s="103"/>
      <c r="H54" s="103"/>
      <c r="I54" s="421"/>
    </row>
    <row r="55" spans="1:9" s="73" customFormat="1" ht="11.25">
      <c r="A55" s="103"/>
      <c r="B55" s="103"/>
      <c r="C55" s="103"/>
      <c r="D55" s="103"/>
      <c r="E55" s="103"/>
      <c r="F55" s="103"/>
      <c r="G55" s="103"/>
      <c r="H55" s="103"/>
      <c r="I55" s="421"/>
    </row>
    <row r="56" spans="1:9" s="73" customFormat="1" ht="11.25">
      <c r="A56" s="103"/>
      <c r="B56" s="103"/>
      <c r="C56" s="103"/>
      <c r="D56" s="103"/>
      <c r="E56" s="103"/>
      <c r="F56" s="103"/>
      <c r="G56" s="103"/>
      <c r="H56" s="103"/>
      <c r="I56" s="421"/>
    </row>
    <row r="57" spans="1:9" s="73" customFormat="1" ht="11.25">
      <c r="A57" s="103"/>
      <c r="B57" s="103"/>
      <c r="C57" s="103"/>
      <c r="D57" s="103"/>
      <c r="E57" s="103"/>
      <c r="F57" s="103"/>
      <c r="G57" s="103"/>
      <c r="H57" s="103"/>
      <c r="I57" s="421"/>
    </row>
    <row r="58" spans="1:9" s="73" customFormat="1" ht="11.25">
      <c r="A58" s="103"/>
      <c r="B58" s="103"/>
      <c r="C58" s="103"/>
      <c r="D58" s="103"/>
      <c r="E58" s="103"/>
      <c r="F58" s="103"/>
      <c r="G58" s="103"/>
      <c r="H58" s="103"/>
      <c r="I58" s="421"/>
    </row>
    <row r="59" spans="1:9" s="73" customFormat="1" ht="11.25">
      <c r="A59" s="103"/>
      <c r="B59" s="103"/>
      <c r="C59" s="103"/>
      <c r="D59" s="103"/>
      <c r="E59" s="103"/>
      <c r="F59" s="103"/>
      <c r="G59" s="103"/>
      <c r="H59" s="103"/>
      <c r="I59" s="421"/>
    </row>
    <row r="60" spans="1:9" s="73" customFormat="1" ht="11.25">
      <c r="A60" s="103"/>
      <c r="B60" s="103"/>
      <c r="C60" s="103"/>
      <c r="D60" s="103"/>
      <c r="E60" s="103"/>
      <c r="F60" s="103"/>
      <c r="G60" s="103"/>
      <c r="H60" s="103"/>
      <c r="I60" s="421"/>
    </row>
    <row r="61" spans="1:9" s="73" customFormat="1" ht="11.25">
      <c r="A61" s="103"/>
      <c r="B61" s="103"/>
      <c r="C61" s="103"/>
      <c r="D61" s="103"/>
      <c r="E61" s="103"/>
      <c r="F61" s="103"/>
      <c r="G61" s="103"/>
      <c r="H61" s="103"/>
      <c r="I61" s="421"/>
    </row>
    <row r="62" spans="1:9" s="73" customFormat="1" ht="11.25">
      <c r="A62" s="103"/>
      <c r="B62" s="103"/>
      <c r="C62" s="103"/>
      <c r="D62" s="103"/>
      <c r="E62" s="103"/>
      <c r="F62" s="103"/>
      <c r="G62" s="103"/>
      <c r="H62" s="103"/>
      <c r="I62" s="421"/>
    </row>
    <row r="63" spans="1:9" s="73" customFormat="1" ht="11.25">
      <c r="A63" s="103"/>
      <c r="B63" s="103"/>
      <c r="C63" s="103"/>
      <c r="D63" s="103"/>
      <c r="E63" s="103"/>
      <c r="F63" s="103"/>
      <c r="G63" s="103"/>
      <c r="H63" s="103"/>
      <c r="I63" s="421"/>
    </row>
    <row r="64" spans="1:9" s="73" customFormat="1" ht="11.25">
      <c r="A64" s="103"/>
      <c r="B64" s="103"/>
      <c r="C64" s="103"/>
      <c r="D64" s="103"/>
      <c r="E64" s="103"/>
      <c r="F64" s="103"/>
      <c r="G64" s="103"/>
      <c r="H64" s="103"/>
      <c r="I64" s="421"/>
    </row>
    <row r="65" spans="1:9" s="73" customFormat="1" ht="11.25">
      <c r="A65" s="103"/>
      <c r="B65" s="103"/>
      <c r="C65" s="103"/>
      <c r="D65" s="103"/>
      <c r="E65" s="103"/>
      <c r="F65" s="103"/>
      <c r="G65" s="103"/>
      <c r="H65" s="103"/>
      <c r="I65" s="421"/>
    </row>
    <row r="66" spans="1:9" s="73" customFormat="1" ht="11.25">
      <c r="A66" s="103"/>
      <c r="B66" s="103"/>
      <c r="C66" s="103"/>
      <c r="D66" s="103"/>
      <c r="E66" s="103"/>
      <c r="F66" s="103"/>
      <c r="G66" s="103"/>
      <c r="H66" s="103"/>
      <c r="I66" s="421"/>
    </row>
    <row r="67" spans="1:9" s="73" customFormat="1" ht="11.25">
      <c r="A67" s="103"/>
      <c r="B67" s="103"/>
      <c r="C67" s="103"/>
      <c r="D67" s="103"/>
      <c r="E67" s="103"/>
      <c r="F67" s="103"/>
      <c r="G67" s="103"/>
      <c r="H67" s="103"/>
      <c r="I67" s="421"/>
    </row>
    <row r="68" spans="1:9" s="73" customFormat="1" ht="11.25">
      <c r="A68" s="103"/>
      <c r="B68" s="103"/>
      <c r="C68" s="103"/>
      <c r="D68" s="103"/>
      <c r="E68" s="103"/>
      <c r="F68" s="103"/>
      <c r="G68" s="103"/>
      <c r="H68" s="103"/>
      <c r="I68" s="421"/>
    </row>
    <row r="69" spans="1:9" s="73" customFormat="1" ht="11.25">
      <c r="A69" s="103"/>
      <c r="B69" s="103"/>
      <c r="C69" s="103"/>
      <c r="D69" s="103"/>
      <c r="E69" s="103"/>
      <c r="F69" s="103"/>
      <c r="G69" s="103"/>
      <c r="H69" s="103"/>
      <c r="I69" s="421"/>
    </row>
    <row r="70" spans="1:9" s="73" customFormat="1" ht="11.25">
      <c r="A70" s="103"/>
      <c r="B70" s="103"/>
      <c r="C70" s="103"/>
      <c r="D70" s="103"/>
      <c r="E70" s="103"/>
      <c r="F70" s="103"/>
      <c r="G70" s="103"/>
      <c r="H70" s="103"/>
      <c r="I70" s="421"/>
    </row>
    <row r="71" spans="1:9" s="73" customFormat="1" ht="11.25">
      <c r="A71" s="103"/>
      <c r="B71" s="103"/>
      <c r="C71" s="103"/>
      <c r="D71" s="103"/>
      <c r="E71" s="103"/>
      <c r="F71" s="103"/>
      <c r="G71" s="103"/>
      <c r="H71" s="103"/>
      <c r="I71" s="421"/>
    </row>
    <row r="72" spans="1:9" s="73" customFormat="1" ht="11.25">
      <c r="A72" s="103"/>
      <c r="B72" s="103"/>
      <c r="C72" s="103"/>
      <c r="D72" s="103"/>
      <c r="E72" s="103"/>
      <c r="F72" s="103"/>
      <c r="G72" s="103"/>
      <c r="H72" s="103"/>
      <c r="I72" s="421"/>
    </row>
    <row r="73" spans="1:9" s="73" customFormat="1" ht="11.25">
      <c r="A73" s="103"/>
      <c r="B73" s="103"/>
      <c r="C73" s="103"/>
      <c r="D73" s="103"/>
      <c r="E73" s="103"/>
      <c r="F73" s="103"/>
      <c r="G73" s="103"/>
      <c r="H73" s="103"/>
      <c r="I73" s="421"/>
    </row>
    <row r="74" spans="1:9" s="73" customFormat="1" ht="11.25">
      <c r="A74" s="103"/>
      <c r="B74" s="103"/>
      <c r="C74" s="103"/>
      <c r="D74" s="103"/>
      <c r="E74" s="103"/>
      <c r="F74" s="103"/>
      <c r="G74" s="103"/>
      <c r="H74" s="103"/>
      <c r="I74" s="421"/>
    </row>
    <row r="75" spans="1:9" s="73" customFormat="1" ht="11.25">
      <c r="A75" s="103"/>
      <c r="B75" s="103"/>
      <c r="C75" s="103"/>
      <c r="D75" s="103"/>
      <c r="E75" s="103"/>
      <c r="F75" s="103"/>
      <c r="G75" s="103"/>
      <c r="H75" s="103"/>
      <c r="I75" s="421"/>
    </row>
    <row r="76" spans="1:9" s="73" customFormat="1" ht="11.25">
      <c r="A76" s="103"/>
      <c r="B76" s="103"/>
      <c r="C76" s="103"/>
      <c r="D76" s="103"/>
      <c r="E76" s="103"/>
      <c r="F76" s="103"/>
      <c r="G76" s="103"/>
      <c r="H76" s="103"/>
      <c r="I76" s="421"/>
    </row>
    <row r="77" spans="1:9" s="73" customFormat="1" ht="11.25">
      <c r="A77" s="103"/>
      <c r="B77" s="103"/>
      <c r="C77" s="103"/>
      <c r="D77" s="103"/>
      <c r="E77" s="103"/>
      <c r="F77" s="103"/>
      <c r="G77" s="103"/>
      <c r="H77" s="103"/>
      <c r="I77" s="421"/>
    </row>
    <row r="78" spans="1:9" s="73" customFormat="1" ht="11.25">
      <c r="A78" s="103"/>
      <c r="B78" s="103"/>
      <c r="C78" s="103"/>
      <c r="D78" s="103"/>
      <c r="E78" s="103"/>
      <c r="F78" s="103"/>
      <c r="G78" s="103"/>
      <c r="H78" s="103"/>
      <c r="I78" s="421"/>
    </row>
    <row r="79" spans="1:9" s="73" customFormat="1" ht="11.25">
      <c r="A79" s="103"/>
      <c r="B79" s="103"/>
      <c r="C79" s="103"/>
      <c r="D79" s="103"/>
      <c r="E79" s="103"/>
      <c r="F79" s="103"/>
      <c r="G79" s="103"/>
      <c r="H79" s="103"/>
      <c r="I79" s="421"/>
    </row>
    <row r="80" spans="1:9" s="73" customFormat="1" ht="11.25">
      <c r="A80" s="103"/>
      <c r="B80" s="103"/>
      <c r="C80" s="103"/>
      <c r="D80" s="103"/>
      <c r="E80" s="103"/>
      <c r="F80" s="103"/>
      <c r="G80" s="103"/>
      <c r="H80" s="103"/>
      <c r="I80" s="421"/>
    </row>
    <row r="81" spans="1:9" s="73" customFormat="1" ht="11.25">
      <c r="A81" s="103"/>
      <c r="B81" s="103"/>
      <c r="C81" s="103"/>
      <c r="D81" s="103"/>
      <c r="E81" s="103"/>
      <c r="F81" s="103"/>
      <c r="G81" s="103"/>
      <c r="H81" s="103"/>
      <c r="I81" s="421"/>
    </row>
    <row r="82" spans="1:9" s="73" customFormat="1" ht="11.25">
      <c r="A82" s="103"/>
      <c r="B82" s="103"/>
      <c r="C82" s="103"/>
      <c r="D82" s="103"/>
      <c r="E82" s="103"/>
      <c r="F82" s="103"/>
      <c r="G82" s="103"/>
      <c r="H82" s="103"/>
      <c r="I82" s="421"/>
    </row>
    <row r="83" spans="1:9" s="73" customFormat="1" ht="11.25">
      <c r="A83" s="103"/>
      <c r="B83" s="103"/>
      <c r="C83" s="103"/>
      <c r="D83" s="103"/>
      <c r="E83" s="103"/>
      <c r="F83" s="103"/>
      <c r="G83" s="103"/>
      <c r="H83" s="103"/>
      <c r="I83" s="421"/>
    </row>
    <row r="84" spans="1:9" s="73" customFormat="1" ht="11.25">
      <c r="A84" s="103"/>
      <c r="B84" s="103"/>
      <c r="C84" s="103"/>
      <c r="D84" s="103"/>
      <c r="E84" s="103"/>
      <c r="F84" s="103"/>
      <c r="G84" s="103"/>
      <c r="H84" s="103"/>
      <c r="I84" s="421"/>
    </row>
    <row r="85" spans="1:9" s="73" customFormat="1" ht="11.25">
      <c r="A85" s="103"/>
      <c r="B85" s="103"/>
      <c r="C85" s="103"/>
      <c r="D85" s="103"/>
      <c r="E85" s="103"/>
      <c r="F85" s="103"/>
      <c r="G85" s="103"/>
      <c r="H85" s="103"/>
      <c r="I85" s="421"/>
    </row>
    <row r="86" spans="1:9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</row>
    <row r="87" spans="1:9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</row>
    <row r="88" spans="1:9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</row>
    <row r="89" spans="1:9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</row>
  </sheetData>
  <sheetProtection selectLockedCells="1"/>
  <mergeCells count="55">
    <mergeCell ref="L13:M13"/>
    <mergeCell ref="N13:O13"/>
    <mergeCell ref="P13:Q13"/>
    <mergeCell ref="D13:E13"/>
    <mergeCell ref="B13:C13"/>
    <mergeCell ref="F13:G13"/>
    <mergeCell ref="H13:I13"/>
    <mergeCell ref="J13:K13"/>
    <mergeCell ref="A3:Q3"/>
    <mergeCell ref="A4:Q4"/>
    <mergeCell ref="N6:Q7"/>
    <mergeCell ref="B6:E7"/>
    <mergeCell ref="F6:I7"/>
    <mergeCell ref="J6:M7"/>
    <mergeCell ref="A6:A9"/>
    <mergeCell ref="B8:C9"/>
    <mergeCell ref="D8:E9"/>
    <mergeCell ref="F8:G9"/>
    <mergeCell ref="H8:I9"/>
    <mergeCell ref="H11:I11"/>
    <mergeCell ref="J11:K11"/>
    <mergeCell ref="L11:M11"/>
    <mergeCell ref="N11:O11"/>
    <mergeCell ref="P8:Q9"/>
    <mergeCell ref="P10:Q10"/>
    <mergeCell ref="N10:O10"/>
    <mergeCell ref="P11:Q11"/>
    <mergeCell ref="J8:K9"/>
    <mergeCell ref="L8:M9"/>
    <mergeCell ref="N8:O9"/>
    <mergeCell ref="H10:I10"/>
    <mergeCell ref="L10:M10"/>
    <mergeCell ref="J10:K10"/>
    <mergeCell ref="B10:C10"/>
    <mergeCell ref="F10:G10"/>
    <mergeCell ref="D10:E10"/>
    <mergeCell ref="B11:C11"/>
    <mergeCell ref="D11:E11"/>
    <mergeCell ref="F11:G11"/>
    <mergeCell ref="B12:C12"/>
    <mergeCell ref="P14:Q14"/>
    <mergeCell ref="N14:O14"/>
    <mergeCell ref="L14:M14"/>
    <mergeCell ref="J14:K14"/>
    <mergeCell ref="H14:I14"/>
    <mergeCell ref="F14:G14"/>
    <mergeCell ref="B14:C14"/>
    <mergeCell ref="D14:E14"/>
    <mergeCell ref="D12:E12"/>
    <mergeCell ref="F12:G12"/>
    <mergeCell ref="L12:M12"/>
    <mergeCell ref="N12:O12"/>
    <mergeCell ref="P12:Q12"/>
    <mergeCell ref="H12:I12"/>
    <mergeCell ref="J12:K12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pane ySplit="11" topLeftCell="A18" activePane="bottomLeft" state="frozen"/>
      <selection activeCell="A2" sqref="A2"/>
      <selection pane="bottomLeft" activeCell="A2" sqref="A2"/>
    </sheetView>
  </sheetViews>
  <sheetFormatPr defaultRowHeight="14.25"/>
  <cols>
    <col min="1" max="1" width="6.625" style="105" customWidth="1"/>
    <col min="2" max="2" width="11.375" style="105" customWidth="1"/>
    <col min="3" max="8" width="10.75" style="165" customWidth="1"/>
    <col min="9" max="9" width="6.625" style="165" customWidth="1"/>
    <col min="10" max="10" width="11.375" style="165" customWidth="1"/>
    <col min="11" max="16" width="10.75" style="165" customWidth="1"/>
    <col min="17" max="17" width="6.625" style="105" hidden="1" customWidth="1"/>
    <col min="18" max="18" width="11.375" style="67" hidden="1" customWidth="1"/>
    <col min="19" max="16384" width="9" style="67"/>
  </cols>
  <sheetData>
    <row r="1" spans="1:18" s="73" customFormat="1" ht="14.1" customHeight="1">
      <c r="C1" s="103"/>
      <c r="D1" s="103"/>
      <c r="E1" s="103"/>
      <c r="F1" s="103"/>
      <c r="G1" s="103"/>
      <c r="H1" s="128" t="s">
        <v>1142</v>
      </c>
      <c r="I1" s="65" t="s">
        <v>1143</v>
      </c>
      <c r="J1" s="128"/>
      <c r="L1" s="103"/>
      <c r="M1" s="103"/>
      <c r="N1" s="103"/>
      <c r="O1" s="103"/>
      <c r="P1" s="103"/>
    </row>
    <row r="2" spans="1:18" s="73" customFormat="1" ht="14.1" customHeight="1">
      <c r="C2" s="103"/>
      <c r="D2" s="103"/>
      <c r="E2" s="103"/>
      <c r="F2" s="103"/>
      <c r="G2" s="103"/>
      <c r="H2" s="128"/>
      <c r="I2" s="128"/>
      <c r="J2" s="128"/>
      <c r="K2" s="65"/>
      <c r="L2" s="103"/>
      <c r="M2" s="103"/>
      <c r="N2" s="103"/>
      <c r="O2" s="103"/>
      <c r="P2" s="103"/>
    </row>
    <row r="3" spans="1:18" s="70" customFormat="1" ht="20.100000000000001" customHeight="1">
      <c r="A3" s="446" t="s">
        <v>449</v>
      </c>
      <c r="B3" s="446"/>
      <c r="C3" s="446"/>
      <c r="D3" s="446"/>
      <c r="E3" s="446"/>
      <c r="F3" s="446"/>
      <c r="G3" s="446"/>
      <c r="H3" s="446"/>
      <c r="I3" s="446" t="s">
        <v>450</v>
      </c>
      <c r="J3" s="595"/>
      <c r="K3" s="595"/>
      <c r="L3" s="595"/>
      <c r="M3" s="595"/>
      <c r="N3" s="595"/>
      <c r="O3" s="595"/>
      <c r="P3" s="595"/>
      <c r="Q3" s="595"/>
    </row>
    <row r="4" spans="1:18" s="71" customFormat="1" ht="24" customHeight="1">
      <c r="A4" s="452" t="s">
        <v>451</v>
      </c>
      <c r="B4" s="452"/>
      <c r="C4" s="452"/>
      <c r="D4" s="452"/>
      <c r="E4" s="452"/>
      <c r="F4" s="452"/>
      <c r="G4" s="452"/>
      <c r="H4" s="452"/>
      <c r="I4" s="452" t="s">
        <v>452</v>
      </c>
      <c r="J4" s="452"/>
      <c r="K4" s="452"/>
      <c r="L4" s="452"/>
      <c r="M4" s="452"/>
      <c r="N4" s="452"/>
      <c r="O4" s="452"/>
      <c r="P4" s="452"/>
      <c r="Q4" s="130"/>
    </row>
    <row r="5" spans="1:18" s="53" customFormat="1" ht="18" customHeight="1" thickBot="1">
      <c r="A5" s="53" t="s">
        <v>182</v>
      </c>
      <c r="H5" s="66" t="s">
        <v>183</v>
      </c>
      <c r="I5" s="53" t="s">
        <v>182</v>
      </c>
      <c r="P5" s="66" t="s">
        <v>183</v>
      </c>
    </row>
    <row r="6" spans="1:18" s="73" customFormat="1" ht="13.15" customHeight="1">
      <c r="A6" s="540" t="s">
        <v>613</v>
      </c>
      <c r="B6" s="596"/>
      <c r="C6" s="599" t="s">
        <v>614</v>
      </c>
      <c r="D6" s="448"/>
      <c r="E6" s="574" t="s">
        <v>615</v>
      </c>
      <c r="F6" s="574"/>
      <c r="G6" s="574"/>
      <c r="H6" s="600"/>
      <c r="I6" s="540" t="s">
        <v>613</v>
      </c>
      <c r="J6" s="596"/>
      <c r="K6" s="491" t="s">
        <v>616</v>
      </c>
      <c r="L6" s="491"/>
      <c r="M6" s="491"/>
      <c r="N6" s="579"/>
      <c r="O6" s="574" t="s">
        <v>617</v>
      </c>
      <c r="P6" s="457"/>
      <c r="Q6" s="540" t="s">
        <v>115</v>
      </c>
      <c r="R6" s="541"/>
    </row>
    <row r="7" spans="1:18" s="73" customFormat="1" ht="13.15" customHeight="1">
      <c r="A7" s="542"/>
      <c r="B7" s="597"/>
      <c r="C7" s="593"/>
      <c r="D7" s="453"/>
      <c r="E7" s="458"/>
      <c r="F7" s="458"/>
      <c r="G7" s="458"/>
      <c r="H7" s="459"/>
      <c r="I7" s="542"/>
      <c r="J7" s="597"/>
      <c r="K7" s="533"/>
      <c r="L7" s="533"/>
      <c r="M7" s="533"/>
      <c r="N7" s="593"/>
      <c r="O7" s="581"/>
      <c r="P7" s="538"/>
      <c r="Q7" s="542"/>
      <c r="R7" s="520"/>
    </row>
    <row r="8" spans="1:18" s="73" customFormat="1" ht="13.15" customHeight="1">
      <c r="A8" s="542"/>
      <c r="B8" s="597"/>
      <c r="C8" s="593"/>
      <c r="D8" s="453"/>
      <c r="E8" s="458" t="s">
        <v>618</v>
      </c>
      <c r="F8" s="458"/>
      <c r="G8" s="458" t="s">
        <v>619</v>
      </c>
      <c r="H8" s="459"/>
      <c r="I8" s="542"/>
      <c r="J8" s="597"/>
      <c r="K8" s="592" t="s">
        <v>620</v>
      </c>
      <c r="L8" s="526"/>
      <c r="M8" s="475" t="s">
        <v>621</v>
      </c>
      <c r="N8" s="526"/>
      <c r="O8" s="581"/>
      <c r="P8" s="538"/>
      <c r="Q8" s="542"/>
      <c r="R8" s="520"/>
    </row>
    <row r="9" spans="1:18" s="73" customFormat="1" ht="13.15" customHeight="1">
      <c r="A9" s="543"/>
      <c r="B9" s="597"/>
      <c r="C9" s="546"/>
      <c r="D9" s="547"/>
      <c r="E9" s="458"/>
      <c r="F9" s="458"/>
      <c r="G9" s="458"/>
      <c r="H9" s="459"/>
      <c r="I9" s="543"/>
      <c r="J9" s="597"/>
      <c r="K9" s="533"/>
      <c r="L9" s="593"/>
      <c r="M9" s="594"/>
      <c r="N9" s="593"/>
      <c r="O9" s="547"/>
      <c r="P9" s="548"/>
      <c r="Q9" s="543"/>
      <c r="R9" s="520"/>
    </row>
    <row r="10" spans="1:18" s="73" customFormat="1" ht="13.15" customHeight="1">
      <c r="A10" s="543"/>
      <c r="B10" s="597"/>
      <c r="C10" s="462" t="s">
        <v>622</v>
      </c>
      <c r="D10" s="458" t="s">
        <v>623</v>
      </c>
      <c r="E10" s="458" t="s">
        <v>622</v>
      </c>
      <c r="F10" s="459" t="s">
        <v>623</v>
      </c>
      <c r="G10" s="458" t="s">
        <v>622</v>
      </c>
      <c r="H10" s="459" t="s">
        <v>623</v>
      </c>
      <c r="I10" s="543"/>
      <c r="J10" s="597"/>
      <c r="K10" s="462" t="s">
        <v>622</v>
      </c>
      <c r="L10" s="458" t="s">
        <v>623</v>
      </c>
      <c r="M10" s="462" t="s">
        <v>622</v>
      </c>
      <c r="N10" s="458" t="s">
        <v>623</v>
      </c>
      <c r="O10" s="458" t="s">
        <v>622</v>
      </c>
      <c r="P10" s="459" t="s">
        <v>623</v>
      </c>
      <c r="Q10" s="543"/>
      <c r="R10" s="520"/>
    </row>
    <row r="11" spans="1:18" s="73" customFormat="1" ht="13.15" customHeight="1">
      <c r="A11" s="544"/>
      <c r="B11" s="598"/>
      <c r="C11" s="559"/>
      <c r="D11" s="553"/>
      <c r="E11" s="553"/>
      <c r="F11" s="555"/>
      <c r="G11" s="553"/>
      <c r="H11" s="555"/>
      <c r="I11" s="544"/>
      <c r="J11" s="598"/>
      <c r="K11" s="559"/>
      <c r="L11" s="553"/>
      <c r="M11" s="559"/>
      <c r="N11" s="553"/>
      <c r="O11" s="553"/>
      <c r="P11" s="555"/>
      <c r="Q11" s="544"/>
      <c r="R11" s="545"/>
    </row>
    <row r="12" spans="1:18" s="73" customFormat="1" ht="17.45" customHeight="1">
      <c r="A12" s="522" t="s">
        <v>14</v>
      </c>
      <c r="B12" s="522"/>
      <c r="C12" s="134">
        <v>100704</v>
      </c>
      <c r="D12" s="134">
        <v>792397</v>
      </c>
      <c r="E12" s="134">
        <v>76</v>
      </c>
      <c r="F12" s="134">
        <v>2369</v>
      </c>
      <c r="G12" s="134">
        <v>1725</v>
      </c>
      <c r="H12" s="134">
        <v>26651</v>
      </c>
      <c r="I12" s="522" t="s">
        <v>14</v>
      </c>
      <c r="J12" s="522"/>
      <c r="K12" s="134">
        <v>1726</v>
      </c>
      <c r="L12" s="134">
        <v>42328</v>
      </c>
      <c r="M12" s="134">
        <v>808</v>
      </c>
      <c r="N12" s="134">
        <v>26254</v>
      </c>
      <c r="O12" s="134">
        <v>96369</v>
      </c>
      <c r="P12" s="134">
        <v>694795</v>
      </c>
      <c r="Q12" s="131" t="s">
        <v>13</v>
      </c>
      <c r="R12" s="131"/>
    </row>
    <row r="13" spans="1:18" s="73" customFormat="1" ht="17.45" customHeight="1">
      <c r="A13" s="523" t="s">
        <v>430</v>
      </c>
      <c r="B13" s="522"/>
      <c r="C13" s="134">
        <v>97849</v>
      </c>
      <c r="D13" s="134">
        <v>815025</v>
      </c>
      <c r="E13" s="134">
        <v>62</v>
      </c>
      <c r="F13" s="134">
        <v>2148</v>
      </c>
      <c r="G13" s="134">
        <v>1117</v>
      </c>
      <c r="H13" s="134">
        <v>27509</v>
      </c>
      <c r="I13" s="523" t="s">
        <v>430</v>
      </c>
      <c r="J13" s="522"/>
      <c r="K13" s="134">
        <v>812</v>
      </c>
      <c r="L13" s="134">
        <v>42326</v>
      </c>
      <c r="M13" s="134">
        <v>758</v>
      </c>
      <c r="N13" s="134">
        <v>26443</v>
      </c>
      <c r="O13" s="134">
        <v>95100</v>
      </c>
      <c r="P13" s="134">
        <v>716599</v>
      </c>
      <c r="Q13" s="131" t="s">
        <v>13</v>
      </c>
      <c r="R13" s="131"/>
    </row>
    <row r="14" spans="1:18" s="73" customFormat="1" ht="17.45" customHeight="1">
      <c r="A14" s="523" t="s">
        <v>790</v>
      </c>
      <c r="B14" s="522"/>
      <c r="C14" s="134">
        <v>106109</v>
      </c>
      <c r="D14" s="134">
        <v>889269</v>
      </c>
      <c r="E14" s="134">
        <v>91</v>
      </c>
      <c r="F14" s="134">
        <v>2408</v>
      </c>
      <c r="G14" s="134">
        <v>1103</v>
      </c>
      <c r="H14" s="134">
        <v>29129</v>
      </c>
      <c r="I14" s="523" t="s">
        <v>790</v>
      </c>
      <c r="J14" s="522"/>
      <c r="K14" s="134">
        <v>539</v>
      </c>
      <c r="L14" s="134">
        <v>40711</v>
      </c>
      <c r="M14" s="134">
        <v>788</v>
      </c>
      <c r="N14" s="134">
        <v>27252</v>
      </c>
      <c r="O14" s="134">
        <v>103588</v>
      </c>
      <c r="P14" s="134">
        <v>789769</v>
      </c>
      <c r="Q14" s="131" t="s">
        <v>13</v>
      </c>
      <c r="R14" s="131"/>
    </row>
    <row r="15" spans="1:18" s="73" customFormat="1" ht="17.45" customHeight="1">
      <c r="A15" s="523" t="s">
        <v>1070</v>
      </c>
      <c r="B15" s="522"/>
      <c r="C15" s="134">
        <v>109736</v>
      </c>
      <c r="D15" s="134">
        <v>884807</v>
      </c>
      <c r="E15" s="134">
        <v>86</v>
      </c>
      <c r="F15" s="134">
        <v>2427</v>
      </c>
      <c r="G15" s="134">
        <v>814</v>
      </c>
      <c r="H15" s="134">
        <v>25958</v>
      </c>
      <c r="I15" s="523" t="s">
        <v>1070</v>
      </c>
      <c r="J15" s="522"/>
      <c r="K15" s="134">
        <v>580</v>
      </c>
      <c r="L15" s="134">
        <v>43777</v>
      </c>
      <c r="M15" s="134">
        <v>620</v>
      </c>
      <c r="N15" s="134">
        <v>24140</v>
      </c>
      <c r="O15" s="134">
        <v>107636</v>
      </c>
      <c r="P15" s="134">
        <v>788505</v>
      </c>
      <c r="Q15" s="131" t="s">
        <v>13</v>
      </c>
      <c r="R15" s="131"/>
    </row>
    <row r="16" spans="1:18" s="79" customFormat="1" ht="17.45" customHeight="1">
      <c r="A16" s="519" t="s">
        <v>1071</v>
      </c>
      <c r="B16" s="519"/>
      <c r="C16" s="139">
        <f t="shared" ref="C16:H16" si="0">SUM(C18:C40)</f>
        <v>118522</v>
      </c>
      <c r="D16" s="139">
        <f t="shared" si="0"/>
        <v>1007491</v>
      </c>
      <c r="E16" s="139">
        <f t="shared" si="0"/>
        <v>81</v>
      </c>
      <c r="F16" s="139">
        <f t="shared" si="0"/>
        <v>2361</v>
      </c>
      <c r="G16" s="139">
        <f t="shared" si="0"/>
        <v>836</v>
      </c>
      <c r="H16" s="139">
        <f t="shared" si="0"/>
        <v>25389</v>
      </c>
      <c r="I16" s="519" t="s">
        <v>1071</v>
      </c>
      <c r="J16" s="519"/>
      <c r="K16" s="139">
        <f t="shared" ref="K16:P16" si="1">SUM(K18:K40)</f>
        <v>613</v>
      </c>
      <c r="L16" s="139">
        <f t="shared" si="1"/>
        <v>47078</v>
      </c>
      <c r="M16" s="139">
        <f t="shared" si="1"/>
        <v>537</v>
      </c>
      <c r="N16" s="139">
        <f t="shared" si="1"/>
        <v>23620</v>
      </c>
      <c r="O16" s="139">
        <f>SUM(O18:O40)</f>
        <v>116455</v>
      </c>
      <c r="P16" s="139">
        <f t="shared" si="1"/>
        <v>909043</v>
      </c>
      <c r="Q16" s="519" t="s">
        <v>13</v>
      </c>
      <c r="R16" s="519"/>
    </row>
    <row r="17" spans="1:18" s="73" customFormat="1" ht="15" customHeight="1">
      <c r="A17" s="521"/>
      <c r="B17" s="521"/>
      <c r="C17" s="233"/>
      <c r="D17" s="233"/>
      <c r="E17" s="233"/>
      <c r="F17" s="233"/>
      <c r="G17" s="233"/>
      <c r="H17" s="233"/>
      <c r="I17" s="521"/>
      <c r="J17" s="521"/>
      <c r="K17" s="233"/>
      <c r="L17" s="233"/>
      <c r="M17" s="233"/>
      <c r="N17" s="233"/>
      <c r="O17" s="233"/>
      <c r="P17" s="233"/>
      <c r="Q17" s="521"/>
      <c r="R17" s="521"/>
    </row>
    <row r="18" spans="1:18" s="73" customFormat="1" ht="17.25" customHeight="1">
      <c r="A18" s="104" t="s">
        <v>56</v>
      </c>
      <c r="B18" s="189" t="s">
        <v>57</v>
      </c>
      <c r="C18" s="234">
        <f>SUM(E18,G18,K18,M18,O18)</f>
        <v>13537</v>
      </c>
      <c r="D18" s="134">
        <f>SUM(F18,H18,L18,N18,P18)</f>
        <v>233419</v>
      </c>
      <c r="E18" s="187">
        <v>26</v>
      </c>
      <c r="F18" s="187">
        <v>611</v>
      </c>
      <c r="G18" s="187">
        <v>45</v>
      </c>
      <c r="H18" s="187">
        <v>4297</v>
      </c>
      <c r="I18" s="104" t="s">
        <v>56</v>
      </c>
      <c r="J18" s="189" t="s">
        <v>57</v>
      </c>
      <c r="K18" s="187">
        <v>44</v>
      </c>
      <c r="L18" s="187">
        <v>3839</v>
      </c>
      <c r="M18" s="187">
        <v>161</v>
      </c>
      <c r="N18" s="187">
        <v>4150</v>
      </c>
      <c r="O18" s="187">
        <v>13261</v>
      </c>
      <c r="P18" s="187">
        <v>220522</v>
      </c>
      <c r="Q18" s="104" t="s">
        <v>56</v>
      </c>
      <c r="R18" s="189" t="s">
        <v>57</v>
      </c>
    </row>
    <row r="19" spans="1:18" s="73" customFormat="1" ht="17.25" customHeight="1">
      <c r="A19" s="104" t="s">
        <v>58</v>
      </c>
      <c r="B19" s="189" t="s">
        <v>59</v>
      </c>
      <c r="C19" s="234">
        <f t="shared" ref="C19:D40" si="2">SUM(E19,G19,K19,M19,O19)</f>
        <v>19154</v>
      </c>
      <c r="D19" s="134">
        <f t="shared" si="2"/>
        <v>52013</v>
      </c>
      <c r="E19" s="187">
        <v>11</v>
      </c>
      <c r="F19" s="187">
        <v>408</v>
      </c>
      <c r="G19" s="187">
        <v>5</v>
      </c>
      <c r="H19" s="187">
        <v>375</v>
      </c>
      <c r="I19" s="104" t="s">
        <v>58</v>
      </c>
      <c r="J19" s="189" t="s">
        <v>59</v>
      </c>
      <c r="K19" s="187">
        <v>48</v>
      </c>
      <c r="L19" s="187">
        <v>4320</v>
      </c>
      <c r="M19" s="187">
        <v>131</v>
      </c>
      <c r="N19" s="187">
        <v>8587</v>
      </c>
      <c r="O19" s="187">
        <v>18959</v>
      </c>
      <c r="P19" s="187">
        <v>38323</v>
      </c>
      <c r="Q19" s="104" t="s">
        <v>58</v>
      </c>
      <c r="R19" s="189" t="s">
        <v>59</v>
      </c>
    </row>
    <row r="20" spans="1:18" s="73" customFormat="1" ht="17.25" customHeight="1">
      <c r="A20" s="104" t="s">
        <v>60</v>
      </c>
      <c r="B20" s="189" t="s">
        <v>61</v>
      </c>
      <c r="C20" s="234">
        <f t="shared" si="2"/>
        <v>3484</v>
      </c>
      <c r="D20" s="134">
        <f t="shared" si="2"/>
        <v>50263</v>
      </c>
      <c r="E20" s="187">
        <v>5</v>
      </c>
      <c r="F20" s="187">
        <v>228</v>
      </c>
      <c r="G20" s="187">
        <v>199</v>
      </c>
      <c r="H20" s="187">
        <v>2238</v>
      </c>
      <c r="I20" s="104" t="s">
        <v>60</v>
      </c>
      <c r="J20" s="189" t="s">
        <v>61</v>
      </c>
      <c r="K20" s="187">
        <v>50</v>
      </c>
      <c r="L20" s="187">
        <v>1792</v>
      </c>
      <c r="M20" s="187">
        <v>34</v>
      </c>
      <c r="N20" s="187">
        <v>1443</v>
      </c>
      <c r="O20" s="187">
        <v>3196</v>
      </c>
      <c r="P20" s="187">
        <v>44562</v>
      </c>
      <c r="Q20" s="104" t="s">
        <v>60</v>
      </c>
      <c r="R20" s="189" t="s">
        <v>61</v>
      </c>
    </row>
    <row r="21" spans="1:18" s="73" customFormat="1" ht="17.25" customHeight="1">
      <c r="A21" s="104" t="s">
        <v>62</v>
      </c>
      <c r="B21" s="189" t="s">
        <v>63</v>
      </c>
      <c r="C21" s="234">
        <f t="shared" si="2"/>
        <v>3326</v>
      </c>
      <c r="D21" s="134">
        <f t="shared" si="2"/>
        <v>53169</v>
      </c>
      <c r="E21" s="187">
        <v>23</v>
      </c>
      <c r="F21" s="187">
        <v>269</v>
      </c>
      <c r="G21" s="187">
        <v>23</v>
      </c>
      <c r="H21" s="187">
        <v>780</v>
      </c>
      <c r="I21" s="104" t="s">
        <v>62</v>
      </c>
      <c r="J21" s="189" t="s">
        <v>63</v>
      </c>
      <c r="K21" s="187">
        <v>38</v>
      </c>
      <c r="L21" s="187">
        <v>5388</v>
      </c>
      <c r="M21" s="187">
        <v>16</v>
      </c>
      <c r="N21" s="187">
        <v>414</v>
      </c>
      <c r="O21" s="187">
        <v>3226</v>
      </c>
      <c r="P21" s="187">
        <v>46318</v>
      </c>
      <c r="Q21" s="104" t="s">
        <v>62</v>
      </c>
      <c r="R21" s="189" t="s">
        <v>63</v>
      </c>
    </row>
    <row r="22" spans="1:18" s="73" customFormat="1" ht="17.25" customHeight="1">
      <c r="A22" s="104" t="s">
        <v>64</v>
      </c>
      <c r="B22" s="189" t="s">
        <v>65</v>
      </c>
      <c r="C22" s="234">
        <f t="shared" si="2"/>
        <v>41108</v>
      </c>
      <c r="D22" s="134">
        <f t="shared" si="2"/>
        <v>240661</v>
      </c>
      <c r="E22" s="187">
        <v>0</v>
      </c>
      <c r="F22" s="187">
        <v>0</v>
      </c>
      <c r="G22" s="187">
        <v>28</v>
      </c>
      <c r="H22" s="187">
        <v>1472</v>
      </c>
      <c r="I22" s="104" t="s">
        <v>64</v>
      </c>
      <c r="J22" s="189" t="s">
        <v>65</v>
      </c>
      <c r="K22" s="187">
        <v>33</v>
      </c>
      <c r="L22" s="187">
        <v>5759</v>
      </c>
      <c r="M22" s="187">
        <v>94</v>
      </c>
      <c r="N22" s="187">
        <v>3083</v>
      </c>
      <c r="O22" s="187">
        <v>40953</v>
      </c>
      <c r="P22" s="187">
        <v>230347</v>
      </c>
      <c r="Q22" s="104" t="s">
        <v>64</v>
      </c>
      <c r="R22" s="189" t="s">
        <v>65</v>
      </c>
    </row>
    <row r="23" spans="1:18" s="73" customFormat="1" ht="17.25" customHeight="1">
      <c r="A23" s="104" t="s">
        <v>66</v>
      </c>
      <c r="B23" s="189" t="s">
        <v>67</v>
      </c>
      <c r="C23" s="234">
        <f t="shared" si="2"/>
        <v>2773</v>
      </c>
      <c r="D23" s="134">
        <f t="shared" si="2"/>
        <v>28529</v>
      </c>
      <c r="E23" s="187">
        <v>11</v>
      </c>
      <c r="F23" s="187">
        <v>467</v>
      </c>
      <c r="G23" s="187">
        <v>58</v>
      </c>
      <c r="H23" s="187">
        <v>1760</v>
      </c>
      <c r="I23" s="104" t="s">
        <v>66</v>
      </c>
      <c r="J23" s="189" t="s">
        <v>67</v>
      </c>
      <c r="K23" s="187">
        <v>39</v>
      </c>
      <c r="L23" s="187">
        <v>2341</v>
      </c>
      <c r="M23" s="187">
        <v>20</v>
      </c>
      <c r="N23" s="187">
        <v>480</v>
      </c>
      <c r="O23" s="187">
        <v>2645</v>
      </c>
      <c r="P23" s="187">
        <v>23481</v>
      </c>
      <c r="Q23" s="104" t="s">
        <v>66</v>
      </c>
      <c r="R23" s="189" t="s">
        <v>67</v>
      </c>
    </row>
    <row r="24" spans="1:18" s="73" customFormat="1" ht="17.25" customHeight="1">
      <c r="A24" s="104" t="s">
        <v>68</v>
      </c>
      <c r="B24" s="189" t="s">
        <v>69</v>
      </c>
      <c r="C24" s="234">
        <f t="shared" si="2"/>
        <v>1518</v>
      </c>
      <c r="D24" s="134">
        <f t="shared" si="2"/>
        <v>22834</v>
      </c>
      <c r="E24" s="187">
        <v>1</v>
      </c>
      <c r="F24" s="187">
        <v>64</v>
      </c>
      <c r="G24" s="187">
        <v>6</v>
      </c>
      <c r="H24" s="187">
        <v>691</v>
      </c>
      <c r="I24" s="104" t="s">
        <v>68</v>
      </c>
      <c r="J24" s="189" t="s">
        <v>69</v>
      </c>
      <c r="K24" s="187">
        <v>13</v>
      </c>
      <c r="L24" s="187">
        <v>2075</v>
      </c>
      <c r="M24" s="187">
        <v>0</v>
      </c>
      <c r="N24" s="187">
        <v>0</v>
      </c>
      <c r="O24" s="187">
        <v>1498</v>
      </c>
      <c r="P24" s="187">
        <v>20004</v>
      </c>
      <c r="Q24" s="104" t="s">
        <v>68</v>
      </c>
      <c r="R24" s="189" t="s">
        <v>69</v>
      </c>
    </row>
    <row r="25" spans="1:18" s="221" customFormat="1">
      <c r="A25" s="104" t="s">
        <v>70</v>
      </c>
      <c r="B25" s="189" t="s">
        <v>71</v>
      </c>
      <c r="C25" s="234">
        <f t="shared" si="2"/>
        <v>2629</v>
      </c>
      <c r="D25" s="134">
        <f t="shared" si="2"/>
        <v>25323</v>
      </c>
      <c r="E25" s="187">
        <v>0</v>
      </c>
      <c r="F25" s="187">
        <v>0</v>
      </c>
      <c r="G25" s="235">
        <v>5</v>
      </c>
      <c r="H25" s="235">
        <v>231</v>
      </c>
      <c r="I25" s="104" t="s">
        <v>70</v>
      </c>
      <c r="J25" s="189" t="s">
        <v>71</v>
      </c>
      <c r="K25" s="236">
        <v>2</v>
      </c>
      <c r="L25" s="235">
        <v>232</v>
      </c>
      <c r="M25" s="187">
        <v>8</v>
      </c>
      <c r="N25" s="187">
        <v>311</v>
      </c>
      <c r="O25" s="187">
        <v>2614</v>
      </c>
      <c r="P25" s="235">
        <v>24549</v>
      </c>
      <c r="Q25" s="104" t="s">
        <v>70</v>
      </c>
      <c r="R25" s="189" t="s">
        <v>71</v>
      </c>
    </row>
    <row r="26" spans="1:18" s="73" customFormat="1" ht="17.25" customHeight="1">
      <c r="A26" s="104" t="s">
        <v>72</v>
      </c>
      <c r="B26" s="189" t="s">
        <v>73</v>
      </c>
      <c r="C26" s="234">
        <f t="shared" si="2"/>
        <v>1796</v>
      </c>
      <c r="D26" s="134">
        <f t="shared" si="2"/>
        <v>14686</v>
      </c>
      <c r="E26" s="187">
        <v>0</v>
      </c>
      <c r="F26" s="187">
        <v>0</v>
      </c>
      <c r="G26" s="187">
        <v>24</v>
      </c>
      <c r="H26" s="187">
        <v>821</v>
      </c>
      <c r="I26" s="104" t="s">
        <v>72</v>
      </c>
      <c r="J26" s="189" t="s">
        <v>73</v>
      </c>
      <c r="K26" s="187">
        <v>25</v>
      </c>
      <c r="L26" s="187">
        <v>1890</v>
      </c>
      <c r="M26" s="187">
        <v>4</v>
      </c>
      <c r="N26" s="187">
        <v>188</v>
      </c>
      <c r="O26" s="187">
        <v>1743</v>
      </c>
      <c r="P26" s="187">
        <v>11787</v>
      </c>
      <c r="Q26" s="104" t="s">
        <v>72</v>
      </c>
      <c r="R26" s="189" t="s">
        <v>73</v>
      </c>
    </row>
    <row r="27" spans="1:18" s="73" customFormat="1" ht="17.25" customHeight="1">
      <c r="A27" s="104" t="s">
        <v>74</v>
      </c>
      <c r="B27" s="189" t="s">
        <v>75</v>
      </c>
      <c r="C27" s="234">
        <f t="shared" si="2"/>
        <v>8084</v>
      </c>
      <c r="D27" s="134">
        <f t="shared" si="2"/>
        <v>139426</v>
      </c>
      <c r="E27" s="187">
        <v>1</v>
      </c>
      <c r="F27" s="187">
        <v>22</v>
      </c>
      <c r="G27" s="187">
        <v>41</v>
      </c>
      <c r="H27" s="187">
        <v>4052</v>
      </c>
      <c r="I27" s="104" t="s">
        <v>74</v>
      </c>
      <c r="J27" s="189" t="s">
        <v>75</v>
      </c>
      <c r="K27" s="187">
        <v>30</v>
      </c>
      <c r="L27" s="187">
        <v>4067</v>
      </c>
      <c r="M27" s="187">
        <v>43</v>
      </c>
      <c r="N27" s="187">
        <v>909</v>
      </c>
      <c r="O27" s="187">
        <v>7969</v>
      </c>
      <c r="P27" s="187">
        <v>130376</v>
      </c>
      <c r="Q27" s="104" t="s">
        <v>74</v>
      </c>
      <c r="R27" s="189" t="s">
        <v>75</v>
      </c>
    </row>
    <row r="28" spans="1:18" s="73" customFormat="1" ht="17.25" customHeight="1">
      <c r="A28" s="104" t="s">
        <v>76</v>
      </c>
      <c r="B28" s="189" t="s">
        <v>77</v>
      </c>
      <c r="C28" s="234">
        <f t="shared" si="2"/>
        <v>568</v>
      </c>
      <c r="D28" s="134">
        <f t="shared" si="2"/>
        <v>5598</v>
      </c>
      <c r="E28" s="187">
        <v>0</v>
      </c>
      <c r="F28" s="187">
        <v>0</v>
      </c>
      <c r="G28" s="187">
        <v>11</v>
      </c>
      <c r="H28" s="187">
        <v>350</v>
      </c>
      <c r="I28" s="104" t="s">
        <v>76</v>
      </c>
      <c r="J28" s="189" t="s">
        <v>77</v>
      </c>
      <c r="K28" s="187">
        <v>16</v>
      </c>
      <c r="L28" s="187">
        <v>865</v>
      </c>
      <c r="M28" s="187">
        <v>0</v>
      </c>
      <c r="N28" s="187">
        <v>0</v>
      </c>
      <c r="O28" s="187">
        <v>541</v>
      </c>
      <c r="P28" s="187">
        <v>4383</v>
      </c>
      <c r="Q28" s="104" t="s">
        <v>76</v>
      </c>
      <c r="R28" s="189" t="s">
        <v>77</v>
      </c>
    </row>
    <row r="29" spans="1:18" s="73" customFormat="1" ht="17.25" customHeight="1">
      <c r="A29" s="104" t="s">
        <v>78</v>
      </c>
      <c r="B29" s="189" t="s">
        <v>79</v>
      </c>
      <c r="C29" s="234">
        <f t="shared" si="2"/>
        <v>930</v>
      </c>
      <c r="D29" s="134">
        <f t="shared" si="2"/>
        <v>5209</v>
      </c>
      <c r="E29" s="187">
        <v>0</v>
      </c>
      <c r="F29" s="187">
        <v>0</v>
      </c>
      <c r="G29" s="187">
        <v>1</v>
      </c>
      <c r="H29" s="187">
        <v>51</v>
      </c>
      <c r="I29" s="104" t="s">
        <v>78</v>
      </c>
      <c r="J29" s="189" t="s">
        <v>79</v>
      </c>
      <c r="K29" s="187">
        <v>5</v>
      </c>
      <c r="L29" s="187">
        <v>257</v>
      </c>
      <c r="M29" s="187">
        <v>0</v>
      </c>
      <c r="N29" s="187">
        <v>0</v>
      </c>
      <c r="O29" s="187">
        <v>924</v>
      </c>
      <c r="P29" s="187">
        <v>4901</v>
      </c>
      <c r="Q29" s="104" t="s">
        <v>78</v>
      </c>
      <c r="R29" s="189" t="s">
        <v>79</v>
      </c>
    </row>
    <row r="30" spans="1:18" s="73" customFormat="1" ht="17.25" customHeight="1">
      <c r="A30" s="104" t="s">
        <v>80</v>
      </c>
      <c r="B30" s="189" t="s">
        <v>81</v>
      </c>
      <c r="C30" s="234">
        <f t="shared" si="2"/>
        <v>324</v>
      </c>
      <c r="D30" s="134">
        <f t="shared" si="2"/>
        <v>2683</v>
      </c>
      <c r="E30" s="187">
        <v>0</v>
      </c>
      <c r="F30" s="187">
        <v>0</v>
      </c>
      <c r="G30" s="187">
        <v>2</v>
      </c>
      <c r="H30" s="187">
        <v>199</v>
      </c>
      <c r="I30" s="104" t="s">
        <v>80</v>
      </c>
      <c r="J30" s="189" t="s">
        <v>81</v>
      </c>
      <c r="K30" s="187">
        <v>7</v>
      </c>
      <c r="L30" s="187">
        <v>452</v>
      </c>
      <c r="M30" s="187">
        <v>1</v>
      </c>
      <c r="N30" s="187">
        <v>49</v>
      </c>
      <c r="O30" s="187">
        <v>314</v>
      </c>
      <c r="P30" s="187">
        <v>1983</v>
      </c>
      <c r="Q30" s="104" t="s">
        <v>80</v>
      </c>
      <c r="R30" s="189" t="s">
        <v>81</v>
      </c>
    </row>
    <row r="31" spans="1:18" s="73" customFormat="1" ht="17.100000000000001" customHeight="1">
      <c r="A31" s="104" t="s">
        <v>82</v>
      </c>
      <c r="B31" s="189" t="s">
        <v>83</v>
      </c>
      <c r="C31" s="234">
        <f t="shared" si="2"/>
        <v>546</v>
      </c>
      <c r="D31" s="134">
        <f t="shared" si="2"/>
        <v>2481</v>
      </c>
      <c r="E31" s="187">
        <v>0</v>
      </c>
      <c r="F31" s="187">
        <v>0</v>
      </c>
      <c r="G31" s="187">
        <v>21</v>
      </c>
      <c r="H31" s="187">
        <v>461</v>
      </c>
      <c r="I31" s="104" t="s">
        <v>82</v>
      </c>
      <c r="J31" s="189" t="s">
        <v>83</v>
      </c>
      <c r="K31" s="187">
        <v>13</v>
      </c>
      <c r="L31" s="187">
        <v>474</v>
      </c>
      <c r="M31" s="187">
        <v>0</v>
      </c>
      <c r="N31" s="187">
        <v>0</v>
      </c>
      <c r="O31" s="187">
        <v>512</v>
      </c>
      <c r="P31" s="187">
        <v>1546</v>
      </c>
      <c r="Q31" s="104" t="s">
        <v>82</v>
      </c>
      <c r="R31" s="189" t="s">
        <v>83</v>
      </c>
    </row>
    <row r="32" spans="1:18" s="73" customFormat="1" ht="17.25" customHeight="1">
      <c r="A32" s="104" t="s">
        <v>84</v>
      </c>
      <c r="B32" s="189" t="s">
        <v>85</v>
      </c>
      <c r="C32" s="234">
        <f t="shared" si="2"/>
        <v>889</v>
      </c>
      <c r="D32" s="134">
        <f t="shared" si="2"/>
        <v>11039</v>
      </c>
      <c r="E32" s="187">
        <v>1</v>
      </c>
      <c r="F32" s="187">
        <v>189</v>
      </c>
      <c r="G32" s="187">
        <v>292</v>
      </c>
      <c r="H32" s="187">
        <v>4535</v>
      </c>
      <c r="I32" s="104" t="s">
        <v>84</v>
      </c>
      <c r="J32" s="189" t="s">
        <v>85</v>
      </c>
      <c r="K32" s="187">
        <v>61</v>
      </c>
      <c r="L32" s="187">
        <v>2715</v>
      </c>
      <c r="M32" s="187">
        <v>0</v>
      </c>
      <c r="N32" s="187">
        <v>0</v>
      </c>
      <c r="O32" s="187">
        <v>535</v>
      </c>
      <c r="P32" s="187">
        <v>3600</v>
      </c>
      <c r="Q32" s="104" t="s">
        <v>84</v>
      </c>
      <c r="R32" s="189" t="s">
        <v>85</v>
      </c>
    </row>
    <row r="33" spans="1:18" s="73" customFormat="1" ht="17.100000000000001" customHeight="1">
      <c r="A33" s="104" t="s">
        <v>86</v>
      </c>
      <c r="B33" s="189" t="s">
        <v>87</v>
      </c>
      <c r="C33" s="234">
        <f t="shared" si="2"/>
        <v>426</v>
      </c>
      <c r="D33" s="134">
        <f t="shared" si="2"/>
        <v>5433</v>
      </c>
      <c r="E33" s="187">
        <v>0</v>
      </c>
      <c r="F33" s="187">
        <v>0</v>
      </c>
      <c r="G33" s="187">
        <v>1</v>
      </c>
      <c r="H33" s="187">
        <v>70</v>
      </c>
      <c r="I33" s="104" t="s">
        <v>86</v>
      </c>
      <c r="J33" s="189" t="s">
        <v>87</v>
      </c>
      <c r="K33" s="187">
        <v>1</v>
      </c>
      <c r="L33" s="187">
        <v>100</v>
      </c>
      <c r="M33" s="187">
        <v>11</v>
      </c>
      <c r="N33" s="187">
        <v>546</v>
      </c>
      <c r="O33" s="187">
        <v>413</v>
      </c>
      <c r="P33" s="187">
        <v>4717</v>
      </c>
      <c r="Q33" s="104" t="s">
        <v>86</v>
      </c>
      <c r="R33" s="189" t="s">
        <v>87</v>
      </c>
    </row>
    <row r="34" spans="1:18" s="73" customFormat="1" ht="17.100000000000001" customHeight="1">
      <c r="A34" s="104" t="s">
        <v>88</v>
      </c>
      <c r="B34" s="189" t="s">
        <v>89</v>
      </c>
      <c r="C34" s="234">
        <f t="shared" si="2"/>
        <v>2240</v>
      </c>
      <c r="D34" s="134">
        <f t="shared" si="2"/>
        <v>12488</v>
      </c>
      <c r="E34" s="187">
        <v>0</v>
      </c>
      <c r="F34" s="187">
        <v>0</v>
      </c>
      <c r="G34" s="187">
        <v>5</v>
      </c>
      <c r="H34" s="187">
        <v>127</v>
      </c>
      <c r="I34" s="104" t="s">
        <v>88</v>
      </c>
      <c r="J34" s="189" t="s">
        <v>89</v>
      </c>
      <c r="K34" s="187">
        <v>23</v>
      </c>
      <c r="L34" s="187">
        <v>884</v>
      </c>
      <c r="M34" s="187">
        <v>0</v>
      </c>
      <c r="N34" s="187">
        <v>0</v>
      </c>
      <c r="O34" s="187">
        <v>2212</v>
      </c>
      <c r="P34" s="187">
        <v>11477</v>
      </c>
      <c r="Q34" s="104" t="s">
        <v>88</v>
      </c>
      <c r="R34" s="189" t="s">
        <v>89</v>
      </c>
    </row>
    <row r="35" spans="1:18" s="73" customFormat="1" ht="17.100000000000001" customHeight="1">
      <c r="A35" s="104" t="s">
        <v>90</v>
      </c>
      <c r="B35" s="189" t="s">
        <v>91</v>
      </c>
      <c r="C35" s="234">
        <f t="shared" si="2"/>
        <v>3604</v>
      </c>
      <c r="D35" s="134">
        <f t="shared" si="2"/>
        <v>15978</v>
      </c>
      <c r="E35" s="187">
        <v>0</v>
      </c>
      <c r="F35" s="187">
        <v>0</v>
      </c>
      <c r="G35" s="187">
        <v>9</v>
      </c>
      <c r="H35" s="187">
        <v>918</v>
      </c>
      <c r="I35" s="104" t="s">
        <v>90</v>
      </c>
      <c r="J35" s="189" t="s">
        <v>91</v>
      </c>
      <c r="K35" s="187">
        <v>4</v>
      </c>
      <c r="L35" s="187">
        <v>696</v>
      </c>
      <c r="M35" s="187">
        <v>0</v>
      </c>
      <c r="N35" s="187">
        <v>0</v>
      </c>
      <c r="O35" s="187">
        <v>3591</v>
      </c>
      <c r="P35" s="187">
        <v>14364</v>
      </c>
      <c r="Q35" s="104" t="s">
        <v>90</v>
      </c>
      <c r="R35" s="189" t="s">
        <v>91</v>
      </c>
    </row>
    <row r="36" spans="1:18" s="73" customFormat="1" ht="17.100000000000001" customHeight="1">
      <c r="A36" s="104" t="s">
        <v>92</v>
      </c>
      <c r="B36" s="189" t="s">
        <v>93</v>
      </c>
      <c r="C36" s="234">
        <f t="shared" si="2"/>
        <v>7294</v>
      </c>
      <c r="D36" s="134">
        <f t="shared" si="2"/>
        <v>60201</v>
      </c>
      <c r="E36" s="187">
        <v>0</v>
      </c>
      <c r="F36" s="187">
        <v>0</v>
      </c>
      <c r="G36" s="187">
        <v>5</v>
      </c>
      <c r="H36" s="187">
        <v>310</v>
      </c>
      <c r="I36" s="104" t="s">
        <v>92</v>
      </c>
      <c r="J36" s="189" t="s">
        <v>93</v>
      </c>
      <c r="K36" s="187">
        <v>50</v>
      </c>
      <c r="L36" s="187">
        <v>2813</v>
      </c>
      <c r="M36" s="187">
        <v>5</v>
      </c>
      <c r="N36" s="187">
        <v>151</v>
      </c>
      <c r="O36" s="187">
        <v>7234</v>
      </c>
      <c r="P36" s="187">
        <v>56927</v>
      </c>
      <c r="Q36" s="104" t="s">
        <v>92</v>
      </c>
      <c r="R36" s="189" t="s">
        <v>93</v>
      </c>
    </row>
    <row r="37" spans="1:18" s="73" customFormat="1" ht="17.100000000000001" customHeight="1">
      <c r="A37" s="104" t="s">
        <v>94</v>
      </c>
      <c r="B37" s="189" t="s">
        <v>95</v>
      </c>
      <c r="C37" s="234">
        <f t="shared" si="2"/>
        <v>3038</v>
      </c>
      <c r="D37" s="134">
        <f t="shared" si="2"/>
        <v>6099</v>
      </c>
      <c r="E37" s="187">
        <v>2</v>
      </c>
      <c r="F37" s="187">
        <v>103</v>
      </c>
      <c r="G37" s="187">
        <v>6</v>
      </c>
      <c r="H37" s="187">
        <v>212</v>
      </c>
      <c r="I37" s="104" t="s">
        <v>94</v>
      </c>
      <c r="J37" s="189" t="s">
        <v>95</v>
      </c>
      <c r="K37" s="187">
        <v>16</v>
      </c>
      <c r="L37" s="187">
        <v>720</v>
      </c>
      <c r="M37" s="187">
        <v>1</v>
      </c>
      <c r="N37" s="187">
        <v>26</v>
      </c>
      <c r="O37" s="187">
        <v>3013</v>
      </c>
      <c r="P37" s="187">
        <v>5038</v>
      </c>
      <c r="Q37" s="104" t="s">
        <v>94</v>
      </c>
      <c r="R37" s="189" t="s">
        <v>95</v>
      </c>
    </row>
    <row r="38" spans="1:18" s="73" customFormat="1" ht="17.100000000000001" customHeight="1">
      <c r="A38" s="104" t="s">
        <v>96</v>
      </c>
      <c r="B38" s="189" t="s">
        <v>97</v>
      </c>
      <c r="C38" s="234">
        <f t="shared" si="2"/>
        <v>605</v>
      </c>
      <c r="D38" s="134">
        <f t="shared" si="2"/>
        <v>7380</v>
      </c>
      <c r="E38" s="187">
        <v>0</v>
      </c>
      <c r="F38" s="187">
        <v>0</v>
      </c>
      <c r="G38" s="187">
        <v>15</v>
      </c>
      <c r="H38" s="187">
        <v>406</v>
      </c>
      <c r="I38" s="104" t="s">
        <v>96</v>
      </c>
      <c r="J38" s="189" t="s">
        <v>97</v>
      </c>
      <c r="K38" s="187">
        <v>50</v>
      </c>
      <c r="L38" s="187">
        <v>1497</v>
      </c>
      <c r="M38" s="187">
        <v>0</v>
      </c>
      <c r="N38" s="187">
        <v>0</v>
      </c>
      <c r="O38" s="187">
        <v>540</v>
      </c>
      <c r="P38" s="187">
        <v>5477</v>
      </c>
      <c r="Q38" s="104" t="s">
        <v>96</v>
      </c>
      <c r="R38" s="189" t="s">
        <v>97</v>
      </c>
    </row>
    <row r="39" spans="1:18" s="73" customFormat="1" ht="17.100000000000001" customHeight="1">
      <c r="A39" s="104" t="s">
        <v>98</v>
      </c>
      <c r="B39" s="189" t="s">
        <v>99</v>
      </c>
      <c r="C39" s="234">
        <f t="shared" si="2"/>
        <v>380</v>
      </c>
      <c r="D39" s="134">
        <f t="shared" si="2"/>
        <v>10697</v>
      </c>
      <c r="E39" s="187">
        <v>0</v>
      </c>
      <c r="F39" s="187">
        <v>0</v>
      </c>
      <c r="G39" s="187">
        <v>12</v>
      </c>
      <c r="H39" s="187">
        <v>700</v>
      </c>
      <c r="I39" s="104" t="s">
        <v>98</v>
      </c>
      <c r="J39" s="189" t="s">
        <v>99</v>
      </c>
      <c r="K39" s="187">
        <v>41</v>
      </c>
      <c r="L39" s="187">
        <v>3677</v>
      </c>
      <c r="M39" s="187">
        <v>8</v>
      </c>
      <c r="N39" s="187">
        <v>3283</v>
      </c>
      <c r="O39" s="187">
        <v>319</v>
      </c>
      <c r="P39" s="187">
        <v>3037</v>
      </c>
      <c r="Q39" s="104" t="s">
        <v>98</v>
      </c>
      <c r="R39" s="189" t="s">
        <v>99</v>
      </c>
    </row>
    <row r="40" spans="1:18" s="73" customFormat="1" ht="17.25" customHeight="1" thickBot="1">
      <c r="A40" s="237" t="s">
        <v>100</v>
      </c>
      <c r="B40" s="190" t="s">
        <v>101</v>
      </c>
      <c r="C40" s="238">
        <f t="shared" si="2"/>
        <v>269</v>
      </c>
      <c r="D40" s="239">
        <f t="shared" si="2"/>
        <v>1882</v>
      </c>
      <c r="E40" s="35">
        <v>0</v>
      </c>
      <c r="F40" s="35">
        <v>0</v>
      </c>
      <c r="G40" s="35">
        <v>22</v>
      </c>
      <c r="H40" s="35">
        <v>333</v>
      </c>
      <c r="I40" s="237" t="s">
        <v>100</v>
      </c>
      <c r="J40" s="190" t="s">
        <v>101</v>
      </c>
      <c r="K40" s="35">
        <v>4</v>
      </c>
      <c r="L40" s="35">
        <v>225</v>
      </c>
      <c r="M40" s="35">
        <v>0</v>
      </c>
      <c r="N40" s="35">
        <v>0</v>
      </c>
      <c r="O40" s="35">
        <v>243</v>
      </c>
      <c r="P40" s="35">
        <v>1324</v>
      </c>
      <c r="Q40" s="237" t="s">
        <v>100</v>
      </c>
      <c r="R40" s="190" t="s">
        <v>101</v>
      </c>
    </row>
    <row r="41" spans="1:18" s="156" customFormat="1" ht="11.1" customHeight="1">
      <c r="A41" s="240" t="s">
        <v>828</v>
      </c>
      <c r="B41" s="240"/>
      <c r="C41" s="168"/>
      <c r="D41" s="168"/>
      <c r="E41" s="168"/>
      <c r="F41" s="168"/>
      <c r="G41" s="168"/>
      <c r="H41" s="97" t="s">
        <v>832</v>
      </c>
      <c r="I41" s="240" t="s">
        <v>975</v>
      </c>
      <c r="J41" s="97"/>
      <c r="K41" s="240"/>
      <c r="L41" s="168"/>
      <c r="M41" s="168"/>
      <c r="N41" s="168"/>
      <c r="O41" s="168"/>
      <c r="P41" s="97" t="s">
        <v>829</v>
      </c>
      <c r="Q41" s="97" t="s">
        <v>830</v>
      </c>
    </row>
    <row r="42" spans="1:18" s="156" customFormat="1" ht="11.1" customHeight="1">
      <c r="A42" s="240" t="s">
        <v>831</v>
      </c>
      <c r="B42" s="240"/>
      <c r="C42" s="168"/>
      <c r="D42" s="168"/>
      <c r="E42" s="168"/>
      <c r="F42" s="168"/>
      <c r="G42" s="168"/>
      <c r="H42" s="97"/>
      <c r="I42" s="240" t="s">
        <v>831</v>
      </c>
      <c r="J42" s="97"/>
      <c r="K42" s="240"/>
      <c r="L42" s="168"/>
      <c r="M42" s="168"/>
      <c r="N42" s="168"/>
      <c r="O42" s="168"/>
      <c r="P42" s="97"/>
      <c r="Q42" s="97"/>
    </row>
    <row r="43" spans="1:18" s="164" customFormat="1" ht="10.5">
      <c r="A43" s="161"/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</row>
    <row r="44" spans="1:18" s="164" customFormat="1" ht="10.5">
      <c r="A44" s="161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</row>
    <row r="45" spans="1:18" s="73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</row>
    <row r="46" spans="1:18" s="73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</row>
    <row r="47" spans="1:18" s="73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</row>
    <row r="48" spans="1:18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</row>
    <row r="49" spans="1:17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</row>
    <row r="50" spans="1:17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</row>
    <row r="51" spans="1:17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</row>
    <row r="52" spans="1:17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</row>
    <row r="53" spans="1:17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</row>
    <row r="54" spans="1:17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</row>
    <row r="55" spans="1:17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</row>
    <row r="56" spans="1:17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</row>
    <row r="57" spans="1:17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</row>
    <row r="58" spans="1:17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</row>
    <row r="59" spans="1:17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</row>
    <row r="60" spans="1:17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</row>
    <row r="61" spans="1:17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</row>
    <row r="62" spans="1:17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</row>
    <row r="63" spans="1:17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</row>
    <row r="64" spans="1:17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</row>
    <row r="65" spans="1:17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</row>
    <row r="66" spans="1:17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</row>
    <row r="67" spans="1:17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</row>
    <row r="68" spans="1:17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</row>
    <row r="69" spans="1:17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</row>
    <row r="70" spans="1:17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</row>
    <row r="71" spans="1:17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</row>
    <row r="72" spans="1:17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</row>
    <row r="73" spans="1:17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</row>
    <row r="74" spans="1:17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</row>
    <row r="75" spans="1:17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</row>
    <row r="76" spans="1:17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</row>
    <row r="77" spans="1:17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</row>
    <row r="78" spans="1:17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</row>
    <row r="79" spans="1:17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</row>
    <row r="80" spans="1:17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</row>
    <row r="81" spans="1:17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</row>
    <row r="82" spans="1:17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</row>
    <row r="83" spans="1:17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</row>
    <row r="84" spans="1:17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</row>
    <row r="85" spans="1:17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</row>
    <row r="86" spans="1:17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</row>
    <row r="87" spans="1:17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</row>
    <row r="88" spans="1:17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</row>
    <row r="89" spans="1:17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</row>
    <row r="90" spans="1:17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</row>
    <row r="91" spans="1:17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</row>
    <row r="92" spans="1:17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</row>
    <row r="93" spans="1:17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</row>
    <row r="94" spans="1:17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</row>
    <row r="95" spans="1:17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</row>
    <row r="96" spans="1:17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</row>
    <row r="97" spans="1:17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</row>
    <row r="98" spans="1:17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</row>
    <row r="99" spans="1:17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</row>
    <row r="100" spans="1:17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</row>
    <row r="101" spans="1:17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</row>
    <row r="102" spans="1:17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</row>
    <row r="103" spans="1:17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</row>
    <row r="104" spans="1:17" s="73" customFormat="1" ht="11.25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</row>
    <row r="105" spans="1:17" s="73" customFormat="1" ht="11.25">
      <c r="A105" s="103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</row>
  </sheetData>
  <sheetProtection selectLockedCells="1"/>
  <mergeCells count="41">
    <mergeCell ref="F10:F11"/>
    <mergeCell ref="G10:G11"/>
    <mergeCell ref="A17:B17"/>
    <mergeCell ref="I17:J17"/>
    <mergeCell ref="M10:M11"/>
    <mergeCell ref="E10:E11"/>
    <mergeCell ref="C10:C11"/>
    <mergeCell ref="I12:J12"/>
    <mergeCell ref="Q17:R17"/>
    <mergeCell ref="A16:B16"/>
    <mergeCell ref="I16:J16"/>
    <mergeCell ref="Q16:R16"/>
    <mergeCell ref="A12:B12"/>
    <mergeCell ref="A14:B14"/>
    <mergeCell ref="I14:J14"/>
    <mergeCell ref="I13:J13"/>
    <mergeCell ref="A13:B13"/>
    <mergeCell ref="A15:B15"/>
    <mergeCell ref="I15:J15"/>
    <mergeCell ref="K6:N7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K8:L9"/>
    <mergeCell ref="P10:P11"/>
    <mergeCell ref="L10:L11"/>
    <mergeCell ref="M8:N9"/>
    <mergeCell ref="K10:K11"/>
    <mergeCell ref="N10:N11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"/>
  <sheetViews>
    <sheetView view="pageBreakPreview" topLeftCell="A10" zoomScaleNormal="100" zoomScaleSheetLayoutView="100" workbookViewId="0">
      <selection activeCell="A2" sqref="A2"/>
    </sheetView>
  </sheetViews>
  <sheetFormatPr defaultRowHeight="14.25"/>
  <cols>
    <col min="1" max="1" width="18" style="221" customWidth="1"/>
    <col min="2" max="3" width="10.625" style="221" customWidth="1"/>
    <col min="4" max="4" width="11.375" style="221" customWidth="1"/>
    <col min="5" max="6" width="9.625" style="221" customWidth="1"/>
    <col min="7" max="7" width="12.625" style="221" customWidth="1"/>
    <col min="8" max="8" width="16.125" style="221" bestFit="1" customWidth="1"/>
    <col min="9" max="16384" width="9" style="221"/>
  </cols>
  <sheetData>
    <row r="1" spans="1:14" s="73" customFormat="1" ht="14.1" customHeight="1">
      <c r="B1" s="103"/>
      <c r="C1" s="103"/>
      <c r="D1" s="103"/>
      <c r="E1" s="103"/>
      <c r="F1" s="103"/>
      <c r="G1" s="128" t="s">
        <v>1144</v>
      </c>
    </row>
    <row r="2" spans="1:14" s="73" customFormat="1" ht="14.1" customHeight="1">
      <c r="B2" s="103"/>
      <c r="C2" s="103"/>
      <c r="D2" s="103"/>
      <c r="E2" s="103"/>
      <c r="F2" s="103"/>
      <c r="G2" s="128"/>
    </row>
    <row r="3" spans="1:14" s="70" customFormat="1" ht="20.100000000000001" customHeight="1">
      <c r="A3" s="446" t="s">
        <v>453</v>
      </c>
      <c r="B3" s="446"/>
      <c r="C3" s="446"/>
      <c r="D3" s="446"/>
      <c r="E3" s="446"/>
      <c r="F3" s="446"/>
      <c r="G3" s="446"/>
      <c r="H3" s="79"/>
    </row>
    <row r="4" spans="1:14" s="71" customFormat="1" ht="24" customHeight="1">
      <c r="A4" s="571" t="s">
        <v>838</v>
      </c>
      <c r="B4" s="571"/>
      <c r="C4" s="571"/>
      <c r="D4" s="571"/>
      <c r="E4" s="571"/>
      <c r="F4" s="571"/>
      <c r="G4" s="571"/>
      <c r="H4" s="79"/>
    </row>
    <row r="5" spans="1:14" s="53" customFormat="1" ht="18" customHeight="1" thickBot="1">
      <c r="A5" s="53" t="s">
        <v>184</v>
      </c>
      <c r="G5" s="194" t="s">
        <v>839</v>
      </c>
    </row>
    <row r="6" spans="1:14" s="73" customFormat="1" ht="14.25" customHeight="1">
      <c r="A6" s="528" t="s">
        <v>840</v>
      </c>
      <c r="B6" s="599" t="s">
        <v>841</v>
      </c>
      <c r="C6" s="448"/>
      <c r="D6" s="448"/>
      <c r="E6" s="574" t="s">
        <v>842</v>
      </c>
      <c r="F6" s="448"/>
      <c r="G6" s="457"/>
    </row>
    <row r="7" spans="1:14" s="73" customFormat="1" ht="14.25" customHeight="1">
      <c r="A7" s="530"/>
      <c r="B7" s="463"/>
      <c r="C7" s="454"/>
      <c r="D7" s="454"/>
      <c r="E7" s="454"/>
      <c r="F7" s="454"/>
      <c r="G7" s="460"/>
    </row>
    <row r="8" spans="1:14" s="73" customFormat="1" ht="14.25" customHeight="1">
      <c r="A8" s="530"/>
      <c r="B8" s="462" t="s">
        <v>843</v>
      </c>
      <c r="C8" s="458" t="s">
        <v>844</v>
      </c>
      <c r="D8" s="458" t="s">
        <v>845</v>
      </c>
      <c r="E8" s="458" t="s">
        <v>846</v>
      </c>
      <c r="F8" s="458" t="s">
        <v>847</v>
      </c>
      <c r="G8" s="459" t="s">
        <v>848</v>
      </c>
    </row>
    <row r="9" spans="1:14" s="73" customFormat="1" ht="14.25" customHeight="1">
      <c r="A9" s="531"/>
      <c r="B9" s="464"/>
      <c r="C9" s="455"/>
      <c r="D9" s="455"/>
      <c r="E9" s="455"/>
      <c r="F9" s="455"/>
      <c r="G9" s="461"/>
    </row>
    <row r="10" spans="1:14" s="79" customFormat="1" ht="21.6" customHeight="1">
      <c r="A10" s="195" t="s">
        <v>14</v>
      </c>
      <c r="B10" s="33">
        <v>7205628</v>
      </c>
      <c r="C10" s="33">
        <v>7246988</v>
      </c>
      <c r="D10" s="196">
        <v>64880397</v>
      </c>
      <c r="E10" s="197">
        <v>3833174</v>
      </c>
      <c r="F10" s="197">
        <v>3641416</v>
      </c>
      <c r="G10" s="198">
        <v>34932366</v>
      </c>
      <c r="I10" s="199"/>
      <c r="J10" s="199"/>
      <c r="K10" s="199"/>
      <c r="L10" s="199"/>
      <c r="M10" s="199"/>
      <c r="N10" s="199"/>
    </row>
    <row r="11" spans="1:14" s="79" customFormat="1" ht="21.6" customHeight="1">
      <c r="A11" s="195" t="s">
        <v>430</v>
      </c>
      <c r="B11" s="33">
        <v>8975555</v>
      </c>
      <c r="C11" s="33">
        <v>9018349</v>
      </c>
      <c r="D11" s="196">
        <v>96609281</v>
      </c>
      <c r="E11" s="197">
        <v>3867536</v>
      </c>
      <c r="F11" s="197">
        <v>4071087</v>
      </c>
      <c r="G11" s="198">
        <v>34753248</v>
      </c>
      <c r="I11" s="199"/>
      <c r="J11" s="199"/>
      <c r="K11" s="199"/>
      <c r="L11" s="199"/>
      <c r="M11" s="199"/>
      <c r="N11" s="199"/>
    </row>
    <row r="12" spans="1:14" s="79" customFormat="1" ht="21.6" customHeight="1">
      <c r="A12" s="195" t="s">
        <v>790</v>
      </c>
      <c r="B12" s="33">
        <v>10565860</v>
      </c>
      <c r="C12" s="33">
        <v>10573981</v>
      </c>
      <c r="D12" s="196">
        <v>92734808</v>
      </c>
      <c r="E12" s="197">
        <v>3689378</v>
      </c>
      <c r="F12" s="197">
        <v>3833456</v>
      </c>
      <c r="G12" s="198">
        <v>35083569</v>
      </c>
      <c r="I12" s="199"/>
      <c r="J12" s="199"/>
      <c r="K12" s="199"/>
      <c r="L12" s="199"/>
      <c r="M12" s="199"/>
      <c r="N12" s="199"/>
    </row>
    <row r="13" spans="1:14" s="79" customFormat="1" ht="21.6" customHeight="1">
      <c r="A13" s="195" t="s">
        <v>976</v>
      </c>
      <c r="B13" s="33">
        <v>11428841</v>
      </c>
      <c r="C13" s="33">
        <v>11449390</v>
      </c>
      <c r="D13" s="196">
        <v>100607162</v>
      </c>
      <c r="E13" s="197">
        <v>3484683</v>
      </c>
      <c r="F13" s="197">
        <v>3809303</v>
      </c>
      <c r="G13" s="198">
        <v>9014880103</v>
      </c>
      <c r="I13" s="199"/>
      <c r="J13" s="199"/>
      <c r="K13" s="199"/>
      <c r="L13" s="199"/>
      <c r="M13" s="199"/>
      <c r="N13" s="199"/>
    </row>
    <row r="14" spans="1:14" s="79" customFormat="1" ht="21.6" customHeight="1">
      <c r="A14" s="136" t="s">
        <v>1072</v>
      </c>
      <c r="B14" s="45">
        <f t="shared" ref="B14:G14" si="0">SUM(B16,B79)</f>
        <v>11650310</v>
      </c>
      <c r="C14" s="45">
        <f t="shared" si="0"/>
        <v>11691082</v>
      </c>
      <c r="D14" s="200">
        <f t="shared" si="0"/>
        <v>104131076</v>
      </c>
      <c r="E14" s="201">
        <f t="shared" si="0"/>
        <v>3500713</v>
      </c>
      <c r="F14" s="201">
        <f t="shared" si="0"/>
        <v>3892777</v>
      </c>
      <c r="G14" s="202">
        <f t="shared" si="0"/>
        <v>35858079</v>
      </c>
      <c r="I14" s="199"/>
      <c r="J14" s="199"/>
      <c r="K14" s="199"/>
      <c r="L14" s="199"/>
      <c r="M14" s="199"/>
      <c r="N14" s="199"/>
    </row>
    <row r="15" spans="1:14" s="79" customFormat="1" ht="19.5" customHeight="1">
      <c r="A15" s="203"/>
      <c r="B15" s="46"/>
      <c r="C15" s="46"/>
      <c r="D15" s="204"/>
      <c r="E15" s="205"/>
      <c r="F15" s="205"/>
      <c r="G15" s="206"/>
      <c r="I15" s="199"/>
      <c r="J15" s="199"/>
      <c r="K15" s="199"/>
      <c r="L15" s="199"/>
      <c r="M15" s="199"/>
      <c r="N15" s="199"/>
    </row>
    <row r="16" spans="1:14" s="79" customFormat="1" ht="21" customHeight="1">
      <c r="A16" s="606" t="s">
        <v>849</v>
      </c>
      <c r="B16" s="607">
        <f>SUM(B19:B34,B46:B68)</f>
        <v>10276957</v>
      </c>
      <c r="C16" s="608">
        <f>SUM(C19:C34,C46:C68)</f>
        <v>10348387</v>
      </c>
      <c r="D16" s="603">
        <f>SUM(D19:D34,D46:D68)</f>
        <v>93821603</v>
      </c>
      <c r="E16" s="609">
        <f t="shared" ref="E16:G16" si="1">SUM(E19:E34,E46:E68)</f>
        <v>2766986</v>
      </c>
      <c r="F16" s="609">
        <f t="shared" si="1"/>
        <v>2593071</v>
      </c>
      <c r="G16" s="610">
        <f t="shared" si="1"/>
        <v>24373441</v>
      </c>
    </row>
    <row r="17" spans="1:13" s="79" customFormat="1" ht="21" customHeight="1">
      <c r="A17" s="606"/>
      <c r="B17" s="607"/>
      <c r="C17" s="608"/>
      <c r="D17" s="603"/>
      <c r="E17" s="609"/>
      <c r="F17" s="609"/>
      <c r="G17" s="610"/>
    </row>
    <row r="18" spans="1:13" s="79" customFormat="1" ht="15" customHeight="1">
      <c r="A18" s="606"/>
      <c r="B18" s="46"/>
      <c r="C18" s="46"/>
      <c r="D18" s="204"/>
      <c r="E18" s="205"/>
      <c r="F18" s="205"/>
      <c r="G18" s="206"/>
    </row>
    <row r="19" spans="1:13" s="211" customFormat="1" ht="20.45" customHeight="1">
      <c r="A19" s="207" t="s">
        <v>850</v>
      </c>
      <c r="B19" s="208">
        <v>1165646</v>
      </c>
      <c r="C19" s="208">
        <v>1132009</v>
      </c>
      <c r="D19" s="413">
        <v>6616146</v>
      </c>
      <c r="E19" s="212">
        <v>4832</v>
      </c>
      <c r="F19" s="212">
        <v>4127</v>
      </c>
      <c r="G19" s="209">
        <v>5126</v>
      </c>
      <c r="H19" s="414"/>
      <c r="I19" s="415"/>
      <c r="J19" s="416"/>
      <c r="K19" s="210"/>
      <c r="L19" s="210"/>
      <c r="M19" s="210"/>
    </row>
    <row r="20" spans="1:13" s="211" customFormat="1" ht="20.45" customHeight="1">
      <c r="A20" s="207" t="s">
        <v>851</v>
      </c>
      <c r="B20" s="208">
        <v>0</v>
      </c>
      <c r="C20" s="208">
        <v>0</v>
      </c>
      <c r="D20" s="212">
        <v>0</v>
      </c>
      <c r="E20" s="212">
        <v>0</v>
      </c>
      <c r="F20" s="212">
        <v>500</v>
      </c>
      <c r="G20" s="209">
        <v>0</v>
      </c>
      <c r="H20" s="414"/>
      <c r="I20" s="73"/>
      <c r="J20" s="210"/>
      <c r="K20" s="210"/>
      <c r="L20" s="210"/>
      <c r="M20" s="210"/>
    </row>
    <row r="21" spans="1:13" s="211" customFormat="1" ht="20.45" customHeight="1">
      <c r="A21" s="213" t="s">
        <v>852</v>
      </c>
      <c r="B21" s="208">
        <v>3605</v>
      </c>
      <c r="C21" s="208">
        <v>3202</v>
      </c>
      <c r="D21" s="212">
        <v>14097</v>
      </c>
      <c r="E21" s="212">
        <v>576</v>
      </c>
      <c r="F21" s="212">
        <v>2176</v>
      </c>
      <c r="G21" s="209">
        <v>0</v>
      </c>
      <c r="H21" s="414"/>
      <c r="I21" s="415"/>
      <c r="J21" s="416"/>
      <c r="K21" s="210"/>
      <c r="L21" s="210"/>
      <c r="M21" s="210"/>
    </row>
    <row r="22" spans="1:13" s="211" customFormat="1" ht="20.45" customHeight="1">
      <c r="A22" s="207" t="s">
        <v>853</v>
      </c>
      <c r="B22" s="208">
        <v>652043</v>
      </c>
      <c r="C22" s="208">
        <v>667993</v>
      </c>
      <c r="D22" s="212">
        <v>1964459</v>
      </c>
      <c r="E22" s="212">
        <v>2412</v>
      </c>
      <c r="F22" s="212">
        <v>5513</v>
      </c>
      <c r="G22" s="209">
        <v>0</v>
      </c>
      <c r="H22" s="414"/>
      <c r="I22" s="415"/>
      <c r="J22" s="417"/>
      <c r="K22" s="210"/>
      <c r="L22" s="210"/>
      <c r="M22" s="210"/>
    </row>
    <row r="23" spans="1:13" s="211" customFormat="1" ht="20.45" customHeight="1">
      <c r="A23" s="207" t="s">
        <v>854</v>
      </c>
      <c r="B23" s="208">
        <v>0</v>
      </c>
      <c r="C23" s="208">
        <v>0</v>
      </c>
      <c r="D23" s="212">
        <v>0</v>
      </c>
      <c r="E23" s="212">
        <v>816</v>
      </c>
      <c r="F23" s="212">
        <v>106173</v>
      </c>
      <c r="G23" s="209">
        <v>12811</v>
      </c>
      <c r="H23" s="414"/>
      <c r="I23" s="210"/>
      <c r="J23" s="210"/>
      <c r="K23" s="14"/>
      <c r="L23" s="14"/>
      <c r="M23" s="15"/>
    </row>
    <row r="24" spans="1:13" s="211" customFormat="1" ht="20.45" customHeight="1">
      <c r="A24" s="207" t="s">
        <v>855</v>
      </c>
      <c r="B24" s="208">
        <v>265108</v>
      </c>
      <c r="C24" s="208">
        <v>246856</v>
      </c>
      <c r="D24" s="212">
        <v>1018825</v>
      </c>
      <c r="E24" s="212">
        <v>0</v>
      </c>
      <c r="F24" s="212">
        <v>0</v>
      </c>
      <c r="G24" s="209">
        <v>0</v>
      </c>
      <c r="H24" s="414"/>
      <c r="I24" s="415"/>
      <c r="J24" s="417"/>
      <c r="K24" s="210"/>
      <c r="L24" s="14"/>
      <c r="M24" s="210"/>
    </row>
    <row r="25" spans="1:13" s="211" customFormat="1" ht="20.45" customHeight="1">
      <c r="A25" s="207" t="s">
        <v>856</v>
      </c>
      <c r="B25" s="208">
        <v>0</v>
      </c>
      <c r="C25" s="208">
        <v>0</v>
      </c>
      <c r="D25" s="212">
        <v>0</v>
      </c>
      <c r="E25" s="212">
        <v>0</v>
      </c>
      <c r="F25" s="212">
        <v>0</v>
      </c>
      <c r="G25" s="209">
        <v>0</v>
      </c>
      <c r="H25" s="414"/>
      <c r="I25" s="210"/>
      <c r="J25" s="210"/>
      <c r="K25" s="210"/>
      <c r="L25" s="210"/>
      <c r="M25" s="210"/>
    </row>
    <row r="26" spans="1:13" s="211" customFormat="1" ht="20.45" customHeight="1">
      <c r="A26" s="207" t="s">
        <v>857</v>
      </c>
      <c r="B26" s="208">
        <v>0</v>
      </c>
      <c r="C26" s="208">
        <v>0</v>
      </c>
      <c r="D26" s="212">
        <v>0</v>
      </c>
      <c r="E26" s="212">
        <v>0</v>
      </c>
      <c r="F26" s="212">
        <v>0</v>
      </c>
      <c r="G26" s="209">
        <v>0</v>
      </c>
      <c r="H26" s="414"/>
      <c r="I26" s="210"/>
      <c r="J26" s="210"/>
      <c r="K26" s="210"/>
      <c r="L26" s="210"/>
      <c r="M26" s="210"/>
    </row>
    <row r="27" spans="1:13" s="211" customFormat="1" ht="20.45" customHeight="1">
      <c r="A27" s="213" t="s">
        <v>858</v>
      </c>
      <c r="B27" s="208">
        <v>7596</v>
      </c>
      <c r="C27" s="208">
        <v>5071</v>
      </c>
      <c r="D27" s="212">
        <v>29416</v>
      </c>
      <c r="E27" s="212">
        <v>0</v>
      </c>
      <c r="F27" s="212">
        <v>0</v>
      </c>
      <c r="G27" s="209">
        <v>0</v>
      </c>
      <c r="H27" s="414"/>
      <c r="I27" s="415"/>
      <c r="J27" s="417"/>
      <c r="K27" s="210"/>
      <c r="L27" s="210"/>
      <c r="M27" s="210"/>
    </row>
    <row r="28" spans="1:13" s="211" customFormat="1" ht="20.45" customHeight="1">
      <c r="A28" s="207" t="s">
        <v>859</v>
      </c>
      <c r="B28" s="208">
        <v>393498</v>
      </c>
      <c r="C28" s="208">
        <v>395554</v>
      </c>
      <c r="D28" s="212">
        <v>1445667</v>
      </c>
      <c r="E28" s="212">
        <v>43</v>
      </c>
      <c r="F28" s="212">
        <v>643</v>
      </c>
      <c r="G28" s="209">
        <v>0</v>
      </c>
      <c r="H28" s="414"/>
      <c r="I28" s="415"/>
      <c r="J28" s="417"/>
      <c r="K28" s="14"/>
      <c r="L28" s="14"/>
      <c r="M28" s="210"/>
    </row>
    <row r="29" spans="1:13" s="211" customFormat="1" ht="20.45" customHeight="1">
      <c r="A29" s="207" t="s">
        <v>860</v>
      </c>
      <c r="B29" s="208">
        <v>0</v>
      </c>
      <c r="C29" s="208">
        <v>0</v>
      </c>
      <c r="D29" s="212">
        <v>0</v>
      </c>
      <c r="E29" s="212">
        <v>0</v>
      </c>
      <c r="F29" s="212">
        <v>2602</v>
      </c>
      <c r="G29" s="209">
        <v>0</v>
      </c>
      <c r="H29" s="414"/>
      <c r="I29" s="210"/>
      <c r="J29" s="210"/>
      <c r="K29" s="210"/>
      <c r="L29" s="210"/>
      <c r="M29" s="210"/>
    </row>
    <row r="30" spans="1:13" s="211" customFormat="1" ht="20.45" customHeight="1">
      <c r="A30" s="207" t="s">
        <v>861</v>
      </c>
      <c r="B30" s="208">
        <v>0</v>
      </c>
      <c r="C30" s="208">
        <v>0</v>
      </c>
      <c r="D30" s="212">
        <v>0</v>
      </c>
      <c r="E30" s="212">
        <v>0</v>
      </c>
      <c r="F30" s="212">
        <v>0</v>
      </c>
      <c r="G30" s="209">
        <v>0</v>
      </c>
      <c r="H30" s="414"/>
      <c r="I30" s="210"/>
      <c r="J30" s="210"/>
      <c r="K30" s="210"/>
      <c r="L30" s="210"/>
      <c r="M30" s="210"/>
    </row>
    <row r="31" spans="1:13" s="211" customFormat="1" ht="20.45" customHeight="1">
      <c r="A31" s="207" t="s">
        <v>862</v>
      </c>
      <c r="B31" s="208">
        <v>6310</v>
      </c>
      <c r="C31" s="208">
        <v>6222</v>
      </c>
      <c r="D31" s="212">
        <v>15538</v>
      </c>
      <c r="E31" s="212">
        <v>0</v>
      </c>
      <c r="F31" s="212">
        <v>1364</v>
      </c>
      <c r="G31" s="209">
        <v>0</v>
      </c>
      <c r="H31" s="414"/>
      <c r="I31" s="415"/>
      <c r="J31" s="417"/>
      <c r="K31" s="210"/>
      <c r="L31" s="14"/>
      <c r="M31" s="210"/>
    </row>
    <row r="32" spans="1:13" s="211" customFormat="1" ht="20.45" customHeight="1">
      <c r="A32" s="207" t="s">
        <v>863</v>
      </c>
      <c r="B32" s="208">
        <v>0</v>
      </c>
      <c r="C32" s="208">
        <v>0</v>
      </c>
      <c r="D32" s="212">
        <v>0</v>
      </c>
      <c r="E32" s="212">
        <v>0</v>
      </c>
      <c r="F32" s="212">
        <v>1034</v>
      </c>
      <c r="G32" s="209">
        <v>0</v>
      </c>
      <c r="H32" s="414"/>
      <c r="I32" s="210"/>
      <c r="J32" s="210"/>
      <c r="K32" s="210"/>
      <c r="L32" s="210"/>
      <c r="M32" s="210"/>
    </row>
    <row r="33" spans="1:13" s="73" customFormat="1" ht="20.45" customHeight="1">
      <c r="A33" s="207" t="s">
        <v>864</v>
      </c>
      <c r="B33" s="208">
        <v>123108</v>
      </c>
      <c r="C33" s="208">
        <v>115832</v>
      </c>
      <c r="D33" s="212">
        <v>427824</v>
      </c>
      <c r="E33" s="212">
        <v>0</v>
      </c>
      <c r="F33" s="212">
        <v>700</v>
      </c>
      <c r="G33" s="209">
        <v>0</v>
      </c>
      <c r="H33" s="414"/>
      <c r="I33" s="415"/>
      <c r="J33" s="417"/>
      <c r="K33" s="210"/>
      <c r="L33" s="14"/>
      <c r="M33" s="210"/>
    </row>
    <row r="34" spans="1:13" s="73" customFormat="1" ht="20.45" customHeight="1" thickBot="1">
      <c r="A34" s="207" t="s">
        <v>865</v>
      </c>
      <c r="B34" s="208">
        <v>579219</v>
      </c>
      <c r="C34" s="208">
        <v>593865</v>
      </c>
      <c r="D34" s="212">
        <v>2333382</v>
      </c>
      <c r="E34" s="212">
        <v>2046</v>
      </c>
      <c r="F34" s="212">
        <v>3408</v>
      </c>
      <c r="G34" s="209">
        <v>57</v>
      </c>
      <c r="H34" s="414"/>
      <c r="I34" s="415"/>
      <c r="J34" s="417"/>
      <c r="K34" s="14"/>
      <c r="L34" s="14"/>
      <c r="M34" s="210"/>
    </row>
    <row r="35" spans="1:13" s="101" customFormat="1" ht="11.1" customHeight="1">
      <c r="A35" s="59" t="s">
        <v>866</v>
      </c>
      <c r="B35" s="59"/>
      <c r="C35" s="59"/>
      <c r="D35" s="59"/>
      <c r="E35" s="59"/>
      <c r="F35" s="59"/>
      <c r="G35" s="214" t="s">
        <v>867</v>
      </c>
    </row>
    <row r="36" spans="1:13" s="101" customFormat="1" ht="11.1" customHeight="1">
      <c r="A36" s="168" t="s">
        <v>868</v>
      </c>
      <c r="B36" s="168"/>
      <c r="C36" s="168"/>
      <c r="D36" s="168"/>
      <c r="E36" s="168"/>
      <c r="F36" s="168"/>
      <c r="G36" s="215"/>
    </row>
    <row r="37" spans="1:13" s="164" customFormat="1" ht="14.1" customHeight="1">
      <c r="A37" s="65" t="s">
        <v>1145</v>
      </c>
      <c r="B37" s="216"/>
      <c r="C37" s="216"/>
      <c r="D37" s="216"/>
      <c r="E37" s="216"/>
      <c r="F37" s="216"/>
      <c r="G37" s="128"/>
      <c r="H37" s="73"/>
    </row>
    <row r="38" spans="1:13" s="164" customFormat="1" ht="14.1" customHeight="1">
      <c r="A38" s="65"/>
      <c r="B38" s="216"/>
      <c r="C38" s="216"/>
      <c r="D38" s="216"/>
      <c r="E38" s="216"/>
      <c r="F38" s="216"/>
      <c r="G38" s="128"/>
      <c r="H38" s="73"/>
    </row>
    <row r="39" spans="1:13" s="70" customFormat="1" ht="20.100000000000001" customHeight="1">
      <c r="A39" s="446" t="s">
        <v>869</v>
      </c>
      <c r="B39" s="446"/>
      <c r="C39" s="446"/>
      <c r="D39" s="446"/>
      <c r="E39" s="446"/>
      <c r="F39" s="446"/>
      <c r="G39" s="446"/>
      <c r="H39" s="79"/>
    </row>
    <row r="40" spans="1:13" s="71" customFormat="1" ht="24" customHeight="1">
      <c r="A40" s="571" t="s">
        <v>870</v>
      </c>
      <c r="B40" s="571"/>
      <c r="C40" s="571"/>
      <c r="D40" s="571"/>
      <c r="E40" s="571"/>
      <c r="F40" s="571"/>
      <c r="G40" s="571"/>
      <c r="H40" s="79"/>
    </row>
    <row r="41" spans="1:13" s="53" customFormat="1" ht="18" customHeight="1" thickBot="1">
      <c r="A41" s="53" t="s">
        <v>184</v>
      </c>
    </row>
    <row r="42" spans="1:13" s="73" customFormat="1" ht="14.25" customHeight="1">
      <c r="A42" s="528" t="s">
        <v>840</v>
      </c>
      <c r="B42" s="599" t="s">
        <v>841</v>
      </c>
      <c r="C42" s="448"/>
      <c r="D42" s="448"/>
      <c r="E42" s="574" t="s">
        <v>842</v>
      </c>
      <c r="F42" s="448"/>
      <c r="G42" s="457"/>
    </row>
    <row r="43" spans="1:13" s="73" customFormat="1" ht="14.25" customHeight="1">
      <c r="A43" s="530"/>
      <c r="B43" s="463"/>
      <c r="C43" s="454"/>
      <c r="D43" s="454"/>
      <c r="E43" s="454"/>
      <c r="F43" s="454"/>
      <c r="G43" s="460"/>
    </row>
    <row r="44" spans="1:13" s="73" customFormat="1" ht="14.25" customHeight="1">
      <c r="A44" s="530"/>
      <c r="B44" s="462" t="s">
        <v>843</v>
      </c>
      <c r="C44" s="458" t="s">
        <v>844</v>
      </c>
      <c r="D44" s="458" t="s">
        <v>845</v>
      </c>
      <c r="E44" s="458" t="s">
        <v>846</v>
      </c>
      <c r="F44" s="458" t="s">
        <v>847</v>
      </c>
      <c r="G44" s="459" t="s">
        <v>848</v>
      </c>
    </row>
    <row r="45" spans="1:13" s="73" customFormat="1" ht="14.25" customHeight="1">
      <c r="A45" s="531"/>
      <c r="B45" s="464"/>
      <c r="C45" s="455"/>
      <c r="D45" s="455"/>
      <c r="E45" s="455"/>
      <c r="F45" s="455"/>
      <c r="G45" s="461"/>
    </row>
    <row r="46" spans="1:13" s="73" customFormat="1" ht="23.1" customHeight="1">
      <c r="A46" s="207" t="s">
        <v>871</v>
      </c>
      <c r="B46" s="208">
        <v>74851</v>
      </c>
      <c r="C46" s="208">
        <v>77644</v>
      </c>
      <c r="D46" s="217">
        <v>300466</v>
      </c>
      <c r="E46" s="208">
        <v>0</v>
      </c>
      <c r="F46" s="208">
        <v>0</v>
      </c>
      <c r="G46" s="208">
        <v>0</v>
      </c>
      <c r="H46" s="414"/>
      <c r="I46" s="415"/>
      <c r="J46" s="417"/>
      <c r="K46" s="210"/>
      <c r="L46" s="210"/>
      <c r="M46" s="210"/>
    </row>
    <row r="47" spans="1:13" s="73" customFormat="1" ht="23.1" customHeight="1">
      <c r="A47" s="207" t="s">
        <v>872</v>
      </c>
      <c r="B47" s="208">
        <v>0</v>
      </c>
      <c r="C47" s="208">
        <v>0</v>
      </c>
      <c r="D47" s="217">
        <v>0</v>
      </c>
      <c r="E47" s="208">
        <v>0</v>
      </c>
      <c r="F47" s="208">
        <v>0</v>
      </c>
      <c r="G47" s="208">
        <v>0</v>
      </c>
      <c r="H47" s="414"/>
      <c r="I47" s="210"/>
      <c r="J47" s="210"/>
      <c r="K47" s="210"/>
      <c r="L47" s="210"/>
      <c r="M47" s="210"/>
    </row>
    <row r="48" spans="1:13" s="218" customFormat="1" ht="23.1" customHeight="1">
      <c r="A48" s="207" t="s">
        <v>873</v>
      </c>
      <c r="B48" s="208">
        <v>0</v>
      </c>
      <c r="C48" s="208">
        <v>0</v>
      </c>
      <c r="D48" s="18">
        <v>0</v>
      </c>
      <c r="E48" s="208">
        <v>10400</v>
      </c>
      <c r="F48" s="208">
        <v>906</v>
      </c>
      <c r="G48" s="208">
        <v>0</v>
      </c>
      <c r="H48" s="414"/>
      <c r="I48" s="210"/>
      <c r="J48" s="210"/>
      <c r="K48" s="210"/>
      <c r="L48" s="210"/>
      <c r="M48" s="210"/>
    </row>
    <row r="49" spans="1:13" s="218" customFormat="1" ht="23.1" customHeight="1">
      <c r="A49" s="207" t="s">
        <v>874</v>
      </c>
      <c r="B49" s="208">
        <v>0</v>
      </c>
      <c r="C49" s="208">
        <v>0</v>
      </c>
      <c r="D49" s="18">
        <v>0</v>
      </c>
      <c r="E49" s="208">
        <v>0</v>
      </c>
      <c r="F49" s="208">
        <v>0</v>
      </c>
      <c r="G49" s="208">
        <v>0</v>
      </c>
      <c r="H49" s="414"/>
      <c r="I49" s="210"/>
      <c r="J49" s="210"/>
      <c r="K49" s="210"/>
      <c r="L49" s="210"/>
      <c r="M49" s="210"/>
    </row>
    <row r="50" spans="1:13" s="218" customFormat="1" ht="23.1" customHeight="1">
      <c r="A50" s="207" t="s">
        <v>875</v>
      </c>
      <c r="B50" s="208">
        <v>19074</v>
      </c>
      <c r="C50" s="208">
        <v>19555</v>
      </c>
      <c r="D50" s="18">
        <v>155248</v>
      </c>
      <c r="E50" s="208">
        <v>216</v>
      </c>
      <c r="F50" s="208">
        <v>50</v>
      </c>
      <c r="G50" s="208">
        <v>0</v>
      </c>
      <c r="H50" s="414"/>
      <c r="I50" s="415"/>
      <c r="J50" s="417"/>
      <c r="K50" s="210"/>
      <c r="L50" s="210"/>
      <c r="M50" s="210"/>
    </row>
    <row r="51" spans="1:13" s="218" customFormat="1" ht="23.1" customHeight="1">
      <c r="A51" s="207" t="s">
        <v>876</v>
      </c>
      <c r="B51" s="208">
        <v>0</v>
      </c>
      <c r="C51" s="208">
        <v>0</v>
      </c>
      <c r="D51" s="18">
        <v>0</v>
      </c>
      <c r="E51" s="208">
        <v>0</v>
      </c>
      <c r="F51" s="208">
        <v>0</v>
      </c>
      <c r="G51" s="208">
        <v>0</v>
      </c>
      <c r="H51" s="414"/>
      <c r="I51" s="210"/>
      <c r="J51" s="210"/>
      <c r="K51" s="210"/>
      <c r="L51" s="210"/>
      <c r="M51" s="210"/>
    </row>
    <row r="52" spans="1:13" s="218" customFormat="1" ht="23.1" customHeight="1">
      <c r="A52" s="207" t="s">
        <v>877</v>
      </c>
      <c r="B52" s="208">
        <v>8217</v>
      </c>
      <c r="C52" s="208">
        <v>8381</v>
      </c>
      <c r="D52" s="18">
        <v>36558</v>
      </c>
      <c r="E52" s="208">
        <v>221</v>
      </c>
      <c r="F52" s="208">
        <v>621</v>
      </c>
      <c r="G52" s="208">
        <v>4932</v>
      </c>
      <c r="H52" s="414"/>
      <c r="I52" s="415"/>
      <c r="J52" s="417"/>
      <c r="K52" s="210"/>
      <c r="L52" s="210"/>
      <c r="M52" s="210"/>
    </row>
    <row r="53" spans="1:13" s="211" customFormat="1" ht="23.1" customHeight="1">
      <c r="A53" s="207" t="s">
        <v>878</v>
      </c>
      <c r="B53" s="208">
        <v>172848</v>
      </c>
      <c r="C53" s="208">
        <v>199049</v>
      </c>
      <c r="D53" s="18">
        <v>1737831</v>
      </c>
      <c r="E53" s="208">
        <v>0</v>
      </c>
      <c r="F53" s="208">
        <v>0</v>
      </c>
      <c r="G53" s="208">
        <v>0</v>
      </c>
      <c r="H53" s="414"/>
      <c r="I53" s="415"/>
      <c r="J53" s="417"/>
      <c r="K53" s="210"/>
      <c r="L53" s="210"/>
      <c r="M53" s="210"/>
    </row>
    <row r="54" spans="1:13" s="211" customFormat="1" ht="23.1" customHeight="1">
      <c r="A54" s="207" t="s">
        <v>879</v>
      </c>
      <c r="B54" s="208">
        <v>0</v>
      </c>
      <c r="C54" s="208">
        <v>0</v>
      </c>
      <c r="D54" s="18">
        <v>0</v>
      </c>
      <c r="E54" s="208">
        <v>2285520</v>
      </c>
      <c r="F54" s="208">
        <v>1878703</v>
      </c>
      <c r="G54" s="208">
        <v>22542748</v>
      </c>
      <c r="H54" s="414"/>
      <c r="I54" s="415"/>
      <c r="J54" s="210"/>
      <c r="K54" s="210"/>
      <c r="L54" s="210"/>
      <c r="M54" s="210"/>
    </row>
    <row r="55" spans="1:13" s="211" customFormat="1" ht="23.1" customHeight="1">
      <c r="A55" s="207" t="s">
        <v>880</v>
      </c>
      <c r="B55" s="208">
        <v>0</v>
      </c>
      <c r="C55" s="208">
        <v>0</v>
      </c>
      <c r="D55" s="18">
        <v>0</v>
      </c>
      <c r="E55" s="208">
        <v>0</v>
      </c>
      <c r="F55" s="208">
        <v>150</v>
      </c>
      <c r="G55" s="208">
        <v>0</v>
      </c>
      <c r="H55" s="414"/>
      <c r="I55" s="210"/>
      <c r="J55" s="210"/>
      <c r="K55" s="210"/>
      <c r="L55" s="210"/>
      <c r="M55" s="210"/>
    </row>
    <row r="56" spans="1:13" s="211" customFormat="1" ht="23.1" customHeight="1">
      <c r="A56" s="207" t="s">
        <v>881</v>
      </c>
      <c r="B56" s="208">
        <v>1218322</v>
      </c>
      <c r="C56" s="208">
        <v>1227569</v>
      </c>
      <c r="D56" s="18">
        <v>7586038</v>
      </c>
      <c r="E56" s="208">
        <v>5931</v>
      </c>
      <c r="F56" s="208">
        <v>12872</v>
      </c>
      <c r="G56" s="208">
        <v>27838</v>
      </c>
      <c r="H56" s="414"/>
      <c r="I56" s="415"/>
      <c r="J56" s="417"/>
      <c r="K56" s="210"/>
      <c r="L56" s="210"/>
      <c r="M56" s="210"/>
    </row>
    <row r="57" spans="1:13" s="211" customFormat="1" ht="23.1" customHeight="1">
      <c r="A57" s="207" t="s">
        <v>882</v>
      </c>
      <c r="B57" s="208">
        <v>0</v>
      </c>
      <c r="C57" s="208">
        <v>0</v>
      </c>
      <c r="D57" s="18">
        <v>0</v>
      </c>
      <c r="E57" s="208">
        <v>0</v>
      </c>
      <c r="F57" s="208">
        <v>0</v>
      </c>
      <c r="G57" s="208">
        <v>0</v>
      </c>
      <c r="H57" s="414"/>
      <c r="I57" s="210"/>
      <c r="J57" s="210"/>
      <c r="K57" s="210"/>
      <c r="L57" s="210"/>
      <c r="M57" s="210"/>
    </row>
    <row r="58" spans="1:13" s="211" customFormat="1" ht="23.1" customHeight="1">
      <c r="A58" s="207" t="s">
        <v>883</v>
      </c>
      <c r="B58" s="208">
        <v>0</v>
      </c>
      <c r="C58" s="208">
        <v>0</v>
      </c>
      <c r="D58" s="18">
        <v>0</v>
      </c>
      <c r="E58" s="208">
        <v>504</v>
      </c>
      <c r="F58" s="208">
        <v>1155</v>
      </c>
      <c r="G58" s="208">
        <v>9586</v>
      </c>
      <c r="H58" s="414"/>
      <c r="I58" s="210"/>
      <c r="J58" s="210"/>
      <c r="K58" s="210"/>
      <c r="L58" s="210"/>
      <c r="M58" s="210"/>
    </row>
    <row r="59" spans="1:13" s="211" customFormat="1" ht="23.1" customHeight="1">
      <c r="A59" s="207" t="s">
        <v>884</v>
      </c>
      <c r="B59" s="208">
        <v>2841493</v>
      </c>
      <c r="C59" s="208">
        <v>2899085</v>
      </c>
      <c r="D59" s="18">
        <v>17163144</v>
      </c>
      <c r="E59" s="208">
        <v>0</v>
      </c>
      <c r="F59" s="208">
        <v>567</v>
      </c>
      <c r="G59" s="208">
        <v>0</v>
      </c>
      <c r="H59" s="414"/>
      <c r="I59" s="415"/>
      <c r="J59" s="417"/>
      <c r="K59" s="210"/>
      <c r="L59" s="210"/>
      <c r="M59" s="210"/>
    </row>
    <row r="60" spans="1:13" s="218" customFormat="1" ht="23.1" customHeight="1">
      <c r="A60" s="207" t="s">
        <v>885</v>
      </c>
      <c r="B60" s="208">
        <v>11903</v>
      </c>
      <c r="C60" s="208">
        <v>13876</v>
      </c>
      <c r="D60" s="18">
        <v>48952</v>
      </c>
      <c r="E60" s="208">
        <v>0</v>
      </c>
      <c r="F60" s="208">
        <v>0</v>
      </c>
      <c r="G60" s="208">
        <v>0</v>
      </c>
      <c r="H60" s="414"/>
      <c r="I60" s="415"/>
      <c r="J60" s="417"/>
      <c r="K60" s="210"/>
      <c r="L60" s="210"/>
      <c r="M60" s="210"/>
    </row>
    <row r="61" spans="1:13" s="218" customFormat="1" ht="23.1" customHeight="1">
      <c r="A61" s="207" t="s">
        <v>886</v>
      </c>
      <c r="B61" s="208">
        <v>57291</v>
      </c>
      <c r="C61" s="208">
        <v>67208</v>
      </c>
      <c r="D61" s="18">
        <v>155733</v>
      </c>
      <c r="E61" s="208">
        <v>381799</v>
      </c>
      <c r="F61" s="208">
        <v>369245</v>
      </c>
      <c r="G61" s="208">
        <v>1369920</v>
      </c>
      <c r="H61" s="414"/>
      <c r="I61" s="415"/>
      <c r="J61" s="417"/>
      <c r="K61" s="210"/>
      <c r="L61" s="210"/>
      <c r="M61" s="210"/>
    </row>
    <row r="62" spans="1:13" s="218" customFormat="1" ht="23.1" customHeight="1">
      <c r="A62" s="207" t="s">
        <v>887</v>
      </c>
      <c r="B62" s="208">
        <v>921455</v>
      </c>
      <c r="C62" s="208">
        <v>907170</v>
      </c>
      <c r="D62" s="18">
        <v>3192409</v>
      </c>
      <c r="E62" s="208">
        <v>5184</v>
      </c>
      <c r="F62" s="208">
        <v>1266</v>
      </c>
      <c r="G62" s="208">
        <v>44786</v>
      </c>
      <c r="H62" s="414"/>
      <c r="I62" s="415"/>
      <c r="J62" s="417"/>
      <c r="K62" s="210"/>
      <c r="L62" s="210"/>
      <c r="M62" s="210"/>
    </row>
    <row r="63" spans="1:13" s="218" customFormat="1" ht="23.1" customHeight="1">
      <c r="A63" s="207" t="s">
        <v>888</v>
      </c>
      <c r="B63" s="208">
        <v>0</v>
      </c>
      <c r="C63" s="208">
        <v>0</v>
      </c>
      <c r="D63" s="18">
        <v>0</v>
      </c>
      <c r="E63" s="208">
        <v>4444</v>
      </c>
      <c r="F63" s="208">
        <v>0</v>
      </c>
      <c r="G63" s="208">
        <v>84944</v>
      </c>
      <c r="H63" s="414"/>
      <c r="I63" s="210"/>
      <c r="J63" s="210"/>
      <c r="K63" s="210"/>
      <c r="L63" s="210"/>
      <c r="M63" s="210"/>
    </row>
    <row r="64" spans="1:13" s="218" customFormat="1" ht="23.1" customHeight="1">
      <c r="A64" s="207" t="s">
        <v>889</v>
      </c>
      <c r="B64" s="208">
        <v>4827</v>
      </c>
      <c r="C64" s="208">
        <v>4083</v>
      </c>
      <c r="D64" s="18">
        <v>8601</v>
      </c>
      <c r="E64" s="208">
        <v>212</v>
      </c>
      <c r="F64" s="208">
        <v>170487</v>
      </c>
      <c r="G64" s="208">
        <v>0</v>
      </c>
      <c r="H64" s="414"/>
      <c r="I64" s="415"/>
      <c r="J64" s="417"/>
      <c r="K64" s="210"/>
      <c r="L64" s="210"/>
      <c r="M64" s="210"/>
    </row>
    <row r="65" spans="1:13" s="218" customFormat="1" ht="23.1" customHeight="1">
      <c r="A65" s="207" t="s">
        <v>890</v>
      </c>
      <c r="B65" s="208">
        <v>0</v>
      </c>
      <c r="C65" s="208">
        <v>0</v>
      </c>
      <c r="D65" s="18">
        <v>0</v>
      </c>
      <c r="E65" s="208">
        <v>0</v>
      </c>
      <c r="F65" s="208">
        <v>1037</v>
      </c>
      <c r="G65" s="208">
        <v>0</v>
      </c>
      <c r="H65" s="414"/>
      <c r="I65" s="210"/>
      <c r="J65" s="210"/>
      <c r="K65" s="210"/>
      <c r="L65" s="210"/>
      <c r="M65" s="210"/>
    </row>
    <row r="66" spans="1:13" s="219" customFormat="1" ht="23.1" customHeight="1">
      <c r="A66" s="207" t="s">
        <v>891</v>
      </c>
      <c r="B66" s="208">
        <v>1188655</v>
      </c>
      <c r="C66" s="208">
        <v>1201781</v>
      </c>
      <c r="D66" s="18">
        <v>36746271</v>
      </c>
      <c r="E66" s="208">
        <v>0</v>
      </c>
      <c r="F66" s="208">
        <v>10</v>
      </c>
      <c r="G66" s="208">
        <v>0</v>
      </c>
      <c r="H66" s="414"/>
      <c r="I66" s="415"/>
      <c r="J66" s="417"/>
      <c r="K66" s="210"/>
      <c r="L66" s="210"/>
      <c r="M66" s="210"/>
    </row>
    <row r="67" spans="1:13" s="219" customFormat="1" ht="22.7" customHeight="1">
      <c r="A67" s="207" t="s">
        <v>892</v>
      </c>
      <c r="B67" s="208">
        <v>561888</v>
      </c>
      <c r="C67" s="208">
        <v>556382</v>
      </c>
      <c r="D67" s="18">
        <v>12824998</v>
      </c>
      <c r="E67" s="208">
        <v>0</v>
      </c>
      <c r="F67" s="208">
        <v>0</v>
      </c>
      <c r="G67" s="208">
        <v>0</v>
      </c>
      <c r="H67" s="414"/>
      <c r="I67" s="415"/>
      <c r="J67" s="417"/>
      <c r="K67" s="210"/>
      <c r="L67" s="210"/>
      <c r="M67" s="210"/>
    </row>
    <row r="68" spans="1:13" s="219" customFormat="1" ht="22.7" customHeight="1" thickBot="1">
      <c r="A68" s="207" t="s">
        <v>893</v>
      </c>
      <c r="B68" s="208">
        <v>0</v>
      </c>
      <c r="C68" s="208">
        <v>0</v>
      </c>
      <c r="D68" s="208">
        <v>0</v>
      </c>
      <c r="E68" s="208">
        <v>61830</v>
      </c>
      <c r="F68" s="208">
        <v>27762</v>
      </c>
      <c r="G68" s="208">
        <v>270693</v>
      </c>
      <c r="H68" s="414"/>
      <c r="I68" s="210"/>
      <c r="J68" s="210"/>
      <c r="K68" s="210"/>
      <c r="L68" s="210"/>
      <c r="M68" s="210"/>
    </row>
    <row r="69" spans="1:13" s="101" customFormat="1" ht="11.1" customHeight="1">
      <c r="A69" s="59" t="s">
        <v>866</v>
      </c>
      <c r="B69" s="59"/>
      <c r="C69" s="59"/>
      <c r="D69" s="59"/>
      <c r="E69" s="59"/>
      <c r="F69" s="59"/>
      <c r="G69" s="214" t="s">
        <v>867</v>
      </c>
      <c r="H69" s="220"/>
    </row>
    <row r="70" spans="1:13" ht="14.1" customHeight="1">
      <c r="A70" s="73"/>
      <c r="B70" s="72"/>
      <c r="C70" s="72"/>
      <c r="D70" s="72"/>
      <c r="E70" s="72"/>
      <c r="F70" s="72"/>
      <c r="G70" s="128" t="s">
        <v>1146</v>
      </c>
    </row>
    <row r="71" spans="1:13" ht="14.1" customHeight="1">
      <c r="A71" s="73"/>
      <c r="B71" s="72"/>
      <c r="C71" s="72"/>
      <c r="D71" s="72"/>
      <c r="E71" s="72"/>
      <c r="F71" s="72"/>
      <c r="G71" s="128"/>
    </row>
    <row r="72" spans="1:13" ht="21.75">
      <c r="A72" s="524" t="s">
        <v>1060</v>
      </c>
      <c r="B72" s="524"/>
      <c r="C72" s="524"/>
      <c r="D72" s="524"/>
      <c r="E72" s="524"/>
      <c r="F72" s="524"/>
      <c r="G72" s="524"/>
    </row>
    <row r="73" spans="1:13" ht="19.5">
      <c r="A73" s="571"/>
      <c r="B73" s="571"/>
      <c r="C73" s="571"/>
      <c r="D73" s="571"/>
      <c r="E73" s="571"/>
      <c r="F73" s="571"/>
      <c r="G73" s="571"/>
    </row>
    <row r="74" spans="1:13" ht="15" thickBot="1">
      <c r="A74" s="53"/>
      <c r="B74" s="53"/>
      <c r="C74" s="53"/>
      <c r="D74" s="53"/>
      <c r="E74" s="53"/>
      <c r="F74" s="53"/>
      <c r="G74" s="194" t="s">
        <v>839</v>
      </c>
    </row>
    <row r="75" spans="1:13">
      <c r="A75" s="513" t="s">
        <v>840</v>
      </c>
      <c r="B75" s="599" t="s">
        <v>841</v>
      </c>
      <c r="C75" s="448"/>
      <c r="D75" s="448"/>
      <c r="E75" s="574" t="s">
        <v>842</v>
      </c>
      <c r="F75" s="448"/>
      <c r="G75" s="457"/>
    </row>
    <row r="76" spans="1:13">
      <c r="A76" s="514"/>
      <c r="B76" s="463"/>
      <c r="C76" s="454"/>
      <c r="D76" s="454"/>
      <c r="E76" s="454"/>
      <c r="F76" s="454"/>
      <c r="G76" s="460"/>
    </row>
    <row r="77" spans="1:13">
      <c r="A77" s="514"/>
      <c r="B77" s="462" t="s">
        <v>843</v>
      </c>
      <c r="C77" s="458" t="s">
        <v>844</v>
      </c>
      <c r="D77" s="458" t="s">
        <v>845</v>
      </c>
      <c r="E77" s="458" t="s">
        <v>846</v>
      </c>
      <c r="F77" s="458" t="s">
        <v>847</v>
      </c>
      <c r="G77" s="459" t="s">
        <v>848</v>
      </c>
    </row>
    <row r="78" spans="1:13">
      <c r="A78" s="515"/>
      <c r="B78" s="464"/>
      <c r="C78" s="455"/>
      <c r="D78" s="455"/>
      <c r="E78" s="455"/>
      <c r="F78" s="455"/>
      <c r="G78" s="461"/>
    </row>
    <row r="79" spans="1:13">
      <c r="A79" s="601" t="s">
        <v>894</v>
      </c>
      <c r="B79" s="604">
        <f>SUM(B82:B107,B118:B133)</f>
        <v>1373353</v>
      </c>
      <c r="C79" s="602">
        <f t="shared" ref="C79:G79" si="2">SUM(C82:C107,C118:C133)</f>
        <v>1342695</v>
      </c>
      <c r="D79" s="602">
        <f t="shared" si="2"/>
        <v>10309473</v>
      </c>
      <c r="E79" s="602">
        <f t="shared" si="2"/>
        <v>733727</v>
      </c>
      <c r="F79" s="602">
        <f t="shared" si="2"/>
        <v>1299706</v>
      </c>
      <c r="G79" s="602">
        <f t="shared" si="2"/>
        <v>11484638</v>
      </c>
    </row>
    <row r="80" spans="1:13">
      <c r="A80" s="601"/>
      <c r="B80" s="605"/>
      <c r="C80" s="603"/>
      <c r="D80" s="603"/>
      <c r="E80" s="603"/>
      <c r="F80" s="603"/>
      <c r="G80" s="603"/>
      <c r="H80" s="222"/>
    </row>
    <row r="81" spans="1:8" ht="24" customHeight="1">
      <c r="A81" s="601"/>
      <c r="B81" s="605"/>
      <c r="C81" s="603"/>
      <c r="D81" s="603"/>
      <c r="E81" s="603"/>
      <c r="F81" s="603"/>
      <c r="G81" s="603"/>
    </row>
    <row r="82" spans="1:8" ht="18" customHeight="1">
      <c r="A82" s="207" t="s">
        <v>895</v>
      </c>
      <c r="B82" s="223">
        <v>17162</v>
      </c>
      <c r="C82" s="217">
        <v>12945</v>
      </c>
      <c r="D82" s="217">
        <v>116281</v>
      </c>
      <c r="E82" s="217">
        <v>0</v>
      </c>
      <c r="F82" s="217">
        <v>1100</v>
      </c>
      <c r="G82" s="18" t="s">
        <v>1076</v>
      </c>
      <c r="H82" s="224"/>
    </row>
    <row r="83" spans="1:8" ht="18" customHeight="1">
      <c r="A83" s="207" t="s">
        <v>896</v>
      </c>
      <c r="B83" s="17">
        <v>6460</v>
      </c>
      <c r="C83" s="18">
        <v>4962</v>
      </c>
      <c r="D83" s="18">
        <v>11102</v>
      </c>
      <c r="E83" s="18">
        <v>0</v>
      </c>
      <c r="F83" s="18">
        <v>0</v>
      </c>
      <c r="G83" s="18">
        <v>0</v>
      </c>
      <c r="H83" s="16"/>
    </row>
    <row r="84" spans="1:8" ht="18" customHeight="1">
      <c r="A84" s="207" t="s">
        <v>897</v>
      </c>
      <c r="B84" s="17">
        <v>89819</v>
      </c>
      <c r="C84" s="18">
        <v>84476</v>
      </c>
      <c r="D84" s="18">
        <v>721799</v>
      </c>
      <c r="E84" s="18">
        <v>96</v>
      </c>
      <c r="F84" s="18">
        <v>896</v>
      </c>
      <c r="G84" s="18" t="s">
        <v>1076</v>
      </c>
      <c r="H84" s="16"/>
    </row>
    <row r="85" spans="1:8" ht="18" customHeight="1">
      <c r="A85" s="207" t="s">
        <v>898</v>
      </c>
      <c r="B85" s="17" t="s">
        <v>1077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225"/>
    </row>
    <row r="86" spans="1:8" ht="18" customHeight="1">
      <c r="A86" s="207" t="s">
        <v>899</v>
      </c>
      <c r="B86" s="17">
        <v>8600</v>
      </c>
      <c r="C86" s="18">
        <v>7721</v>
      </c>
      <c r="D86" s="18">
        <v>23078</v>
      </c>
      <c r="E86" s="18">
        <v>0</v>
      </c>
      <c r="F86" s="18">
        <v>0</v>
      </c>
      <c r="G86" s="18">
        <v>0</v>
      </c>
      <c r="H86" s="16"/>
    </row>
    <row r="87" spans="1:8" ht="18" customHeight="1">
      <c r="A87" s="207" t="s">
        <v>900</v>
      </c>
      <c r="B87" s="17">
        <v>76605</v>
      </c>
      <c r="C87" s="18">
        <v>72946</v>
      </c>
      <c r="D87" s="18">
        <v>701354</v>
      </c>
      <c r="E87" s="18">
        <v>750</v>
      </c>
      <c r="F87" s="226">
        <v>79980</v>
      </c>
      <c r="G87" s="18" t="s">
        <v>1076</v>
      </c>
      <c r="H87" s="16"/>
    </row>
    <row r="88" spans="1:8" ht="18" customHeight="1">
      <c r="A88" s="207" t="s">
        <v>901</v>
      </c>
      <c r="B88" s="17" t="s">
        <v>1077</v>
      </c>
      <c r="C88" s="18">
        <v>0</v>
      </c>
      <c r="D88" s="18">
        <v>0</v>
      </c>
      <c r="E88" s="18" t="s">
        <v>1076</v>
      </c>
      <c r="F88" s="18">
        <v>166864</v>
      </c>
      <c r="G88" s="18" t="s">
        <v>1076</v>
      </c>
      <c r="H88" s="225"/>
    </row>
    <row r="89" spans="1:8" ht="18" customHeight="1">
      <c r="A89" s="189" t="s">
        <v>902</v>
      </c>
      <c r="B89" s="17">
        <v>2555</v>
      </c>
      <c r="C89" s="18">
        <v>4375</v>
      </c>
      <c r="D89" s="18">
        <v>18054</v>
      </c>
      <c r="E89" s="18" t="s">
        <v>1076</v>
      </c>
      <c r="F89" s="18">
        <v>400</v>
      </c>
      <c r="G89" s="18" t="s">
        <v>1076</v>
      </c>
      <c r="H89" s="16"/>
    </row>
    <row r="90" spans="1:8" ht="18" customHeight="1">
      <c r="A90" s="189" t="s">
        <v>903</v>
      </c>
      <c r="B90" s="17">
        <v>134150</v>
      </c>
      <c r="C90" s="18">
        <v>136269</v>
      </c>
      <c r="D90" s="18">
        <v>1058270</v>
      </c>
      <c r="E90" s="18">
        <v>0</v>
      </c>
      <c r="F90" s="18">
        <v>0</v>
      </c>
      <c r="G90" s="18">
        <v>0</v>
      </c>
      <c r="H90" s="16"/>
    </row>
    <row r="91" spans="1:8" ht="18" customHeight="1">
      <c r="A91" s="189" t="s">
        <v>904</v>
      </c>
      <c r="B91" s="17" t="s">
        <v>1077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225"/>
    </row>
    <row r="92" spans="1:8" ht="18" customHeight="1">
      <c r="A92" s="189" t="s">
        <v>905</v>
      </c>
      <c r="B92" s="17">
        <v>348655</v>
      </c>
      <c r="C92" s="18">
        <v>333027</v>
      </c>
      <c r="D92" s="18">
        <v>2986784</v>
      </c>
      <c r="E92" s="18">
        <v>9881</v>
      </c>
      <c r="F92" s="18">
        <v>39291</v>
      </c>
      <c r="G92" s="18">
        <v>1022</v>
      </c>
      <c r="H92" s="16"/>
    </row>
    <row r="93" spans="1:8" ht="18" customHeight="1">
      <c r="A93" s="189" t="s">
        <v>906</v>
      </c>
      <c r="B93" s="17" t="s">
        <v>1078</v>
      </c>
      <c r="C93" s="18">
        <v>0</v>
      </c>
      <c r="D93" s="18">
        <v>0</v>
      </c>
      <c r="E93" s="18">
        <v>92694</v>
      </c>
      <c r="F93" s="18">
        <v>101590</v>
      </c>
      <c r="G93" s="18">
        <v>1307806</v>
      </c>
      <c r="H93" s="225"/>
    </row>
    <row r="94" spans="1:8" ht="18" customHeight="1">
      <c r="A94" s="189" t="s">
        <v>907</v>
      </c>
      <c r="B94" s="17" t="s">
        <v>1077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225"/>
    </row>
    <row r="95" spans="1:8" ht="18" customHeight="1">
      <c r="A95" s="189" t="s">
        <v>908</v>
      </c>
      <c r="B95" s="17" t="s">
        <v>1077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6"/>
    </row>
    <row r="96" spans="1:8" ht="18" customHeight="1">
      <c r="A96" s="189" t="s">
        <v>909</v>
      </c>
      <c r="B96" s="17" t="s">
        <v>1077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225"/>
    </row>
    <row r="97" spans="1:8" ht="18" customHeight="1">
      <c r="A97" s="189" t="s">
        <v>910</v>
      </c>
      <c r="B97" s="17" t="s">
        <v>1077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225"/>
    </row>
    <row r="98" spans="1:8" ht="18" customHeight="1">
      <c r="A98" s="189" t="s">
        <v>911</v>
      </c>
      <c r="B98" s="17">
        <v>351651</v>
      </c>
      <c r="C98" s="18">
        <v>347467</v>
      </c>
      <c r="D98" s="18">
        <v>2917874</v>
      </c>
      <c r="E98" s="18">
        <v>300</v>
      </c>
      <c r="F98" s="18">
        <v>1117</v>
      </c>
      <c r="G98" s="18" t="s">
        <v>1076</v>
      </c>
      <c r="H98" s="16"/>
    </row>
    <row r="99" spans="1:8" ht="18" customHeight="1">
      <c r="A99" s="189" t="s">
        <v>912</v>
      </c>
      <c r="B99" s="17" t="s">
        <v>1078</v>
      </c>
      <c r="C99" s="18">
        <v>0</v>
      </c>
      <c r="D99" s="18">
        <v>0</v>
      </c>
      <c r="E99" s="18">
        <v>0</v>
      </c>
      <c r="F99" s="18">
        <v>365296</v>
      </c>
      <c r="G99" s="18" t="s">
        <v>1076</v>
      </c>
      <c r="H99" s="225"/>
    </row>
    <row r="100" spans="1:8" ht="18" customHeight="1">
      <c r="A100" s="189" t="s">
        <v>913</v>
      </c>
      <c r="B100" s="17" t="s">
        <v>1077</v>
      </c>
      <c r="C100" s="18">
        <v>0</v>
      </c>
      <c r="D100" s="18">
        <v>0</v>
      </c>
      <c r="E100" s="18">
        <v>708</v>
      </c>
      <c r="F100" s="18">
        <v>932</v>
      </c>
      <c r="G100" s="18">
        <v>5949</v>
      </c>
      <c r="H100" s="225"/>
    </row>
    <row r="101" spans="1:8" ht="18" customHeight="1">
      <c r="A101" s="189" t="s">
        <v>914</v>
      </c>
      <c r="B101" s="17" t="s">
        <v>1077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225"/>
    </row>
    <row r="102" spans="1:8" ht="18" customHeight="1">
      <c r="A102" s="189" t="s">
        <v>915</v>
      </c>
      <c r="B102" s="17">
        <v>52684</v>
      </c>
      <c r="C102" s="18">
        <v>52153</v>
      </c>
      <c r="D102" s="18">
        <v>345232</v>
      </c>
      <c r="E102" s="18">
        <v>0</v>
      </c>
      <c r="F102" s="18">
        <v>8229</v>
      </c>
      <c r="G102" s="18">
        <v>0</v>
      </c>
      <c r="H102" s="16"/>
    </row>
    <row r="103" spans="1:8" ht="18" customHeight="1">
      <c r="A103" s="189" t="s">
        <v>916</v>
      </c>
      <c r="B103" s="17">
        <v>12661</v>
      </c>
      <c r="C103" s="18">
        <v>12741</v>
      </c>
      <c r="D103" s="18">
        <v>81442</v>
      </c>
      <c r="E103" s="18">
        <v>0</v>
      </c>
      <c r="F103" s="18">
        <v>1038</v>
      </c>
      <c r="G103" s="18">
        <v>0</v>
      </c>
      <c r="H103" s="16"/>
    </row>
    <row r="104" spans="1:8" ht="18" customHeight="1">
      <c r="A104" s="189" t="s">
        <v>917</v>
      </c>
      <c r="B104" s="17" t="s">
        <v>1077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225"/>
    </row>
    <row r="105" spans="1:8" ht="18" customHeight="1">
      <c r="A105" s="189" t="s">
        <v>918</v>
      </c>
      <c r="B105" s="17">
        <v>19615</v>
      </c>
      <c r="C105" s="18">
        <v>21598</v>
      </c>
      <c r="D105" s="18">
        <v>88793</v>
      </c>
      <c r="E105" s="18">
        <v>0</v>
      </c>
      <c r="F105" s="18">
        <v>600</v>
      </c>
      <c r="G105" s="18">
        <v>0</v>
      </c>
      <c r="H105" s="16"/>
    </row>
    <row r="106" spans="1:8" ht="18" customHeight="1">
      <c r="A106" s="189" t="s">
        <v>919</v>
      </c>
      <c r="B106" s="17" t="s">
        <v>1077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225"/>
    </row>
    <row r="107" spans="1:8" ht="18" customHeight="1" thickBot="1">
      <c r="A107" s="189" t="s">
        <v>920</v>
      </c>
      <c r="B107" s="19">
        <v>1333</v>
      </c>
      <c r="C107" s="20">
        <v>1360</v>
      </c>
      <c r="D107" s="20">
        <v>30453</v>
      </c>
      <c r="E107" s="20">
        <v>0</v>
      </c>
      <c r="F107" s="20">
        <v>165482</v>
      </c>
      <c r="G107" s="20">
        <v>0</v>
      </c>
      <c r="H107" s="16"/>
    </row>
    <row r="108" spans="1:8">
      <c r="A108" s="59"/>
      <c r="B108" s="59"/>
      <c r="C108" s="59"/>
      <c r="D108" s="59"/>
      <c r="E108" s="59"/>
      <c r="F108" s="59"/>
      <c r="G108" s="214" t="s">
        <v>867</v>
      </c>
    </row>
    <row r="109" spans="1:8" ht="14.1" customHeight="1">
      <c r="A109" s="65" t="s">
        <v>1147</v>
      </c>
      <c r="B109" s="216"/>
      <c r="C109" s="216"/>
      <c r="D109" s="216"/>
      <c r="E109" s="216"/>
      <c r="F109" s="216"/>
      <c r="G109" s="164"/>
    </row>
    <row r="110" spans="1:8" ht="14.1" customHeight="1">
      <c r="A110" s="65"/>
      <c r="B110" s="216"/>
      <c r="C110" s="216"/>
      <c r="D110" s="216"/>
      <c r="E110" s="216"/>
      <c r="F110" s="216"/>
      <c r="G110" s="164"/>
    </row>
    <row r="111" spans="1:8" ht="21.75">
      <c r="A111" s="446" t="s">
        <v>1061</v>
      </c>
      <c r="B111" s="446"/>
      <c r="C111" s="446"/>
      <c r="D111" s="446"/>
      <c r="E111" s="446"/>
      <c r="F111" s="446"/>
      <c r="G111" s="446"/>
    </row>
    <row r="112" spans="1:8" ht="19.5">
      <c r="A112" s="571" t="s">
        <v>1062</v>
      </c>
      <c r="B112" s="571"/>
      <c r="C112" s="571"/>
      <c r="D112" s="571"/>
      <c r="E112" s="571"/>
      <c r="F112" s="571"/>
      <c r="G112" s="571"/>
    </row>
    <row r="113" spans="1:8" ht="15" thickBot="1">
      <c r="A113" s="53" t="s">
        <v>184</v>
      </c>
      <c r="B113" s="53"/>
      <c r="C113" s="53"/>
      <c r="D113" s="53"/>
      <c r="E113" s="53"/>
      <c r="F113" s="227"/>
      <c r="G113" s="194" t="s">
        <v>839</v>
      </c>
    </row>
    <row r="114" spans="1:8">
      <c r="A114" s="528" t="s">
        <v>840</v>
      </c>
      <c r="B114" s="599" t="s">
        <v>841</v>
      </c>
      <c r="C114" s="448"/>
      <c r="D114" s="448"/>
      <c r="E114" s="574" t="s">
        <v>842</v>
      </c>
      <c r="F114" s="448"/>
      <c r="G114" s="457"/>
    </row>
    <row r="115" spans="1:8">
      <c r="A115" s="530"/>
      <c r="B115" s="463"/>
      <c r="C115" s="454"/>
      <c r="D115" s="454"/>
      <c r="E115" s="454"/>
      <c r="F115" s="454"/>
      <c r="G115" s="460"/>
    </row>
    <row r="116" spans="1:8" ht="21" customHeight="1">
      <c r="A116" s="530"/>
      <c r="B116" s="462" t="s">
        <v>843</v>
      </c>
      <c r="C116" s="458" t="s">
        <v>844</v>
      </c>
      <c r="D116" s="458" t="s">
        <v>845</v>
      </c>
      <c r="E116" s="458" t="s">
        <v>846</v>
      </c>
      <c r="F116" s="458" t="s">
        <v>847</v>
      </c>
      <c r="G116" s="459" t="s">
        <v>848</v>
      </c>
    </row>
    <row r="117" spans="1:8">
      <c r="A117" s="531"/>
      <c r="B117" s="464"/>
      <c r="C117" s="455"/>
      <c r="D117" s="455"/>
      <c r="E117" s="455"/>
      <c r="F117" s="455"/>
      <c r="G117" s="461"/>
    </row>
    <row r="118" spans="1:8" ht="22.7" customHeight="1">
      <c r="A118" s="189" t="s">
        <v>921</v>
      </c>
      <c r="B118" s="228" t="s">
        <v>1077</v>
      </c>
      <c r="C118" s="229">
        <v>0</v>
      </c>
      <c r="D118" s="229">
        <v>0</v>
      </c>
      <c r="E118" s="229">
        <v>0</v>
      </c>
      <c r="F118" s="229">
        <v>0</v>
      </c>
      <c r="G118" s="229">
        <v>0</v>
      </c>
    </row>
    <row r="119" spans="1:8" ht="22.7" customHeight="1">
      <c r="A119" s="189" t="s">
        <v>922</v>
      </c>
      <c r="B119" s="21">
        <v>4933</v>
      </c>
      <c r="C119" s="22">
        <v>5580</v>
      </c>
      <c r="D119" s="230">
        <v>14383</v>
      </c>
      <c r="E119" s="22">
        <v>0</v>
      </c>
      <c r="F119" s="22">
        <v>0</v>
      </c>
      <c r="G119" s="22">
        <v>0</v>
      </c>
      <c r="H119" s="222"/>
    </row>
    <row r="120" spans="1:8" ht="22.7" customHeight="1">
      <c r="A120" s="189" t="s">
        <v>923</v>
      </c>
      <c r="B120" s="21">
        <v>5507</v>
      </c>
      <c r="C120" s="22">
        <v>253</v>
      </c>
      <c r="D120" s="230">
        <v>54802</v>
      </c>
      <c r="E120" s="22">
        <v>7700</v>
      </c>
      <c r="F120" s="22">
        <v>17133</v>
      </c>
      <c r="G120" s="22">
        <v>142136</v>
      </c>
      <c r="H120" s="222"/>
    </row>
    <row r="121" spans="1:8" ht="22.7" customHeight="1">
      <c r="A121" s="189" t="s">
        <v>924</v>
      </c>
      <c r="B121" s="21">
        <v>20734</v>
      </c>
      <c r="C121" s="22">
        <v>27739</v>
      </c>
      <c r="D121" s="230">
        <v>186040</v>
      </c>
      <c r="E121" s="22">
        <v>696</v>
      </c>
      <c r="F121" s="22">
        <v>2672</v>
      </c>
      <c r="G121" s="22">
        <v>0</v>
      </c>
      <c r="H121" s="222"/>
    </row>
    <row r="122" spans="1:8" ht="22.7" customHeight="1">
      <c r="A122" s="189" t="s">
        <v>925</v>
      </c>
      <c r="B122" s="29" t="s">
        <v>1077</v>
      </c>
      <c r="C122" s="22">
        <v>0</v>
      </c>
      <c r="D122" s="22">
        <v>0</v>
      </c>
      <c r="E122" s="22">
        <v>672</v>
      </c>
      <c r="F122" s="22">
        <v>1023</v>
      </c>
      <c r="G122" s="22">
        <v>0</v>
      </c>
      <c r="H122" s="222"/>
    </row>
    <row r="123" spans="1:8" ht="22.7" customHeight="1">
      <c r="A123" s="189" t="s">
        <v>926</v>
      </c>
      <c r="B123" s="21">
        <v>18896</v>
      </c>
      <c r="C123" s="22">
        <v>20929</v>
      </c>
      <c r="D123" s="230">
        <v>150414</v>
      </c>
      <c r="E123" s="22">
        <v>0</v>
      </c>
      <c r="F123" s="22">
        <v>31600</v>
      </c>
      <c r="G123" s="22">
        <v>0</v>
      </c>
      <c r="H123" s="222"/>
    </row>
    <row r="124" spans="1:8" ht="22.7" customHeight="1">
      <c r="A124" s="189" t="s">
        <v>927</v>
      </c>
      <c r="B124" s="29" t="s">
        <v>1077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2"/>
    </row>
    <row r="125" spans="1:8" ht="22.7" customHeight="1">
      <c r="A125" s="189" t="s">
        <v>928</v>
      </c>
      <c r="B125" s="29" t="s">
        <v>1077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2"/>
    </row>
    <row r="126" spans="1:8" ht="22.7" customHeight="1">
      <c r="A126" s="189" t="s">
        <v>929</v>
      </c>
      <c r="B126" s="29" t="s">
        <v>1077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2"/>
    </row>
    <row r="127" spans="1:8" ht="22.7" customHeight="1">
      <c r="A127" s="189" t="s">
        <v>930</v>
      </c>
      <c r="B127" s="21">
        <v>17837</v>
      </c>
      <c r="C127" s="22">
        <v>18551</v>
      </c>
      <c r="D127" s="230">
        <v>224104</v>
      </c>
      <c r="E127" s="22">
        <v>0</v>
      </c>
      <c r="F127" s="22">
        <v>595</v>
      </c>
      <c r="G127" s="22">
        <v>0</v>
      </c>
      <c r="H127" s="222"/>
    </row>
    <row r="128" spans="1:8" ht="22.7" customHeight="1">
      <c r="A128" s="189" t="s">
        <v>931</v>
      </c>
      <c r="B128" s="29" t="s">
        <v>1077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2"/>
    </row>
    <row r="129" spans="1:8" ht="22.7" customHeight="1">
      <c r="A129" s="189" t="s">
        <v>932</v>
      </c>
      <c r="B129" s="21">
        <v>679</v>
      </c>
      <c r="C129" s="22">
        <v>339</v>
      </c>
      <c r="D129" s="230">
        <v>159</v>
      </c>
      <c r="E129" s="22">
        <v>150</v>
      </c>
      <c r="F129" s="22">
        <v>0</v>
      </c>
      <c r="G129" s="22">
        <v>0</v>
      </c>
      <c r="H129" s="222"/>
    </row>
    <row r="130" spans="1:8" ht="22.7" customHeight="1">
      <c r="A130" s="189" t="s">
        <v>933</v>
      </c>
      <c r="B130" s="21">
        <v>1377</v>
      </c>
      <c r="C130" s="22">
        <v>1529</v>
      </c>
      <c r="D130" s="230">
        <v>907</v>
      </c>
      <c r="E130" s="22">
        <v>0</v>
      </c>
      <c r="F130" s="22">
        <v>250</v>
      </c>
      <c r="G130" s="22">
        <v>0</v>
      </c>
      <c r="H130" s="222"/>
    </row>
    <row r="131" spans="1:8" ht="22.7" customHeight="1">
      <c r="A131" s="189" t="s">
        <v>934</v>
      </c>
      <c r="B131" s="21">
        <v>134696</v>
      </c>
      <c r="C131" s="22">
        <v>128986</v>
      </c>
      <c r="D131" s="230">
        <v>479165</v>
      </c>
      <c r="E131" s="22">
        <v>1350</v>
      </c>
      <c r="F131" s="22">
        <v>800</v>
      </c>
      <c r="G131" s="230">
        <v>0</v>
      </c>
      <c r="H131" s="222"/>
    </row>
    <row r="132" spans="1:8" ht="22.7" customHeight="1">
      <c r="A132" s="189" t="s">
        <v>935</v>
      </c>
      <c r="B132" s="21">
        <v>32526</v>
      </c>
      <c r="C132" s="22">
        <v>33037</v>
      </c>
      <c r="D132" s="230">
        <v>15945</v>
      </c>
      <c r="E132" s="22">
        <v>0</v>
      </c>
      <c r="F132" s="22">
        <v>0</v>
      </c>
      <c r="G132" s="22">
        <v>0</v>
      </c>
      <c r="H132" s="222"/>
    </row>
    <row r="133" spans="1:8" ht="22.7" customHeight="1" thickBot="1">
      <c r="A133" s="190" t="s">
        <v>936</v>
      </c>
      <c r="B133" s="23">
        <v>14218</v>
      </c>
      <c r="C133" s="24">
        <v>13712</v>
      </c>
      <c r="D133" s="230">
        <v>83038</v>
      </c>
      <c r="E133" s="24">
        <v>618730</v>
      </c>
      <c r="F133" s="24">
        <v>312818</v>
      </c>
      <c r="G133" s="230">
        <v>10027725</v>
      </c>
      <c r="H133" s="222"/>
    </row>
    <row r="134" spans="1:8">
      <c r="A134" s="231" t="s">
        <v>866</v>
      </c>
      <c r="B134" s="59"/>
      <c r="C134" s="59"/>
      <c r="D134" s="59"/>
      <c r="E134" s="59"/>
      <c r="F134" s="59"/>
      <c r="G134" s="232" t="s">
        <v>867</v>
      </c>
    </row>
  </sheetData>
  <sheetProtection selectLockedCells="1"/>
  <mergeCells count="58">
    <mergeCell ref="A39:G39"/>
    <mergeCell ref="A40:G40"/>
    <mergeCell ref="A42:A45"/>
    <mergeCell ref="B42:D43"/>
    <mergeCell ref="E42:G43"/>
    <mergeCell ref="A111:G111"/>
    <mergeCell ref="A112:G112"/>
    <mergeCell ref="A114:A117"/>
    <mergeCell ref="B114:D115"/>
    <mergeCell ref="E114:G115"/>
    <mergeCell ref="B116:B117"/>
    <mergeCell ref="C116:C117"/>
    <mergeCell ref="D116:D117"/>
    <mergeCell ref="E116:E117"/>
    <mergeCell ref="F116:F117"/>
    <mergeCell ref="G116:G117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73:G73"/>
    <mergeCell ref="B44:B45"/>
    <mergeCell ref="C44:C45"/>
    <mergeCell ref="D44:D45"/>
    <mergeCell ref="G8:G9"/>
    <mergeCell ref="A16:A18"/>
    <mergeCell ref="B16:B17"/>
    <mergeCell ref="C16:C17"/>
    <mergeCell ref="G44:G45"/>
    <mergeCell ref="A72:G72"/>
    <mergeCell ref="E16:E17"/>
    <mergeCell ref="D16:D17"/>
    <mergeCell ref="G16:G17"/>
    <mergeCell ref="F16:F17"/>
    <mergeCell ref="E44:E45"/>
    <mergeCell ref="F44:F45"/>
    <mergeCell ref="A75:A78"/>
    <mergeCell ref="B75:D76"/>
    <mergeCell ref="E75:G76"/>
    <mergeCell ref="B77:B78"/>
    <mergeCell ref="A79:A81"/>
    <mergeCell ref="E79:E81"/>
    <mergeCell ref="C77:C78"/>
    <mergeCell ref="D77:D78"/>
    <mergeCell ref="E77:E78"/>
    <mergeCell ref="B79:B81"/>
    <mergeCell ref="C79:C81"/>
    <mergeCell ref="F77:F78"/>
    <mergeCell ref="G77:G78"/>
    <mergeCell ref="G79:G81"/>
    <mergeCell ref="D79:D81"/>
    <mergeCell ref="F79:F81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2" manualBreakCount="2">
    <brk id="36" max="6" man="1"/>
    <brk id="108" max="6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D22" sqref="D22"/>
    </sheetView>
  </sheetViews>
  <sheetFormatPr defaultRowHeight="14.25"/>
  <cols>
    <col min="1" max="1" width="7.625" style="105" customWidth="1"/>
    <col min="2" max="10" width="7.375" style="165" customWidth="1"/>
    <col min="11" max="11" width="8.375" style="105" customWidth="1"/>
    <col min="12" max="13" width="6.625" style="105" customWidth="1"/>
    <col min="14" max="15" width="7.875" style="165" customWidth="1"/>
    <col min="16" max="21" width="7.625" style="165" customWidth="1"/>
    <col min="22" max="22" width="7.625" style="67" customWidth="1"/>
    <col min="23" max="16384" width="9" style="67"/>
  </cols>
  <sheetData>
    <row r="1" spans="1:23" s="73" customFormat="1" ht="14.1" customHeight="1">
      <c r="A1" s="65"/>
      <c r="B1" s="103"/>
      <c r="C1" s="103"/>
      <c r="D1" s="103"/>
      <c r="E1" s="103"/>
      <c r="F1" s="103"/>
      <c r="G1" s="103"/>
      <c r="H1" s="103"/>
      <c r="I1" s="103"/>
      <c r="J1" s="103"/>
      <c r="K1" s="128" t="s">
        <v>1148</v>
      </c>
      <c r="L1" s="65" t="s">
        <v>1149</v>
      </c>
      <c r="M1" s="65"/>
      <c r="N1" s="103"/>
      <c r="P1" s="103"/>
      <c r="Q1" s="103"/>
      <c r="R1" s="103"/>
      <c r="S1" s="103"/>
      <c r="T1" s="103"/>
      <c r="U1" s="128"/>
    </row>
    <row r="2" spans="1:23" s="175" customFormat="1" ht="14.1" customHeight="1">
      <c r="A2" s="172"/>
      <c r="B2" s="173"/>
      <c r="C2" s="173"/>
      <c r="D2" s="173"/>
      <c r="E2" s="173"/>
      <c r="F2" s="173"/>
      <c r="G2" s="173"/>
      <c r="H2" s="173"/>
      <c r="I2" s="173"/>
      <c r="J2" s="173"/>
      <c r="K2" s="174"/>
      <c r="L2" s="172"/>
      <c r="M2" s="172"/>
      <c r="N2" s="173"/>
      <c r="P2" s="173"/>
      <c r="Q2" s="173"/>
      <c r="R2" s="173"/>
      <c r="S2" s="173"/>
      <c r="T2" s="173"/>
      <c r="U2" s="174"/>
    </row>
    <row r="3" spans="1:23" s="70" customFormat="1" ht="20.100000000000001" customHeight="1">
      <c r="A3" s="446" t="s">
        <v>454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 t="s">
        <v>455</v>
      </c>
      <c r="M3" s="446"/>
      <c r="N3" s="446"/>
      <c r="O3" s="446"/>
      <c r="P3" s="446"/>
      <c r="Q3" s="446"/>
      <c r="R3" s="446"/>
      <c r="S3" s="446"/>
      <c r="T3" s="446"/>
      <c r="U3" s="446"/>
      <c r="V3" s="446"/>
    </row>
    <row r="4" spans="1:23" s="71" customFormat="1" ht="24" customHeight="1">
      <c r="A4" s="452" t="s">
        <v>456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 t="s">
        <v>457</v>
      </c>
      <c r="M4" s="452"/>
      <c r="N4" s="452"/>
      <c r="O4" s="452"/>
      <c r="P4" s="452"/>
      <c r="Q4" s="452"/>
      <c r="R4" s="452"/>
      <c r="S4" s="452"/>
      <c r="T4" s="452"/>
      <c r="U4" s="452"/>
      <c r="V4" s="452"/>
    </row>
    <row r="5" spans="1:23" s="176" customFormat="1" ht="18" customHeight="1" thickBot="1">
      <c r="A5" s="176" t="s">
        <v>579</v>
      </c>
      <c r="K5" s="66" t="s">
        <v>580</v>
      </c>
      <c r="L5" s="176" t="s">
        <v>579</v>
      </c>
      <c r="V5" s="66" t="s">
        <v>580</v>
      </c>
    </row>
    <row r="6" spans="1:23" s="73" customFormat="1" ht="17.25" customHeight="1">
      <c r="A6" s="611" t="s">
        <v>624</v>
      </c>
      <c r="B6" s="503" t="s">
        <v>625</v>
      </c>
      <c r="C6" s="614"/>
      <c r="D6" s="614"/>
      <c r="E6" s="614"/>
      <c r="F6" s="614"/>
      <c r="G6" s="614"/>
      <c r="H6" s="614"/>
      <c r="I6" s="614"/>
      <c r="J6" s="615"/>
      <c r="K6" s="556" t="s">
        <v>626</v>
      </c>
      <c r="L6" s="491" t="s">
        <v>627</v>
      </c>
      <c r="M6" s="492"/>
      <c r="N6" s="503" t="s">
        <v>628</v>
      </c>
      <c r="O6" s="614"/>
      <c r="P6" s="614"/>
      <c r="Q6" s="614"/>
      <c r="R6" s="614"/>
      <c r="S6" s="614"/>
      <c r="T6" s="614"/>
      <c r="U6" s="614"/>
      <c r="V6" s="614"/>
    </row>
    <row r="7" spans="1:23" s="73" customFormat="1" ht="17.25" customHeight="1">
      <c r="A7" s="612"/>
      <c r="B7" s="557" t="s">
        <v>629</v>
      </c>
      <c r="C7" s="534"/>
      <c r="D7" s="534"/>
      <c r="E7" s="534"/>
      <c r="F7" s="534"/>
      <c r="G7" s="534"/>
      <c r="H7" s="534"/>
      <c r="I7" s="534"/>
      <c r="J7" s="612"/>
      <c r="K7" s="557"/>
      <c r="L7" s="493"/>
      <c r="M7" s="494"/>
      <c r="N7" s="557" t="s">
        <v>630</v>
      </c>
      <c r="O7" s="534"/>
      <c r="P7" s="534"/>
      <c r="Q7" s="534"/>
      <c r="R7" s="534"/>
      <c r="S7" s="534"/>
      <c r="T7" s="534"/>
      <c r="U7" s="534"/>
      <c r="V7" s="534"/>
    </row>
    <row r="8" spans="1:23" s="73" customFormat="1" ht="17.25" customHeight="1">
      <c r="A8" s="612"/>
      <c r="B8" s="450" t="s">
        <v>185</v>
      </c>
      <c r="C8" s="454"/>
      <c r="D8" s="454"/>
      <c r="E8" s="454" t="s">
        <v>186</v>
      </c>
      <c r="F8" s="454"/>
      <c r="G8" s="454"/>
      <c r="H8" s="454" t="s">
        <v>631</v>
      </c>
      <c r="I8" s="454"/>
      <c r="J8" s="454"/>
      <c r="K8" s="557"/>
      <c r="L8" s="493"/>
      <c r="M8" s="494"/>
      <c r="N8" s="557" t="s">
        <v>632</v>
      </c>
      <c r="O8" s="534"/>
      <c r="P8" s="463"/>
      <c r="Q8" s="460" t="s">
        <v>633</v>
      </c>
      <c r="R8" s="534"/>
      <c r="S8" s="463"/>
      <c r="T8" s="460" t="s">
        <v>634</v>
      </c>
      <c r="U8" s="534"/>
      <c r="V8" s="534"/>
    </row>
    <row r="9" spans="1:23" s="73" customFormat="1" ht="17.25" customHeight="1">
      <c r="A9" s="612"/>
      <c r="B9" s="474" t="s">
        <v>635</v>
      </c>
      <c r="C9" s="458" t="s">
        <v>636</v>
      </c>
      <c r="D9" s="458" t="s">
        <v>637</v>
      </c>
      <c r="E9" s="458" t="s">
        <v>635</v>
      </c>
      <c r="F9" s="458" t="s">
        <v>636</v>
      </c>
      <c r="G9" s="458" t="s">
        <v>637</v>
      </c>
      <c r="H9" s="458" t="s">
        <v>635</v>
      </c>
      <c r="I9" s="462" t="s">
        <v>636</v>
      </c>
      <c r="J9" s="458" t="s">
        <v>637</v>
      </c>
      <c r="K9" s="557"/>
      <c r="L9" s="493"/>
      <c r="M9" s="494"/>
      <c r="N9" s="507" t="s">
        <v>635</v>
      </c>
      <c r="O9" s="486" t="s">
        <v>636</v>
      </c>
      <c r="P9" s="486" t="s">
        <v>637</v>
      </c>
      <c r="Q9" s="486" t="s">
        <v>635</v>
      </c>
      <c r="R9" s="486" t="s">
        <v>636</v>
      </c>
      <c r="S9" s="486" t="s">
        <v>637</v>
      </c>
      <c r="T9" s="486" t="s">
        <v>635</v>
      </c>
      <c r="U9" s="486" t="s">
        <v>636</v>
      </c>
      <c r="V9" s="475" t="s">
        <v>637</v>
      </c>
    </row>
    <row r="10" spans="1:23" s="73" customFormat="1" ht="18" customHeight="1">
      <c r="A10" s="613"/>
      <c r="B10" s="616"/>
      <c r="C10" s="617"/>
      <c r="D10" s="617"/>
      <c r="E10" s="617"/>
      <c r="F10" s="617"/>
      <c r="G10" s="617"/>
      <c r="H10" s="617"/>
      <c r="I10" s="618"/>
      <c r="J10" s="617"/>
      <c r="K10" s="558"/>
      <c r="L10" s="495"/>
      <c r="M10" s="496"/>
      <c r="N10" s="509"/>
      <c r="O10" s="488"/>
      <c r="P10" s="488"/>
      <c r="Q10" s="488"/>
      <c r="R10" s="488"/>
      <c r="S10" s="488"/>
      <c r="T10" s="488"/>
      <c r="U10" s="488"/>
      <c r="V10" s="477"/>
    </row>
    <row r="11" spans="1:23" s="181" customFormat="1" ht="27.95" customHeight="1">
      <c r="A11" s="177" t="s">
        <v>14</v>
      </c>
      <c r="B11" s="196">
        <v>323</v>
      </c>
      <c r="C11" s="196">
        <v>959</v>
      </c>
      <c r="D11" s="196">
        <v>0</v>
      </c>
      <c r="E11" s="196">
        <v>157</v>
      </c>
      <c r="F11" s="196">
        <v>487</v>
      </c>
      <c r="G11" s="196">
        <v>0</v>
      </c>
      <c r="H11" s="196">
        <v>166</v>
      </c>
      <c r="I11" s="196">
        <v>472</v>
      </c>
      <c r="J11" s="440">
        <v>0</v>
      </c>
      <c r="K11" s="179" t="s">
        <v>14</v>
      </c>
      <c r="L11" s="489" t="s">
        <v>14</v>
      </c>
      <c r="M11" s="490"/>
      <c r="N11" s="444" t="s">
        <v>110</v>
      </c>
      <c r="O11" s="444" t="s">
        <v>110</v>
      </c>
      <c r="P11" s="444" t="s">
        <v>110</v>
      </c>
      <c r="Q11" s="444" t="s">
        <v>110</v>
      </c>
      <c r="R11" s="444" t="s">
        <v>110</v>
      </c>
      <c r="S11" s="444" t="s">
        <v>110</v>
      </c>
      <c r="T11" s="444" t="s">
        <v>110</v>
      </c>
      <c r="U11" s="444" t="s">
        <v>110</v>
      </c>
      <c r="V11" s="444" t="s">
        <v>110</v>
      </c>
    </row>
    <row r="12" spans="1:23" s="181" customFormat="1" ht="27.95" customHeight="1">
      <c r="A12" s="177" t="s">
        <v>430</v>
      </c>
      <c r="B12" s="196">
        <v>260.2</v>
      </c>
      <c r="C12" s="196">
        <v>860.40000000000009</v>
      </c>
      <c r="D12" s="196">
        <v>0</v>
      </c>
      <c r="E12" s="196">
        <v>130.1</v>
      </c>
      <c r="F12" s="196">
        <v>447.2</v>
      </c>
      <c r="G12" s="196">
        <v>0</v>
      </c>
      <c r="H12" s="196">
        <v>130.1</v>
      </c>
      <c r="I12" s="196">
        <v>413.2000000000001</v>
      </c>
      <c r="J12" s="440">
        <v>0</v>
      </c>
      <c r="K12" s="179" t="s">
        <v>430</v>
      </c>
      <c r="L12" s="489" t="s">
        <v>430</v>
      </c>
      <c r="M12" s="490"/>
      <c r="N12" s="444">
        <v>0</v>
      </c>
      <c r="O12" s="444">
        <v>0</v>
      </c>
      <c r="P12" s="444">
        <v>0</v>
      </c>
      <c r="Q12" s="444">
        <v>0</v>
      </c>
      <c r="R12" s="444">
        <v>0</v>
      </c>
      <c r="S12" s="444">
        <v>0</v>
      </c>
      <c r="T12" s="444">
        <v>0</v>
      </c>
      <c r="U12" s="444">
        <v>0</v>
      </c>
      <c r="V12" s="444">
        <v>0</v>
      </c>
      <c r="W12" s="182"/>
    </row>
    <row r="13" spans="1:23" s="181" customFormat="1" ht="27.95" customHeight="1">
      <c r="A13" s="177" t="s">
        <v>790</v>
      </c>
      <c r="B13" s="196">
        <v>261.89799999999997</v>
      </c>
      <c r="C13" s="196">
        <v>883.06799999999998</v>
      </c>
      <c r="D13" s="196">
        <v>0</v>
      </c>
      <c r="E13" s="196">
        <v>130.60500000000002</v>
      </c>
      <c r="F13" s="196">
        <v>455.77000000000004</v>
      </c>
      <c r="G13" s="196">
        <v>0</v>
      </c>
      <c r="H13" s="196">
        <v>131.29300000000001</v>
      </c>
      <c r="I13" s="196">
        <v>427.298</v>
      </c>
      <c r="J13" s="440">
        <v>0</v>
      </c>
      <c r="K13" s="179" t="s">
        <v>790</v>
      </c>
      <c r="L13" s="489" t="s">
        <v>790</v>
      </c>
      <c r="M13" s="490"/>
      <c r="N13" s="444">
        <v>0.3</v>
      </c>
      <c r="O13" s="180">
        <v>3.4079999999999999</v>
      </c>
      <c r="P13" s="180">
        <v>0</v>
      </c>
      <c r="Q13" s="180">
        <v>0.14299999999999999</v>
      </c>
      <c r="R13" s="180">
        <v>1.403</v>
      </c>
      <c r="S13" s="180">
        <v>0</v>
      </c>
      <c r="T13" s="180">
        <v>0.157</v>
      </c>
      <c r="U13" s="180">
        <v>2.0049999999999999</v>
      </c>
      <c r="V13" s="41">
        <v>0</v>
      </c>
    </row>
    <row r="14" spans="1:23" s="181" customFormat="1" ht="27.95" customHeight="1">
      <c r="A14" s="177" t="s">
        <v>976</v>
      </c>
      <c r="B14" s="196">
        <v>239.51599999999996</v>
      </c>
      <c r="C14" s="196">
        <v>909.32600000000002</v>
      </c>
      <c r="D14" s="196">
        <v>0</v>
      </c>
      <c r="E14" s="196">
        <v>119.473</v>
      </c>
      <c r="F14" s="196">
        <v>470.67300000000006</v>
      </c>
      <c r="G14" s="196">
        <v>0</v>
      </c>
      <c r="H14" s="196">
        <v>120.04299999999999</v>
      </c>
      <c r="I14" s="196">
        <v>438.65299999999991</v>
      </c>
      <c r="J14" s="440">
        <v>0</v>
      </c>
      <c r="K14" s="179" t="s">
        <v>976</v>
      </c>
      <c r="L14" s="489" t="s">
        <v>1068</v>
      </c>
      <c r="M14" s="490"/>
      <c r="N14" s="444">
        <v>0</v>
      </c>
      <c r="O14" s="444">
        <v>0</v>
      </c>
      <c r="P14" s="444">
        <v>0</v>
      </c>
      <c r="Q14" s="444">
        <v>0</v>
      </c>
      <c r="R14" s="444">
        <v>0</v>
      </c>
      <c r="S14" s="444">
        <v>0</v>
      </c>
      <c r="T14" s="444">
        <v>0</v>
      </c>
      <c r="U14" s="444">
        <v>0</v>
      </c>
      <c r="V14" s="444">
        <v>0</v>
      </c>
    </row>
    <row r="15" spans="1:23" s="181" customFormat="1" ht="27.95" customHeight="1">
      <c r="A15" s="183" t="s">
        <v>1069</v>
      </c>
      <c r="B15" s="200">
        <f>SUM(B17:B28)</f>
        <v>112.387</v>
      </c>
      <c r="C15" s="200">
        <f t="shared" ref="C15:J15" si="0">SUM(C17:C28)</f>
        <v>440.56800000000004</v>
      </c>
      <c r="D15" s="200">
        <f t="shared" si="0"/>
        <v>0</v>
      </c>
      <c r="E15" s="200">
        <f t="shared" si="0"/>
        <v>56.101000000000006</v>
      </c>
      <c r="F15" s="200">
        <f t="shared" si="0"/>
        <v>228.21100000000001</v>
      </c>
      <c r="G15" s="200">
        <f t="shared" si="0"/>
        <v>0</v>
      </c>
      <c r="H15" s="200">
        <f t="shared" si="0"/>
        <v>56.286000000000001</v>
      </c>
      <c r="I15" s="200">
        <f t="shared" si="0"/>
        <v>212.357</v>
      </c>
      <c r="J15" s="441">
        <f t="shared" si="0"/>
        <v>0</v>
      </c>
      <c r="K15" s="184" t="s">
        <v>1069</v>
      </c>
      <c r="L15" s="484" t="s">
        <v>1069</v>
      </c>
      <c r="M15" s="485"/>
      <c r="N15" s="444">
        <f>SUM(N17:N28)</f>
        <v>0</v>
      </c>
      <c r="O15" s="444">
        <f t="shared" ref="O15:V15" si="1">SUM(O17:O28)</f>
        <v>0</v>
      </c>
      <c r="P15" s="444">
        <f t="shared" si="1"/>
        <v>0</v>
      </c>
      <c r="Q15" s="444">
        <f t="shared" si="1"/>
        <v>0</v>
      </c>
      <c r="R15" s="444">
        <f t="shared" si="1"/>
        <v>0</v>
      </c>
      <c r="S15" s="444">
        <f t="shared" si="1"/>
        <v>0</v>
      </c>
      <c r="T15" s="444">
        <f t="shared" si="1"/>
        <v>0</v>
      </c>
      <c r="U15" s="444">
        <f t="shared" si="1"/>
        <v>0</v>
      </c>
      <c r="V15" s="444">
        <f t="shared" si="1"/>
        <v>0</v>
      </c>
    </row>
    <row r="16" spans="1:23" s="186" customFormat="1" ht="19.149999999999999" customHeight="1">
      <c r="A16" s="34"/>
      <c r="B16" s="196"/>
      <c r="C16" s="196"/>
      <c r="D16" s="196"/>
      <c r="E16" s="196"/>
      <c r="F16" s="196"/>
      <c r="G16" s="196"/>
      <c r="H16" s="196"/>
      <c r="I16" s="196"/>
      <c r="J16" s="440"/>
      <c r="K16" s="185"/>
      <c r="M16" s="34"/>
      <c r="N16" s="180"/>
      <c r="O16" s="180"/>
      <c r="P16" s="180"/>
      <c r="Q16" s="180"/>
      <c r="R16" s="180"/>
      <c r="S16" s="180"/>
      <c r="T16" s="180"/>
      <c r="U16" s="180"/>
      <c r="V16" s="41"/>
    </row>
    <row r="17" spans="1:22" s="186" customFormat="1" ht="28.15" customHeight="1">
      <c r="A17" s="34" t="s">
        <v>187</v>
      </c>
      <c r="B17" s="196">
        <f>SUM(E17,H17)</f>
        <v>21.014000000000003</v>
      </c>
      <c r="C17" s="196">
        <f t="shared" ref="C17:D28" si="2">SUM(F17,I17)</f>
        <v>82.475999999999999</v>
      </c>
      <c r="D17" s="196">
        <f t="shared" si="2"/>
        <v>0</v>
      </c>
      <c r="E17" s="435">
        <v>10.739000000000001</v>
      </c>
      <c r="F17" s="435">
        <v>42.728000000000002</v>
      </c>
      <c r="G17" s="436">
        <v>0</v>
      </c>
      <c r="H17" s="435">
        <v>10.275</v>
      </c>
      <c r="I17" s="435">
        <v>39.747999999999998</v>
      </c>
      <c r="J17" s="442">
        <v>0</v>
      </c>
      <c r="K17" s="185" t="s">
        <v>16</v>
      </c>
      <c r="L17" s="41" t="s">
        <v>187</v>
      </c>
      <c r="M17" s="189" t="s">
        <v>16</v>
      </c>
      <c r="N17" s="444">
        <f>SUM(Q17,T17)</f>
        <v>0</v>
      </c>
      <c r="O17" s="444">
        <f>SUM(R17,U17)</f>
        <v>0</v>
      </c>
      <c r="P17" s="444">
        <f t="shared" ref="P17:P28" si="3">SUM(S17,V17)</f>
        <v>0</v>
      </c>
      <c r="Q17" s="444">
        <v>0</v>
      </c>
      <c r="R17" s="444">
        <v>0</v>
      </c>
      <c r="S17" s="444">
        <v>0</v>
      </c>
      <c r="T17" s="444">
        <v>0</v>
      </c>
      <c r="U17" s="444">
        <v>0</v>
      </c>
      <c r="V17" s="444">
        <v>0</v>
      </c>
    </row>
    <row r="18" spans="1:22" s="186" customFormat="1" ht="28.15" customHeight="1">
      <c r="A18" s="34" t="s">
        <v>188</v>
      </c>
      <c r="B18" s="196">
        <f t="shared" ref="B18:B28" si="4">SUM(E18,H18)</f>
        <v>15.895</v>
      </c>
      <c r="C18" s="196">
        <f t="shared" si="2"/>
        <v>65.899000000000001</v>
      </c>
      <c r="D18" s="196">
        <f t="shared" si="2"/>
        <v>0</v>
      </c>
      <c r="E18" s="435">
        <v>7.3879999999999999</v>
      </c>
      <c r="F18" s="435">
        <v>30.626999999999999</v>
      </c>
      <c r="G18" s="436">
        <v>0</v>
      </c>
      <c r="H18" s="435">
        <v>8.5069999999999997</v>
      </c>
      <c r="I18" s="435">
        <v>35.271999999999998</v>
      </c>
      <c r="J18" s="442">
        <v>0</v>
      </c>
      <c r="K18" s="185" t="s">
        <v>18</v>
      </c>
      <c r="L18" s="41" t="s">
        <v>188</v>
      </c>
      <c r="M18" s="189" t="s">
        <v>18</v>
      </c>
      <c r="N18" s="444">
        <f t="shared" ref="N18:N28" si="5">SUM(Q18,T18)</f>
        <v>0</v>
      </c>
      <c r="O18" s="444">
        <f t="shared" ref="O18:O28" si="6">SUM(R18,U18)</f>
        <v>0</v>
      </c>
      <c r="P18" s="444">
        <f t="shared" si="3"/>
        <v>0</v>
      </c>
      <c r="Q18" s="444">
        <v>0</v>
      </c>
      <c r="R18" s="444">
        <v>0</v>
      </c>
      <c r="S18" s="444">
        <v>0</v>
      </c>
      <c r="T18" s="444">
        <v>0</v>
      </c>
      <c r="U18" s="444">
        <v>0</v>
      </c>
      <c r="V18" s="444">
        <v>0</v>
      </c>
    </row>
    <row r="19" spans="1:22" s="186" customFormat="1" ht="28.15" customHeight="1">
      <c r="A19" s="34" t="s">
        <v>20</v>
      </c>
      <c r="B19" s="196">
        <f t="shared" si="4"/>
        <v>18.282</v>
      </c>
      <c r="C19" s="196">
        <f t="shared" si="2"/>
        <v>70.406000000000006</v>
      </c>
      <c r="D19" s="196">
        <f t="shared" si="2"/>
        <v>0</v>
      </c>
      <c r="E19" s="435">
        <v>9.3000000000000007</v>
      </c>
      <c r="F19" s="435">
        <v>39.212000000000003</v>
      </c>
      <c r="G19" s="436">
        <v>0</v>
      </c>
      <c r="H19" s="435">
        <v>8.9819999999999993</v>
      </c>
      <c r="I19" s="435">
        <v>31.193999999999999</v>
      </c>
      <c r="J19" s="442">
        <v>0</v>
      </c>
      <c r="K19" s="185" t="s">
        <v>21</v>
      </c>
      <c r="L19" s="41" t="s">
        <v>20</v>
      </c>
      <c r="M19" s="189" t="s">
        <v>21</v>
      </c>
      <c r="N19" s="444">
        <f t="shared" si="5"/>
        <v>0</v>
      </c>
      <c r="O19" s="444">
        <f t="shared" si="6"/>
        <v>0</v>
      </c>
      <c r="P19" s="444">
        <f t="shared" si="3"/>
        <v>0</v>
      </c>
      <c r="Q19" s="444">
        <v>0</v>
      </c>
      <c r="R19" s="444">
        <v>0</v>
      </c>
      <c r="S19" s="444">
        <v>0</v>
      </c>
      <c r="T19" s="444">
        <v>0</v>
      </c>
      <c r="U19" s="444">
        <v>0</v>
      </c>
      <c r="V19" s="444">
        <v>0</v>
      </c>
    </row>
    <row r="20" spans="1:22" s="186" customFormat="1" ht="28.15" customHeight="1">
      <c r="A20" s="34" t="s">
        <v>23</v>
      </c>
      <c r="B20" s="196">
        <f t="shared" si="4"/>
        <v>18.437999999999999</v>
      </c>
      <c r="C20" s="196">
        <f t="shared" si="2"/>
        <v>71.819000000000003</v>
      </c>
      <c r="D20" s="196">
        <f t="shared" si="2"/>
        <v>0</v>
      </c>
      <c r="E20" s="435">
        <v>9.2729999999999997</v>
      </c>
      <c r="F20" s="435">
        <v>37.606000000000002</v>
      </c>
      <c r="G20" s="436">
        <v>0</v>
      </c>
      <c r="H20" s="435">
        <v>9.1649999999999991</v>
      </c>
      <c r="I20" s="435">
        <v>34.213000000000001</v>
      </c>
      <c r="J20" s="442">
        <v>0</v>
      </c>
      <c r="K20" s="185" t="s">
        <v>24</v>
      </c>
      <c r="L20" s="41" t="s">
        <v>23</v>
      </c>
      <c r="M20" s="189" t="s">
        <v>24</v>
      </c>
      <c r="N20" s="444">
        <f t="shared" si="5"/>
        <v>0</v>
      </c>
      <c r="O20" s="444">
        <f t="shared" si="6"/>
        <v>0</v>
      </c>
      <c r="P20" s="444">
        <f t="shared" si="3"/>
        <v>0</v>
      </c>
      <c r="Q20" s="444">
        <v>0</v>
      </c>
      <c r="R20" s="444">
        <v>0</v>
      </c>
      <c r="S20" s="444">
        <v>0</v>
      </c>
      <c r="T20" s="444">
        <v>0</v>
      </c>
      <c r="U20" s="444">
        <v>0</v>
      </c>
      <c r="V20" s="444">
        <v>0</v>
      </c>
    </row>
    <row r="21" spans="1:22" s="186" customFormat="1" ht="28.15" customHeight="1">
      <c r="A21" s="34" t="s">
        <v>26</v>
      </c>
      <c r="B21" s="196">
        <f t="shared" si="4"/>
        <v>20.173999999999999</v>
      </c>
      <c r="C21" s="196">
        <f t="shared" si="2"/>
        <v>76.754000000000005</v>
      </c>
      <c r="D21" s="196">
        <f t="shared" si="2"/>
        <v>0</v>
      </c>
      <c r="E21" s="435">
        <v>10.005000000000001</v>
      </c>
      <c r="F21" s="435">
        <v>39.877000000000002</v>
      </c>
      <c r="G21" s="436">
        <v>0</v>
      </c>
      <c r="H21" s="435">
        <v>10.169</v>
      </c>
      <c r="I21" s="435">
        <v>36.877000000000002</v>
      </c>
      <c r="J21" s="442">
        <v>0</v>
      </c>
      <c r="K21" s="185" t="s">
        <v>27</v>
      </c>
      <c r="L21" s="41" t="s">
        <v>26</v>
      </c>
      <c r="M21" s="189" t="s">
        <v>27</v>
      </c>
      <c r="N21" s="444">
        <f t="shared" si="5"/>
        <v>0</v>
      </c>
      <c r="O21" s="444">
        <f t="shared" si="6"/>
        <v>0</v>
      </c>
      <c r="P21" s="444">
        <f t="shared" si="3"/>
        <v>0</v>
      </c>
      <c r="Q21" s="444">
        <v>0</v>
      </c>
      <c r="R21" s="444">
        <v>0</v>
      </c>
      <c r="S21" s="444">
        <v>0</v>
      </c>
      <c r="T21" s="444">
        <v>0</v>
      </c>
      <c r="U21" s="444">
        <v>0</v>
      </c>
      <c r="V21" s="444">
        <v>0</v>
      </c>
    </row>
    <row r="22" spans="1:22" s="186" customFormat="1" ht="28.15" customHeight="1">
      <c r="A22" s="34" t="s">
        <v>29</v>
      </c>
      <c r="B22" s="196">
        <f t="shared" si="4"/>
        <v>18.584000000000003</v>
      </c>
      <c r="C22" s="196">
        <f t="shared" si="2"/>
        <v>73.213999999999999</v>
      </c>
      <c r="D22" s="196">
        <f t="shared" si="2"/>
        <v>0</v>
      </c>
      <c r="E22" s="435">
        <v>9.3960000000000008</v>
      </c>
      <c r="F22" s="435">
        <v>38.161000000000001</v>
      </c>
      <c r="G22" s="436">
        <v>0</v>
      </c>
      <c r="H22" s="435">
        <v>9.1880000000000006</v>
      </c>
      <c r="I22" s="435">
        <v>35.052999999999997</v>
      </c>
      <c r="J22" s="442">
        <v>0</v>
      </c>
      <c r="K22" s="185" t="s">
        <v>30</v>
      </c>
      <c r="L22" s="41" t="s">
        <v>29</v>
      </c>
      <c r="M22" s="189" t="s">
        <v>30</v>
      </c>
      <c r="N22" s="444">
        <f t="shared" si="5"/>
        <v>0</v>
      </c>
      <c r="O22" s="444">
        <f t="shared" si="6"/>
        <v>0</v>
      </c>
      <c r="P22" s="444">
        <f t="shared" si="3"/>
        <v>0</v>
      </c>
      <c r="Q22" s="444">
        <v>0</v>
      </c>
      <c r="R22" s="444">
        <v>0</v>
      </c>
      <c r="S22" s="444">
        <v>0</v>
      </c>
      <c r="T22" s="444">
        <v>0</v>
      </c>
      <c r="U22" s="444">
        <v>0</v>
      </c>
      <c r="V22" s="444">
        <v>0</v>
      </c>
    </row>
    <row r="23" spans="1:22" s="186" customFormat="1" ht="28.5" customHeight="1">
      <c r="A23" s="34" t="s">
        <v>32</v>
      </c>
      <c r="B23" s="196">
        <f t="shared" si="4"/>
        <v>0</v>
      </c>
      <c r="C23" s="196">
        <f t="shared" si="2"/>
        <v>0</v>
      </c>
      <c r="D23" s="196">
        <f t="shared" si="2"/>
        <v>0</v>
      </c>
      <c r="E23" s="435">
        <v>0</v>
      </c>
      <c r="F23" s="435">
        <v>0</v>
      </c>
      <c r="G23" s="436">
        <v>0</v>
      </c>
      <c r="H23" s="435">
        <v>0</v>
      </c>
      <c r="I23" s="435">
        <v>0</v>
      </c>
      <c r="J23" s="442">
        <v>0</v>
      </c>
      <c r="K23" s="185" t="s">
        <v>33</v>
      </c>
      <c r="L23" s="41" t="s">
        <v>32</v>
      </c>
      <c r="M23" s="189" t="s">
        <v>33</v>
      </c>
      <c r="N23" s="444">
        <f t="shared" si="5"/>
        <v>0</v>
      </c>
      <c r="O23" s="444">
        <f t="shared" si="6"/>
        <v>0</v>
      </c>
      <c r="P23" s="444">
        <f t="shared" si="3"/>
        <v>0</v>
      </c>
      <c r="Q23" s="444">
        <v>0</v>
      </c>
      <c r="R23" s="444">
        <v>0</v>
      </c>
      <c r="S23" s="444">
        <v>0</v>
      </c>
      <c r="T23" s="444">
        <v>0</v>
      </c>
      <c r="U23" s="444">
        <v>0</v>
      </c>
      <c r="V23" s="444">
        <v>0</v>
      </c>
    </row>
    <row r="24" spans="1:22" s="186" customFormat="1" ht="28.5" customHeight="1">
      <c r="A24" s="34" t="s">
        <v>35</v>
      </c>
      <c r="B24" s="196">
        <f t="shared" si="4"/>
        <v>0</v>
      </c>
      <c r="C24" s="196">
        <f t="shared" si="2"/>
        <v>0</v>
      </c>
      <c r="D24" s="196">
        <f t="shared" si="2"/>
        <v>0</v>
      </c>
      <c r="E24" s="435">
        <v>0</v>
      </c>
      <c r="F24" s="435">
        <v>0</v>
      </c>
      <c r="G24" s="436">
        <v>0</v>
      </c>
      <c r="H24" s="435">
        <v>0</v>
      </c>
      <c r="I24" s="435">
        <v>0</v>
      </c>
      <c r="J24" s="442">
        <v>0</v>
      </c>
      <c r="K24" s="185" t="s">
        <v>36</v>
      </c>
      <c r="L24" s="41" t="s">
        <v>35</v>
      </c>
      <c r="M24" s="189" t="s">
        <v>36</v>
      </c>
      <c r="N24" s="444">
        <f t="shared" si="5"/>
        <v>0</v>
      </c>
      <c r="O24" s="444">
        <f t="shared" si="6"/>
        <v>0</v>
      </c>
      <c r="P24" s="444">
        <f t="shared" si="3"/>
        <v>0</v>
      </c>
      <c r="Q24" s="444">
        <v>0</v>
      </c>
      <c r="R24" s="444">
        <v>0</v>
      </c>
      <c r="S24" s="444">
        <v>0</v>
      </c>
      <c r="T24" s="444">
        <v>0</v>
      </c>
      <c r="U24" s="444">
        <v>0</v>
      </c>
      <c r="V24" s="444">
        <v>0</v>
      </c>
    </row>
    <row r="25" spans="1:22" s="186" customFormat="1" ht="28.5" customHeight="1">
      <c r="A25" s="34" t="s">
        <v>38</v>
      </c>
      <c r="B25" s="196">
        <f t="shared" si="4"/>
        <v>0</v>
      </c>
      <c r="C25" s="196">
        <f t="shared" si="2"/>
        <v>0</v>
      </c>
      <c r="D25" s="196">
        <f t="shared" si="2"/>
        <v>0</v>
      </c>
      <c r="E25" s="435">
        <v>0</v>
      </c>
      <c r="F25" s="435">
        <v>0</v>
      </c>
      <c r="G25" s="436">
        <v>0</v>
      </c>
      <c r="H25" s="435">
        <v>0</v>
      </c>
      <c r="I25" s="435">
        <v>0</v>
      </c>
      <c r="J25" s="442">
        <v>0</v>
      </c>
      <c r="K25" s="185" t="s">
        <v>39</v>
      </c>
      <c r="L25" s="41" t="s">
        <v>38</v>
      </c>
      <c r="M25" s="189" t="s">
        <v>39</v>
      </c>
      <c r="N25" s="444">
        <f t="shared" si="5"/>
        <v>0</v>
      </c>
      <c r="O25" s="444">
        <f t="shared" si="6"/>
        <v>0</v>
      </c>
      <c r="P25" s="444">
        <f t="shared" si="3"/>
        <v>0</v>
      </c>
      <c r="Q25" s="444">
        <v>0</v>
      </c>
      <c r="R25" s="444">
        <v>0</v>
      </c>
      <c r="S25" s="444">
        <v>0</v>
      </c>
      <c r="T25" s="444">
        <v>0</v>
      </c>
      <c r="U25" s="444">
        <v>0</v>
      </c>
      <c r="V25" s="444">
        <v>0</v>
      </c>
    </row>
    <row r="26" spans="1:22" s="186" customFormat="1" ht="28.5" customHeight="1">
      <c r="A26" s="34" t="s">
        <v>41</v>
      </c>
      <c r="B26" s="196">
        <f t="shared" si="4"/>
        <v>0</v>
      </c>
      <c r="C26" s="196">
        <f t="shared" si="2"/>
        <v>0</v>
      </c>
      <c r="D26" s="196">
        <f t="shared" si="2"/>
        <v>0</v>
      </c>
      <c r="E26" s="435">
        <v>0</v>
      </c>
      <c r="F26" s="435">
        <v>0</v>
      </c>
      <c r="G26" s="436">
        <v>0</v>
      </c>
      <c r="H26" s="435">
        <v>0</v>
      </c>
      <c r="I26" s="435">
        <v>0</v>
      </c>
      <c r="J26" s="442">
        <v>0</v>
      </c>
      <c r="K26" s="185" t="s">
        <v>42</v>
      </c>
      <c r="L26" s="41" t="s">
        <v>41</v>
      </c>
      <c r="M26" s="189" t="s">
        <v>42</v>
      </c>
      <c r="N26" s="444">
        <f t="shared" si="5"/>
        <v>0</v>
      </c>
      <c r="O26" s="444">
        <f t="shared" si="6"/>
        <v>0</v>
      </c>
      <c r="P26" s="444">
        <f t="shared" si="3"/>
        <v>0</v>
      </c>
      <c r="Q26" s="444">
        <v>0</v>
      </c>
      <c r="R26" s="444">
        <v>0</v>
      </c>
      <c r="S26" s="444">
        <v>0</v>
      </c>
      <c r="T26" s="444">
        <v>0</v>
      </c>
      <c r="U26" s="444">
        <v>0</v>
      </c>
      <c r="V26" s="444">
        <v>0</v>
      </c>
    </row>
    <row r="27" spans="1:22" s="186" customFormat="1" ht="28.5" customHeight="1">
      <c r="A27" s="34" t="s">
        <v>44</v>
      </c>
      <c r="B27" s="196">
        <f t="shared" si="4"/>
        <v>0</v>
      </c>
      <c r="C27" s="196">
        <f t="shared" si="2"/>
        <v>0</v>
      </c>
      <c r="D27" s="196">
        <f t="shared" si="2"/>
        <v>0</v>
      </c>
      <c r="E27" s="435">
        <v>0</v>
      </c>
      <c r="F27" s="435">
        <v>0</v>
      </c>
      <c r="G27" s="436">
        <v>0</v>
      </c>
      <c r="H27" s="435">
        <v>0</v>
      </c>
      <c r="I27" s="435">
        <v>0</v>
      </c>
      <c r="J27" s="442">
        <v>0</v>
      </c>
      <c r="K27" s="185" t="s">
        <v>45</v>
      </c>
      <c r="L27" s="41" t="s">
        <v>44</v>
      </c>
      <c r="M27" s="189" t="s">
        <v>45</v>
      </c>
      <c r="N27" s="444">
        <f t="shared" si="5"/>
        <v>0</v>
      </c>
      <c r="O27" s="444">
        <f t="shared" si="6"/>
        <v>0</v>
      </c>
      <c r="P27" s="444">
        <f t="shared" si="3"/>
        <v>0</v>
      </c>
      <c r="Q27" s="444">
        <v>0</v>
      </c>
      <c r="R27" s="444">
        <v>0</v>
      </c>
      <c r="S27" s="444">
        <v>0</v>
      </c>
      <c r="T27" s="444">
        <v>0</v>
      </c>
      <c r="U27" s="444">
        <v>0</v>
      </c>
      <c r="V27" s="444">
        <v>0</v>
      </c>
    </row>
    <row r="28" spans="1:22" s="186" customFormat="1" ht="28.5" customHeight="1" thickBot="1">
      <c r="A28" s="34" t="s">
        <v>189</v>
      </c>
      <c r="B28" s="437">
        <f t="shared" si="4"/>
        <v>0</v>
      </c>
      <c r="C28" s="438">
        <f t="shared" si="2"/>
        <v>0</v>
      </c>
      <c r="D28" s="438">
        <f t="shared" si="2"/>
        <v>0</v>
      </c>
      <c r="E28" s="435">
        <v>0</v>
      </c>
      <c r="F28" s="435">
        <v>0</v>
      </c>
      <c r="G28" s="439">
        <v>0</v>
      </c>
      <c r="H28" s="435">
        <v>0</v>
      </c>
      <c r="I28" s="435">
        <v>0</v>
      </c>
      <c r="J28" s="443">
        <v>0</v>
      </c>
      <c r="K28" s="185" t="s">
        <v>47</v>
      </c>
      <c r="L28" s="37" t="s">
        <v>189</v>
      </c>
      <c r="M28" s="190" t="s">
        <v>47</v>
      </c>
      <c r="N28" s="444">
        <f t="shared" si="5"/>
        <v>0</v>
      </c>
      <c r="O28" s="444">
        <f t="shared" si="6"/>
        <v>0</v>
      </c>
      <c r="P28" s="444">
        <f t="shared" si="3"/>
        <v>0</v>
      </c>
      <c r="Q28" s="444">
        <v>0</v>
      </c>
      <c r="R28" s="444">
        <v>0</v>
      </c>
      <c r="S28" s="444">
        <v>0</v>
      </c>
      <c r="T28" s="444">
        <v>0</v>
      </c>
      <c r="U28" s="781">
        <v>0</v>
      </c>
      <c r="V28" s="444">
        <v>0</v>
      </c>
    </row>
    <row r="29" spans="1:22" s="193" customFormat="1" ht="11.1" customHeight="1">
      <c r="A29" s="39" t="s">
        <v>1050</v>
      </c>
      <c r="B29" s="178"/>
      <c r="C29" s="191"/>
      <c r="D29" s="39"/>
      <c r="E29" s="191"/>
      <c r="F29" s="191"/>
      <c r="G29" s="39"/>
      <c r="H29" s="191"/>
      <c r="I29" s="191"/>
      <c r="J29" s="39"/>
      <c r="K29" s="192" t="s">
        <v>583</v>
      </c>
      <c r="L29" s="39" t="s">
        <v>1050</v>
      </c>
      <c r="M29" s="39"/>
      <c r="N29" s="39"/>
      <c r="O29" s="39"/>
      <c r="P29" s="39"/>
      <c r="Q29" s="39"/>
      <c r="R29" s="39"/>
      <c r="S29" s="39"/>
      <c r="T29" s="39"/>
      <c r="V29" s="192" t="s">
        <v>583</v>
      </c>
    </row>
    <row r="30" spans="1:22" s="73" customFormat="1" ht="11.25">
      <c r="A30" s="160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60"/>
      <c r="M30" s="103"/>
      <c r="N30" s="103"/>
      <c r="O30" s="103"/>
      <c r="P30" s="103"/>
      <c r="Q30" s="103"/>
      <c r="R30" s="103"/>
      <c r="S30" s="103"/>
      <c r="T30" s="103"/>
      <c r="U30" s="103"/>
    </row>
    <row r="31" spans="1:22" s="73" customFormat="1" ht="11.25">
      <c r="A31" s="103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</row>
    <row r="32" spans="1:22" s="73" customFormat="1" ht="11.25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</row>
    <row r="33" spans="1:21" s="73" customFormat="1" ht="11.25">
      <c r="A33" s="103"/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</row>
    <row r="34" spans="1:21" s="73" customFormat="1" ht="11.25">
      <c r="A34" s="103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</row>
    <row r="35" spans="1:21" s="73" customFormat="1" ht="11.25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</row>
    <row r="36" spans="1:21" s="73" customFormat="1" ht="11.25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</row>
    <row r="37" spans="1:21" s="73" customFormat="1" ht="11.25">
      <c r="A37" s="103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</row>
    <row r="38" spans="1:21" s="73" customFormat="1" ht="11.25">
      <c r="A38" s="103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</row>
    <row r="39" spans="1:21" s="73" customFormat="1" ht="11.25">
      <c r="A39" s="103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</row>
    <row r="40" spans="1:21" s="73" customFormat="1" ht="11.25">
      <c r="A40" s="103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</row>
    <row r="41" spans="1:21" s="73" customFormat="1" ht="11.25">
      <c r="A41" s="103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</row>
    <row r="42" spans="1:21" s="73" customFormat="1" ht="11.25">
      <c r="A42" s="103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</row>
    <row r="43" spans="1:21" s="73" customFormat="1" ht="11.25">
      <c r="A43" s="103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</row>
    <row r="44" spans="1:21" s="73" customFormat="1" ht="11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</row>
    <row r="45" spans="1:21" s="73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</row>
    <row r="46" spans="1:21" s="73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</row>
    <row r="47" spans="1:21" s="73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</row>
    <row r="48" spans="1:21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</row>
    <row r="49" spans="1:21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</row>
    <row r="50" spans="1:21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</row>
    <row r="51" spans="1:21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</row>
    <row r="52" spans="1:21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</row>
    <row r="53" spans="1:21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</row>
    <row r="54" spans="1:21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</row>
    <row r="55" spans="1:21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</row>
    <row r="56" spans="1:21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</row>
    <row r="57" spans="1:21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</row>
    <row r="58" spans="1:21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</row>
    <row r="59" spans="1:21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</row>
    <row r="60" spans="1:21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</row>
    <row r="61" spans="1:21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</row>
    <row r="62" spans="1:21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</row>
    <row r="63" spans="1:21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</row>
    <row r="64" spans="1:21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</row>
    <row r="65" spans="1:21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</row>
    <row r="66" spans="1:21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</row>
    <row r="67" spans="1:21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</row>
    <row r="68" spans="1:21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</row>
    <row r="69" spans="1:21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</row>
    <row r="70" spans="1:21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</row>
    <row r="71" spans="1:21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</row>
    <row r="72" spans="1:21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</row>
    <row r="73" spans="1:21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</row>
    <row r="74" spans="1:21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</row>
    <row r="75" spans="1:21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</row>
    <row r="76" spans="1:21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</row>
    <row r="77" spans="1:21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</row>
    <row r="78" spans="1:21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</row>
    <row r="79" spans="1:21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</row>
    <row r="80" spans="1:21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</row>
    <row r="81" spans="1:21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</row>
    <row r="82" spans="1:21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</row>
    <row r="83" spans="1:21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</row>
    <row r="84" spans="1:21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</row>
    <row r="85" spans="1:21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</row>
    <row r="86" spans="1:21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</row>
    <row r="87" spans="1:21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</row>
    <row r="88" spans="1:21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</row>
    <row r="89" spans="1:21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</row>
    <row r="90" spans="1:21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</row>
    <row r="91" spans="1:21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</row>
    <row r="92" spans="1:21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</row>
    <row r="93" spans="1:21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</row>
    <row r="94" spans="1:21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</row>
    <row r="95" spans="1:21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</row>
    <row r="96" spans="1:21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</row>
    <row r="97" spans="1:21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</row>
    <row r="98" spans="1:21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</row>
    <row r="99" spans="1:21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</row>
    <row r="100" spans="1:21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</row>
    <row r="101" spans="1:21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</row>
    <row r="102" spans="1:21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</row>
    <row r="103" spans="1:21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</row>
  </sheetData>
  <sheetProtection selectLockedCells="1"/>
  <mergeCells count="40">
    <mergeCell ref="L15:M15"/>
    <mergeCell ref="P9:P10"/>
    <mergeCell ref="Q9:Q10"/>
    <mergeCell ref="N9:N10"/>
    <mergeCell ref="O9:O10"/>
    <mergeCell ref="L11:M11"/>
    <mergeCell ref="L12:M12"/>
    <mergeCell ref="L13:M13"/>
    <mergeCell ref="L14:M14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B7:J7"/>
    <mergeCell ref="N7:V7"/>
    <mergeCell ref="B8:D8"/>
    <mergeCell ref="T8:V8"/>
    <mergeCell ref="H8:J8"/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28" man="1"/>
  </colBreaks>
  <ignoredErrors>
    <ignoredError sqref="B15:J15 M15:V15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1.375" style="298" customWidth="1"/>
    <col min="2" max="2" width="8.125" style="67" customWidth="1"/>
    <col min="3" max="3" width="9.625" style="67" customWidth="1"/>
    <col min="4" max="4" width="8.125" style="67" customWidth="1"/>
    <col min="5" max="5" width="9.75" style="67" customWidth="1"/>
    <col min="6" max="6" width="8.125" style="67" customWidth="1"/>
    <col min="7" max="7" width="9.625" style="67" customWidth="1"/>
    <col min="8" max="8" width="8.125" style="67" customWidth="1"/>
    <col min="9" max="9" width="9.625" style="67" customWidth="1"/>
    <col min="10" max="10" width="11.375" style="67" customWidth="1"/>
    <col min="11" max="11" width="8.125" style="67" customWidth="1"/>
    <col min="12" max="12" width="9.625" style="67" customWidth="1"/>
    <col min="13" max="13" width="8.125" style="67" customWidth="1"/>
    <col min="14" max="14" width="9.625" style="67" customWidth="1"/>
    <col min="15" max="15" width="8.125" style="67" customWidth="1"/>
    <col min="16" max="16" width="9.625" style="67" customWidth="1"/>
    <col min="17" max="17" width="8.125" style="67" customWidth="1"/>
    <col min="18" max="18" width="9.625" style="67" customWidth="1"/>
    <col min="19" max="16384" width="9" style="67"/>
  </cols>
  <sheetData>
    <row r="1" spans="1:18" s="73" customFormat="1" ht="14.1" customHeight="1">
      <c r="A1" s="53" t="s">
        <v>524</v>
      </c>
      <c r="I1" s="66" t="s">
        <v>1150</v>
      </c>
      <c r="J1" s="65" t="s">
        <v>1151</v>
      </c>
      <c r="R1" s="66"/>
    </row>
    <row r="2" spans="1:18" ht="14.1" customHeight="1">
      <c r="A2" s="53"/>
      <c r="I2" s="66"/>
      <c r="J2" s="65"/>
      <c r="R2" s="66"/>
    </row>
    <row r="3" spans="1:18" s="70" customFormat="1" ht="20.100000000000001" customHeight="1">
      <c r="A3" s="524" t="s">
        <v>458</v>
      </c>
      <c r="B3" s="524"/>
      <c r="C3" s="524"/>
      <c r="D3" s="524"/>
      <c r="E3" s="524"/>
      <c r="F3" s="524"/>
      <c r="G3" s="524"/>
      <c r="H3" s="524"/>
      <c r="I3" s="524"/>
      <c r="J3" s="524" t="s">
        <v>459</v>
      </c>
      <c r="K3" s="524"/>
      <c r="L3" s="524"/>
      <c r="M3" s="524"/>
      <c r="N3" s="524"/>
      <c r="O3" s="524"/>
      <c r="P3" s="524"/>
      <c r="Q3" s="524"/>
      <c r="R3" s="524"/>
    </row>
    <row r="4" spans="1:18" s="71" customFormat="1" ht="24" customHeight="1">
      <c r="A4" s="571" t="s">
        <v>460</v>
      </c>
      <c r="B4" s="571"/>
      <c r="C4" s="571"/>
      <c r="D4" s="571"/>
      <c r="E4" s="571"/>
      <c r="F4" s="571"/>
      <c r="G4" s="571"/>
      <c r="H4" s="571"/>
      <c r="I4" s="571"/>
      <c r="J4" s="571" t="s">
        <v>461</v>
      </c>
      <c r="K4" s="571"/>
      <c r="L4" s="571"/>
      <c r="M4" s="571"/>
      <c r="N4" s="571"/>
      <c r="O4" s="571"/>
      <c r="P4" s="571"/>
      <c r="Q4" s="571"/>
      <c r="R4" s="571"/>
    </row>
    <row r="5" spans="1:18" s="53" customFormat="1" ht="18" customHeight="1" thickBot="1">
      <c r="A5" s="53" t="s">
        <v>525</v>
      </c>
      <c r="I5" s="66" t="s">
        <v>526</v>
      </c>
      <c r="J5" s="53" t="s">
        <v>525</v>
      </c>
      <c r="R5" s="66" t="s">
        <v>526</v>
      </c>
    </row>
    <row r="6" spans="1:18" s="73" customFormat="1" ht="23.1" customHeight="1">
      <c r="A6" s="492" t="s">
        <v>638</v>
      </c>
      <c r="B6" s="554" t="s">
        <v>639</v>
      </c>
      <c r="C6" s="448"/>
      <c r="D6" s="448"/>
      <c r="E6" s="448"/>
      <c r="F6" s="448"/>
      <c r="G6" s="448"/>
      <c r="H6" s="448"/>
      <c r="I6" s="457"/>
      <c r="J6" s="492" t="s">
        <v>638</v>
      </c>
      <c r="K6" s="554" t="s">
        <v>640</v>
      </c>
      <c r="L6" s="448"/>
      <c r="M6" s="448"/>
      <c r="N6" s="448"/>
      <c r="O6" s="448" t="s">
        <v>641</v>
      </c>
      <c r="P6" s="448"/>
      <c r="Q6" s="448"/>
      <c r="R6" s="457"/>
    </row>
    <row r="7" spans="1:18" s="73" customFormat="1" ht="17.100000000000001" customHeight="1">
      <c r="A7" s="494"/>
      <c r="B7" s="474" t="s">
        <v>642</v>
      </c>
      <c r="C7" s="458"/>
      <c r="D7" s="458" t="s">
        <v>643</v>
      </c>
      <c r="E7" s="458"/>
      <c r="F7" s="458" t="s">
        <v>644</v>
      </c>
      <c r="G7" s="458"/>
      <c r="H7" s="458" t="s">
        <v>645</v>
      </c>
      <c r="I7" s="459"/>
      <c r="J7" s="494"/>
      <c r="K7" s="474" t="s">
        <v>646</v>
      </c>
      <c r="L7" s="458"/>
      <c r="M7" s="458" t="s">
        <v>647</v>
      </c>
      <c r="N7" s="458"/>
      <c r="O7" s="458" t="s">
        <v>648</v>
      </c>
      <c r="P7" s="458"/>
      <c r="Q7" s="458" t="s">
        <v>649</v>
      </c>
      <c r="R7" s="459"/>
    </row>
    <row r="8" spans="1:18" s="73" customFormat="1" ht="17.100000000000001" customHeight="1">
      <c r="A8" s="494"/>
      <c r="B8" s="474"/>
      <c r="C8" s="458"/>
      <c r="D8" s="458"/>
      <c r="E8" s="458"/>
      <c r="F8" s="458"/>
      <c r="G8" s="458"/>
      <c r="H8" s="458"/>
      <c r="I8" s="459"/>
      <c r="J8" s="494"/>
      <c r="K8" s="474"/>
      <c r="L8" s="458"/>
      <c r="M8" s="458"/>
      <c r="N8" s="458"/>
      <c r="O8" s="458"/>
      <c r="P8" s="458"/>
      <c r="Q8" s="458"/>
      <c r="R8" s="459"/>
    </row>
    <row r="9" spans="1:18" s="73" customFormat="1" ht="32.1" customHeight="1">
      <c r="A9" s="496"/>
      <c r="B9" s="408" t="s">
        <v>650</v>
      </c>
      <c r="C9" s="286" t="s">
        <v>651</v>
      </c>
      <c r="D9" s="286" t="s">
        <v>650</v>
      </c>
      <c r="E9" s="286" t="s">
        <v>651</v>
      </c>
      <c r="F9" s="286" t="s">
        <v>650</v>
      </c>
      <c r="G9" s="286" t="s">
        <v>651</v>
      </c>
      <c r="H9" s="286" t="s">
        <v>650</v>
      </c>
      <c r="I9" s="287" t="s">
        <v>651</v>
      </c>
      <c r="J9" s="496"/>
      <c r="K9" s="408" t="s">
        <v>650</v>
      </c>
      <c r="L9" s="286" t="s">
        <v>651</v>
      </c>
      <c r="M9" s="286" t="s">
        <v>650</v>
      </c>
      <c r="N9" s="286" t="s">
        <v>651</v>
      </c>
      <c r="O9" s="286" t="s">
        <v>650</v>
      </c>
      <c r="P9" s="286" t="s">
        <v>651</v>
      </c>
      <c r="Q9" s="286" t="s">
        <v>650</v>
      </c>
      <c r="R9" s="287" t="s">
        <v>651</v>
      </c>
    </row>
    <row r="10" spans="1:18" s="73" customFormat="1" ht="99" customHeight="1">
      <c r="A10" s="195" t="s">
        <v>14</v>
      </c>
      <c r="B10" s="409">
        <v>218</v>
      </c>
      <c r="C10" s="409">
        <v>89524</v>
      </c>
      <c r="D10" s="409">
        <v>10</v>
      </c>
      <c r="E10" s="409">
        <v>8977</v>
      </c>
      <c r="F10" s="409">
        <v>23</v>
      </c>
      <c r="G10" s="409">
        <v>73479</v>
      </c>
      <c r="H10" s="409">
        <v>5</v>
      </c>
      <c r="I10" s="409">
        <v>665</v>
      </c>
      <c r="J10" s="177" t="s">
        <v>14</v>
      </c>
      <c r="K10" s="409">
        <v>33</v>
      </c>
      <c r="L10" s="409">
        <v>4062</v>
      </c>
      <c r="M10" s="409">
        <v>147</v>
      </c>
      <c r="N10" s="409">
        <v>2341</v>
      </c>
      <c r="O10" s="409">
        <v>106</v>
      </c>
      <c r="P10" s="409">
        <v>79838</v>
      </c>
      <c r="Q10" s="409">
        <v>0</v>
      </c>
      <c r="R10" s="409">
        <v>0</v>
      </c>
    </row>
    <row r="11" spans="1:18" s="73" customFormat="1" ht="99" customHeight="1">
      <c r="A11" s="195" t="s">
        <v>430</v>
      </c>
      <c r="B11" s="409">
        <v>246</v>
      </c>
      <c r="C11" s="409">
        <v>84870</v>
      </c>
      <c r="D11" s="409">
        <v>11</v>
      </c>
      <c r="E11" s="409">
        <v>9081</v>
      </c>
      <c r="F11" s="409">
        <v>23</v>
      </c>
      <c r="G11" s="409">
        <v>68354</v>
      </c>
      <c r="H11" s="409">
        <v>3</v>
      </c>
      <c r="I11" s="409">
        <v>278</v>
      </c>
      <c r="J11" s="177" t="s">
        <v>430</v>
      </c>
      <c r="K11" s="409">
        <v>37</v>
      </c>
      <c r="L11" s="409">
        <v>4859</v>
      </c>
      <c r="M11" s="409">
        <v>172</v>
      </c>
      <c r="N11" s="409">
        <v>2298</v>
      </c>
      <c r="O11" s="409">
        <v>106</v>
      </c>
      <c r="P11" s="409">
        <v>75076</v>
      </c>
      <c r="Q11" s="409">
        <v>0</v>
      </c>
      <c r="R11" s="409">
        <v>0</v>
      </c>
    </row>
    <row r="12" spans="1:18" s="73" customFormat="1" ht="99" customHeight="1">
      <c r="A12" s="195">
        <v>2012</v>
      </c>
      <c r="B12" s="409">
        <v>294</v>
      </c>
      <c r="C12" s="409">
        <v>134828.97</v>
      </c>
      <c r="D12" s="409">
        <v>13</v>
      </c>
      <c r="E12" s="409">
        <v>13990</v>
      </c>
      <c r="F12" s="409">
        <v>21</v>
      </c>
      <c r="G12" s="409">
        <v>66465</v>
      </c>
      <c r="H12" s="409">
        <v>3</v>
      </c>
      <c r="I12" s="409">
        <v>278</v>
      </c>
      <c r="J12" s="177" t="s">
        <v>790</v>
      </c>
      <c r="K12" s="409">
        <v>37</v>
      </c>
      <c r="L12" s="409">
        <v>4864.97</v>
      </c>
      <c r="M12" s="409">
        <v>220</v>
      </c>
      <c r="N12" s="409">
        <v>49231</v>
      </c>
      <c r="O12" s="409">
        <v>228</v>
      </c>
      <c r="P12" s="409">
        <v>146632</v>
      </c>
      <c r="Q12" s="409">
        <v>0</v>
      </c>
      <c r="R12" s="409">
        <v>0</v>
      </c>
    </row>
    <row r="13" spans="1:18" s="73" customFormat="1" ht="99" customHeight="1">
      <c r="A13" s="195">
        <v>2013</v>
      </c>
      <c r="B13" s="409">
        <v>286</v>
      </c>
      <c r="C13" s="409">
        <v>130446</v>
      </c>
      <c r="D13" s="409">
        <v>13</v>
      </c>
      <c r="E13" s="409">
        <v>17289</v>
      </c>
      <c r="F13" s="409">
        <v>19</v>
      </c>
      <c r="G13" s="409">
        <v>62380</v>
      </c>
      <c r="H13" s="409">
        <v>4</v>
      </c>
      <c r="I13" s="409">
        <v>450</v>
      </c>
      <c r="J13" s="177" t="s">
        <v>976</v>
      </c>
      <c r="K13" s="409">
        <v>33</v>
      </c>
      <c r="L13" s="409">
        <v>4792</v>
      </c>
      <c r="M13" s="409">
        <v>219</v>
      </c>
      <c r="N13" s="409">
        <v>45765</v>
      </c>
      <c r="O13" s="409">
        <v>143</v>
      </c>
      <c r="P13" s="409">
        <v>102221.93</v>
      </c>
      <c r="Q13" s="409">
        <v>1</v>
      </c>
      <c r="R13" s="409">
        <v>3.59</v>
      </c>
    </row>
    <row r="14" spans="1:18" s="73" customFormat="1" ht="99" customHeight="1" thickBot="1">
      <c r="A14" s="292">
        <v>2014</v>
      </c>
      <c r="B14" s="410">
        <f>SUM(D14,F14,H14,K14,M14)</f>
        <v>287</v>
      </c>
      <c r="C14" s="410">
        <f>SUM(E14,G14,I14,L14,N14)</f>
        <v>123624</v>
      </c>
      <c r="D14" s="411">
        <v>12</v>
      </c>
      <c r="E14" s="411">
        <v>12520</v>
      </c>
      <c r="F14" s="411">
        <v>19</v>
      </c>
      <c r="G14" s="411">
        <v>62380</v>
      </c>
      <c r="H14" s="411">
        <v>6</v>
      </c>
      <c r="I14" s="411">
        <v>1164</v>
      </c>
      <c r="J14" s="183" t="s">
        <v>1069</v>
      </c>
      <c r="K14" s="411">
        <v>33</v>
      </c>
      <c r="L14" s="411">
        <v>4097</v>
      </c>
      <c r="M14" s="411">
        <v>217</v>
      </c>
      <c r="N14" s="412">
        <v>43463</v>
      </c>
      <c r="O14" s="411">
        <v>145</v>
      </c>
      <c r="P14" s="411">
        <v>115030.93</v>
      </c>
      <c r="Q14" s="411">
        <v>1</v>
      </c>
      <c r="R14" s="411">
        <v>4</v>
      </c>
    </row>
    <row r="15" spans="1:18" s="101" customFormat="1" ht="11.1" customHeight="1">
      <c r="A15" s="153" t="s">
        <v>527</v>
      </c>
      <c r="B15" s="297"/>
      <c r="C15" s="297"/>
      <c r="D15" s="297"/>
      <c r="I15" s="99" t="s">
        <v>528</v>
      </c>
      <c r="J15" s="153" t="s">
        <v>527</v>
      </c>
      <c r="K15" s="153"/>
      <c r="R15" s="99" t="s">
        <v>528</v>
      </c>
    </row>
    <row r="16" spans="1:18" s="73" customFormat="1" ht="15" customHeight="1"/>
    <row r="17" s="73" customFormat="1" ht="15" customHeight="1"/>
    <row r="18" s="73" customFormat="1" ht="24" customHeight="1"/>
    <row r="19" s="73" customFormat="1" ht="40.5" customHeight="1"/>
    <row r="20" s="73" customFormat="1" ht="40.5" customHeight="1"/>
    <row r="21" s="73" customFormat="1" ht="40.5" customHeight="1"/>
    <row r="22" s="73" customFormat="1" ht="40.5" customHeight="1"/>
    <row r="23" s="73" customFormat="1" ht="40.5" customHeight="1"/>
    <row r="24" s="73" customFormat="1" ht="14.25" customHeight="1"/>
    <row r="25" s="73" customFormat="1" ht="11.25"/>
    <row r="26" s="73" customFormat="1" ht="11.25"/>
    <row r="27" s="73" customFormat="1" ht="11.25"/>
    <row r="28" s="73" customFormat="1" ht="11.25"/>
    <row r="29" s="73" customFormat="1" ht="11.25"/>
    <row r="30" s="73" customFormat="1" ht="11.25"/>
    <row r="31" s="73" customFormat="1" ht="11.25"/>
    <row r="32" s="73" customFormat="1" ht="11.25"/>
    <row r="33" s="73" customFormat="1" ht="11.25"/>
    <row r="34" s="73" customFormat="1" ht="11.25"/>
    <row r="35" s="73" customFormat="1" ht="11.25"/>
    <row r="36" s="73" customFormat="1" ht="11.25"/>
    <row r="37" s="73" customFormat="1" ht="11.25"/>
    <row r="38" s="73" customFormat="1" ht="11.25"/>
    <row r="39" s="73" customFormat="1" ht="11.25"/>
    <row r="40" s="73" customFormat="1" ht="11.25"/>
    <row r="41" s="73" customFormat="1" ht="11.25"/>
    <row r="42" s="73" customFormat="1" ht="11.25"/>
    <row r="43" s="73" customFormat="1" ht="11.25"/>
    <row r="44" s="73" customFormat="1" ht="11.25"/>
    <row r="45" s="73" customFormat="1" ht="11.25"/>
    <row r="46" s="73" customFormat="1" ht="11.25"/>
    <row r="47" s="73" customFormat="1" ht="11.25"/>
    <row r="48" s="73" customFormat="1" ht="11.25"/>
    <row r="49" s="73" customFormat="1" ht="11.25"/>
    <row r="50" s="73" customFormat="1" ht="11.25"/>
    <row r="51" s="73" customFormat="1" ht="11.25"/>
    <row r="52" s="73" customFormat="1" ht="11.25"/>
    <row r="53" s="73" customFormat="1" ht="11.25"/>
    <row r="54" s="73" customFormat="1" ht="11.25"/>
    <row r="55" s="73" customFormat="1" ht="11.25"/>
    <row r="56" s="73" customFormat="1" ht="11.25"/>
    <row r="57" s="73" customFormat="1" ht="11.25"/>
    <row r="58" s="73" customFormat="1" ht="11.25"/>
    <row r="59" s="73" customFormat="1" ht="11.25"/>
    <row r="60" s="73" customFormat="1" ht="11.25"/>
    <row r="61" s="73" customFormat="1" ht="11.25"/>
    <row r="62" s="73" customFormat="1" ht="11.25"/>
    <row r="63" s="73" customFormat="1" ht="11.25"/>
    <row r="64" s="73" customFormat="1" ht="11.25"/>
    <row r="65" s="73" customFormat="1" ht="11.25"/>
    <row r="66" s="73" customFormat="1" ht="11.25"/>
    <row r="67" s="73" customFormat="1" ht="11.25"/>
    <row r="68" s="73" customFormat="1" ht="11.25"/>
    <row r="69" s="73" customFormat="1" ht="11.25"/>
    <row r="70" s="73" customFormat="1" ht="11.25"/>
    <row r="71" s="73" customFormat="1" ht="11.25"/>
    <row r="72" s="73" customFormat="1" ht="11.25"/>
    <row r="73" s="73" customFormat="1" ht="11.25"/>
    <row r="74" s="73" customFormat="1" ht="11.25"/>
    <row r="75" s="73" customFormat="1" ht="11.25"/>
    <row r="76" s="73" customFormat="1" ht="11.25"/>
    <row r="77" s="73" customFormat="1" ht="11.25"/>
    <row r="78" s="73" customFormat="1" ht="11.25"/>
    <row r="79" s="73" customFormat="1" ht="11.25"/>
    <row r="80" s="73" customFormat="1" ht="11.25"/>
    <row r="81" s="73" customFormat="1" ht="11.25"/>
    <row r="82" s="73" customFormat="1" ht="11.25"/>
    <row r="83" s="73" customFormat="1" ht="11.25"/>
    <row r="84" s="73" customFormat="1" ht="11.25"/>
    <row r="85" s="73" customFormat="1" ht="11.25"/>
    <row r="86" s="73" customFormat="1" ht="11.25"/>
    <row r="87" s="73" customFormat="1" ht="11.25"/>
    <row r="88" s="73" customFormat="1" ht="11.25"/>
    <row r="89" s="73" customFormat="1" ht="11.25"/>
    <row r="90" s="73" customFormat="1" ht="11.25"/>
    <row r="91" s="73" customFormat="1" ht="11.25"/>
    <row r="92" s="73" customFormat="1" ht="11.25"/>
    <row r="93" s="73" customFormat="1" ht="11.25"/>
    <row r="94" s="73" customFormat="1" ht="11.25"/>
    <row r="95" s="73" customFormat="1" ht="11.25"/>
  </sheetData>
  <sheetProtection selectLockedCells="1"/>
  <mergeCells count="17"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  <mergeCell ref="O7:P8"/>
    <mergeCell ref="B7:C8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9" max="1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view="pageBreakPreview" topLeftCell="A7" zoomScaleNormal="100" zoomScaleSheetLayoutView="100" workbookViewId="0">
      <selection activeCell="A2" sqref="A2"/>
    </sheetView>
  </sheetViews>
  <sheetFormatPr defaultRowHeight="14.25"/>
  <cols>
    <col min="1" max="2" width="6.375" style="298" customWidth="1"/>
    <col min="3" max="8" width="11.625" style="67" customWidth="1"/>
    <col min="9" max="16384" width="9" style="67"/>
  </cols>
  <sheetData>
    <row r="1" spans="1:8" s="73" customFormat="1" ht="14.1" customHeight="1">
      <c r="A1" s="65" t="s">
        <v>104</v>
      </c>
      <c r="B1" s="65"/>
      <c r="H1" s="128" t="s">
        <v>1152</v>
      </c>
    </row>
    <row r="2" spans="1:8" ht="14.1" customHeight="1">
      <c r="A2" s="65"/>
      <c r="B2" s="65"/>
      <c r="H2" s="128"/>
    </row>
    <row r="3" spans="1:8" s="70" customFormat="1" ht="20.100000000000001" customHeight="1">
      <c r="A3" s="524" t="s">
        <v>462</v>
      </c>
      <c r="B3" s="524"/>
      <c r="C3" s="524"/>
      <c r="D3" s="524"/>
      <c r="E3" s="524"/>
      <c r="F3" s="524"/>
      <c r="G3" s="524"/>
      <c r="H3" s="524"/>
    </row>
    <row r="4" spans="1:8" s="71" customFormat="1" ht="24" customHeight="1">
      <c r="A4" s="571" t="s">
        <v>463</v>
      </c>
      <c r="B4" s="571"/>
      <c r="C4" s="571"/>
      <c r="D4" s="571"/>
      <c r="E4" s="571"/>
      <c r="F4" s="571"/>
      <c r="G4" s="571"/>
      <c r="H4" s="571"/>
    </row>
    <row r="5" spans="1:8" s="53" customFormat="1" ht="18" customHeight="1" thickBot="1">
      <c r="A5" s="53" t="s">
        <v>191</v>
      </c>
      <c r="H5" s="66" t="s">
        <v>192</v>
      </c>
    </row>
    <row r="6" spans="1:8" s="73" customFormat="1" ht="15" customHeight="1">
      <c r="A6" s="491" t="s">
        <v>193</v>
      </c>
      <c r="B6" s="492"/>
      <c r="C6" s="599" t="s">
        <v>194</v>
      </c>
      <c r="D6" s="448"/>
      <c r="E6" s="574" t="s">
        <v>195</v>
      </c>
      <c r="F6" s="448"/>
      <c r="G6" s="574" t="s">
        <v>652</v>
      </c>
      <c r="H6" s="457"/>
    </row>
    <row r="7" spans="1:8" s="73" customFormat="1" ht="15" customHeight="1">
      <c r="A7" s="493"/>
      <c r="B7" s="494"/>
      <c r="C7" s="463"/>
      <c r="D7" s="454"/>
      <c r="E7" s="454"/>
      <c r="F7" s="454"/>
      <c r="G7" s="454"/>
      <c r="H7" s="460"/>
    </row>
    <row r="8" spans="1:8" s="73" customFormat="1" ht="15" customHeight="1">
      <c r="A8" s="493"/>
      <c r="B8" s="494"/>
      <c r="C8" s="462" t="s">
        <v>196</v>
      </c>
      <c r="D8" s="458" t="s">
        <v>582</v>
      </c>
      <c r="E8" s="458" t="s">
        <v>196</v>
      </c>
      <c r="F8" s="458" t="s">
        <v>582</v>
      </c>
      <c r="G8" s="458" t="s">
        <v>196</v>
      </c>
      <c r="H8" s="459" t="s">
        <v>582</v>
      </c>
    </row>
    <row r="9" spans="1:8" s="73" customFormat="1" ht="15" customHeight="1">
      <c r="A9" s="495"/>
      <c r="B9" s="496"/>
      <c r="C9" s="464"/>
      <c r="D9" s="455"/>
      <c r="E9" s="455"/>
      <c r="F9" s="455"/>
      <c r="G9" s="455"/>
      <c r="H9" s="461"/>
    </row>
    <row r="10" spans="1:8" s="73" customFormat="1" ht="29.1" customHeight="1">
      <c r="A10" s="522" t="s">
        <v>14</v>
      </c>
      <c r="B10" s="522"/>
      <c r="C10" s="41">
        <v>356887</v>
      </c>
      <c r="D10" s="397">
        <v>8.6280000000000001</v>
      </c>
      <c r="E10" s="41">
        <v>356887</v>
      </c>
      <c r="F10" s="397">
        <v>8.6280000000000001</v>
      </c>
      <c r="G10" s="41">
        <v>0</v>
      </c>
      <c r="H10" s="41">
        <v>0</v>
      </c>
    </row>
    <row r="11" spans="1:8" s="73" customFormat="1" ht="29.1" customHeight="1">
      <c r="A11" s="523" t="s">
        <v>430</v>
      </c>
      <c r="B11" s="522"/>
      <c r="C11" s="41">
        <v>466898</v>
      </c>
      <c r="D11" s="397">
        <v>8.5</v>
      </c>
      <c r="E11" s="41">
        <v>466898</v>
      </c>
      <c r="F11" s="397">
        <v>8.5</v>
      </c>
      <c r="G11" s="41">
        <v>0</v>
      </c>
      <c r="H11" s="41">
        <v>0</v>
      </c>
    </row>
    <row r="12" spans="1:8" s="73" customFormat="1" ht="29.1" customHeight="1">
      <c r="A12" s="523" t="s">
        <v>790</v>
      </c>
      <c r="B12" s="522"/>
      <c r="C12" s="41">
        <v>488081</v>
      </c>
      <c r="D12" s="397">
        <v>6.6370000000000005</v>
      </c>
      <c r="E12" s="41">
        <v>488081</v>
      </c>
      <c r="F12" s="397">
        <v>6.6370000000000005</v>
      </c>
      <c r="G12" s="41">
        <v>0</v>
      </c>
      <c r="H12" s="41">
        <v>0</v>
      </c>
    </row>
    <row r="13" spans="1:8" s="73" customFormat="1" ht="29.1" customHeight="1">
      <c r="A13" s="523" t="s">
        <v>1068</v>
      </c>
      <c r="B13" s="522"/>
      <c r="C13" s="41">
        <v>580073</v>
      </c>
      <c r="D13" s="397">
        <v>7.6</v>
      </c>
      <c r="E13" s="41">
        <v>580073</v>
      </c>
      <c r="F13" s="397">
        <v>7.6</v>
      </c>
      <c r="G13" s="41">
        <v>0</v>
      </c>
      <c r="H13" s="41">
        <v>0</v>
      </c>
    </row>
    <row r="14" spans="1:8" s="73" customFormat="1" ht="29.1" customHeight="1">
      <c r="A14" s="519" t="s">
        <v>1072</v>
      </c>
      <c r="B14" s="519"/>
      <c r="C14" s="46">
        <f t="shared" ref="C14:H14" si="0">SUM(C16:C27)</f>
        <v>399153</v>
      </c>
      <c r="D14" s="398">
        <f t="shared" si="0"/>
        <v>9823</v>
      </c>
      <c r="E14" s="46">
        <f>SUM(E16:E27)</f>
        <v>399153</v>
      </c>
      <c r="F14" s="399">
        <f>SUM(F16:F27)</f>
        <v>9823</v>
      </c>
      <c r="G14" s="46">
        <f t="shared" si="0"/>
        <v>0</v>
      </c>
      <c r="H14" s="400">
        <f t="shared" si="0"/>
        <v>0</v>
      </c>
    </row>
    <row r="15" spans="1:8" s="79" customFormat="1" ht="10.7" customHeight="1">
      <c r="A15" s="248"/>
      <c r="B15" s="131"/>
      <c r="C15" s="46"/>
      <c r="D15" s="401"/>
      <c r="E15" s="46"/>
      <c r="F15" s="401"/>
      <c r="G15" s="46"/>
      <c r="H15" s="46"/>
    </row>
    <row r="16" spans="1:8" s="79" customFormat="1" ht="29.1" customHeight="1">
      <c r="A16" s="402" t="s">
        <v>180</v>
      </c>
      <c r="B16" s="403" t="s">
        <v>181</v>
      </c>
      <c r="C16" s="41">
        <f>SUM(E16,G16)</f>
        <v>9767</v>
      </c>
      <c r="D16" s="397">
        <f>SUM(F16,H16)</f>
        <v>135</v>
      </c>
      <c r="E16" s="51">
        <v>9767</v>
      </c>
      <c r="F16" s="169">
        <v>135</v>
      </c>
      <c r="G16" s="51">
        <v>0</v>
      </c>
      <c r="H16" s="170">
        <v>0</v>
      </c>
    </row>
    <row r="17" spans="1:8" s="79" customFormat="1" ht="29.1" customHeight="1">
      <c r="A17" s="402" t="s">
        <v>188</v>
      </c>
      <c r="B17" s="403" t="s">
        <v>18</v>
      </c>
      <c r="C17" s="41">
        <f t="shared" ref="C17:C27" si="1">SUM(E17,G17)</f>
        <v>8856</v>
      </c>
      <c r="D17" s="397">
        <f t="shared" ref="D17:D27" si="2">SUM(F17,H17)</f>
        <v>44</v>
      </c>
      <c r="E17" s="51">
        <v>8856</v>
      </c>
      <c r="F17" s="169">
        <v>44</v>
      </c>
      <c r="G17" s="51">
        <v>0</v>
      </c>
      <c r="H17" s="170">
        <v>0</v>
      </c>
    </row>
    <row r="18" spans="1:8" s="73" customFormat="1" ht="29.1" customHeight="1">
      <c r="A18" s="402" t="s">
        <v>20</v>
      </c>
      <c r="B18" s="403" t="s">
        <v>21</v>
      </c>
      <c r="C18" s="41">
        <f t="shared" si="1"/>
        <v>28016</v>
      </c>
      <c r="D18" s="397">
        <f t="shared" si="2"/>
        <v>667</v>
      </c>
      <c r="E18" s="51">
        <v>28016</v>
      </c>
      <c r="F18" s="169">
        <v>667</v>
      </c>
      <c r="G18" s="51">
        <v>0</v>
      </c>
      <c r="H18" s="170">
        <v>0</v>
      </c>
    </row>
    <row r="19" spans="1:8" s="73" customFormat="1" ht="29.1" customHeight="1">
      <c r="A19" s="402" t="s">
        <v>23</v>
      </c>
      <c r="B19" s="403" t="s">
        <v>24</v>
      </c>
      <c r="C19" s="41">
        <f t="shared" si="1"/>
        <v>61057</v>
      </c>
      <c r="D19" s="397">
        <f t="shared" si="2"/>
        <v>777</v>
      </c>
      <c r="E19" s="51">
        <v>61057</v>
      </c>
      <c r="F19" s="169">
        <v>777</v>
      </c>
      <c r="G19" s="51">
        <v>0</v>
      </c>
      <c r="H19" s="170">
        <v>0</v>
      </c>
    </row>
    <row r="20" spans="1:8" s="73" customFormat="1" ht="29.1" customHeight="1">
      <c r="A20" s="402" t="s">
        <v>26</v>
      </c>
      <c r="B20" s="403" t="s">
        <v>27</v>
      </c>
      <c r="C20" s="41">
        <f t="shared" si="1"/>
        <v>50804</v>
      </c>
      <c r="D20" s="397">
        <f t="shared" si="2"/>
        <v>962</v>
      </c>
      <c r="E20" s="51">
        <v>50804</v>
      </c>
      <c r="F20" s="169">
        <v>962</v>
      </c>
      <c r="G20" s="51">
        <v>0</v>
      </c>
      <c r="H20" s="170">
        <v>0</v>
      </c>
    </row>
    <row r="21" spans="1:8" s="73" customFormat="1" ht="29.1" customHeight="1">
      <c r="A21" s="402" t="s">
        <v>29</v>
      </c>
      <c r="B21" s="403" t="s">
        <v>30</v>
      </c>
      <c r="C21" s="41">
        <f t="shared" si="1"/>
        <v>47417</v>
      </c>
      <c r="D21" s="397">
        <f t="shared" si="2"/>
        <v>1186</v>
      </c>
      <c r="E21" s="51">
        <v>47417</v>
      </c>
      <c r="F21" s="169">
        <v>1186</v>
      </c>
      <c r="G21" s="51">
        <v>0</v>
      </c>
      <c r="H21" s="170">
        <v>0</v>
      </c>
    </row>
    <row r="22" spans="1:8" s="73" customFormat="1" ht="29.1" customHeight="1">
      <c r="A22" s="402" t="s">
        <v>32</v>
      </c>
      <c r="B22" s="403" t="s">
        <v>33</v>
      </c>
      <c r="C22" s="41">
        <f t="shared" si="1"/>
        <v>37368</v>
      </c>
      <c r="D22" s="397">
        <f t="shared" si="2"/>
        <v>1299</v>
      </c>
      <c r="E22" s="51">
        <v>37368</v>
      </c>
      <c r="F22" s="169">
        <v>1299</v>
      </c>
      <c r="G22" s="51">
        <v>0</v>
      </c>
      <c r="H22" s="170">
        <v>0</v>
      </c>
    </row>
    <row r="23" spans="1:8" s="73" customFormat="1" ht="29.1" customHeight="1">
      <c r="A23" s="402" t="s">
        <v>35</v>
      </c>
      <c r="B23" s="403" t="s">
        <v>36</v>
      </c>
      <c r="C23" s="41">
        <f t="shared" si="1"/>
        <v>43916</v>
      </c>
      <c r="D23" s="397">
        <f t="shared" si="2"/>
        <v>1168</v>
      </c>
      <c r="E23" s="51">
        <v>43916</v>
      </c>
      <c r="F23" s="169">
        <v>1168</v>
      </c>
      <c r="G23" s="51">
        <v>0</v>
      </c>
      <c r="H23" s="170">
        <v>0</v>
      </c>
    </row>
    <row r="24" spans="1:8" s="73" customFormat="1" ht="29.1" customHeight="1">
      <c r="A24" s="402" t="s">
        <v>38</v>
      </c>
      <c r="B24" s="403" t="s">
        <v>39</v>
      </c>
      <c r="C24" s="41">
        <f t="shared" si="1"/>
        <v>37046</v>
      </c>
      <c r="D24" s="397">
        <f t="shared" si="2"/>
        <v>1113</v>
      </c>
      <c r="E24" s="51">
        <v>37046</v>
      </c>
      <c r="F24" s="169">
        <v>1113</v>
      </c>
      <c r="G24" s="51">
        <v>0</v>
      </c>
      <c r="H24" s="170">
        <v>0</v>
      </c>
    </row>
    <row r="25" spans="1:8" s="73" customFormat="1" ht="29.1" customHeight="1">
      <c r="A25" s="402" t="s">
        <v>41</v>
      </c>
      <c r="B25" s="403" t="s">
        <v>42</v>
      </c>
      <c r="C25" s="41">
        <f t="shared" si="1"/>
        <v>40798</v>
      </c>
      <c r="D25" s="397">
        <f t="shared" si="2"/>
        <v>937</v>
      </c>
      <c r="E25" s="51">
        <v>40798</v>
      </c>
      <c r="F25" s="169">
        <v>937</v>
      </c>
      <c r="G25" s="51">
        <v>0</v>
      </c>
      <c r="H25" s="170">
        <v>0</v>
      </c>
    </row>
    <row r="26" spans="1:8" s="73" customFormat="1" ht="29.1" customHeight="1">
      <c r="A26" s="402" t="s">
        <v>44</v>
      </c>
      <c r="B26" s="403" t="s">
        <v>45</v>
      </c>
      <c r="C26" s="41">
        <f t="shared" si="1"/>
        <v>26427</v>
      </c>
      <c r="D26" s="397">
        <f t="shared" si="2"/>
        <v>1142</v>
      </c>
      <c r="E26" s="51">
        <v>26427</v>
      </c>
      <c r="F26" s="169">
        <v>1142</v>
      </c>
      <c r="G26" s="51">
        <v>0</v>
      </c>
      <c r="H26" s="170">
        <v>0</v>
      </c>
    </row>
    <row r="27" spans="1:8" s="79" customFormat="1" ht="28.5" customHeight="1" thickBot="1">
      <c r="A27" s="404" t="s">
        <v>189</v>
      </c>
      <c r="B27" s="405" t="s">
        <v>47</v>
      </c>
      <c r="C27" s="55">
        <f t="shared" si="1"/>
        <v>7681</v>
      </c>
      <c r="D27" s="406">
        <f t="shared" si="2"/>
        <v>393</v>
      </c>
      <c r="E27" s="36">
        <v>7681</v>
      </c>
      <c r="F27" s="171">
        <v>393</v>
      </c>
      <c r="G27" s="36">
        <v>0</v>
      </c>
      <c r="H27" s="445">
        <v>0</v>
      </c>
    </row>
    <row r="28" spans="1:8" s="101" customFormat="1" ht="11.1" customHeight="1">
      <c r="A28" s="619" t="s">
        <v>197</v>
      </c>
      <c r="B28" s="619"/>
      <c r="C28" s="619"/>
      <c r="D28" s="619"/>
      <c r="F28" s="297"/>
      <c r="H28" s="99" t="s">
        <v>198</v>
      </c>
    </row>
    <row r="29" spans="1:8" s="101" customFormat="1" ht="11.1" customHeight="1">
      <c r="A29" s="95" t="s">
        <v>199</v>
      </c>
      <c r="B29" s="96"/>
      <c r="C29" s="96"/>
      <c r="D29" s="96"/>
    </row>
    <row r="30" spans="1:8" s="101" customFormat="1" ht="11.1" customHeight="1">
      <c r="A30" s="407" t="s">
        <v>789</v>
      </c>
    </row>
    <row r="31" spans="1:8" s="73" customFormat="1" ht="11.25"/>
    <row r="32" spans="1:8" s="73" customFormat="1" ht="11.25"/>
    <row r="33" s="73" customFormat="1" ht="11.25"/>
    <row r="34" s="73" customFormat="1" ht="11.25"/>
    <row r="35" s="73" customFormat="1" ht="11.25"/>
    <row r="36" s="73" customFormat="1" ht="11.25"/>
    <row r="37" s="73" customFormat="1" ht="11.25"/>
    <row r="38" s="73" customFormat="1" ht="11.25"/>
    <row r="39" s="73" customFormat="1" ht="11.25"/>
    <row r="40" s="73" customFormat="1" ht="11.25"/>
    <row r="41" s="73" customFormat="1" ht="11.25"/>
    <row r="42" s="73" customFormat="1" ht="11.25"/>
    <row r="43" s="73" customFormat="1" ht="11.25"/>
    <row r="44" s="73" customFormat="1" ht="11.25"/>
    <row r="45" s="73" customFormat="1" ht="11.25"/>
    <row r="46" s="73" customFormat="1" ht="11.25"/>
    <row r="47" s="73" customFormat="1" ht="11.25"/>
    <row r="48" s="73" customFormat="1" ht="11.25"/>
    <row r="49" s="73" customFormat="1" ht="11.25"/>
    <row r="50" s="73" customFormat="1" ht="11.25"/>
    <row r="51" s="73" customFormat="1" ht="11.25"/>
    <row r="52" s="73" customFormat="1" ht="11.25"/>
    <row r="53" s="73" customFormat="1" ht="11.25"/>
    <row r="54" s="73" customFormat="1" ht="11.25"/>
    <row r="55" s="73" customFormat="1" ht="11.25"/>
    <row r="56" s="73" customFormat="1" ht="11.25"/>
    <row r="57" s="73" customFormat="1" ht="11.25"/>
    <row r="58" s="73" customFormat="1" ht="11.25"/>
    <row r="59" s="73" customFormat="1" ht="11.25"/>
    <row r="60" s="73" customFormat="1" ht="11.25"/>
    <row r="61" s="73" customFormat="1" ht="11.25"/>
    <row r="62" s="73" customFormat="1" ht="11.25"/>
    <row r="63" s="73" customFormat="1" ht="11.25"/>
    <row r="64" s="73" customFormat="1" ht="11.25"/>
    <row r="65" s="73" customFormat="1" ht="11.25"/>
    <row r="66" s="73" customFormat="1" ht="11.25"/>
    <row r="67" s="73" customFormat="1" ht="11.25"/>
    <row r="68" s="73" customFormat="1" ht="11.25"/>
    <row r="69" s="73" customFormat="1" ht="11.25"/>
    <row r="70" s="73" customFormat="1" ht="11.25"/>
    <row r="71" s="73" customFormat="1" ht="11.25"/>
    <row r="72" s="73" customFormat="1" ht="11.25"/>
    <row r="73" s="73" customFormat="1" ht="11.25"/>
    <row r="74" s="73" customFormat="1" ht="11.25"/>
    <row r="75" s="73" customFormat="1" ht="11.25"/>
    <row r="76" s="73" customFormat="1" ht="11.25"/>
    <row r="77" s="73" customFormat="1" ht="11.25"/>
    <row r="78" s="73" customFormat="1" ht="11.25"/>
    <row r="79" s="73" customFormat="1" ht="11.25"/>
    <row r="80" s="73" customFormat="1" ht="11.25"/>
    <row r="81" s="73" customFormat="1" ht="11.25"/>
    <row r="82" s="73" customFormat="1" ht="11.25"/>
    <row r="83" s="73" customFormat="1" ht="11.25"/>
    <row r="84" s="73" customFormat="1" ht="11.25"/>
    <row r="85" s="73" customFormat="1" ht="11.25"/>
    <row r="86" s="73" customFormat="1" ht="11.25"/>
    <row r="87" s="73" customFormat="1" ht="11.25"/>
    <row r="88" s="73" customFormat="1" ht="11.25"/>
    <row r="89" s="73" customFormat="1" ht="11.25"/>
    <row r="90" s="73" customFormat="1" ht="11.25"/>
    <row r="91" s="73" customFormat="1" ht="11.25"/>
    <row r="92" s="73" customFormat="1" ht="11.25"/>
    <row r="93" s="73" customFormat="1" ht="11.25"/>
    <row r="94" s="73" customFormat="1" ht="11.25"/>
    <row r="95" s="73" customFormat="1" ht="11.25"/>
    <row r="96" s="73" customFormat="1" ht="11.25"/>
    <row r="97" s="73" customFormat="1" ht="11.25"/>
    <row r="98" s="73" customFormat="1" ht="11.25"/>
    <row r="99" s="73" customFormat="1" ht="11.25"/>
    <row r="100" s="73" customFormat="1" ht="11.25"/>
    <row r="101" s="73" customFormat="1" ht="11.25"/>
    <row r="102" s="73" customFormat="1" ht="11.25"/>
    <row r="103" s="73" customFormat="1" ht="11.25"/>
    <row r="104" s="73" customFormat="1" ht="11.25"/>
    <row r="105" s="73" customFormat="1" ht="11.25"/>
    <row r="106" s="73" customFormat="1" ht="11.25"/>
    <row r="107" s="73" customFormat="1" ht="11.25"/>
    <row r="108" s="73" customFormat="1" ht="11.25"/>
    <row r="109" s="73" customFormat="1" ht="11.25"/>
  </sheetData>
  <sheetProtection selectLockedCells="1"/>
  <mergeCells count="18">
    <mergeCell ref="A14:B14"/>
    <mergeCell ref="A28:D28"/>
    <mergeCell ref="G8:G9"/>
    <mergeCell ref="H8:H9"/>
    <mergeCell ref="A10:B10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ignoredErrors>
    <ignoredError sqref="D16:D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C1" zoomScaleNormal="100" zoomScaleSheetLayoutView="100" workbookViewId="0">
      <selection activeCell="A2" sqref="A2"/>
    </sheetView>
  </sheetViews>
  <sheetFormatPr defaultRowHeight="14.25"/>
  <cols>
    <col min="1" max="1" width="8" style="105" customWidth="1"/>
    <col min="2" max="3" width="11.875" style="165" customWidth="1"/>
    <col min="4" max="5" width="11.625" style="165" customWidth="1"/>
    <col min="6" max="6" width="7.375" style="165" customWidth="1"/>
    <col min="7" max="7" width="8.25" style="165" customWidth="1"/>
    <col min="8" max="8" width="11.625" style="165" customWidth="1"/>
    <col min="9" max="13" width="13.875" style="165" customWidth="1"/>
    <col min="14" max="14" width="12.875" style="105" customWidth="1"/>
    <col min="15" max="15" width="12" style="105" customWidth="1"/>
    <col min="16" max="16" width="10.875" style="165" customWidth="1"/>
    <col min="17" max="17" width="12.125" style="165" customWidth="1"/>
    <col min="18" max="19" width="11.625" style="165" customWidth="1"/>
    <col min="20" max="20" width="12.625" style="165" bestFit="1" customWidth="1"/>
    <col min="21" max="21" width="11.625" style="165" customWidth="1"/>
    <col min="22" max="16384" width="9" style="165"/>
  </cols>
  <sheetData>
    <row r="1" spans="1:21" s="73" customFormat="1" ht="14.1" customHeight="1">
      <c r="A1" s="65" t="s">
        <v>1153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28" t="s">
        <v>1154</v>
      </c>
      <c r="O1" s="65" t="s">
        <v>1155</v>
      </c>
      <c r="P1" s="103"/>
      <c r="Q1" s="103"/>
      <c r="R1" s="103"/>
      <c r="S1" s="103"/>
      <c r="T1" s="103"/>
      <c r="U1" s="103"/>
    </row>
    <row r="2" spans="1:21" s="67" customFormat="1" ht="14.1" customHeight="1">
      <c r="A2" s="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28"/>
      <c r="O2" s="65"/>
      <c r="P2" s="165"/>
      <c r="Q2" s="165"/>
      <c r="R2" s="165"/>
      <c r="S2" s="165"/>
      <c r="T2" s="165"/>
      <c r="U2" s="165"/>
    </row>
    <row r="3" spans="1:21" s="70" customFormat="1" ht="24" customHeight="1">
      <c r="A3" s="446" t="s">
        <v>1120</v>
      </c>
      <c r="B3" s="446"/>
      <c r="C3" s="446"/>
      <c r="D3" s="446"/>
      <c r="E3" s="446"/>
      <c r="F3" s="446"/>
      <c r="G3" s="446"/>
      <c r="H3" s="446"/>
      <c r="I3" s="446" t="s">
        <v>464</v>
      </c>
      <c r="J3" s="446"/>
      <c r="K3" s="446"/>
      <c r="L3" s="446"/>
      <c r="M3" s="446"/>
      <c r="N3" s="446"/>
      <c r="O3" s="446" t="s">
        <v>1121</v>
      </c>
      <c r="P3" s="446"/>
      <c r="Q3" s="446"/>
      <c r="R3" s="446"/>
      <c r="S3" s="446"/>
      <c r="T3" s="446"/>
      <c r="U3" s="446"/>
    </row>
    <row r="4" spans="1:21" s="71" customFormat="1" ht="20.100000000000001" customHeight="1">
      <c r="A4" s="571"/>
      <c r="B4" s="571"/>
      <c r="C4" s="571"/>
      <c r="D4" s="571"/>
      <c r="E4" s="571"/>
      <c r="F4" s="571"/>
      <c r="G4" s="571"/>
      <c r="H4" s="571"/>
      <c r="I4" s="130"/>
      <c r="J4" s="130"/>
      <c r="K4" s="130"/>
      <c r="L4" s="130"/>
      <c r="M4" s="130"/>
      <c r="N4" s="130"/>
      <c r="O4" s="452" t="s">
        <v>465</v>
      </c>
      <c r="P4" s="452"/>
      <c r="Q4" s="452"/>
      <c r="R4" s="452"/>
      <c r="S4" s="452"/>
      <c r="T4" s="452"/>
      <c r="U4" s="452"/>
    </row>
    <row r="5" spans="1:21" s="53" customFormat="1" ht="18" customHeight="1" thickBot="1">
      <c r="A5" s="53" t="s">
        <v>200</v>
      </c>
      <c r="H5" s="66"/>
      <c r="N5" s="66" t="s">
        <v>201</v>
      </c>
      <c r="O5" s="53" t="s">
        <v>200</v>
      </c>
      <c r="U5" s="66" t="s">
        <v>201</v>
      </c>
    </row>
    <row r="6" spans="1:21" s="73" customFormat="1" ht="15" customHeight="1">
      <c r="A6" s="492" t="s">
        <v>423</v>
      </c>
      <c r="B6" s="599" t="s">
        <v>202</v>
      </c>
      <c r="C6" s="574" t="s">
        <v>203</v>
      </c>
      <c r="D6" s="574" t="s">
        <v>204</v>
      </c>
      <c r="E6" s="537" t="s">
        <v>205</v>
      </c>
      <c r="F6" s="491"/>
      <c r="G6" s="491"/>
      <c r="H6" s="491"/>
      <c r="I6" s="599" t="s">
        <v>205</v>
      </c>
      <c r="J6" s="574"/>
      <c r="K6" s="574"/>
      <c r="L6" s="574"/>
      <c r="M6" s="621"/>
      <c r="N6" s="510" t="s">
        <v>179</v>
      </c>
      <c r="O6" s="492" t="s">
        <v>581</v>
      </c>
      <c r="P6" s="599" t="s">
        <v>653</v>
      </c>
      <c r="Q6" s="574"/>
      <c r="R6" s="574"/>
      <c r="S6" s="574"/>
      <c r="T6" s="574"/>
      <c r="U6" s="600"/>
    </row>
    <row r="7" spans="1:21" s="73" customFormat="1" ht="15" customHeight="1">
      <c r="A7" s="494"/>
      <c r="B7" s="462"/>
      <c r="C7" s="458"/>
      <c r="D7" s="458"/>
      <c r="E7" s="476"/>
      <c r="F7" s="533"/>
      <c r="G7" s="533"/>
      <c r="H7" s="533"/>
      <c r="I7" s="462"/>
      <c r="J7" s="458"/>
      <c r="K7" s="458"/>
      <c r="L7" s="458"/>
      <c r="M7" s="471"/>
      <c r="N7" s="511"/>
      <c r="O7" s="494"/>
      <c r="P7" s="462"/>
      <c r="Q7" s="458"/>
      <c r="R7" s="458"/>
      <c r="S7" s="458"/>
      <c r="T7" s="458"/>
      <c r="U7" s="459"/>
    </row>
    <row r="8" spans="1:21" s="73" customFormat="1" ht="15" customHeight="1">
      <c r="A8" s="494"/>
      <c r="B8" s="462"/>
      <c r="C8" s="458"/>
      <c r="D8" s="458"/>
      <c r="E8" s="581"/>
      <c r="F8" s="458" t="s">
        <v>654</v>
      </c>
      <c r="G8" s="486" t="s">
        <v>655</v>
      </c>
      <c r="H8" s="459" t="s">
        <v>206</v>
      </c>
      <c r="I8" s="462" t="s">
        <v>207</v>
      </c>
      <c r="J8" s="458" t="s">
        <v>208</v>
      </c>
      <c r="K8" s="458" t="s">
        <v>656</v>
      </c>
      <c r="L8" s="458" t="s">
        <v>657</v>
      </c>
      <c r="M8" s="471" t="s">
        <v>658</v>
      </c>
      <c r="N8" s="511"/>
      <c r="O8" s="494"/>
      <c r="P8" s="462" t="s">
        <v>659</v>
      </c>
      <c r="Q8" s="458" t="s">
        <v>209</v>
      </c>
      <c r="R8" s="458" t="s">
        <v>210</v>
      </c>
      <c r="S8" s="458" t="s">
        <v>211</v>
      </c>
      <c r="T8" s="458" t="s">
        <v>212</v>
      </c>
      <c r="U8" s="459" t="s">
        <v>213</v>
      </c>
    </row>
    <row r="9" spans="1:21" s="73" customFormat="1" ht="15" customHeight="1">
      <c r="A9" s="496"/>
      <c r="B9" s="559"/>
      <c r="C9" s="553"/>
      <c r="D9" s="553"/>
      <c r="E9" s="617"/>
      <c r="F9" s="617"/>
      <c r="G9" s="488"/>
      <c r="H9" s="620"/>
      <c r="I9" s="618"/>
      <c r="J9" s="617"/>
      <c r="K9" s="617"/>
      <c r="L9" s="617"/>
      <c r="M9" s="622"/>
      <c r="N9" s="512"/>
      <c r="O9" s="496"/>
      <c r="P9" s="618"/>
      <c r="Q9" s="617"/>
      <c r="R9" s="617"/>
      <c r="S9" s="617"/>
      <c r="T9" s="617"/>
      <c r="U9" s="620"/>
    </row>
    <row r="10" spans="1:21" s="79" customFormat="1" ht="29.25" customHeight="1">
      <c r="A10" s="195" t="s">
        <v>14</v>
      </c>
      <c r="B10" s="33">
        <v>63107743</v>
      </c>
      <c r="C10" s="33">
        <v>53195036</v>
      </c>
      <c r="D10" s="33">
        <v>9912707</v>
      </c>
      <c r="E10" s="33">
        <v>63107743</v>
      </c>
      <c r="F10" s="33">
        <v>0</v>
      </c>
      <c r="G10" s="33">
        <v>0</v>
      </c>
      <c r="H10" s="33">
        <v>649699</v>
      </c>
      <c r="I10" s="33">
        <v>730</v>
      </c>
      <c r="J10" s="33">
        <v>692397</v>
      </c>
      <c r="K10" s="33">
        <v>3540337</v>
      </c>
      <c r="L10" s="33">
        <v>10726163</v>
      </c>
      <c r="M10" s="33">
        <v>0</v>
      </c>
      <c r="N10" s="291" t="s">
        <v>14</v>
      </c>
      <c r="O10" s="195" t="s">
        <v>14</v>
      </c>
      <c r="P10" s="33">
        <v>0</v>
      </c>
      <c r="Q10" s="33">
        <v>21175415</v>
      </c>
      <c r="R10" s="33">
        <v>5205633</v>
      </c>
      <c r="S10" s="33">
        <v>34099</v>
      </c>
      <c r="T10" s="33">
        <v>19789306</v>
      </c>
      <c r="U10" s="33">
        <v>1293964</v>
      </c>
    </row>
    <row r="11" spans="1:21" s="79" customFormat="1" ht="29.25" customHeight="1">
      <c r="A11" s="195" t="s">
        <v>430</v>
      </c>
      <c r="B11" s="33">
        <v>66873962</v>
      </c>
      <c r="C11" s="33">
        <v>57341748</v>
      </c>
      <c r="D11" s="33">
        <v>9532214</v>
      </c>
      <c r="E11" s="33">
        <f>F11+G11+H11+I11+J11+K11+L11+M11+P11+Q11+R11+S11+T11+U11</f>
        <v>66873962</v>
      </c>
      <c r="F11" s="33">
        <v>1622</v>
      </c>
      <c r="G11" s="33">
        <v>698274</v>
      </c>
      <c r="H11" s="33">
        <v>0</v>
      </c>
      <c r="I11" s="33">
        <v>41859</v>
      </c>
      <c r="J11" s="33">
        <v>835777</v>
      </c>
      <c r="K11" s="33">
        <v>797405</v>
      </c>
      <c r="L11" s="33">
        <v>13418829</v>
      </c>
      <c r="M11" s="33">
        <v>631</v>
      </c>
      <c r="N11" s="291" t="s">
        <v>430</v>
      </c>
      <c r="O11" s="195" t="s">
        <v>430</v>
      </c>
      <c r="P11" s="33">
        <v>0</v>
      </c>
      <c r="Q11" s="33">
        <v>24968931</v>
      </c>
      <c r="R11" s="33">
        <v>5451229</v>
      </c>
      <c r="S11" s="33">
        <v>598463</v>
      </c>
      <c r="T11" s="33">
        <v>18999571</v>
      </c>
      <c r="U11" s="33">
        <v>1061371</v>
      </c>
    </row>
    <row r="12" spans="1:21" s="79" customFormat="1" ht="29.25" customHeight="1">
      <c r="A12" s="195" t="s">
        <v>790</v>
      </c>
      <c r="B12" s="33">
        <v>62764859</v>
      </c>
      <c r="C12" s="33">
        <v>53401922</v>
      </c>
      <c r="D12" s="33">
        <v>9362937</v>
      </c>
      <c r="E12" s="33">
        <v>62764859</v>
      </c>
      <c r="F12" s="33">
        <v>5312</v>
      </c>
      <c r="G12" s="33">
        <v>713676</v>
      </c>
      <c r="H12" s="33">
        <v>552</v>
      </c>
      <c r="I12" s="33">
        <v>55471</v>
      </c>
      <c r="J12" s="33">
        <v>786929</v>
      </c>
      <c r="K12" s="33">
        <v>1350054</v>
      </c>
      <c r="L12" s="33">
        <v>11390046</v>
      </c>
      <c r="M12" s="33">
        <v>687</v>
      </c>
      <c r="N12" s="291" t="s">
        <v>790</v>
      </c>
      <c r="O12" s="195" t="s">
        <v>790</v>
      </c>
      <c r="P12" s="33">
        <v>552</v>
      </c>
      <c r="Q12" s="33">
        <v>23972927</v>
      </c>
      <c r="R12" s="33">
        <v>5367845</v>
      </c>
      <c r="S12" s="33">
        <v>867843</v>
      </c>
      <c r="T12" s="33">
        <v>16808301</v>
      </c>
      <c r="U12" s="33">
        <v>1444664</v>
      </c>
    </row>
    <row r="13" spans="1:21" s="79" customFormat="1" ht="29.25" customHeight="1">
      <c r="A13" s="195" t="s">
        <v>976</v>
      </c>
      <c r="B13" s="33">
        <v>61646820</v>
      </c>
      <c r="C13" s="33">
        <v>53553254</v>
      </c>
      <c r="D13" s="33">
        <v>8093566</v>
      </c>
      <c r="E13" s="33">
        <v>61646820</v>
      </c>
      <c r="F13" s="33">
        <v>6924</v>
      </c>
      <c r="G13" s="33">
        <v>611340</v>
      </c>
      <c r="H13" s="33">
        <v>106</v>
      </c>
      <c r="I13" s="33">
        <v>43006</v>
      </c>
      <c r="J13" s="33">
        <v>943639</v>
      </c>
      <c r="K13" s="33">
        <v>934751</v>
      </c>
      <c r="L13" s="33">
        <v>11955937</v>
      </c>
      <c r="M13" s="33">
        <v>407</v>
      </c>
      <c r="N13" s="291" t="s">
        <v>976</v>
      </c>
      <c r="O13" s="195" t="s">
        <v>976</v>
      </c>
      <c r="P13" s="33">
        <v>161</v>
      </c>
      <c r="Q13" s="33">
        <v>22957627</v>
      </c>
      <c r="R13" s="33">
        <v>6021666</v>
      </c>
      <c r="S13" s="33">
        <v>1582393</v>
      </c>
      <c r="T13" s="33">
        <v>15571580</v>
      </c>
      <c r="U13" s="33">
        <v>1017283</v>
      </c>
    </row>
    <row r="14" spans="1:21" s="79" customFormat="1" ht="29.25" customHeight="1">
      <c r="A14" s="136" t="s">
        <v>1069</v>
      </c>
      <c r="B14" s="45">
        <f t="shared" ref="B14:M14" si="0">SUM(B16:B27)</f>
        <v>65241097</v>
      </c>
      <c r="C14" s="45">
        <f t="shared" si="0"/>
        <v>57412115</v>
      </c>
      <c r="D14" s="45">
        <f t="shared" si="0"/>
        <v>7828982</v>
      </c>
      <c r="E14" s="45">
        <f>F14+G14+H14+I14+J14+K14+L14+M14+P14+Q14+R14+S14+T14+U14</f>
        <v>65241097</v>
      </c>
      <c r="F14" s="45">
        <f t="shared" si="0"/>
        <v>6055</v>
      </c>
      <c r="G14" s="45">
        <f t="shared" si="0"/>
        <v>560055</v>
      </c>
      <c r="H14" s="45">
        <f t="shared" si="0"/>
        <v>0</v>
      </c>
      <c r="I14" s="45">
        <f t="shared" si="0"/>
        <v>48506</v>
      </c>
      <c r="J14" s="45">
        <f t="shared" si="0"/>
        <v>957121</v>
      </c>
      <c r="K14" s="45">
        <f t="shared" si="0"/>
        <v>1156867</v>
      </c>
      <c r="L14" s="45">
        <f t="shared" si="0"/>
        <v>13556833</v>
      </c>
      <c r="M14" s="45">
        <f t="shared" si="0"/>
        <v>0</v>
      </c>
      <c r="N14" s="138" t="s">
        <v>1069</v>
      </c>
      <c r="O14" s="136" t="s">
        <v>1069</v>
      </c>
      <c r="P14" s="45">
        <f t="shared" ref="P14:U14" si="1">SUM(P16:P27)</f>
        <v>0</v>
      </c>
      <c r="Q14" s="45">
        <f t="shared" si="1"/>
        <v>24026389</v>
      </c>
      <c r="R14" s="45">
        <f t="shared" si="1"/>
        <v>5470194</v>
      </c>
      <c r="S14" s="45">
        <f t="shared" si="1"/>
        <v>1777357</v>
      </c>
      <c r="T14" s="45">
        <f t="shared" si="1"/>
        <v>16523439</v>
      </c>
      <c r="U14" s="45">
        <f t="shared" si="1"/>
        <v>1158281</v>
      </c>
    </row>
    <row r="15" spans="1:21" s="73" customFormat="1" ht="8.25" customHeight="1">
      <c r="A15" s="50"/>
      <c r="B15" s="45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15"/>
      <c r="O15" s="50"/>
      <c r="P15" s="33"/>
      <c r="Q15" s="33"/>
      <c r="R15" s="33"/>
      <c r="S15" s="33"/>
      <c r="T15" s="33"/>
      <c r="U15" s="33"/>
    </row>
    <row r="16" spans="1:21" s="73" customFormat="1" ht="29.1" customHeight="1">
      <c r="A16" s="50" t="s">
        <v>187</v>
      </c>
      <c r="B16" s="32">
        <f>C16+D16</f>
        <v>5349832</v>
      </c>
      <c r="C16" s="32">
        <v>4680079</v>
      </c>
      <c r="D16" s="32">
        <v>669753</v>
      </c>
      <c r="E16" s="51">
        <f>SUM(F16:M16,P16:U16)</f>
        <v>5349832</v>
      </c>
      <c r="F16" s="32">
        <v>546</v>
      </c>
      <c r="G16" s="32">
        <v>53789</v>
      </c>
      <c r="H16" s="32">
        <v>0</v>
      </c>
      <c r="I16" s="32">
        <v>0</v>
      </c>
      <c r="J16" s="32">
        <v>67045</v>
      </c>
      <c r="K16" s="32">
        <v>70994</v>
      </c>
      <c r="L16" s="32">
        <v>1129937</v>
      </c>
      <c r="M16" s="32">
        <v>0</v>
      </c>
      <c r="N16" s="315" t="s">
        <v>16</v>
      </c>
      <c r="O16" s="50" t="s">
        <v>793</v>
      </c>
      <c r="P16" s="32">
        <v>0</v>
      </c>
      <c r="Q16" s="32">
        <v>1716530</v>
      </c>
      <c r="R16" s="32">
        <v>473950</v>
      </c>
      <c r="S16" s="32">
        <v>90423</v>
      </c>
      <c r="T16" s="32">
        <v>1628969</v>
      </c>
      <c r="U16" s="32">
        <v>117649</v>
      </c>
    </row>
    <row r="17" spans="1:21" s="73" customFormat="1" ht="29.1" customHeight="1">
      <c r="A17" s="50" t="s">
        <v>188</v>
      </c>
      <c r="B17" s="32">
        <f t="shared" ref="B17:B27" si="2">C17+D17</f>
        <v>4819236</v>
      </c>
      <c r="C17" s="32">
        <v>4227860</v>
      </c>
      <c r="D17" s="32">
        <v>591376</v>
      </c>
      <c r="E17" s="51">
        <f t="shared" ref="E17:E27" si="3">SUM(F17:M17,P17:U17)</f>
        <v>4819236</v>
      </c>
      <c r="F17" s="32">
        <v>121</v>
      </c>
      <c r="G17" s="32">
        <v>39202</v>
      </c>
      <c r="H17" s="32">
        <v>0</v>
      </c>
      <c r="I17" s="32">
        <v>6394</v>
      </c>
      <c r="J17" s="32">
        <v>52823</v>
      </c>
      <c r="K17" s="32">
        <v>58385</v>
      </c>
      <c r="L17" s="32">
        <v>1015608</v>
      </c>
      <c r="M17" s="32">
        <v>0</v>
      </c>
      <c r="N17" s="315" t="s">
        <v>18</v>
      </c>
      <c r="O17" s="50" t="s">
        <v>214</v>
      </c>
      <c r="P17" s="32">
        <v>0</v>
      </c>
      <c r="Q17" s="32">
        <v>1841873</v>
      </c>
      <c r="R17" s="32">
        <v>479751</v>
      </c>
      <c r="S17" s="32">
        <v>141877</v>
      </c>
      <c r="T17" s="32">
        <v>1126056</v>
      </c>
      <c r="U17" s="32">
        <v>57146</v>
      </c>
    </row>
    <row r="18" spans="1:21" s="73" customFormat="1" ht="29.1" customHeight="1">
      <c r="A18" s="50" t="s">
        <v>20</v>
      </c>
      <c r="B18" s="32">
        <f t="shared" si="2"/>
        <v>6206106</v>
      </c>
      <c r="C18" s="32">
        <v>5479361</v>
      </c>
      <c r="D18" s="32">
        <v>726745</v>
      </c>
      <c r="E18" s="51">
        <f t="shared" si="3"/>
        <v>6206106</v>
      </c>
      <c r="F18" s="32">
        <v>768</v>
      </c>
      <c r="G18" s="32">
        <v>51889</v>
      </c>
      <c r="H18" s="32">
        <v>0</v>
      </c>
      <c r="I18" s="32">
        <v>0</v>
      </c>
      <c r="J18" s="32">
        <v>97141</v>
      </c>
      <c r="K18" s="32">
        <v>91577</v>
      </c>
      <c r="L18" s="32">
        <v>1385129</v>
      </c>
      <c r="M18" s="32">
        <v>0</v>
      </c>
      <c r="N18" s="315" t="s">
        <v>21</v>
      </c>
      <c r="O18" s="50" t="s">
        <v>215</v>
      </c>
      <c r="P18" s="32">
        <v>0</v>
      </c>
      <c r="Q18" s="32">
        <v>2094833</v>
      </c>
      <c r="R18" s="32">
        <v>476311</v>
      </c>
      <c r="S18" s="32">
        <v>167926</v>
      </c>
      <c r="T18" s="32">
        <v>1751682</v>
      </c>
      <c r="U18" s="32">
        <v>88850</v>
      </c>
    </row>
    <row r="19" spans="1:21" s="73" customFormat="1" ht="29.1" customHeight="1">
      <c r="A19" s="50" t="s">
        <v>23</v>
      </c>
      <c r="B19" s="32">
        <f t="shared" si="2"/>
        <v>5915109</v>
      </c>
      <c r="C19" s="32">
        <v>5198717</v>
      </c>
      <c r="D19" s="32">
        <v>716392</v>
      </c>
      <c r="E19" s="51">
        <f t="shared" si="3"/>
        <v>5915109</v>
      </c>
      <c r="F19" s="32">
        <v>404</v>
      </c>
      <c r="G19" s="32">
        <v>55121</v>
      </c>
      <c r="H19" s="32">
        <v>0</v>
      </c>
      <c r="I19" s="32">
        <v>13422</v>
      </c>
      <c r="J19" s="32">
        <v>94924</v>
      </c>
      <c r="K19" s="32">
        <v>4903</v>
      </c>
      <c r="L19" s="32">
        <v>943782</v>
      </c>
      <c r="M19" s="32">
        <v>0</v>
      </c>
      <c r="N19" s="315" t="s">
        <v>24</v>
      </c>
      <c r="O19" s="50" t="s">
        <v>216</v>
      </c>
      <c r="P19" s="32">
        <v>0</v>
      </c>
      <c r="Q19" s="32">
        <v>2752215</v>
      </c>
      <c r="R19" s="32">
        <v>416972</v>
      </c>
      <c r="S19" s="32">
        <v>168991</v>
      </c>
      <c r="T19" s="32">
        <v>1337223</v>
      </c>
      <c r="U19" s="32">
        <v>127152</v>
      </c>
    </row>
    <row r="20" spans="1:21" s="73" customFormat="1" ht="29.1" customHeight="1">
      <c r="A20" s="50" t="s">
        <v>26</v>
      </c>
      <c r="B20" s="32">
        <f t="shared" si="2"/>
        <v>5817305</v>
      </c>
      <c r="C20" s="32">
        <v>5151666</v>
      </c>
      <c r="D20" s="32">
        <v>665639</v>
      </c>
      <c r="E20" s="51">
        <f t="shared" si="3"/>
        <v>5817305</v>
      </c>
      <c r="F20" s="32">
        <v>241</v>
      </c>
      <c r="G20" s="32">
        <v>52793</v>
      </c>
      <c r="H20" s="32">
        <v>0</v>
      </c>
      <c r="I20" s="32">
        <v>8822</v>
      </c>
      <c r="J20" s="32">
        <v>88446</v>
      </c>
      <c r="K20" s="32">
        <v>233870</v>
      </c>
      <c r="L20" s="32">
        <v>1336808</v>
      </c>
      <c r="M20" s="32">
        <v>0</v>
      </c>
      <c r="N20" s="315" t="s">
        <v>27</v>
      </c>
      <c r="O20" s="50" t="s">
        <v>794</v>
      </c>
      <c r="P20" s="32">
        <v>0</v>
      </c>
      <c r="Q20" s="32">
        <v>1765930</v>
      </c>
      <c r="R20" s="32">
        <v>476720</v>
      </c>
      <c r="S20" s="32">
        <v>194829</v>
      </c>
      <c r="T20" s="32">
        <v>1546454</v>
      </c>
      <c r="U20" s="32">
        <v>112392</v>
      </c>
    </row>
    <row r="21" spans="1:21" s="73" customFormat="1" ht="29.1" customHeight="1">
      <c r="A21" s="50" t="s">
        <v>29</v>
      </c>
      <c r="B21" s="32">
        <f t="shared" si="2"/>
        <v>5678887</v>
      </c>
      <c r="C21" s="32">
        <v>5077158</v>
      </c>
      <c r="D21" s="32">
        <v>601729</v>
      </c>
      <c r="E21" s="51">
        <f t="shared" si="3"/>
        <v>5678887</v>
      </c>
      <c r="F21" s="32">
        <v>995</v>
      </c>
      <c r="G21" s="32">
        <v>43620</v>
      </c>
      <c r="H21" s="32">
        <v>0</v>
      </c>
      <c r="I21" s="32">
        <v>5600</v>
      </c>
      <c r="J21" s="32">
        <v>84617</v>
      </c>
      <c r="K21" s="32">
        <v>120458</v>
      </c>
      <c r="L21" s="32">
        <v>1368837</v>
      </c>
      <c r="M21" s="32">
        <v>0</v>
      </c>
      <c r="N21" s="315" t="s">
        <v>30</v>
      </c>
      <c r="O21" s="50" t="s">
        <v>795</v>
      </c>
      <c r="P21" s="32">
        <v>0</v>
      </c>
      <c r="Q21" s="32">
        <v>2090192</v>
      </c>
      <c r="R21" s="32">
        <v>441403</v>
      </c>
      <c r="S21" s="32">
        <v>177210</v>
      </c>
      <c r="T21" s="32">
        <v>1246529</v>
      </c>
      <c r="U21" s="32">
        <v>99426</v>
      </c>
    </row>
    <row r="22" spans="1:21" s="73" customFormat="1" ht="29.1" customHeight="1">
      <c r="A22" s="50" t="s">
        <v>32</v>
      </c>
      <c r="B22" s="32">
        <f t="shared" si="2"/>
        <v>5480848</v>
      </c>
      <c r="C22" s="32">
        <v>4825213</v>
      </c>
      <c r="D22" s="32">
        <v>655635</v>
      </c>
      <c r="E22" s="51">
        <f t="shared" si="3"/>
        <v>5480848</v>
      </c>
      <c r="F22" s="32">
        <v>929</v>
      </c>
      <c r="G22" s="32">
        <v>48526</v>
      </c>
      <c r="H22" s="32">
        <v>0</v>
      </c>
      <c r="I22" s="32">
        <v>4994</v>
      </c>
      <c r="J22" s="32">
        <v>97784</v>
      </c>
      <c r="K22" s="32">
        <v>51475</v>
      </c>
      <c r="L22" s="32">
        <v>902529</v>
      </c>
      <c r="M22" s="32">
        <v>0</v>
      </c>
      <c r="N22" s="315" t="s">
        <v>33</v>
      </c>
      <c r="O22" s="50" t="s">
        <v>796</v>
      </c>
      <c r="P22" s="32">
        <v>0</v>
      </c>
      <c r="Q22" s="32">
        <v>2227966</v>
      </c>
      <c r="R22" s="32">
        <v>450615</v>
      </c>
      <c r="S22" s="32">
        <v>191313</v>
      </c>
      <c r="T22" s="32">
        <v>1388318</v>
      </c>
      <c r="U22" s="32">
        <v>116399</v>
      </c>
    </row>
    <row r="23" spans="1:21" s="73" customFormat="1" ht="29.1" customHeight="1">
      <c r="A23" s="50" t="s">
        <v>35</v>
      </c>
      <c r="B23" s="32">
        <f t="shared" si="2"/>
        <v>5054796</v>
      </c>
      <c r="C23" s="32">
        <v>4453859</v>
      </c>
      <c r="D23" s="32">
        <v>600937</v>
      </c>
      <c r="E23" s="51">
        <f t="shared" si="3"/>
        <v>5054796</v>
      </c>
      <c r="F23" s="32">
        <v>121</v>
      </c>
      <c r="G23" s="32">
        <v>48078</v>
      </c>
      <c r="H23" s="32">
        <v>0</v>
      </c>
      <c r="I23" s="32">
        <v>0</v>
      </c>
      <c r="J23" s="32">
        <v>63793</v>
      </c>
      <c r="K23" s="32">
        <v>157403</v>
      </c>
      <c r="L23" s="32">
        <v>1358690</v>
      </c>
      <c r="M23" s="32">
        <v>0</v>
      </c>
      <c r="N23" s="315" t="s">
        <v>36</v>
      </c>
      <c r="O23" s="50" t="s">
        <v>797</v>
      </c>
      <c r="P23" s="32">
        <v>0</v>
      </c>
      <c r="Q23" s="32">
        <v>1577241</v>
      </c>
      <c r="R23" s="32">
        <v>377406</v>
      </c>
      <c r="S23" s="32">
        <v>105623</v>
      </c>
      <c r="T23" s="32">
        <v>1268451</v>
      </c>
      <c r="U23" s="32">
        <v>97990</v>
      </c>
    </row>
    <row r="24" spans="1:21" s="73" customFormat="1" ht="29.25" customHeight="1">
      <c r="A24" s="50" t="s">
        <v>38</v>
      </c>
      <c r="B24" s="32">
        <f t="shared" si="2"/>
        <v>4985502</v>
      </c>
      <c r="C24" s="32">
        <v>4367491</v>
      </c>
      <c r="D24" s="32">
        <v>618011</v>
      </c>
      <c r="E24" s="51">
        <f t="shared" si="3"/>
        <v>4985502</v>
      </c>
      <c r="F24" s="32">
        <v>503</v>
      </c>
      <c r="G24" s="32">
        <v>41145</v>
      </c>
      <c r="H24" s="32">
        <v>0</v>
      </c>
      <c r="I24" s="32">
        <v>0</v>
      </c>
      <c r="J24" s="32">
        <v>63571</v>
      </c>
      <c r="K24" s="32">
        <v>146237</v>
      </c>
      <c r="L24" s="32">
        <v>811762</v>
      </c>
      <c r="M24" s="32">
        <v>0</v>
      </c>
      <c r="N24" s="315" t="s">
        <v>39</v>
      </c>
      <c r="O24" s="50" t="s">
        <v>798</v>
      </c>
      <c r="P24" s="32">
        <v>0</v>
      </c>
      <c r="Q24" s="32">
        <v>1868985</v>
      </c>
      <c r="R24" s="32">
        <v>461707</v>
      </c>
      <c r="S24" s="32">
        <v>141301</v>
      </c>
      <c r="T24" s="32">
        <v>1365148</v>
      </c>
      <c r="U24" s="32">
        <v>85143</v>
      </c>
    </row>
    <row r="25" spans="1:21" s="73" customFormat="1" ht="29.25" customHeight="1">
      <c r="A25" s="50" t="s">
        <v>41</v>
      </c>
      <c r="B25" s="32">
        <f t="shared" si="2"/>
        <v>5515305</v>
      </c>
      <c r="C25" s="32">
        <v>4828408</v>
      </c>
      <c r="D25" s="32">
        <v>686897</v>
      </c>
      <c r="E25" s="51">
        <f t="shared" si="3"/>
        <v>5515305</v>
      </c>
      <c r="F25" s="32">
        <v>828</v>
      </c>
      <c r="G25" s="32">
        <v>37108</v>
      </c>
      <c r="H25" s="32">
        <v>0</v>
      </c>
      <c r="I25" s="32">
        <v>3000</v>
      </c>
      <c r="J25" s="32">
        <v>88056</v>
      </c>
      <c r="K25" s="32">
        <v>53298</v>
      </c>
      <c r="L25" s="32">
        <v>1235479</v>
      </c>
      <c r="M25" s="32">
        <v>0</v>
      </c>
      <c r="N25" s="315" t="s">
        <v>42</v>
      </c>
      <c r="O25" s="50" t="s">
        <v>217</v>
      </c>
      <c r="P25" s="32">
        <v>0</v>
      </c>
      <c r="Q25" s="32">
        <v>2014994</v>
      </c>
      <c r="R25" s="32">
        <v>489129</v>
      </c>
      <c r="S25" s="32">
        <v>167838</v>
      </c>
      <c r="T25" s="32">
        <v>1365762</v>
      </c>
      <c r="U25" s="32">
        <v>59813</v>
      </c>
    </row>
    <row r="26" spans="1:21" s="73" customFormat="1" ht="29.25" customHeight="1">
      <c r="A26" s="50" t="s">
        <v>44</v>
      </c>
      <c r="B26" s="32">
        <f t="shared" si="2"/>
        <v>5640672</v>
      </c>
      <c r="C26" s="32">
        <v>4963817</v>
      </c>
      <c r="D26" s="32">
        <v>676855</v>
      </c>
      <c r="E26" s="51">
        <f t="shared" si="3"/>
        <v>5640672</v>
      </c>
      <c r="F26" s="32">
        <v>281</v>
      </c>
      <c r="G26" s="32">
        <v>47664</v>
      </c>
      <c r="H26" s="32">
        <v>0</v>
      </c>
      <c r="I26" s="32">
        <v>2974</v>
      </c>
      <c r="J26" s="32">
        <v>80645</v>
      </c>
      <c r="K26" s="32">
        <v>60768</v>
      </c>
      <c r="L26" s="32">
        <v>980069</v>
      </c>
      <c r="M26" s="32">
        <v>0</v>
      </c>
      <c r="N26" s="315" t="s">
        <v>45</v>
      </c>
      <c r="O26" s="50" t="s">
        <v>218</v>
      </c>
      <c r="P26" s="32">
        <v>0</v>
      </c>
      <c r="Q26" s="32">
        <v>2380394</v>
      </c>
      <c r="R26" s="32">
        <v>481283</v>
      </c>
      <c r="S26" s="32">
        <v>147637</v>
      </c>
      <c r="T26" s="32">
        <v>1355347</v>
      </c>
      <c r="U26" s="32">
        <v>103610</v>
      </c>
    </row>
    <row r="27" spans="1:21" s="73" customFormat="1" ht="29.25" customHeight="1" thickBot="1">
      <c r="A27" s="254" t="s">
        <v>189</v>
      </c>
      <c r="B27" s="167">
        <f t="shared" si="2"/>
        <v>4777499</v>
      </c>
      <c r="C27" s="36">
        <v>4158486</v>
      </c>
      <c r="D27" s="36">
        <v>619013</v>
      </c>
      <c r="E27" s="36">
        <f t="shared" si="3"/>
        <v>4777499</v>
      </c>
      <c r="F27" s="36">
        <v>318</v>
      </c>
      <c r="G27" s="36">
        <v>41120</v>
      </c>
      <c r="H27" s="36">
        <v>0</v>
      </c>
      <c r="I27" s="36">
        <v>3300</v>
      </c>
      <c r="J27" s="36">
        <v>78276</v>
      </c>
      <c r="K27" s="36">
        <v>107499</v>
      </c>
      <c r="L27" s="36">
        <v>1088203</v>
      </c>
      <c r="M27" s="57">
        <v>0</v>
      </c>
      <c r="N27" s="395" t="s">
        <v>47</v>
      </c>
      <c r="O27" s="254" t="s">
        <v>219</v>
      </c>
      <c r="P27" s="167">
        <v>0</v>
      </c>
      <c r="Q27" s="36">
        <v>1695236</v>
      </c>
      <c r="R27" s="36">
        <v>444947</v>
      </c>
      <c r="S27" s="36">
        <v>82389</v>
      </c>
      <c r="T27" s="36">
        <v>1143500</v>
      </c>
      <c r="U27" s="36">
        <v>92711</v>
      </c>
    </row>
    <row r="28" spans="1:21" s="156" customFormat="1" ht="11.1" customHeight="1">
      <c r="A28" s="156" t="s">
        <v>197</v>
      </c>
      <c r="B28" s="168"/>
      <c r="C28" s="168"/>
      <c r="D28" s="168"/>
      <c r="E28" s="168"/>
      <c r="H28" s="99"/>
      <c r="I28" s="168"/>
      <c r="M28" s="168"/>
      <c r="N28" s="99" t="s">
        <v>198</v>
      </c>
      <c r="O28" s="156" t="s">
        <v>197</v>
      </c>
      <c r="Q28" s="168"/>
      <c r="R28" s="168"/>
      <c r="T28" s="168"/>
      <c r="U28" s="99" t="s">
        <v>198</v>
      </c>
    </row>
    <row r="29" spans="1:21" s="156" customFormat="1" ht="11.1" customHeight="1">
      <c r="A29" s="156" t="s">
        <v>220</v>
      </c>
      <c r="H29" s="168"/>
      <c r="N29" s="99" t="s">
        <v>221</v>
      </c>
      <c r="O29" s="156" t="s">
        <v>222</v>
      </c>
      <c r="U29" s="99" t="s">
        <v>221</v>
      </c>
    </row>
    <row r="30" spans="1:21" s="164" customFormat="1" ht="11.1" customHeight="1">
      <c r="A30" s="160" t="s">
        <v>223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</row>
    <row r="31" spans="1:21" s="103" customFormat="1" ht="11.25">
      <c r="A31" s="396"/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</row>
    <row r="32" spans="1:21" s="103" customFormat="1" ht="11.25"/>
    <row r="33" s="103" customFormat="1" ht="11.25"/>
    <row r="34" s="103" customFormat="1" ht="11.25"/>
    <row r="35" s="103" customFormat="1" ht="11.25"/>
  </sheetData>
  <sheetProtection selectLockedCells="1"/>
  <mergeCells count="29">
    <mergeCell ref="I6:M7"/>
    <mergeCell ref="N6:N9"/>
    <mergeCell ref="O6:O9"/>
    <mergeCell ref="P6:U7"/>
    <mergeCell ref="I8:I9"/>
    <mergeCell ref="J8:J9"/>
    <mergeCell ref="S8:S9"/>
    <mergeCell ref="T8:T9"/>
    <mergeCell ref="U8:U9"/>
    <mergeCell ref="K8:K9"/>
    <mergeCell ref="R8:R9"/>
    <mergeCell ref="L8:L9"/>
    <mergeCell ref="M8:M9"/>
    <mergeCell ref="P8:P9"/>
    <mergeCell ref="Q8:Q9"/>
    <mergeCell ref="A3:H3"/>
    <mergeCell ref="I3:N3"/>
    <mergeCell ref="O3:U3"/>
    <mergeCell ref="A4:H4"/>
    <mergeCell ref="O4:U4"/>
    <mergeCell ref="E6:H7"/>
    <mergeCell ref="A6:A9"/>
    <mergeCell ref="B6:B9"/>
    <mergeCell ref="C6:C9"/>
    <mergeCell ref="D6:D9"/>
    <mergeCell ref="E8:E9"/>
    <mergeCell ref="F8:F9"/>
    <mergeCell ref="G8:G9"/>
    <mergeCell ref="H8:H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2" manualBreakCount="2">
    <brk id="8" max="29" man="1"/>
    <brk id="14" max="29" man="1"/>
  </colBreaks>
  <ignoredErrors>
    <ignoredError sqref="E14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5.625" style="105" customWidth="1"/>
    <col min="2" max="2" width="10.625" style="105" customWidth="1"/>
    <col min="3" max="5" width="7.125" style="165" customWidth="1"/>
    <col min="6" max="6" width="7.5" style="165" customWidth="1"/>
    <col min="7" max="7" width="9.375" style="165" customWidth="1"/>
    <col min="8" max="9" width="9.25" style="165" customWidth="1"/>
    <col min="10" max="10" width="9.375" style="166" customWidth="1"/>
    <col min="11" max="11" width="10.625" style="105" customWidth="1"/>
    <col min="12" max="12" width="11.625" style="165" customWidth="1"/>
    <col min="13" max="16" width="11.875" style="165" customWidth="1"/>
    <col min="17" max="17" width="12.625" style="165" customWidth="1"/>
    <col min="18" max="18" width="6.625" style="165" customWidth="1"/>
    <col min="19" max="20" width="6.625" style="166" customWidth="1"/>
    <col min="21" max="23" width="8.625" style="165" customWidth="1"/>
    <col min="24" max="24" width="8.875" style="165" customWidth="1"/>
    <col min="25" max="25" width="9.125" style="165" customWidth="1"/>
    <col min="26" max="26" width="8.125" style="165" customWidth="1"/>
    <col min="27" max="27" width="10.625" style="165" customWidth="1"/>
    <col min="28" max="28" width="6.625" style="165" customWidth="1"/>
    <col min="29" max="29" width="11.625" style="105" customWidth="1"/>
    <col min="30" max="33" width="10.625" style="165" customWidth="1"/>
    <col min="34" max="34" width="10.625" style="67" customWidth="1"/>
    <col min="35" max="35" width="11.125" style="67" customWidth="1"/>
    <col min="36" max="16384" width="9" style="67"/>
  </cols>
  <sheetData>
    <row r="1" spans="1:35" s="73" customFormat="1" ht="14.1" customHeight="1">
      <c r="J1" s="66" t="s">
        <v>1051</v>
      </c>
      <c r="K1" s="65" t="s">
        <v>1052</v>
      </c>
      <c r="L1" s="128"/>
      <c r="M1" s="128"/>
      <c r="N1" s="103"/>
      <c r="O1" s="103"/>
      <c r="P1" s="103"/>
      <c r="Q1" s="103"/>
      <c r="R1" s="103"/>
      <c r="S1" s="129"/>
      <c r="T1" s="129"/>
      <c r="U1" s="103"/>
      <c r="V1" s="103"/>
      <c r="W1" s="103"/>
      <c r="X1" s="103"/>
      <c r="Y1" s="103"/>
      <c r="Z1" s="103"/>
      <c r="AA1" s="128" t="s">
        <v>1156</v>
      </c>
      <c r="AB1" s="65" t="s">
        <v>1157</v>
      </c>
      <c r="AD1" s="103"/>
      <c r="AE1" s="103"/>
      <c r="AF1" s="103"/>
      <c r="AG1" s="103"/>
    </row>
    <row r="2" spans="1:35" s="73" customFormat="1" ht="14.1" customHeight="1">
      <c r="J2" s="66"/>
      <c r="K2" s="65"/>
      <c r="L2" s="128"/>
      <c r="M2" s="128"/>
      <c r="N2" s="103"/>
      <c r="O2" s="103"/>
      <c r="P2" s="103"/>
      <c r="Q2" s="103"/>
      <c r="R2" s="103"/>
      <c r="S2" s="129"/>
      <c r="T2" s="129"/>
      <c r="U2" s="103"/>
      <c r="V2" s="103"/>
      <c r="W2" s="103"/>
      <c r="X2" s="103"/>
      <c r="Y2" s="103"/>
      <c r="Z2" s="103"/>
      <c r="AA2" s="128"/>
      <c r="AB2" s="128"/>
      <c r="AC2" s="65"/>
      <c r="AD2" s="103"/>
      <c r="AE2" s="103"/>
      <c r="AF2" s="103"/>
      <c r="AG2" s="103"/>
    </row>
    <row r="3" spans="1:35" s="70" customFormat="1" ht="20.100000000000001" customHeight="1">
      <c r="A3" s="651" t="s">
        <v>466</v>
      </c>
      <c r="B3" s="651"/>
      <c r="C3" s="651"/>
      <c r="D3" s="651"/>
      <c r="E3" s="651"/>
      <c r="F3" s="651"/>
      <c r="G3" s="651"/>
      <c r="H3" s="651"/>
      <c r="I3" s="651"/>
      <c r="J3" s="651"/>
      <c r="K3" s="539" t="s">
        <v>467</v>
      </c>
      <c r="L3" s="539"/>
      <c r="M3" s="539"/>
      <c r="N3" s="539"/>
      <c r="O3" s="539"/>
      <c r="P3" s="539"/>
      <c r="Q3" s="539"/>
      <c r="R3" s="571" t="s">
        <v>690</v>
      </c>
      <c r="S3" s="571"/>
      <c r="T3" s="571"/>
      <c r="U3" s="571"/>
      <c r="V3" s="571"/>
      <c r="W3" s="571"/>
      <c r="X3" s="571"/>
      <c r="Y3" s="571"/>
      <c r="Z3" s="571"/>
      <c r="AA3" s="571"/>
      <c r="AB3" s="539" t="s">
        <v>467</v>
      </c>
      <c r="AC3" s="539"/>
      <c r="AD3" s="539"/>
      <c r="AE3" s="539"/>
      <c r="AF3" s="539"/>
      <c r="AG3" s="539"/>
      <c r="AH3" s="539"/>
      <c r="AI3" s="539"/>
    </row>
    <row r="4" spans="1:35" s="71" customFormat="1" ht="24" customHeight="1">
      <c r="A4" s="571" t="s">
        <v>469</v>
      </c>
      <c r="B4" s="571"/>
      <c r="C4" s="571"/>
      <c r="D4" s="571"/>
      <c r="E4" s="571"/>
      <c r="F4" s="571"/>
      <c r="G4" s="571"/>
      <c r="H4" s="571"/>
      <c r="I4" s="571"/>
      <c r="J4" s="571"/>
      <c r="K4" s="130"/>
      <c r="R4" s="452" t="s">
        <v>691</v>
      </c>
      <c r="S4" s="452"/>
      <c r="T4" s="452"/>
      <c r="U4" s="452"/>
      <c r="V4" s="452"/>
      <c r="W4" s="452"/>
      <c r="X4" s="452"/>
      <c r="Y4" s="452"/>
      <c r="Z4" s="452"/>
      <c r="AA4" s="452"/>
      <c r="AB4" s="626" t="s">
        <v>468</v>
      </c>
      <c r="AC4" s="626"/>
      <c r="AD4" s="626"/>
      <c r="AE4" s="626"/>
      <c r="AF4" s="626"/>
      <c r="AG4" s="626"/>
      <c r="AH4" s="626"/>
      <c r="AI4" s="626"/>
    </row>
    <row r="5" spans="1:35" s="53" customFormat="1" ht="18" customHeight="1" thickBot="1">
      <c r="A5" s="53" t="s">
        <v>224</v>
      </c>
      <c r="J5" s="66" t="s">
        <v>225</v>
      </c>
      <c r="K5" s="53" t="s">
        <v>224</v>
      </c>
      <c r="R5" s="66" t="s">
        <v>190</v>
      </c>
      <c r="S5" s="53" t="s">
        <v>190</v>
      </c>
      <c r="T5" s="72"/>
      <c r="AA5" s="66" t="s">
        <v>225</v>
      </c>
      <c r="AB5" s="53" t="s">
        <v>224</v>
      </c>
      <c r="AG5" s="66"/>
      <c r="AI5" s="66" t="s">
        <v>225</v>
      </c>
    </row>
    <row r="6" spans="1:35" s="73" customFormat="1" ht="12.75" customHeight="1">
      <c r="A6" s="635" t="s">
        <v>612</v>
      </c>
      <c r="B6" s="636"/>
      <c r="C6" s="652" t="s">
        <v>226</v>
      </c>
      <c r="D6" s="653"/>
      <c r="E6" s="653"/>
      <c r="F6" s="654"/>
      <c r="G6" s="641" t="s">
        <v>227</v>
      </c>
      <c r="H6" s="642"/>
      <c r="I6" s="642"/>
      <c r="J6" s="642"/>
      <c r="K6" s="513" t="s">
        <v>228</v>
      </c>
      <c r="L6" s="491" t="s">
        <v>229</v>
      </c>
      <c r="M6" s="491"/>
      <c r="N6" s="491"/>
      <c r="O6" s="491"/>
      <c r="P6" s="491"/>
      <c r="Q6" s="491"/>
      <c r="R6" s="670" t="s">
        <v>1117</v>
      </c>
      <c r="S6" s="671"/>
      <c r="T6" s="675" t="s">
        <v>230</v>
      </c>
      <c r="U6" s="669" t="s">
        <v>231</v>
      </c>
      <c r="V6" s="670"/>
      <c r="W6" s="671"/>
      <c r="X6" s="669" t="s">
        <v>232</v>
      </c>
      <c r="Y6" s="670"/>
      <c r="Z6" s="690"/>
      <c r="AA6" s="681" t="s">
        <v>233</v>
      </c>
      <c r="AB6" s="635" t="s">
        <v>612</v>
      </c>
      <c r="AC6" s="636"/>
      <c r="AD6" s="510" t="s">
        <v>234</v>
      </c>
      <c r="AE6" s="491"/>
      <c r="AF6" s="491"/>
      <c r="AG6" s="491"/>
      <c r="AH6" s="491"/>
      <c r="AI6" s="491"/>
    </row>
    <row r="7" spans="1:35" s="73" customFormat="1" ht="12.75" customHeight="1">
      <c r="A7" s="637"/>
      <c r="B7" s="638"/>
      <c r="C7" s="655"/>
      <c r="D7" s="656"/>
      <c r="E7" s="656"/>
      <c r="F7" s="657"/>
      <c r="G7" s="643"/>
      <c r="H7" s="644"/>
      <c r="I7" s="644"/>
      <c r="J7" s="644"/>
      <c r="K7" s="514"/>
      <c r="L7" s="533"/>
      <c r="M7" s="533"/>
      <c r="N7" s="533"/>
      <c r="O7" s="533"/>
      <c r="P7" s="533"/>
      <c r="Q7" s="533"/>
      <c r="R7" s="673"/>
      <c r="S7" s="674"/>
      <c r="T7" s="676"/>
      <c r="U7" s="672"/>
      <c r="V7" s="673"/>
      <c r="W7" s="674"/>
      <c r="X7" s="672"/>
      <c r="Y7" s="673"/>
      <c r="Z7" s="691"/>
      <c r="AA7" s="682"/>
      <c r="AB7" s="637"/>
      <c r="AC7" s="638"/>
      <c r="AD7" s="625"/>
      <c r="AE7" s="533"/>
      <c r="AF7" s="533"/>
      <c r="AG7" s="533"/>
      <c r="AH7" s="533"/>
      <c r="AI7" s="533"/>
    </row>
    <row r="8" spans="1:35" s="73" customFormat="1" ht="12.75" customHeight="1">
      <c r="A8" s="637"/>
      <c r="B8" s="638"/>
      <c r="C8" s="645" t="s">
        <v>235</v>
      </c>
      <c r="D8" s="648" t="s">
        <v>1118</v>
      </c>
      <c r="E8" s="658" t="s">
        <v>236</v>
      </c>
      <c r="F8" s="658" t="s">
        <v>237</v>
      </c>
      <c r="G8" s="661" t="s">
        <v>238</v>
      </c>
      <c r="H8" s="662"/>
      <c r="I8" s="662"/>
      <c r="J8" s="664" t="s">
        <v>1119</v>
      </c>
      <c r="K8" s="514"/>
      <c r="L8" s="526" t="s">
        <v>239</v>
      </c>
      <c r="M8" s="486" t="s">
        <v>663</v>
      </c>
      <c r="N8" s="632" t="s">
        <v>240</v>
      </c>
      <c r="O8" s="632" t="s">
        <v>241</v>
      </c>
      <c r="P8" s="486" t="s">
        <v>242</v>
      </c>
      <c r="Q8" s="687" t="s">
        <v>424</v>
      </c>
      <c r="R8" s="629" t="s">
        <v>243</v>
      </c>
      <c r="S8" s="692" t="s">
        <v>244</v>
      </c>
      <c r="T8" s="676"/>
      <c r="U8" s="695" t="s">
        <v>245</v>
      </c>
      <c r="V8" s="684" t="s">
        <v>246</v>
      </c>
      <c r="W8" s="684" t="s">
        <v>247</v>
      </c>
      <c r="X8" s="678" t="s">
        <v>664</v>
      </c>
      <c r="Y8" s="678" t="s">
        <v>248</v>
      </c>
      <c r="Z8" s="678" t="s">
        <v>249</v>
      </c>
      <c r="AA8" s="682"/>
      <c r="AB8" s="637"/>
      <c r="AC8" s="638"/>
      <c r="AD8" s="507" t="s">
        <v>250</v>
      </c>
      <c r="AE8" s="486" t="s">
        <v>425</v>
      </c>
      <c r="AF8" s="475" t="s">
        <v>988</v>
      </c>
      <c r="AG8" s="475" t="s">
        <v>665</v>
      </c>
      <c r="AH8" s="475" t="s">
        <v>666</v>
      </c>
      <c r="AI8" s="475" t="s">
        <v>1054</v>
      </c>
    </row>
    <row r="9" spans="1:35" s="73" customFormat="1" ht="12.75" customHeight="1">
      <c r="A9" s="637"/>
      <c r="B9" s="638"/>
      <c r="C9" s="646"/>
      <c r="D9" s="649"/>
      <c r="E9" s="659"/>
      <c r="F9" s="659"/>
      <c r="G9" s="663"/>
      <c r="H9" s="656"/>
      <c r="I9" s="656"/>
      <c r="J9" s="665"/>
      <c r="K9" s="514"/>
      <c r="L9" s="580"/>
      <c r="M9" s="487"/>
      <c r="N9" s="633"/>
      <c r="O9" s="633"/>
      <c r="P9" s="487"/>
      <c r="Q9" s="688"/>
      <c r="R9" s="630"/>
      <c r="S9" s="693"/>
      <c r="T9" s="676"/>
      <c r="U9" s="696"/>
      <c r="V9" s="685"/>
      <c r="W9" s="685"/>
      <c r="X9" s="679"/>
      <c r="Y9" s="679"/>
      <c r="Z9" s="679"/>
      <c r="AA9" s="682"/>
      <c r="AB9" s="637"/>
      <c r="AC9" s="638"/>
      <c r="AD9" s="516"/>
      <c r="AE9" s="499"/>
      <c r="AF9" s="623"/>
      <c r="AG9" s="623"/>
      <c r="AH9" s="623"/>
      <c r="AI9" s="623"/>
    </row>
    <row r="10" spans="1:35" s="73" customFormat="1" ht="12.75" customHeight="1">
      <c r="A10" s="637"/>
      <c r="B10" s="638"/>
      <c r="C10" s="646"/>
      <c r="D10" s="649"/>
      <c r="E10" s="659"/>
      <c r="F10" s="659"/>
      <c r="G10" s="667" t="s">
        <v>251</v>
      </c>
      <c r="H10" s="658" t="s">
        <v>252</v>
      </c>
      <c r="I10" s="658" t="s">
        <v>446</v>
      </c>
      <c r="J10" s="665"/>
      <c r="K10" s="514"/>
      <c r="L10" s="580"/>
      <c r="M10" s="487"/>
      <c r="N10" s="633"/>
      <c r="O10" s="633"/>
      <c r="P10" s="487"/>
      <c r="Q10" s="688"/>
      <c r="R10" s="630"/>
      <c r="S10" s="693"/>
      <c r="T10" s="676"/>
      <c r="U10" s="696"/>
      <c r="V10" s="685"/>
      <c r="W10" s="685"/>
      <c r="X10" s="679"/>
      <c r="Y10" s="679"/>
      <c r="Z10" s="679"/>
      <c r="AA10" s="682"/>
      <c r="AB10" s="637"/>
      <c r="AC10" s="638"/>
      <c r="AD10" s="516"/>
      <c r="AE10" s="499"/>
      <c r="AF10" s="623"/>
      <c r="AG10" s="623"/>
      <c r="AH10" s="623"/>
      <c r="AI10" s="623"/>
    </row>
    <row r="11" spans="1:35" s="73" customFormat="1" ht="35.1" customHeight="1">
      <c r="A11" s="639"/>
      <c r="B11" s="640"/>
      <c r="C11" s="647"/>
      <c r="D11" s="650"/>
      <c r="E11" s="660"/>
      <c r="F11" s="660"/>
      <c r="G11" s="668"/>
      <c r="H11" s="660"/>
      <c r="I11" s="660"/>
      <c r="J11" s="666"/>
      <c r="K11" s="515"/>
      <c r="L11" s="527"/>
      <c r="M11" s="488"/>
      <c r="N11" s="634"/>
      <c r="O11" s="634"/>
      <c r="P11" s="488"/>
      <c r="Q11" s="689"/>
      <c r="R11" s="631"/>
      <c r="S11" s="694"/>
      <c r="T11" s="677"/>
      <c r="U11" s="697"/>
      <c r="V11" s="686"/>
      <c r="W11" s="686"/>
      <c r="X11" s="680"/>
      <c r="Y11" s="680"/>
      <c r="Z11" s="680"/>
      <c r="AA11" s="683"/>
      <c r="AB11" s="639"/>
      <c r="AC11" s="640"/>
      <c r="AD11" s="517"/>
      <c r="AE11" s="500"/>
      <c r="AF11" s="624"/>
      <c r="AG11" s="624"/>
      <c r="AH11" s="624"/>
      <c r="AI11" s="624"/>
    </row>
    <row r="12" spans="1:35" s="73" customFormat="1" ht="15" customHeight="1">
      <c r="A12" s="628" t="s">
        <v>14</v>
      </c>
      <c r="B12" s="628"/>
      <c r="C12" s="76">
        <v>14</v>
      </c>
      <c r="D12" s="76">
        <v>225</v>
      </c>
      <c r="E12" s="76">
        <v>276</v>
      </c>
      <c r="F12" s="41">
        <v>0</v>
      </c>
      <c r="G12" s="76">
        <v>0</v>
      </c>
      <c r="H12" s="76">
        <v>49</v>
      </c>
      <c r="I12" s="76" t="s">
        <v>429</v>
      </c>
      <c r="J12" s="76">
        <v>14</v>
      </c>
      <c r="K12" s="131" t="s">
        <v>14</v>
      </c>
      <c r="L12" s="33">
        <v>3</v>
      </c>
      <c r="M12" s="33">
        <v>1</v>
      </c>
      <c r="N12" s="33">
        <v>1</v>
      </c>
      <c r="O12" s="33">
        <v>0</v>
      </c>
      <c r="P12" s="33">
        <v>0</v>
      </c>
      <c r="Q12" s="33">
        <v>10</v>
      </c>
      <c r="R12" s="132">
        <v>1</v>
      </c>
      <c r="S12" s="132">
        <v>0</v>
      </c>
      <c r="T12" s="132">
        <v>0</v>
      </c>
      <c r="U12" s="132">
        <v>3</v>
      </c>
      <c r="V12" s="132">
        <v>6</v>
      </c>
      <c r="W12" s="132">
        <v>4</v>
      </c>
      <c r="X12" s="132">
        <v>5</v>
      </c>
      <c r="Y12" s="132">
        <v>15</v>
      </c>
      <c r="Z12" s="132">
        <v>24</v>
      </c>
      <c r="AA12" s="133" t="s">
        <v>14</v>
      </c>
      <c r="AB12" s="628" t="s">
        <v>14</v>
      </c>
      <c r="AC12" s="628"/>
      <c r="AD12" s="33">
        <v>1</v>
      </c>
      <c r="AE12" s="33">
        <v>0</v>
      </c>
      <c r="AF12" s="33">
        <v>28</v>
      </c>
      <c r="AG12" s="33">
        <v>0</v>
      </c>
      <c r="AH12" s="134" t="s">
        <v>667</v>
      </c>
      <c r="AI12" s="135" t="s">
        <v>978</v>
      </c>
    </row>
    <row r="13" spans="1:35" s="73" customFormat="1" ht="15" customHeight="1">
      <c r="A13" s="627" t="s">
        <v>791</v>
      </c>
      <c r="B13" s="628"/>
      <c r="C13" s="76">
        <v>15</v>
      </c>
      <c r="D13" s="76">
        <v>239</v>
      </c>
      <c r="E13" s="76">
        <v>295</v>
      </c>
      <c r="F13" s="41">
        <v>0</v>
      </c>
      <c r="G13" s="76">
        <v>0</v>
      </c>
      <c r="H13" s="76">
        <v>50</v>
      </c>
      <c r="I13" s="76">
        <v>0</v>
      </c>
      <c r="J13" s="76">
        <v>16</v>
      </c>
      <c r="K13" s="131" t="s">
        <v>430</v>
      </c>
      <c r="L13" s="33">
        <v>4</v>
      </c>
      <c r="M13" s="33">
        <v>1</v>
      </c>
      <c r="N13" s="33">
        <v>2</v>
      </c>
      <c r="O13" s="33">
        <v>0</v>
      </c>
      <c r="P13" s="33">
        <v>0</v>
      </c>
      <c r="Q13" s="33">
        <v>10</v>
      </c>
      <c r="R13" s="132">
        <v>1</v>
      </c>
      <c r="S13" s="132">
        <v>0</v>
      </c>
      <c r="T13" s="132">
        <v>0</v>
      </c>
      <c r="U13" s="132">
        <v>3</v>
      </c>
      <c r="V13" s="132">
        <v>8</v>
      </c>
      <c r="W13" s="132">
        <v>5</v>
      </c>
      <c r="X13" s="132">
        <v>0</v>
      </c>
      <c r="Y13" s="132">
        <v>0</v>
      </c>
      <c r="Z13" s="132">
        <v>0</v>
      </c>
      <c r="AA13" s="133" t="s">
        <v>430</v>
      </c>
      <c r="AB13" s="627" t="s">
        <v>430</v>
      </c>
      <c r="AC13" s="628"/>
      <c r="AD13" s="33">
        <v>2</v>
      </c>
      <c r="AE13" s="33">
        <v>0</v>
      </c>
      <c r="AF13" s="33">
        <v>37</v>
      </c>
      <c r="AG13" s="33">
        <v>0</v>
      </c>
      <c r="AH13" s="134">
        <v>145</v>
      </c>
      <c r="AI13" s="135" t="s">
        <v>978</v>
      </c>
    </row>
    <row r="14" spans="1:35" s="73" customFormat="1" ht="15" customHeight="1">
      <c r="A14" s="627" t="s">
        <v>790</v>
      </c>
      <c r="B14" s="628"/>
      <c r="C14" s="76">
        <v>24</v>
      </c>
      <c r="D14" s="76">
        <v>240</v>
      </c>
      <c r="E14" s="76">
        <v>302</v>
      </c>
      <c r="F14" s="41">
        <v>0</v>
      </c>
      <c r="G14" s="76">
        <v>0</v>
      </c>
      <c r="H14" s="76">
        <v>49</v>
      </c>
      <c r="I14" s="76">
        <v>0</v>
      </c>
      <c r="J14" s="76">
        <v>16</v>
      </c>
      <c r="K14" s="131" t="s">
        <v>790</v>
      </c>
      <c r="L14" s="33">
        <v>4</v>
      </c>
      <c r="M14" s="33">
        <v>0</v>
      </c>
      <c r="N14" s="33">
        <v>3</v>
      </c>
      <c r="O14" s="33">
        <v>0</v>
      </c>
      <c r="P14" s="33">
        <v>0</v>
      </c>
      <c r="Q14" s="33">
        <v>5</v>
      </c>
      <c r="R14" s="132">
        <v>0</v>
      </c>
      <c r="S14" s="132">
        <v>2</v>
      </c>
      <c r="T14" s="132">
        <v>0</v>
      </c>
      <c r="U14" s="132">
        <v>4</v>
      </c>
      <c r="V14" s="132">
        <v>13</v>
      </c>
      <c r="W14" s="132">
        <v>3</v>
      </c>
      <c r="X14" s="132">
        <v>3</v>
      </c>
      <c r="Y14" s="132">
        <v>23</v>
      </c>
      <c r="Z14" s="132">
        <v>16</v>
      </c>
      <c r="AA14" s="133" t="s">
        <v>790</v>
      </c>
      <c r="AB14" s="627" t="s">
        <v>790</v>
      </c>
      <c r="AC14" s="628"/>
      <c r="AD14" s="33">
        <v>3</v>
      </c>
      <c r="AE14" s="33">
        <v>0</v>
      </c>
      <c r="AF14" s="33">
        <v>45</v>
      </c>
      <c r="AG14" s="33">
        <v>0</v>
      </c>
      <c r="AH14" s="134">
        <v>182</v>
      </c>
      <c r="AI14" s="135" t="s">
        <v>110</v>
      </c>
    </row>
    <row r="15" spans="1:35" s="73" customFormat="1" ht="15" customHeight="1">
      <c r="A15" s="627" t="s">
        <v>1068</v>
      </c>
      <c r="B15" s="628"/>
      <c r="C15" s="76">
        <v>34</v>
      </c>
      <c r="D15" s="76">
        <v>206</v>
      </c>
      <c r="E15" s="76">
        <v>265</v>
      </c>
      <c r="F15" s="41">
        <v>207</v>
      </c>
      <c r="G15" s="76">
        <v>1</v>
      </c>
      <c r="H15" s="76">
        <v>47</v>
      </c>
      <c r="I15" s="76">
        <v>1</v>
      </c>
      <c r="J15" s="76">
        <v>16</v>
      </c>
      <c r="K15" s="131" t="s">
        <v>976</v>
      </c>
      <c r="L15" s="33">
        <v>4</v>
      </c>
      <c r="M15" s="33">
        <v>1</v>
      </c>
      <c r="N15" s="33">
        <v>5</v>
      </c>
      <c r="O15" s="33">
        <v>0</v>
      </c>
      <c r="P15" s="33">
        <v>3</v>
      </c>
      <c r="Q15" s="33">
        <v>5</v>
      </c>
      <c r="R15" s="132">
        <v>0</v>
      </c>
      <c r="S15" s="132">
        <v>4</v>
      </c>
      <c r="T15" s="132">
        <v>0</v>
      </c>
      <c r="U15" s="132">
        <v>3</v>
      </c>
      <c r="V15" s="132">
        <v>13</v>
      </c>
      <c r="W15" s="132">
        <v>2</v>
      </c>
      <c r="X15" s="132">
        <v>3</v>
      </c>
      <c r="Y15" s="132">
        <v>28</v>
      </c>
      <c r="Z15" s="132">
        <v>9</v>
      </c>
      <c r="AA15" s="133" t="s">
        <v>976</v>
      </c>
      <c r="AB15" s="627" t="s">
        <v>1068</v>
      </c>
      <c r="AC15" s="628"/>
      <c r="AD15" s="33">
        <v>3</v>
      </c>
      <c r="AE15" s="33">
        <v>0</v>
      </c>
      <c r="AF15" s="33">
        <v>54</v>
      </c>
      <c r="AG15" s="33">
        <v>1</v>
      </c>
      <c r="AH15" s="134">
        <v>216</v>
      </c>
      <c r="AI15" s="135">
        <v>14</v>
      </c>
    </row>
    <row r="16" spans="1:35" s="79" customFormat="1" ht="15" customHeight="1">
      <c r="A16" s="698" t="s">
        <v>1069</v>
      </c>
      <c r="B16" s="698"/>
      <c r="C16" s="82">
        <f t="shared" ref="C16:J16" si="0">SUM(C18:C40)</f>
        <v>44</v>
      </c>
      <c r="D16" s="82">
        <f t="shared" si="0"/>
        <v>281</v>
      </c>
      <c r="E16" s="82">
        <f t="shared" si="0"/>
        <v>319</v>
      </c>
      <c r="F16" s="82">
        <f t="shared" si="0"/>
        <v>1</v>
      </c>
      <c r="G16" s="82">
        <f t="shared" si="0"/>
        <v>1</v>
      </c>
      <c r="H16" s="82">
        <f t="shared" si="0"/>
        <v>36</v>
      </c>
      <c r="I16" s="82">
        <f t="shared" si="0"/>
        <v>3</v>
      </c>
      <c r="J16" s="82">
        <f t="shared" si="0"/>
        <v>14</v>
      </c>
      <c r="K16" s="136" t="s">
        <v>1069</v>
      </c>
      <c r="L16" s="45">
        <f t="shared" ref="L16:Z16" si="1">SUM(L18:L40)</f>
        <v>5</v>
      </c>
      <c r="M16" s="45">
        <f t="shared" si="1"/>
        <v>1</v>
      </c>
      <c r="N16" s="45">
        <f t="shared" si="1"/>
        <v>9</v>
      </c>
      <c r="O16" s="45">
        <f t="shared" si="1"/>
        <v>0</v>
      </c>
      <c r="P16" s="45">
        <f t="shared" si="1"/>
        <v>0</v>
      </c>
      <c r="Q16" s="45">
        <f t="shared" si="1"/>
        <v>5</v>
      </c>
      <c r="R16" s="137">
        <f t="shared" si="1"/>
        <v>0</v>
      </c>
      <c r="S16" s="137">
        <f t="shared" si="1"/>
        <v>7</v>
      </c>
      <c r="T16" s="137">
        <f t="shared" si="1"/>
        <v>0</v>
      </c>
      <c r="U16" s="137">
        <f t="shared" si="1"/>
        <v>4</v>
      </c>
      <c r="V16" s="137">
        <f t="shared" si="1"/>
        <v>15</v>
      </c>
      <c r="W16" s="137">
        <f t="shared" si="1"/>
        <v>23</v>
      </c>
      <c r="X16" s="137">
        <f t="shared" si="1"/>
        <v>1</v>
      </c>
      <c r="Y16" s="137">
        <f t="shared" si="1"/>
        <v>34</v>
      </c>
      <c r="Z16" s="137">
        <f t="shared" si="1"/>
        <v>10</v>
      </c>
      <c r="AA16" s="138" t="s">
        <v>1069</v>
      </c>
      <c r="AB16" s="699" t="s">
        <v>1069</v>
      </c>
      <c r="AC16" s="519"/>
      <c r="AD16" s="45">
        <f t="shared" ref="AD16:AI16" si="2">SUM(AD18:AD40)</f>
        <v>3</v>
      </c>
      <c r="AE16" s="45">
        <f t="shared" si="2"/>
        <v>0</v>
      </c>
      <c r="AF16" s="45">
        <f t="shared" si="2"/>
        <v>63</v>
      </c>
      <c r="AG16" s="45">
        <f t="shared" si="2"/>
        <v>1</v>
      </c>
      <c r="AH16" s="139">
        <f t="shared" si="2"/>
        <v>264</v>
      </c>
      <c r="AI16" s="140">
        <f t="shared" si="2"/>
        <v>16</v>
      </c>
    </row>
    <row r="17" spans="1:35" s="73" customFormat="1" ht="10.7" customHeight="1">
      <c r="A17" s="87"/>
      <c r="B17" s="85"/>
      <c r="C17" s="76"/>
      <c r="D17" s="76"/>
      <c r="E17" s="76"/>
      <c r="F17" s="76"/>
      <c r="G17" s="76"/>
      <c r="H17" s="76"/>
      <c r="I17" s="76"/>
      <c r="J17" s="76"/>
      <c r="K17" s="50"/>
      <c r="L17" s="33"/>
      <c r="M17" s="33"/>
      <c r="N17" s="33"/>
      <c r="O17" s="33"/>
      <c r="P17" s="33"/>
      <c r="Q17" s="33"/>
      <c r="R17" s="132"/>
      <c r="S17" s="132"/>
      <c r="T17" s="132"/>
      <c r="U17" s="132"/>
      <c r="V17" s="132"/>
      <c r="W17" s="132"/>
      <c r="X17" s="132"/>
      <c r="Y17" s="132"/>
      <c r="Z17" s="132"/>
      <c r="AA17" s="141"/>
      <c r="AB17" s="87"/>
      <c r="AC17" s="85"/>
      <c r="AD17" s="33"/>
      <c r="AE17" s="33"/>
      <c r="AF17" s="33"/>
      <c r="AG17" s="33"/>
      <c r="AI17" s="142"/>
    </row>
    <row r="18" spans="1:35" s="73" customFormat="1" ht="14.45" customHeight="1">
      <c r="A18" s="8" t="s">
        <v>56</v>
      </c>
      <c r="B18" s="9" t="s">
        <v>802</v>
      </c>
      <c r="C18" s="143">
        <v>10</v>
      </c>
      <c r="D18" s="143">
        <v>82</v>
      </c>
      <c r="E18" s="143">
        <v>65</v>
      </c>
      <c r="F18" s="143">
        <v>0</v>
      </c>
      <c r="G18" s="143">
        <v>0</v>
      </c>
      <c r="H18" s="143">
        <v>1</v>
      </c>
      <c r="I18" s="143">
        <v>0</v>
      </c>
      <c r="J18" s="143">
        <v>1</v>
      </c>
      <c r="K18" s="144" t="s">
        <v>56</v>
      </c>
      <c r="L18" s="145">
        <v>0</v>
      </c>
      <c r="M18" s="145">
        <v>0</v>
      </c>
      <c r="N18" s="145">
        <v>0</v>
      </c>
      <c r="O18" s="145">
        <v>0</v>
      </c>
      <c r="P18" s="145">
        <v>0</v>
      </c>
      <c r="Q18" s="145">
        <v>0</v>
      </c>
      <c r="R18" s="145">
        <v>0</v>
      </c>
      <c r="S18" s="145">
        <v>1</v>
      </c>
      <c r="T18" s="145">
        <v>0</v>
      </c>
      <c r="U18" s="145">
        <v>0</v>
      </c>
      <c r="V18" s="145">
        <v>2</v>
      </c>
      <c r="W18" s="145">
        <v>1</v>
      </c>
      <c r="X18" s="145">
        <v>0</v>
      </c>
      <c r="Y18" s="145">
        <v>6</v>
      </c>
      <c r="Z18" s="145">
        <v>3</v>
      </c>
      <c r="AA18" s="146" t="s">
        <v>802</v>
      </c>
      <c r="AB18" s="8" t="s">
        <v>56</v>
      </c>
      <c r="AC18" s="9" t="s">
        <v>802</v>
      </c>
      <c r="AD18" s="145">
        <v>0</v>
      </c>
      <c r="AE18" s="145">
        <v>0</v>
      </c>
      <c r="AF18" s="145">
        <v>3</v>
      </c>
      <c r="AG18" s="145">
        <v>0</v>
      </c>
      <c r="AH18" s="147">
        <v>0</v>
      </c>
      <c r="AI18" s="148">
        <v>1</v>
      </c>
    </row>
    <row r="19" spans="1:35" s="73" customFormat="1" ht="14.45" customHeight="1">
      <c r="A19" s="8" t="s">
        <v>58</v>
      </c>
      <c r="B19" s="9" t="s">
        <v>803</v>
      </c>
      <c r="C19" s="143">
        <v>14</v>
      </c>
      <c r="D19" s="143">
        <v>30</v>
      </c>
      <c r="E19" s="143">
        <v>39</v>
      </c>
      <c r="F19" s="143">
        <v>0</v>
      </c>
      <c r="G19" s="143">
        <v>0</v>
      </c>
      <c r="H19" s="143">
        <v>12</v>
      </c>
      <c r="I19" s="143">
        <v>2</v>
      </c>
      <c r="J19" s="143">
        <v>8</v>
      </c>
      <c r="K19" s="144" t="s">
        <v>58</v>
      </c>
      <c r="L19" s="145">
        <v>1</v>
      </c>
      <c r="M19" s="145">
        <v>1</v>
      </c>
      <c r="N19" s="145">
        <v>1</v>
      </c>
      <c r="O19" s="145">
        <v>0</v>
      </c>
      <c r="P19" s="145">
        <v>0</v>
      </c>
      <c r="Q19" s="145">
        <v>5</v>
      </c>
      <c r="R19" s="145">
        <v>0</v>
      </c>
      <c r="S19" s="145">
        <v>4</v>
      </c>
      <c r="T19" s="145">
        <v>0</v>
      </c>
      <c r="U19" s="145">
        <v>2</v>
      </c>
      <c r="V19" s="145">
        <v>4</v>
      </c>
      <c r="W19" s="145">
        <v>2</v>
      </c>
      <c r="X19" s="145">
        <v>0</v>
      </c>
      <c r="Y19" s="145">
        <v>5</v>
      </c>
      <c r="Z19" s="145">
        <v>3</v>
      </c>
      <c r="AA19" s="146" t="s">
        <v>803</v>
      </c>
      <c r="AB19" s="8" t="s">
        <v>58</v>
      </c>
      <c r="AC19" s="9" t="s">
        <v>803</v>
      </c>
      <c r="AD19" s="145">
        <v>1</v>
      </c>
      <c r="AE19" s="145">
        <v>0</v>
      </c>
      <c r="AF19" s="145">
        <v>37</v>
      </c>
      <c r="AG19" s="145">
        <v>0</v>
      </c>
      <c r="AH19" s="147">
        <v>63</v>
      </c>
      <c r="AI19" s="148">
        <v>10</v>
      </c>
    </row>
    <row r="20" spans="1:35" s="73" customFormat="1" ht="14.45" customHeight="1">
      <c r="A20" s="8" t="s">
        <v>60</v>
      </c>
      <c r="B20" s="9" t="s">
        <v>804</v>
      </c>
      <c r="C20" s="143">
        <v>0</v>
      </c>
      <c r="D20" s="143">
        <v>13</v>
      </c>
      <c r="E20" s="143">
        <v>17</v>
      </c>
      <c r="F20" s="143">
        <v>0</v>
      </c>
      <c r="G20" s="143">
        <v>0</v>
      </c>
      <c r="H20" s="143">
        <v>2</v>
      </c>
      <c r="I20" s="143">
        <v>0</v>
      </c>
      <c r="J20" s="143">
        <v>0</v>
      </c>
      <c r="K20" s="144" t="s">
        <v>60</v>
      </c>
      <c r="L20" s="145">
        <v>0</v>
      </c>
      <c r="M20" s="145">
        <v>0</v>
      </c>
      <c r="N20" s="145">
        <v>2</v>
      </c>
      <c r="O20" s="145">
        <v>0</v>
      </c>
      <c r="P20" s="145">
        <v>0</v>
      </c>
      <c r="Q20" s="145">
        <v>0</v>
      </c>
      <c r="R20" s="145">
        <v>0</v>
      </c>
      <c r="S20" s="145">
        <v>1</v>
      </c>
      <c r="T20" s="145">
        <v>0</v>
      </c>
      <c r="U20" s="145">
        <v>0</v>
      </c>
      <c r="V20" s="145">
        <v>0</v>
      </c>
      <c r="W20" s="145">
        <v>4</v>
      </c>
      <c r="X20" s="145">
        <v>0</v>
      </c>
      <c r="Y20" s="145">
        <v>1</v>
      </c>
      <c r="Z20" s="145">
        <v>0</v>
      </c>
      <c r="AA20" s="146" t="s">
        <v>804</v>
      </c>
      <c r="AB20" s="8" t="s">
        <v>60</v>
      </c>
      <c r="AC20" s="9" t="s">
        <v>804</v>
      </c>
      <c r="AD20" s="145">
        <v>0</v>
      </c>
      <c r="AE20" s="145">
        <v>0</v>
      </c>
      <c r="AF20" s="145">
        <v>0</v>
      </c>
      <c r="AG20" s="145">
        <v>0</v>
      </c>
      <c r="AH20" s="147">
        <v>1</v>
      </c>
      <c r="AI20" s="148">
        <v>0</v>
      </c>
    </row>
    <row r="21" spans="1:35" s="73" customFormat="1" ht="14.45" customHeight="1">
      <c r="A21" s="8" t="s">
        <v>62</v>
      </c>
      <c r="B21" s="9" t="s">
        <v>805</v>
      </c>
      <c r="C21" s="143">
        <v>3</v>
      </c>
      <c r="D21" s="143">
        <v>23</v>
      </c>
      <c r="E21" s="143">
        <v>26</v>
      </c>
      <c r="F21" s="143">
        <v>0</v>
      </c>
      <c r="G21" s="143">
        <v>1</v>
      </c>
      <c r="H21" s="143">
        <v>0</v>
      </c>
      <c r="I21" s="143">
        <v>0</v>
      </c>
      <c r="J21" s="143">
        <v>0</v>
      </c>
      <c r="K21" s="144" t="s">
        <v>62</v>
      </c>
      <c r="L21" s="145">
        <v>0</v>
      </c>
      <c r="M21" s="145">
        <v>0</v>
      </c>
      <c r="N21" s="145">
        <v>0</v>
      </c>
      <c r="O21" s="145">
        <v>0</v>
      </c>
      <c r="P21" s="145">
        <v>0</v>
      </c>
      <c r="Q21" s="145">
        <v>0</v>
      </c>
      <c r="R21" s="145">
        <v>0</v>
      </c>
      <c r="S21" s="145">
        <v>0</v>
      </c>
      <c r="T21" s="145">
        <v>0</v>
      </c>
      <c r="U21" s="145">
        <v>0</v>
      </c>
      <c r="V21" s="145">
        <v>1</v>
      </c>
      <c r="W21" s="145">
        <v>1</v>
      </c>
      <c r="X21" s="145">
        <v>0</v>
      </c>
      <c r="Y21" s="145">
        <v>2</v>
      </c>
      <c r="Z21" s="145">
        <v>0</v>
      </c>
      <c r="AA21" s="146" t="s">
        <v>805</v>
      </c>
      <c r="AB21" s="8" t="s">
        <v>62</v>
      </c>
      <c r="AC21" s="9" t="s">
        <v>805</v>
      </c>
      <c r="AD21" s="145">
        <v>2</v>
      </c>
      <c r="AE21" s="145">
        <v>0</v>
      </c>
      <c r="AF21" s="145">
        <v>0</v>
      </c>
      <c r="AG21" s="145">
        <v>0</v>
      </c>
      <c r="AH21" s="147">
        <v>94</v>
      </c>
      <c r="AI21" s="148">
        <v>3</v>
      </c>
    </row>
    <row r="22" spans="1:35" s="73" customFormat="1" ht="14.45" customHeight="1">
      <c r="A22" s="8" t="s">
        <v>64</v>
      </c>
      <c r="B22" s="9" t="s">
        <v>806</v>
      </c>
      <c r="C22" s="143">
        <v>5</v>
      </c>
      <c r="D22" s="143">
        <v>41</v>
      </c>
      <c r="E22" s="143">
        <v>47</v>
      </c>
      <c r="F22" s="143">
        <v>0</v>
      </c>
      <c r="G22" s="143">
        <v>0</v>
      </c>
      <c r="H22" s="143">
        <v>8</v>
      </c>
      <c r="I22" s="143">
        <v>0</v>
      </c>
      <c r="J22" s="143">
        <v>0</v>
      </c>
      <c r="K22" s="144" t="s">
        <v>64</v>
      </c>
      <c r="L22" s="145">
        <v>0</v>
      </c>
      <c r="M22" s="145">
        <v>0</v>
      </c>
      <c r="N22" s="145">
        <v>0</v>
      </c>
      <c r="O22" s="145">
        <v>0</v>
      </c>
      <c r="P22" s="145">
        <v>0</v>
      </c>
      <c r="Q22" s="145">
        <v>0</v>
      </c>
      <c r="R22" s="145">
        <v>0</v>
      </c>
      <c r="S22" s="145">
        <v>0</v>
      </c>
      <c r="T22" s="145">
        <v>0</v>
      </c>
      <c r="U22" s="145">
        <v>1</v>
      </c>
      <c r="V22" s="145">
        <v>1</v>
      </c>
      <c r="W22" s="145">
        <v>0</v>
      </c>
      <c r="X22" s="145">
        <v>0</v>
      </c>
      <c r="Y22" s="145">
        <v>4</v>
      </c>
      <c r="Z22" s="145">
        <v>1</v>
      </c>
      <c r="AA22" s="146" t="s">
        <v>806</v>
      </c>
      <c r="AB22" s="8" t="s">
        <v>64</v>
      </c>
      <c r="AC22" s="9" t="s">
        <v>806</v>
      </c>
      <c r="AD22" s="145">
        <v>0</v>
      </c>
      <c r="AE22" s="145">
        <v>0</v>
      </c>
      <c r="AF22" s="145">
        <v>0</v>
      </c>
      <c r="AG22" s="145">
        <v>0</v>
      </c>
      <c r="AH22" s="147">
        <v>1</v>
      </c>
      <c r="AI22" s="148">
        <v>0</v>
      </c>
    </row>
    <row r="23" spans="1:35" s="73" customFormat="1" ht="14.45" customHeight="1">
      <c r="A23" s="8" t="s">
        <v>66</v>
      </c>
      <c r="B23" s="9" t="s">
        <v>807</v>
      </c>
      <c r="C23" s="143">
        <v>0</v>
      </c>
      <c r="D23" s="143">
        <v>13</v>
      </c>
      <c r="E23" s="143">
        <v>15</v>
      </c>
      <c r="F23" s="143">
        <v>0</v>
      </c>
      <c r="G23" s="143">
        <v>0</v>
      </c>
      <c r="H23" s="143">
        <v>1</v>
      </c>
      <c r="I23" s="143">
        <v>0</v>
      </c>
      <c r="J23" s="143">
        <v>0</v>
      </c>
      <c r="K23" s="144" t="s">
        <v>66</v>
      </c>
      <c r="L23" s="145">
        <v>1</v>
      </c>
      <c r="M23" s="145">
        <v>0</v>
      </c>
      <c r="N23" s="145">
        <v>1</v>
      </c>
      <c r="O23" s="145">
        <v>0</v>
      </c>
      <c r="P23" s="145">
        <v>0</v>
      </c>
      <c r="Q23" s="145">
        <v>0</v>
      </c>
      <c r="R23" s="145">
        <v>0</v>
      </c>
      <c r="S23" s="145">
        <v>0</v>
      </c>
      <c r="T23" s="145">
        <v>0</v>
      </c>
      <c r="U23" s="145">
        <v>1</v>
      </c>
      <c r="V23" s="145">
        <v>2</v>
      </c>
      <c r="W23" s="145">
        <v>1</v>
      </c>
      <c r="X23" s="145">
        <v>0</v>
      </c>
      <c r="Y23" s="145">
        <v>0</v>
      </c>
      <c r="Z23" s="145">
        <v>0</v>
      </c>
      <c r="AA23" s="146" t="s">
        <v>807</v>
      </c>
      <c r="AB23" s="8" t="s">
        <v>66</v>
      </c>
      <c r="AC23" s="9" t="s">
        <v>807</v>
      </c>
      <c r="AD23" s="145">
        <v>0</v>
      </c>
      <c r="AE23" s="145">
        <v>0</v>
      </c>
      <c r="AF23" s="145">
        <v>0</v>
      </c>
      <c r="AG23" s="145">
        <v>0</v>
      </c>
      <c r="AH23" s="147">
        <v>19</v>
      </c>
      <c r="AI23" s="148">
        <v>0</v>
      </c>
    </row>
    <row r="24" spans="1:35" s="73" customFormat="1" ht="14.45" customHeight="1">
      <c r="A24" s="8" t="s">
        <v>68</v>
      </c>
      <c r="B24" s="9" t="s">
        <v>584</v>
      </c>
      <c r="C24" s="143">
        <v>1</v>
      </c>
      <c r="D24" s="143">
        <v>12</v>
      </c>
      <c r="E24" s="143">
        <v>14</v>
      </c>
      <c r="F24" s="143">
        <v>0</v>
      </c>
      <c r="G24" s="143">
        <v>0</v>
      </c>
      <c r="H24" s="143">
        <v>0</v>
      </c>
      <c r="I24" s="143">
        <v>0</v>
      </c>
      <c r="J24" s="143">
        <v>0</v>
      </c>
      <c r="K24" s="144" t="s">
        <v>68</v>
      </c>
      <c r="L24" s="145">
        <v>1</v>
      </c>
      <c r="M24" s="145">
        <v>0</v>
      </c>
      <c r="N24" s="145">
        <v>3</v>
      </c>
      <c r="O24" s="145">
        <v>0</v>
      </c>
      <c r="P24" s="145">
        <v>0</v>
      </c>
      <c r="Q24" s="145">
        <v>0</v>
      </c>
      <c r="R24" s="145">
        <v>0</v>
      </c>
      <c r="S24" s="145">
        <v>0</v>
      </c>
      <c r="T24" s="145">
        <v>0</v>
      </c>
      <c r="U24" s="145">
        <v>0</v>
      </c>
      <c r="V24" s="145">
        <v>0</v>
      </c>
      <c r="W24" s="145">
        <v>0</v>
      </c>
      <c r="X24" s="145">
        <v>0</v>
      </c>
      <c r="Y24" s="145">
        <v>1</v>
      </c>
      <c r="Z24" s="145">
        <v>0</v>
      </c>
      <c r="AA24" s="146" t="s">
        <v>584</v>
      </c>
      <c r="AB24" s="8" t="s">
        <v>68</v>
      </c>
      <c r="AC24" s="9" t="s">
        <v>584</v>
      </c>
      <c r="AD24" s="145">
        <v>0</v>
      </c>
      <c r="AE24" s="145">
        <v>0</v>
      </c>
      <c r="AF24" s="145">
        <v>0</v>
      </c>
      <c r="AG24" s="145">
        <v>0</v>
      </c>
      <c r="AH24" s="147">
        <v>3</v>
      </c>
      <c r="AI24" s="148">
        <v>0</v>
      </c>
    </row>
    <row r="25" spans="1:35" s="73" customFormat="1" ht="14.45" customHeight="1">
      <c r="A25" s="8" t="s">
        <v>70</v>
      </c>
      <c r="B25" s="9" t="s">
        <v>808</v>
      </c>
      <c r="C25" s="143">
        <v>0</v>
      </c>
      <c r="D25" s="143">
        <v>13</v>
      </c>
      <c r="E25" s="143">
        <v>14</v>
      </c>
      <c r="F25" s="143">
        <v>0</v>
      </c>
      <c r="G25" s="143">
        <v>0</v>
      </c>
      <c r="H25" s="143">
        <v>1</v>
      </c>
      <c r="I25" s="143">
        <v>0</v>
      </c>
      <c r="J25" s="143">
        <v>1</v>
      </c>
      <c r="K25" s="144" t="s">
        <v>70</v>
      </c>
      <c r="L25" s="145">
        <v>0</v>
      </c>
      <c r="M25" s="145">
        <v>0</v>
      </c>
      <c r="N25" s="145">
        <v>0</v>
      </c>
      <c r="O25" s="145">
        <v>0</v>
      </c>
      <c r="P25" s="145">
        <v>0</v>
      </c>
      <c r="Q25" s="145">
        <v>0</v>
      </c>
      <c r="R25" s="145">
        <v>0</v>
      </c>
      <c r="S25" s="145">
        <v>0</v>
      </c>
      <c r="T25" s="145">
        <v>0</v>
      </c>
      <c r="U25" s="145">
        <v>0</v>
      </c>
      <c r="V25" s="145">
        <v>1</v>
      </c>
      <c r="W25" s="145">
        <v>0</v>
      </c>
      <c r="X25" s="145">
        <v>0</v>
      </c>
      <c r="Y25" s="145">
        <v>1</v>
      </c>
      <c r="Z25" s="145">
        <v>0</v>
      </c>
      <c r="AA25" s="146" t="s">
        <v>808</v>
      </c>
      <c r="AB25" s="8" t="s">
        <v>70</v>
      </c>
      <c r="AC25" s="9" t="s">
        <v>808</v>
      </c>
      <c r="AD25" s="145">
        <v>0</v>
      </c>
      <c r="AE25" s="145">
        <v>0</v>
      </c>
      <c r="AF25" s="145">
        <v>1</v>
      </c>
      <c r="AG25" s="145">
        <v>0</v>
      </c>
      <c r="AH25" s="147">
        <v>7</v>
      </c>
      <c r="AI25" s="148">
        <v>0</v>
      </c>
    </row>
    <row r="26" spans="1:35" s="73" customFormat="1" ht="14.45" customHeight="1">
      <c r="A26" s="8" t="s">
        <v>72</v>
      </c>
      <c r="B26" s="9" t="s">
        <v>809</v>
      </c>
      <c r="C26" s="143">
        <v>0</v>
      </c>
      <c r="D26" s="143">
        <v>9</v>
      </c>
      <c r="E26" s="143">
        <v>10</v>
      </c>
      <c r="F26" s="143">
        <v>0</v>
      </c>
      <c r="G26" s="143">
        <v>0</v>
      </c>
      <c r="H26" s="143">
        <v>1</v>
      </c>
      <c r="I26" s="143">
        <v>0</v>
      </c>
      <c r="J26" s="143">
        <v>2</v>
      </c>
      <c r="K26" s="144" t="s">
        <v>72</v>
      </c>
      <c r="L26" s="145">
        <v>1</v>
      </c>
      <c r="M26" s="145">
        <v>0</v>
      </c>
      <c r="N26" s="145">
        <v>0</v>
      </c>
      <c r="O26" s="145">
        <v>0</v>
      </c>
      <c r="P26" s="145">
        <v>0</v>
      </c>
      <c r="Q26" s="145">
        <v>0</v>
      </c>
      <c r="R26" s="145">
        <v>0</v>
      </c>
      <c r="S26" s="145">
        <v>0</v>
      </c>
      <c r="T26" s="145">
        <v>0</v>
      </c>
      <c r="U26" s="145">
        <v>0</v>
      </c>
      <c r="V26" s="145">
        <v>0</v>
      </c>
      <c r="W26" s="145">
        <v>3</v>
      </c>
      <c r="X26" s="145">
        <v>0</v>
      </c>
      <c r="Y26" s="145">
        <v>0</v>
      </c>
      <c r="Z26" s="145">
        <v>0</v>
      </c>
      <c r="AA26" s="146" t="s">
        <v>809</v>
      </c>
      <c r="AB26" s="8" t="s">
        <v>72</v>
      </c>
      <c r="AC26" s="9" t="s">
        <v>809</v>
      </c>
      <c r="AD26" s="145">
        <v>0</v>
      </c>
      <c r="AE26" s="145">
        <v>0</v>
      </c>
      <c r="AF26" s="145">
        <v>6</v>
      </c>
      <c r="AG26" s="145">
        <v>1</v>
      </c>
      <c r="AH26" s="147">
        <v>1</v>
      </c>
      <c r="AI26" s="148">
        <v>0</v>
      </c>
    </row>
    <row r="27" spans="1:35" s="73" customFormat="1" ht="14.45" customHeight="1">
      <c r="A27" s="8" t="s">
        <v>74</v>
      </c>
      <c r="B27" s="9" t="s">
        <v>810</v>
      </c>
      <c r="C27" s="143">
        <v>4</v>
      </c>
      <c r="D27" s="143">
        <v>10</v>
      </c>
      <c r="E27" s="143">
        <v>9</v>
      </c>
      <c r="F27" s="143">
        <v>0</v>
      </c>
      <c r="G27" s="143">
        <v>0</v>
      </c>
      <c r="H27" s="143">
        <v>1</v>
      </c>
      <c r="I27" s="143">
        <v>0</v>
      </c>
      <c r="J27" s="143">
        <v>0</v>
      </c>
      <c r="K27" s="144" t="s">
        <v>74</v>
      </c>
      <c r="L27" s="145">
        <v>0</v>
      </c>
      <c r="M27" s="145">
        <v>0</v>
      </c>
      <c r="N27" s="145">
        <v>0</v>
      </c>
      <c r="O27" s="145">
        <v>0</v>
      </c>
      <c r="P27" s="145">
        <v>0</v>
      </c>
      <c r="Q27" s="145">
        <v>0</v>
      </c>
      <c r="R27" s="145">
        <v>0</v>
      </c>
      <c r="S27" s="145">
        <v>1</v>
      </c>
      <c r="T27" s="145">
        <v>0</v>
      </c>
      <c r="U27" s="145">
        <v>0</v>
      </c>
      <c r="V27" s="145">
        <v>2</v>
      </c>
      <c r="W27" s="145">
        <v>10</v>
      </c>
      <c r="X27" s="145">
        <v>0</v>
      </c>
      <c r="Y27" s="145">
        <v>1</v>
      </c>
      <c r="Z27" s="145">
        <v>0</v>
      </c>
      <c r="AA27" s="146" t="s">
        <v>810</v>
      </c>
      <c r="AB27" s="8" t="s">
        <v>74</v>
      </c>
      <c r="AC27" s="9" t="s">
        <v>810</v>
      </c>
      <c r="AD27" s="145">
        <v>0</v>
      </c>
      <c r="AE27" s="145">
        <v>0</v>
      </c>
      <c r="AF27" s="145">
        <v>0</v>
      </c>
      <c r="AG27" s="145">
        <v>0</v>
      </c>
      <c r="AH27" s="147">
        <v>3</v>
      </c>
      <c r="AI27" s="148">
        <v>1</v>
      </c>
    </row>
    <row r="28" spans="1:35" s="73" customFormat="1" ht="14.45" customHeight="1">
      <c r="A28" s="8" t="s">
        <v>76</v>
      </c>
      <c r="B28" s="9" t="s">
        <v>811</v>
      </c>
      <c r="C28" s="143">
        <v>0</v>
      </c>
      <c r="D28" s="143">
        <v>1</v>
      </c>
      <c r="E28" s="143">
        <v>1</v>
      </c>
      <c r="F28" s="143">
        <v>0</v>
      </c>
      <c r="G28" s="143">
        <v>0</v>
      </c>
      <c r="H28" s="143">
        <v>0</v>
      </c>
      <c r="I28" s="143">
        <v>0</v>
      </c>
      <c r="J28" s="143">
        <v>0</v>
      </c>
      <c r="K28" s="144" t="s">
        <v>76</v>
      </c>
      <c r="L28" s="145">
        <v>0</v>
      </c>
      <c r="M28" s="145">
        <v>0</v>
      </c>
      <c r="N28" s="145">
        <v>0</v>
      </c>
      <c r="O28" s="145">
        <v>0</v>
      </c>
      <c r="P28" s="145">
        <v>0</v>
      </c>
      <c r="Q28" s="145">
        <v>0</v>
      </c>
      <c r="R28" s="145">
        <v>0</v>
      </c>
      <c r="S28" s="145">
        <v>0</v>
      </c>
      <c r="T28" s="145">
        <v>0</v>
      </c>
      <c r="U28" s="145">
        <v>0</v>
      </c>
      <c r="V28" s="145">
        <v>0</v>
      </c>
      <c r="W28" s="145">
        <v>0</v>
      </c>
      <c r="X28" s="145">
        <v>0</v>
      </c>
      <c r="Y28" s="145">
        <v>0</v>
      </c>
      <c r="Z28" s="145">
        <v>0</v>
      </c>
      <c r="AA28" s="146" t="s">
        <v>811</v>
      </c>
      <c r="AB28" s="8" t="s">
        <v>76</v>
      </c>
      <c r="AC28" s="9" t="s">
        <v>811</v>
      </c>
      <c r="AD28" s="145">
        <v>0</v>
      </c>
      <c r="AE28" s="145">
        <v>0</v>
      </c>
      <c r="AF28" s="145">
        <v>0</v>
      </c>
      <c r="AG28" s="145">
        <v>0</v>
      </c>
      <c r="AH28" s="147">
        <v>1</v>
      </c>
      <c r="AI28" s="148">
        <v>0</v>
      </c>
    </row>
    <row r="29" spans="1:35" s="73" customFormat="1" ht="14.45" customHeight="1">
      <c r="A29" s="8" t="s">
        <v>78</v>
      </c>
      <c r="B29" s="9" t="s">
        <v>812</v>
      </c>
      <c r="C29" s="143">
        <v>1</v>
      </c>
      <c r="D29" s="143">
        <v>4</v>
      </c>
      <c r="E29" s="143">
        <v>4</v>
      </c>
      <c r="F29" s="143">
        <v>0</v>
      </c>
      <c r="G29" s="143">
        <v>0</v>
      </c>
      <c r="H29" s="143">
        <v>0</v>
      </c>
      <c r="I29" s="143">
        <v>0</v>
      </c>
      <c r="J29" s="143">
        <v>0</v>
      </c>
      <c r="K29" s="144" t="s">
        <v>78</v>
      </c>
      <c r="L29" s="145">
        <v>0</v>
      </c>
      <c r="M29" s="145">
        <v>0</v>
      </c>
      <c r="N29" s="145">
        <v>0</v>
      </c>
      <c r="O29" s="145">
        <v>0</v>
      </c>
      <c r="P29" s="145">
        <v>0</v>
      </c>
      <c r="Q29" s="145">
        <v>0</v>
      </c>
      <c r="R29" s="145">
        <v>0</v>
      </c>
      <c r="S29" s="145">
        <v>0</v>
      </c>
      <c r="T29" s="145">
        <v>0</v>
      </c>
      <c r="U29" s="145">
        <v>0</v>
      </c>
      <c r="V29" s="145">
        <v>0</v>
      </c>
      <c r="W29" s="145">
        <v>0</v>
      </c>
      <c r="X29" s="145">
        <v>0</v>
      </c>
      <c r="Y29" s="145">
        <v>0</v>
      </c>
      <c r="Z29" s="145">
        <v>0</v>
      </c>
      <c r="AA29" s="146" t="s">
        <v>812</v>
      </c>
      <c r="AB29" s="8" t="s">
        <v>78</v>
      </c>
      <c r="AC29" s="9" t="s">
        <v>812</v>
      </c>
      <c r="AD29" s="145">
        <v>0</v>
      </c>
      <c r="AE29" s="145">
        <v>0</v>
      </c>
      <c r="AF29" s="145">
        <v>1</v>
      </c>
      <c r="AG29" s="145">
        <v>0</v>
      </c>
      <c r="AH29" s="147">
        <v>3</v>
      </c>
      <c r="AI29" s="148">
        <v>0</v>
      </c>
    </row>
    <row r="30" spans="1:35" s="73" customFormat="1" ht="14.45" customHeight="1">
      <c r="A30" s="8" t="s">
        <v>80</v>
      </c>
      <c r="B30" s="9" t="s">
        <v>813</v>
      </c>
      <c r="C30" s="143">
        <v>0</v>
      </c>
      <c r="D30" s="143">
        <v>1</v>
      </c>
      <c r="E30" s="143">
        <v>1</v>
      </c>
      <c r="F30" s="143">
        <v>0</v>
      </c>
      <c r="G30" s="143">
        <v>0</v>
      </c>
      <c r="H30" s="143">
        <v>1</v>
      </c>
      <c r="I30" s="143">
        <v>0</v>
      </c>
      <c r="J30" s="143">
        <v>0</v>
      </c>
      <c r="K30" s="144" t="s">
        <v>80</v>
      </c>
      <c r="L30" s="145">
        <v>0</v>
      </c>
      <c r="M30" s="145">
        <v>0</v>
      </c>
      <c r="N30" s="145">
        <v>2</v>
      </c>
      <c r="O30" s="145">
        <v>0</v>
      </c>
      <c r="P30" s="145">
        <v>0</v>
      </c>
      <c r="Q30" s="145">
        <v>0</v>
      </c>
      <c r="R30" s="145">
        <v>0</v>
      </c>
      <c r="S30" s="145">
        <v>0</v>
      </c>
      <c r="T30" s="145">
        <v>0</v>
      </c>
      <c r="U30" s="145">
        <v>0</v>
      </c>
      <c r="V30" s="145">
        <v>0</v>
      </c>
      <c r="W30" s="145">
        <v>0</v>
      </c>
      <c r="X30" s="145">
        <v>0</v>
      </c>
      <c r="Y30" s="145">
        <v>0</v>
      </c>
      <c r="Z30" s="145">
        <v>0</v>
      </c>
      <c r="AA30" s="146" t="s">
        <v>813</v>
      </c>
      <c r="AB30" s="8" t="s">
        <v>80</v>
      </c>
      <c r="AC30" s="9" t="s">
        <v>813</v>
      </c>
      <c r="AD30" s="145">
        <v>0</v>
      </c>
      <c r="AE30" s="145">
        <v>0</v>
      </c>
      <c r="AF30" s="145">
        <v>2</v>
      </c>
      <c r="AG30" s="145">
        <v>0</v>
      </c>
      <c r="AH30" s="147">
        <v>15</v>
      </c>
      <c r="AI30" s="148">
        <v>1</v>
      </c>
    </row>
    <row r="31" spans="1:35" s="73" customFormat="1" ht="14.45" customHeight="1">
      <c r="A31" s="8" t="s">
        <v>82</v>
      </c>
      <c r="B31" s="9" t="s">
        <v>814</v>
      </c>
      <c r="C31" s="143">
        <v>0</v>
      </c>
      <c r="D31" s="143" t="s">
        <v>1076</v>
      </c>
      <c r="E31" s="143">
        <v>2</v>
      </c>
      <c r="F31" s="143">
        <v>1</v>
      </c>
      <c r="G31" s="143">
        <v>0</v>
      </c>
      <c r="H31" s="143">
        <v>1</v>
      </c>
      <c r="I31" s="143">
        <v>0</v>
      </c>
      <c r="J31" s="143">
        <v>0</v>
      </c>
      <c r="K31" s="144" t="s">
        <v>82</v>
      </c>
      <c r="L31" s="145">
        <v>0</v>
      </c>
      <c r="M31" s="145">
        <v>0</v>
      </c>
      <c r="N31" s="145">
        <v>0</v>
      </c>
      <c r="O31" s="145">
        <v>0</v>
      </c>
      <c r="P31" s="145">
        <v>0</v>
      </c>
      <c r="Q31" s="145">
        <v>0</v>
      </c>
      <c r="R31" s="145">
        <v>0</v>
      </c>
      <c r="S31" s="145">
        <v>0</v>
      </c>
      <c r="T31" s="145">
        <v>0</v>
      </c>
      <c r="U31" s="145">
        <v>0</v>
      </c>
      <c r="V31" s="145">
        <v>0</v>
      </c>
      <c r="W31" s="145">
        <v>0</v>
      </c>
      <c r="X31" s="145">
        <v>0</v>
      </c>
      <c r="Y31" s="145">
        <v>0</v>
      </c>
      <c r="Z31" s="145">
        <v>0</v>
      </c>
      <c r="AA31" s="146" t="s">
        <v>814</v>
      </c>
      <c r="AB31" s="8" t="s">
        <v>82</v>
      </c>
      <c r="AC31" s="9" t="s">
        <v>814</v>
      </c>
      <c r="AD31" s="145">
        <v>0</v>
      </c>
      <c r="AE31" s="145">
        <v>0</v>
      </c>
      <c r="AF31" s="145">
        <v>0</v>
      </c>
      <c r="AG31" s="145">
        <v>0</v>
      </c>
      <c r="AH31" s="147">
        <v>6</v>
      </c>
      <c r="AI31" s="148">
        <v>0</v>
      </c>
    </row>
    <row r="32" spans="1:35" s="73" customFormat="1" ht="14.45" customHeight="1">
      <c r="A32" s="8" t="s">
        <v>84</v>
      </c>
      <c r="B32" s="9" t="s">
        <v>815</v>
      </c>
      <c r="C32" s="143">
        <v>0</v>
      </c>
      <c r="D32" s="143">
        <v>2</v>
      </c>
      <c r="E32" s="143">
        <v>2</v>
      </c>
      <c r="F32" s="143">
        <v>0</v>
      </c>
      <c r="G32" s="143">
        <v>0</v>
      </c>
      <c r="H32" s="143">
        <v>2</v>
      </c>
      <c r="I32" s="143">
        <v>0</v>
      </c>
      <c r="J32" s="143">
        <v>0</v>
      </c>
      <c r="K32" s="144" t="s">
        <v>84</v>
      </c>
      <c r="L32" s="145">
        <v>0</v>
      </c>
      <c r="M32" s="145">
        <v>0</v>
      </c>
      <c r="N32" s="145">
        <v>0</v>
      </c>
      <c r="O32" s="145">
        <v>0</v>
      </c>
      <c r="P32" s="145">
        <v>0</v>
      </c>
      <c r="Q32" s="145">
        <v>0</v>
      </c>
      <c r="R32" s="145">
        <v>0</v>
      </c>
      <c r="S32" s="145">
        <v>0</v>
      </c>
      <c r="T32" s="145">
        <v>0</v>
      </c>
      <c r="U32" s="145">
        <v>0</v>
      </c>
      <c r="V32" s="145">
        <v>0</v>
      </c>
      <c r="W32" s="145">
        <v>0</v>
      </c>
      <c r="X32" s="145">
        <v>0</v>
      </c>
      <c r="Y32" s="145">
        <v>0</v>
      </c>
      <c r="Z32" s="145">
        <v>0</v>
      </c>
      <c r="AA32" s="146" t="s">
        <v>815</v>
      </c>
      <c r="AB32" s="8" t="s">
        <v>84</v>
      </c>
      <c r="AC32" s="9" t="s">
        <v>815</v>
      </c>
      <c r="AD32" s="145">
        <v>0</v>
      </c>
      <c r="AE32" s="145">
        <v>0</v>
      </c>
      <c r="AF32" s="145">
        <v>4</v>
      </c>
      <c r="AG32" s="145">
        <v>0</v>
      </c>
      <c r="AH32" s="147">
        <v>12</v>
      </c>
      <c r="AI32" s="148">
        <v>0</v>
      </c>
    </row>
    <row r="33" spans="1:35" s="73" customFormat="1" ht="14.45" customHeight="1">
      <c r="A33" s="8" t="s">
        <v>86</v>
      </c>
      <c r="B33" s="9" t="s">
        <v>816</v>
      </c>
      <c r="C33" s="143">
        <v>0</v>
      </c>
      <c r="D33" s="143">
        <v>3</v>
      </c>
      <c r="E33" s="143">
        <v>3</v>
      </c>
      <c r="F33" s="143">
        <v>0</v>
      </c>
      <c r="G33" s="143">
        <v>0</v>
      </c>
      <c r="H33" s="143">
        <v>1</v>
      </c>
      <c r="I33" s="143">
        <v>0</v>
      </c>
      <c r="J33" s="143">
        <v>0</v>
      </c>
      <c r="K33" s="144" t="s">
        <v>86</v>
      </c>
      <c r="L33" s="145">
        <v>0</v>
      </c>
      <c r="M33" s="145">
        <v>0</v>
      </c>
      <c r="N33" s="145">
        <v>0</v>
      </c>
      <c r="O33" s="145">
        <v>0</v>
      </c>
      <c r="P33" s="145">
        <v>0</v>
      </c>
      <c r="Q33" s="145">
        <v>0</v>
      </c>
      <c r="R33" s="145">
        <v>0</v>
      </c>
      <c r="S33" s="145">
        <v>0</v>
      </c>
      <c r="T33" s="145">
        <v>0</v>
      </c>
      <c r="U33" s="145">
        <v>0</v>
      </c>
      <c r="V33" s="145">
        <v>1</v>
      </c>
      <c r="W33" s="145">
        <v>0</v>
      </c>
      <c r="X33" s="145">
        <v>0</v>
      </c>
      <c r="Y33" s="145">
        <v>0</v>
      </c>
      <c r="Z33" s="145">
        <v>0</v>
      </c>
      <c r="AA33" s="146" t="s">
        <v>816</v>
      </c>
      <c r="AB33" s="8" t="s">
        <v>86</v>
      </c>
      <c r="AC33" s="9" t="s">
        <v>816</v>
      </c>
      <c r="AD33" s="145">
        <v>0</v>
      </c>
      <c r="AE33" s="145">
        <v>0</v>
      </c>
      <c r="AF33" s="145">
        <v>0</v>
      </c>
      <c r="AG33" s="145">
        <v>0</v>
      </c>
      <c r="AH33" s="147">
        <v>2</v>
      </c>
      <c r="AI33" s="148">
        <v>0</v>
      </c>
    </row>
    <row r="34" spans="1:35" s="73" customFormat="1" ht="14.45" customHeight="1">
      <c r="A34" s="8" t="s">
        <v>88</v>
      </c>
      <c r="B34" s="9" t="s">
        <v>817</v>
      </c>
      <c r="C34" s="143">
        <v>1</v>
      </c>
      <c r="D34" s="143">
        <v>2</v>
      </c>
      <c r="E34" s="143">
        <v>3</v>
      </c>
      <c r="F34" s="143">
        <v>0</v>
      </c>
      <c r="G34" s="143">
        <v>0</v>
      </c>
      <c r="H34" s="143">
        <v>0</v>
      </c>
      <c r="I34" s="143">
        <v>0</v>
      </c>
      <c r="J34" s="143">
        <v>0</v>
      </c>
      <c r="K34" s="144" t="s">
        <v>88</v>
      </c>
      <c r="L34" s="145">
        <v>0</v>
      </c>
      <c r="M34" s="145">
        <v>0</v>
      </c>
      <c r="N34" s="145">
        <v>0</v>
      </c>
      <c r="O34" s="145">
        <v>0</v>
      </c>
      <c r="P34" s="145">
        <v>0</v>
      </c>
      <c r="Q34" s="145">
        <v>0</v>
      </c>
      <c r="R34" s="145">
        <v>0</v>
      </c>
      <c r="S34" s="145">
        <v>0</v>
      </c>
      <c r="T34" s="145">
        <v>0</v>
      </c>
      <c r="U34" s="145">
        <v>0</v>
      </c>
      <c r="V34" s="145">
        <v>0</v>
      </c>
      <c r="W34" s="145">
        <v>0</v>
      </c>
      <c r="X34" s="145">
        <v>0</v>
      </c>
      <c r="Y34" s="145">
        <v>0</v>
      </c>
      <c r="Z34" s="145">
        <v>0</v>
      </c>
      <c r="AA34" s="146" t="s">
        <v>817</v>
      </c>
      <c r="AB34" s="8" t="s">
        <v>88</v>
      </c>
      <c r="AC34" s="9" t="s">
        <v>817</v>
      </c>
      <c r="AD34" s="145">
        <v>0</v>
      </c>
      <c r="AE34" s="145">
        <v>0</v>
      </c>
      <c r="AF34" s="145">
        <v>0</v>
      </c>
      <c r="AG34" s="145">
        <v>0</v>
      </c>
      <c r="AH34" s="147">
        <v>17</v>
      </c>
      <c r="AI34" s="148">
        <v>0</v>
      </c>
    </row>
    <row r="35" spans="1:35" s="73" customFormat="1" ht="14.45" customHeight="1">
      <c r="A35" s="8" t="s">
        <v>90</v>
      </c>
      <c r="B35" s="9" t="s">
        <v>818</v>
      </c>
      <c r="C35" s="143">
        <v>3</v>
      </c>
      <c r="D35" s="143">
        <v>2</v>
      </c>
      <c r="E35" s="143">
        <v>1</v>
      </c>
      <c r="F35" s="143">
        <v>0</v>
      </c>
      <c r="G35" s="143">
        <v>0</v>
      </c>
      <c r="H35" s="143">
        <v>1</v>
      </c>
      <c r="I35" s="143">
        <v>0</v>
      </c>
      <c r="J35" s="143">
        <v>0</v>
      </c>
      <c r="K35" s="144" t="s">
        <v>90</v>
      </c>
      <c r="L35" s="145">
        <v>0</v>
      </c>
      <c r="M35" s="145">
        <v>0</v>
      </c>
      <c r="N35" s="145">
        <v>0</v>
      </c>
      <c r="O35" s="145">
        <v>0</v>
      </c>
      <c r="P35" s="145">
        <v>0</v>
      </c>
      <c r="Q35" s="145">
        <v>0</v>
      </c>
      <c r="R35" s="145">
        <v>0</v>
      </c>
      <c r="S35" s="145">
        <v>0</v>
      </c>
      <c r="T35" s="145">
        <v>0</v>
      </c>
      <c r="U35" s="145">
        <v>0</v>
      </c>
      <c r="V35" s="145">
        <v>0</v>
      </c>
      <c r="W35" s="145">
        <v>0</v>
      </c>
      <c r="X35" s="145">
        <v>0</v>
      </c>
      <c r="Y35" s="145">
        <v>0</v>
      </c>
      <c r="Z35" s="145">
        <v>0</v>
      </c>
      <c r="AA35" s="146" t="s">
        <v>818</v>
      </c>
      <c r="AB35" s="8" t="s">
        <v>90</v>
      </c>
      <c r="AC35" s="9" t="s">
        <v>818</v>
      </c>
      <c r="AD35" s="145">
        <v>0</v>
      </c>
      <c r="AE35" s="145">
        <v>0</v>
      </c>
      <c r="AF35" s="145">
        <v>0</v>
      </c>
      <c r="AG35" s="145">
        <v>0</v>
      </c>
      <c r="AH35" s="147">
        <v>3</v>
      </c>
      <c r="AI35" s="148">
        <v>0</v>
      </c>
    </row>
    <row r="36" spans="1:35" s="73" customFormat="1" ht="14.45" customHeight="1">
      <c r="A36" s="8" t="s">
        <v>92</v>
      </c>
      <c r="B36" s="9" t="s">
        <v>819</v>
      </c>
      <c r="C36" s="143">
        <v>0</v>
      </c>
      <c r="D36" s="143">
        <v>9</v>
      </c>
      <c r="E36" s="143">
        <v>8</v>
      </c>
      <c r="F36" s="143">
        <v>0</v>
      </c>
      <c r="G36" s="143">
        <v>0</v>
      </c>
      <c r="H36" s="143">
        <v>0</v>
      </c>
      <c r="I36" s="143">
        <v>0</v>
      </c>
      <c r="J36" s="143">
        <v>0</v>
      </c>
      <c r="K36" s="144" t="s">
        <v>92</v>
      </c>
      <c r="L36" s="145">
        <v>1</v>
      </c>
      <c r="M36" s="145">
        <v>0</v>
      </c>
      <c r="N36" s="145">
        <v>0</v>
      </c>
      <c r="O36" s="145">
        <v>0</v>
      </c>
      <c r="P36" s="145">
        <v>0</v>
      </c>
      <c r="Q36" s="145">
        <v>0</v>
      </c>
      <c r="R36" s="145">
        <v>0</v>
      </c>
      <c r="S36" s="145">
        <v>0</v>
      </c>
      <c r="T36" s="145">
        <v>0</v>
      </c>
      <c r="U36" s="145">
        <v>0</v>
      </c>
      <c r="V36" s="145">
        <v>0</v>
      </c>
      <c r="W36" s="145">
        <v>0</v>
      </c>
      <c r="X36" s="145">
        <v>0</v>
      </c>
      <c r="Y36" s="145">
        <v>13</v>
      </c>
      <c r="Z36" s="145">
        <v>2</v>
      </c>
      <c r="AA36" s="146" t="s">
        <v>819</v>
      </c>
      <c r="AB36" s="8" t="s">
        <v>92</v>
      </c>
      <c r="AC36" s="9" t="s">
        <v>819</v>
      </c>
      <c r="AD36" s="145">
        <v>0</v>
      </c>
      <c r="AE36" s="145">
        <v>0</v>
      </c>
      <c r="AF36" s="145">
        <v>0</v>
      </c>
      <c r="AG36" s="145">
        <v>0</v>
      </c>
      <c r="AH36" s="147">
        <v>2</v>
      </c>
      <c r="AI36" s="148">
        <v>0</v>
      </c>
    </row>
    <row r="37" spans="1:35" s="73" customFormat="1" ht="14.45" customHeight="1">
      <c r="A37" s="8" t="s">
        <v>94</v>
      </c>
      <c r="B37" s="9" t="s">
        <v>820</v>
      </c>
      <c r="C37" s="143">
        <v>0</v>
      </c>
      <c r="D37" s="143">
        <v>4</v>
      </c>
      <c r="E37" s="143">
        <v>4</v>
      </c>
      <c r="F37" s="143">
        <v>0</v>
      </c>
      <c r="G37" s="143">
        <v>0</v>
      </c>
      <c r="H37" s="143">
        <v>0</v>
      </c>
      <c r="I37" s="143">
        <v>0</v>
      </c>
      <c r="J37" s="143">
        <v>0</v>
      </c>
      <c r="K37" s="144" t="s">
        <v>94</v>
      </c>
      <c r="L37" s="145">
        <v>0</v>
      </c>
      <c r="M37" s="145">
        <v>0</v>
      </c>
      <c r="N37" s="145">
        <v>0</v>
      </c>
      <c r="O37" s="145">
        <v>0</v>
      </c>
      <c r="P37" s="145">
        <v>0</v>
      </c>
      <c r="Q37" s="145">
        <v>0</v>
      </c>
      <c r="R37" s="145">
        <v>0</v>
      </c>
      <c r="S37" s="145">
        <v>0</v>
      </c>
      <c r="T37" s="145">
        <v>0</v>
      </c>
      <c r="U37" s="145">
        <v>0</v>
      </c>
      <c r="V37" s="145">
        <v>0</v>
      </c>
      <c r="W37" s="145">
        <v>0</v>
      </c>
      <c r="X37" s="145">
        <v>0</v>
      </c>
      <c r="Y37" s="145">
        <v>0</v>
      </c>
      <c r="Z37" s="145">
        <v>0</v>
      </c>
      <c r="AA37" s="146" t="s">
        <v>820</v>
      </c>
      <c r="AB37" s="8" t="s">
        <v>94</v>
      </c>
      <c r="AC37" s="9" t="s">
        <v>820</v>
      </c>
      <c r="AD37" s="145">
        <v>0</v>
      </c>
      <c r="AE37" s="145">
        <v>0</v>
      </c>
      <c r="AF37" s="145">
        <v>0</v>
      </c>
      <c r="AG37" s="145">
        <v>0</v>
      </c>
      <c r="AH37" s="147">
        <v>0</v>
      </c>
      <c r="AI37" s="148">
        <v>0</v>
      </c>
    </row>
    <row r="38" spans="1:35" s="73" customFormat="1" ht="14.45" customHeight="1">
      <c r="A38" s="8" t="s">
        <v>96</v>
      </c>
      <c r="B38" s="9" t="s">
        <v>821</v>
      </c>
      <c r="C38" s="143">
        <v>0</v>
      </c>
      <c r="D38" s="143">
        <v>1</v>
      </c>
      <c r="E38" s="143">
        <v>1</v>
      </c>
      <c r="F38" s="143">
        <v>0</v>
      </c>
      <c r="G38" s="143">
        <v>0</v>
      </c>
      <c r="H38" s="143">
        <v>0</v>
      </c>
      <c r="I38" s="143">
        <v>0</v>
      </c>
      <c r="J38" s="143">
        <v>0</v>
      </c>
      <c r="K38" s="144" t="s">
        <v>96</v>
      </c>
      <c r="L38" s="145">
        <v>0</v>
      </c>
      <c r="M38" s="145">
        <v>0</v>
      </c>
      <c r="N38" s="145">
        <v>0</v>
      </c>
      <c r="O38" s="145">
        <v>0</v>
      </c>
      <c r="P38" s="145">
        <v>0</v>
      </c>
      <c r="Q38" s="145">
        <v>0</v>
      </c>
      <c r="R38" s="145">
        <v>0</v>
      </c>
      <c r="S38" s="145">
        <v>0</v>
      </c>
      <c r="T38" s="145">
        <v>0</v>
      </c>
      <c r="U38" s="145">
        <v>0</v>
      </c>
      <c r="V38" s="145">
        <v>1</v>
      </c>
      <c r="W38" s="145">
        <v>0</v>
      </c>
      <c r="X38" s="145">
        <v>0</v>
      </c>
      <c r="Y38" s="145">
        <v>0</v>
      </c>
      <c r="Z38" s="145">
        <v>0</v>
      </c>
      <c r="AA38" s="146" t="s">
        <v>821</v>
      </c>
      <c r="AB38" s="8" t="s">
        <v>96</v>
      </c>
      <c r="AC38" s="9" t="s">
        <v>821</v>
      </c>
      <c r="AD38" s="145">
        <v>0</v>
      </c>
      <c r="AE38" s="145">
        <v>0</v>
      </c>
      <c r="AF38" s="145">
        <v>1</v>
      </c>
      <c r="AG38" s="145">
        <v>0</v>
      </c>
      <c r="AH38" s="147">
        <v>11</v>
      </c>
      <c r="AI38" s="148">
        <v>0</v>
      </c>
    </row>
    <row r="39" spans="1:35" s="73" customFormat="1" ht="14.45" customHeight="1">
      <c r="A39" s="8" t="s">
        <v>98</v>
      </c>
      <c r="B39" s="9" t="s">
        <v>822</v>
      </c>
      <c r="C39" s="143">
        <v>1</v>
      </c>
      <c r="D39" s="143">
        <v>6</v>
      </c>
      <c r="E39" s="143">
        <v>6</v>
      </c>
      <c r="F39" s="143">
        <v>0</v>
      </c>
      <c r="G39" s="143">
        <v>0</v>
      </c>
      <c r="H39" s="143">
        <v>2</v>
      </c>
      <c r="I39" s="143">
        <v>0</v>
      </c>
      <c r="J39" s="143">
        <v>2</v>
      </c>
      <c r="K39" s="144" t="s">
        <v>98</v>
      </c>
      <c r="L39" s="145">
        <v>0</v>
      </c>
      <c r="M39" s="145">
        <v>0</v>
      </c>
      <c r="N39" s="145">
        <v>0</v>
      </c>
      <c r="O39" s="145">
        <v>0</v>
      </c>
      <c r="P39" s="145">
        <v>0</v>
      </c>
      <c r="Q39" s="145">
        <v>0</v>
      </c>
      <c r="R39" s="145">
        <v>0</v>
      </c>
      <c r="S39" s="145">
        <v>0</v>
      </c>
      <c r="T39" s="145">
        <v>0</v>
      </c>
      <c r="U39" s="145">
        <v>0</v>
      </c>
      <c r="V39" s="145">
        <v>0</v>
      </c>
      <c r="W39" s="145">
        <v>1</v>
      </c>
      <c r="X39" s="145">
        <v>1</v>
      </c>
      <c r="Y39" s="145">
        <v>0</v>
      </c>
      <c r="Z39" s="145">
        <v>1</v>
      </c>
      <c r="AA39" s="146" t="s">
        <v>822</v>
      </c>
      <c r="AB39" s="8" t="s">
        <v>98</v>
      </c>
      <c r="AC39" s="9" t="s">
        <v>822</v>
      </c>
      <c r="AD39" s="145">
        <v>0</v>
      </c>
      <c r="AE39" s="145">
        <v>0</v>
      </c>
      <c r="AF39" s="145">
        <v>3</v>
      </c>
      <c r="AG39" s="145">
        <v>0</v>
      </c>
      <c r="AH39" s="147">
        <v>0</v>
      </c>
      <c r="AI39" s="148">
        <v>0</v>
      </c>
    </row>
    <row r="40" spans="1:35" s="73" customFormat="1" ht="14.45" customHeight="1" thickBot="1">
      <c r="A40" s="10" t="s">
        <v>100</v>
      </c>
      <c r="B40" s="11" t="s">
        <v>823</v>
      </c>
      <c r="C40" s="143">
        <v>1</v>
      </c>
      <c r="D40" s="143">
        <v>0</v>
      </c>
      <c r="E40" s="143">
        <v>27</v>
      </c>
      <c r="F40" s="143">
        <v>0</v>
      </c>
      <c r="G40" s="143">
        <v>0</v>
      </c>
      <c r="H40" s="143">
        <v>1</v>
      </c>
      <c r="I40" s="143">
        <v>1</v>
      </c>
      <c r="J40" s="143">
        <v>0</v>
      </c>
      <c r="K40" s="149" t="s">
        <v>100</v>
      </c>
      <c r="L40" s="145">
        <v>0</v>
      </c>
      <c r="M40" s="145">
        <v>0</v>
      </c>
      <c r="N40" s="145">
        <v>0</v>
      </c>
      <c r="O40" s="145">
        <v>0</v>
      </c>
      <c r="P40" s="145">
        <v>0</v>
      </c>
      <c r="Q40" s="145">
        <v>0</v>
      </c>
      <c r="R40" s="150">
        <v>0</v>
      </c>
      <c r="S40" s="150">
        <v>0</v>
      </c>
      <c r="T40" s="150">
        <v>0</v>
      </c>
      <c r="U40" s="150">
        <v>0</v>
      </c>
      <c r="V40" s="150">
        <v>0</v>
      </c>
      <c r="W40" s="151">
        <v>0</v>
      </c>
      <c r="X40" s="150">
        <v>0</v>
      </c>
      <c r="Y40" s="150">
        <v>0</v>
      </c>
      <c r="Z40" s="150">
        <v>0</v>
      </c>
      <c r="AA40" s="152" t="s">
        <v>823</v>
      </c>
      <c r="AB40" s="10" t="s">
        <v>100</v>
      </c>
      <c r="AC40" s="11" t="s">
        <v>823</v>
      </c>
      <c r="AD40" s="150">
        <v>0</v>
      </c>
      <c r="AE40" s="150">
        <v>0</v>
      </c>
      <c r="AF40" s="150">
        <v>5</v>
      </c>
      <c r="AG40" s="150">
        <v>0</v>
      </c>
      <c r="AH40" s="147">
        <v>0</v>
      </c>
      <c r="AI40" s="148">
        <v>0</v>
      </c>
    </row>
    <row r="41" spans="1:35" s="156" customFormat="1" ht="11.1" customHeight="1">
      <c r="A41" s="153" t="s">
        <v>660</v>
      </c>
      <c r="B41" s="153"/>
      <c r="C41" s="153"/>
      <c r="D41" s="154"/>
      <c r="E41" s="154"/>
      <c r="F41" s="154"/>
      <c r="G41" s="154"/>
      <c r="H41" s="154"/>
      <c r="I41" s="154"/>
      <c r="J41" s="60" t="s">
        <v>833</v>
      </c>
      <c r="K41" s="153" t="s">
        <v>660</v>
      </c>
      <c r="L41" s="153"/>
      <c r="M41" s="153"/>
      <c r="N41" s="58"/>
      <c r="O41" s="58"/>
      <c r="P41" s="58"/>
      <c r="Q41" s="58"/>
      <c r="R41" s="58"/>
      <c r="S41" s="59"/>
      <c r="T41" s="59"/>
      <c r="U41" s="58"/>
      <c r="V41" s="58"/>
      <c r="W41" s="58"/>
      <c r="X41" s="58"/>
      <c r="Y41" s="58"/>
      <c r="Z41" s="58"/>
      <c r="AA41" s="60" t="s">
        <v>833</v>
      </c>
      <c r="AB41" s="153" t="s">
        <v>660</v>
      </c>
      <c r="AC41" s="155"/>
      <c r="AD41" s="155"/>
      <c r="AE41" s="153" t="s">
        <v>979</v>
      </c>
      <c r="AF41" s="153"/>
      <c r="AG41" s="153"/>
      <c r="AH41" s="153"/>
      <c r="AI41" s="60" t="s">
        <v>956</v>
      </c>
    </row>
    <row r="42" spans="1:35" s="101" customFormat="1" ht="11.1" customHeight="1">
      <c r="A42" s="156" t="s">
        <v>529</v>
      </c>
      <c r="B42" s="156"/>
      <c r="C42" s="156"/>
      <c r="D42" s="156"/>
      <c r="J42" s="102"/>
      <c r="K42" s="156" t="s">
        <v>529</v>
      </c>
      <c r="L42" s="157"/>
      <c r="M42" s="157"/>
      <c r="N42" s="157"/>
      <c r="O42" s="157"/>
      <c r="P42" s="157"/>
      <c r="Q42" s="157"/>
      <c r="R42" s="157"/>
      <c r="S42" s="158"/>
      <c r="T42" s="158"/>
      <c r="U42" s="157"/>
      <c r="V42" s="157"/>
      <c r="W42" s="157"/>
      <c r="X42" s="157"/>
      <c r="Y42" s="157"/>
      <c r="Z42" s="157"/>
      <c r="AA42" s="159" t="s">
        <v>990</v>
      </c>
      <c r="AB42" s="156" t="s">
        <v>661</v>
      </c>
      <c r="AC42" s="156"/>
      <c r="AD42" s="156"/>
      <c r="AE42" s="156"/>
      <c r="AF42" s="156"/>
      <c r="AG42" s="157"/>
    </row>
    <row r="43" spans="1:35" s="164" customFormat="1" ht="11.1" customHeight="1">
      <c r="A43" s="160" t="s">
        <v>426</v>
      </c>
      <c r="B43" s="160"/>
      <c r="C43" s="161"/>
      <c r="D43" s="161"/>
      <c r="E43" s="161"/>
      <c r="F43" s="161"/>
      <c r="G43" s="161"/>
      <c r="H43" s="161"/>
      <c r="I43" s="161"/>
      <c r="J43" s="162"/>
      <c r="K43" s="160" t="s">
        <v>426</v>
      </c>
      <c r="L43" s="161"/>
      <c r="M43" s="161"/>
      <c r="N43" s="161"/>
      <c r="O43" s="161"/>
      <c r="P43" s="161"/>
      <c r="Q43" s="161"/>
      <c r="R43" s="161"/>
      <c r="S43" s="162"/>
      <c r="T43" s="162"/>
      <c r="U43" s="161"/>
      <c r="V43" s="161"/>
      <c r="W43" s="161"/>
      <c r="X43" s="161"/>
      <c r="Y43" s="161"/>
      <c r="Z43" s="161"/>
      <c r="AA43" s="163" t="s">
        <v>992</v>
      </c>
      <c r="AB43" s="160" t="s">
        <v>426</v>
      </c>
      <c r="AC43" s="161"/>
      <c r="AD43" s="161"/>
      <c r="AE43" s="161"/>
      <c r="AF43" s="161"/>
      <c r="AG43" s="161"/>
    </row>
    <row r="44" spans="1:35" s="164" customFormat="1" ht="11.1" customHeight="1">
      <c r="A44" s="160" t="s">
        <v>447</v>
      </c>
      <c r="B44" s="161"/>
      <c r="C44" s="161"/>
      <c r="D44" s="161"/>
      <c r="E44" s="161"/>
      <c r="F44" s="161"/>
      <c r="G44" s="161"/>
      <c r="H44" s="161"/>
      <c r="I44" s="161"/>
      <c r="J44" s="162"/>
      <c r="K44" s="160" t="s">
        <v>447</v>
      </c>
      <c r="L44" s="161"/>
      <c r="M44" s="161"/>
      <c r="N44" s="161"/>
      <c r="O44" s="161"/>
      <c r="P44" s="161"/>
      <c r="Q44" s="161"/>
      <c r="R44" s="161"/>
      <c r="S44" s="162"/>
      <c r="T44" s="162"/>
      <c r="U44" s="161"/>
      <c r="V44" s="161"/>
      <c r="W44" s="161"/>
      <c r="X44" s="161"/>
      <c r="Y44" s="161"/>
      <c r="Z44" s="161"/>
      <c r="AA44" s="163" t="s">
        <v>991</v>
      </c>
      <c r="AB44" s="160" t="s">
        <v>447</v>
      </c>
      <c r="AC44" s="161"/>
      <c r="AD44" s="161"/>
      <c r="AE44" s="161"/>
      <c r="AF44" s="161"/>
      <c r="AG44" s="161"/>
    </row>
    <row r="45" spans="1:35" s="164" customFormat="1" ht="11.1" customHeight="1">
      <c r="A45" s="160" t="s">
        <v>692</v>
      </c>
      <c r="B45" s="161"/>
      <c r="C45" s="161"/>
      <c r="D45" s="161"/>
      <c r="E45" s="161"/>
      <c r="F45" s="161"/>
      <c r="G45" s="161"/>
      <c r="H45" s="161"/>
      <c r="I45" s="161"/>
      <c r="J45" s="162"/>
      <c r="K45" s="160" t="s">
        <v>693</v>
      </c>
      <c r="L45" s="161"/>
      <c r="M45" s="161"/>
      <c r="N45" s="161"/>
      <c r="O45" s="161"/>
      <c r="P45" s="161"/>
      <c r="Q45" s="161"/>
      <c r="R45" s="161"/>
      <c r="S45" s="162"/>
      <c r="T45" s="162"/>
      <c r="U45" s="161"/>
      <c r="V45" s="161"/>
      <c r="W45" s="161"/>
      <c r="X45" s="161"/>
      <c r="Y45" s="161"/>
      <c r="Z45" s="161"/>
      <c r="AA45" s="163"/>
      <c r="AB45" s="160" t="s">
        <v>692</v>
      </c>
      <c r="AC45" s="161"/>
      <c r="AD45" s="161"/>
      <c r="AE45" s="161"/>
      <c r="AF45" s="161"/>
      <c r="AG45" s="161"/>
    </row>
    <row r="46" spans="1:35" s="164" customFormat="1" ht="11.1" customHeight="1">
      <c r="A46" s="160" t="s">
        <v>662</v>
      </c>
      <c r="B46" s="161"/>
      <c r="C46" s="161"/>
      <c r="D46" s="161"/>
      <c r="E46" s="161"/>
      <c r="F46" s="161"/>
      <c r="G46" s="161"/>
      <c r="H46" s="161"/>
      <c r="I46" s="161"/>
      <c r="J46" s="162"/>
      <c r="K46" s="160" t="s">
        <v>662</v>
      </c>
      <c r="L46" s="161"/>
      <c r="M46" s="161"/>
      <c r="N46" s="161"/>
      <c r="O46" s="161"/>
      <c r="P46" s="161"/>
      <c r="Q46" s="161"/>
      <c r="R46" s="161"/>
      <c r="S46" s="162"/>
      <c r="T46" s="162"/>
      <c r="U46" s="161"/>
      <c r="V46" s="161"/>
      <c r="W46" s="161"/>
      <c r="X46" s="161"/>
      <c r="Y46" s="161"/>
      <c r="Z46" s="161"/>
      <c r="AA46" s="163"/>
      <c r="AB46" s="160" t="s">
        <v>662</v>
      </c>
      <c r="AC46" s="161"/>
      <c r="AD46" s="161"/>
      <c r="AE46" s="161"/>
      <c r="AF46" s="161"/>
      <c r="AG46" s="161"/>
    </row>
    <row r="47" spans="1:35" s="73" customFormat="1" ht="11.25">
      <c r="A47" s="160" t="s">
        <v>989</v>
      </c>
      <c r="B47" s="103"/>
      <c r="C47" s="103"/>
      <c r="D47" s="103"/>
      <c r="E47" s="103"/>
      <c r="F47" s="103"/>
      <c r="G47" s="103"/>
      <c r="H47" s="103"/>
      <c r="I47" s="103"/>
      <c r="J47" s="129"/>
      <c r="K47" s="160" t="s">
        <v>989</v>
      </c>
      <c r="L47" s="103"/>
      <c r="M47" s="103"/>
      <c r="N47" s="103"/>
      <c r="O47" s="103"/>
      <c r="P47" s="103"/>
      <c r="Q47" s="103"/>
      <c r="R47" s="103"/>
      <c r="S47" s="129"/>
      <c r="T47" s="129"/>
      <c r="U47" s="103"/>
      <c r="V47" s="103"/>
      <c r="W47" s="103"/>
      <c r="X47" s="103"/>
      <c r="Y47" s="103"/>
      <c r="Z47" s="103"/>
      <c r="AA47" s="128"/>
      <c r="AB47" s="160" t="s">
        <v>989</v>
      </c>
      <c r="AC47" s="103"/>
      <c r="AD47" s="103"/>
      <c r="AE47" s="103"/>
      <c r="AF47" s="103"/>
      <c r="AG47" s="103"/>
    </row>
    <row r="48" spans="1:35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29"/>
      <c r="K48" s="103"/>
      <c r="L48" s="103"/>
      <c r="M48" s="103"/>
      <c r="N48" s="103"/>
      <c r="O48" s="103"/>
      <c r="P48" s="103"/>
      <c r="Q48" s="103"/>
      <c r="R48" s="103"/>
      <c r="S48" s="129"/>
      <c r="T48" s="129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</row>
    <row r="49" spans="1:33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29"/>
      <c r="K49" s="103"/>
      <c r="L49" s="103"/>
      <c r="M49" s="103"/>
      <c r="N49" s="103"/>
      <c r="O49" s="103"/>
      <c r="P49" s="103"/>
      <c r="Q49" s="103"/>
      <c r="R49" s="103"/>
      <c r="S49" s="129"/>
      <c r="T49" s="129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</row>
    <row r="50" spans="1:33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29"/>
      <c r="K50" s="103"/>
      <c r="L50" s="103"/>
      <c r="M50" s="103"/>
      <c r="N50" s="103"/>
      <c r="O50" s="103"/>
      <c r="P50" s="103"/>
      <c r="Q50" s="103"/>
      <c r="R50" s="103"/>
      <c r="S50" s="129"/>
      <c r="T50" s="129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</row>
    <row r="51" spans="1:33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29"/>
      <c r="K51" s="103"/>
      <c r="L51" s="103"/>
      <c r="M51" s="103"/>
      <c r="N51" s="103"/>
      <c r="O51" s="103"/>
      <c r="P51" s="103"/>
      <c r="Q51" s="103"/>
      <c r="R51" s="103"/>
      <c r="S51" s="129"/>
      <c r="T51" s="129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</row>
    <row r="52" spans="1:33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29"/>
      <c r="K52" s="103"/>
      <c r="L52" s="103"/>
      <c r="M52" s="103"/>
      <c r="N52" s="103"/>
      <c r="O52" s="103"/>
      <c r="P52" s="103"/>
      <c r="Q52" s="103"/>
      <c r="R52" s="103"/>
      <c r="S52" s="129"/>
      <c r="T52" s="129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</row>
    <row r="53" spans="1:33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29"/>
      <c r="K53" s="103"/>
      <c r="L53" s="103"/>
      <c r="M53" s="103"/>
      <c r="N53" s="103"/>
      <c r="O53" s="103"/>
      <c r="P53" s="103"/>
      <c r="Q53" s="103"/>
      <c r="R53" s="103"/>
      <c r="S53" s="129"/>
      <c r="T53" s="129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</row>
    <row r="54" spans="1:33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29"/>
      <c r="K54" s="103"/>
      <c r="L54" s="103"/>
      <c r="M54" s="103"/>
      <c r="N54" s="103"/>
      <c r="O54" s="103"/>
      <c r="P54" s="103"/>
      <c r="Q54" s="103"/>
      <c r="R54" s="103"/>
      <c r="S54" s="129"/>
      <c r="T54" s="129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</row>
    <row r="55" spans="1:33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29"/>
      <c r="K55" s="103"/>
      <c r="L55" s="103"/>
      <c r="M55" s="103"/>
      <c r="N55" s="103"/>
      <c r="O55" s="103"/>
      <c r="P55" s="103"/>
      <c r="Q55" s="103"/>
      <c r="R55" s="103"/>
      <c r="S55" s="129"/>
      <c r="T55" s="129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</row>
    <row r="56" spans="1:33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29"/>
      <c r="K56" s="103"/>
      <c r="L56" s="103"/>
      <c r="M56" s="103"/>
      <c r="N56" s="103"/>
      <c r="O56" s="103"/>
      <c r="P56" s="103"/>
      <c r="Q56" s="103"/>
      <c r="R56" s="103"/>
      <c r="S56" s="129"/>
      <c r="T56" s="129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</row>
    <row r="57" spans="1:33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29"/>
      <c r="K57" s="103"/>
      <c r="L57" s="103"/>
      <c r="M57" s="103"/>
      <c r="N57" s="103"/>
      <c r="O57" s="103"/>
      <c r="P57" s="103"/>
      <c r="Q57" s="103"/>
      <c r="R57" s="103"/>
      <c r="S57" s="129"/>
      <c r="T57" s="129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</row>
    <row r="58" spans="1:33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29"/>
      <c r="K58" s="103"/>
      <c r="L58" s="103"/>
      <c r="M58" s="103"/>
      <c r="N58" s="103"/>
      <c r="O58" s="103"/>
      <c r="P58" s="103"/>
      <c r="Q58" s="103"/>
      <c r="R58" s="103"/>
      <c r="S58" s="129"/>
      <c r="T58" s="129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</row>
    <row r="59" spans="1:33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29"/>
      <c r="K59" s="103"/>
      <c r="L59" s="103"/>
      <c r="M59" s="103"/>
      <c r="N59" s="103"/>
      <c r="O59" s="103"/>
      <c r="P59" s="103"/>
      <c r="Q59" s="103"/>
      <c r="R59" s="103"/>
      <c r="S59" s="129"/>
      <c r="T59" s="129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</row>
    <row r="60" spans="1:33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29"/>
      <c r="K60" s="103"/>
      <c r="L60" s="103"/>
      <c r="M60" s="103"/>
      <c r="N60" s="103"/>
      <c r="O60" s="103"/>
      <c r="P60" s="103"/>
      <c r="Q60" s="103"/>
      <c r="R60" s="103"/>
      <c r="S60" s="129"/>
      <c r="T60" s="129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</row>
    <row r="61" spans="1:33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29"/>
      <c r="K61" s="103"/>
      <c r="L61" s="103"/>
      <c r="M61" s="103"/>
      <c r="N61" s="103"/>
      <c r="O61" s="103"/>
      <c r="P61" s="103"/>
      <c r="Q61" s="103"/>
      <c r="R61" s="103"/>
      <c r="S61" s="129"/>
      <c r="T61" s="129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</row>
    <row r="62" spans="1:33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29"/>
      <c r="K62" s="103"/>
      <c r="L62" s="103"/>
      <c r="M62" s="103"/>
      <c r="N62" s="103"/>
      <c r="O62" s="103"/>
      <c r="P62" s="103"/>
      <c r="Q62" s="103"/>
      <c r="R62" s="103"/>
      <c r="S62" s="129"/>
      <c r="T62" s="129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</row>
    <row r="63" spans="1:33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29"/>
      <c r="K63" s="103"/>
      <c r="L63" s="103"/>
      <c r="M63" s="103"/>
      <c r="N63" s="103"/>
      <c r="O63" s="103"/>
      <c r="P63" s="103"/>
      <c r="Q63" s="103"/>
      <c r="R63" s="103"/>
      <c r="S63" s="129"/>
      <c r="T63" s="129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</row>
    <row r="64" spans="1:33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29"/>
      <c r="K64" s="103"/>
      <c r="L64" s="103"/>
      <c r="M64" s="103"/>
      <c r="N64" s="103"/>
      <c r="O64" s="103"/>
      <c r="P64" s="103"/>
      <c r="Q64" s="103"/>
      <c r="R64" s="103"/>
      <c r="S64" s="129"/>
      <c r="T64" s="129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</row>
    <row r="65" spans="1:33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29"/>
      <c r="K65" s="103"/>
      <c r="L65" s="103"/>
      <c r="M65" s="103"/>
      <c r="N65" s="103"/>
      <c r="O65" s="103"/>
      <c r="P65" s="103"/>
      <c r="Q65" s="103"/>
      <c r="R65" s="103"/>
      <c r="S65" s="129"/>
      <c r="T65" s="129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</row>
    <row r="66" spans="1:33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29"/>
      <c r="K66" s="103"/>
      <c r="L66" s="103"/>
      <c r="M66" s="103"/>
      <c r="N66" s="103"/>
      <c r="O66" s="103"/>
      <c r="P66" s="103"/>
      <c r="Q66" s="103"/>
      <c r="R66" s="103"/>
      <c r="S66" s="129"/>
      <c r="T66" s="129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</row>
    <row r="67" spans="1:33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29"/>
      <c r="K67" s="103"/>
      <c r="L67" s="103"/>
      <c r="M67" s="103"/>
      <c r="N67" s="103"/>
      <c r="O67" s="103"/>
      <c r="P67" s="103"/>
      <c r="Q67" s="103"/>
      <c r="R67" s="103"/>
      <c r="S67" s="129"/>
      <c r="T67" s="129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</row>
    <row r="68" spans="1:33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29"/>
      <c r="K68" s="103"/>
      <c r="L68" s="103"/>
      <c r="M68" s="103"/>
      <c r="N68" s="103"/>
      <c r="O68" s="103"/>
      <c r="P68" s="103"/>
      <c r="Q68" s="103"/>
      <c r="R68" s="103"/>
      <c r="S68" s="129"/>
      <c r="T68" s="129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</row>
    <row r="69" spans="1:33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29"/>
      <c r="K69" s="103"/>
      <c r="L69" s="103"/>
      <c r="M69" s="103"/>
      <c r="N69" s="103"/>
      <c r="O69" s="103"/>
      <c r="P69" s="103"/>
      <c r="Q69" s="103"/>
      <c r="R69" s="103"/>
      <c r="S69" s="129"/>
      <c r="T69" s="129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</row>
    <row r="70" spans="1:33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29"/>
      <c r="K70" s="103"/>
      <c r="L70" s="103"/>
      <c r="M70" s="103"/>
      <c r="N70" s="103"/>
      <c r="O70" s="103"/>
      <c r="P70" s="103"/>
      <c r="Q70" s="103"/>
      <c r="R70" s="103"/>
      <c r="S70" s="129"/>
      <c r="T70" s="129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</row>
    <row r="71" spans="1:33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29"/>
      <c r="K71" s="103"/>
      <c r="L71" s="103"/>
      <c r="M71" s="103"/>
      <c r="N71" s="103"/>
      <c r="O71" s="103"/>
      <c r="P71" s="103"/>
      <c r="Q71" s="103"/>
      <c r="R71" s="103"/>
      <c r="S71" s="129"/>
      <c r="T71" s="129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</row>
    <row r="72" spans="1:33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29"/>
      <c r="K72" s="103"/>
      <c r="L72" s="103"/>
      <c r="M72" s="103"/>
      <c r="N72" s="103"/>
      <c r="O72" s="103"/>
      <c r="P72" s="103"/>
      <c r="Q72" s="103"/>
      <c r="R72" s="103"/>
      <c r="S72" s="129"/>
      <c r="T72" s="129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</row>
    <row r="73" spans="1:33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29"/>
      <c r="K73" s="103"/>
      <c r="L73" s="103"/>
      <c r="M73" s="103"/>
      <c r="N73" s="103"/>
      <c r="O73" s="103"/>
      <c r="P73" s="103"/>
      <c r="Q73" s="103"/>
      <c r="R73" s="103"/>
      <c r="S73" s="129"/>
      <c r="T73" s="129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</row>
    <row r="74" spans="1:33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29"/>
      <c r="K74" s="103"/>
      <c r="L74" s="103"/>
      <c r="M74" s="103"/>
      <c r="N74" s="103"/>
      <c r="O74" s="103"/>
      <c r="P74" s="103"/>
      <c r="Q74" s="103"/>
      <c r="R74" s="103"/>
      <c r="S74" s="129"/>
      <c r="T74" s="129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</row>
    <row r="75" spans="1:33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29"/>
      <c r="K75" s="103"/>
      <c r="L75" s="103"/>
      <c r="M75" s="103"/>
      <c r="N75" s="103"/>
      <c r="O75" s="103"/>
      <c r="P75" s="103"/>
      <c r="Q75" s="103"/>
      <c r="R75" s="103"/>
      <c r="S75" s="129"/>
      <c r="T75" s="129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</row>
    <row r="76" spans="1:33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29"/>
      <c r="K76" s="103"/>
      <c r="L76" s="103"/>
      <c r="M76" s="103"/>
      <c r="N76" s="103"/>
      <c r="O76" s="103"/>
      <c r="P76" s="103"/>
      <c r="Q76" s="103"/>
      <c r="R76" s="103"/>
      <c r="S76" s="129"/>
      <c r="T76" s="129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</row>
    <row r="77" spans="1:33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29"/>
      <c r="K77" s="103"/>
      <c r="L77" s="103"/>
      <c r="M77" s="103"/>
      <c r="N77" s="103"/>
      <c r="O77" s="103"/>
      <c r="P77" s="103"/>
      <c r="Q77" s="103"/>
      <c r="R77" s="103"/>
      <c r="S77" s="129"/>
      <c r="T77" s="129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</row>
    <row r="78" spans="1:33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29"/>
      <c r="K78" s="103"/>
      <c r="L78" s="103"/>
      <c r="M78" s="103"/>
      <c r="N78" s="103"/>
      <c r="O78" s="103"/>
      <c r="P78" s="103"/>
      <c r="Q78" s="103"/>
      <c r="R78" s="103"/>
      <c r="S78" s="129"/>
      <c r="T78" s="129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</row>
    <row r="79" spans="1:33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29"/>
      <c r="K79" s="103"/>
      <c r="L79" s="103"/>
      <c r="M79" s="103"/>
      <c r="N79" s="103"/>
      <c r="O79" s="103"/>
      <c r="P79" s="103"/>
      <c r="Q79" s="103"/>
      <c r="R79" s="103"/>
      <c r="S79" s="129"/>
      <c r="T79" s="129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</row>
    <row r="80" spans="1:33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29"/>
      <c r="K80" s="103"/>
      <c r="L80" s="103"/>
      <c r="M80" s="103"/>
      <c r="N80" s="103"/>
      <c r="O80" s="103"/>
      <c r="P80" s="103"/>
      <c r="Q80" s="103"/>
      <c r="R80" s="103"/>
      <c r="S80" s="129"/>
      <c r="T80" s="129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</row>
    <row r="81" spans="1:33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29"/>
      <c r="K81" s="103"/>
      <c r="L81" s="103"/>
      <c r="M81" s="103"/>
      <c r="N81" s="103"/>
      <c r="O81" s="103"/>
      <c r="P81" s="103"/>
      <c r="Q81" s="103"/>
      <c r="R81" s="103"/>
      <c r="S81" s="129"/>
      <c r="T81" s="129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</row>
    <row r="82" spans="1:33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29"/>
      <c r="K82" s="103"/>
      <c r="L82" s="103"/>
      <c r="M82" s="103"/>
      <c r="N82" s="103"/>
      <c r="O82" s="103"/>
      <c r="P82" s="103"/>
      <c r="Q82" s="103"/>
      <c r="R82" s="103"/>
      <c r="S82" s="129"/>
      <c r="T82" s="129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</row>
    <row r="83" spans="1:33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29"/>
      <c r="K83" s="103"/>
      <c r="L83" s="103"/>
      <c r="M83" s="103"/>
      <c r="N83" s="103"/>
      <c r="O83" s="103"/>
      <c r="P83" s="103"/>
      <c r="Q83" s="103"/>
      <c r="R83" s="103"/>
      <c r="S83" s="129"/>
      <c r="T83" s="129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</row>
    <row r="84" spans="1:33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29"/>
      <c r="K84" s="103"/>
      <c r="L84" s="103"/>
      <c r="M84" s="103"/>
      <c r="N84" s="103"/>
      <c r="O84" s="103"/>
      <c r="P84" s="103"/>
      <c r="Q84" s="103"/>
      <c r="R84" s="103"/>
      <c r="S84" s="129"/>
      <c r="T84" s="129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</row>
    <row r="85" spans="1:33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29"/>
      <c r="K85" s="103"/>
      <c r="L85" s="103"/>
      <c r="M85" s="103"/>
      <c r="N85" s="103"/>
      <c r="O85" s="103"/>
      <c r="P85" s="103"/>
      <c r="Q85" s="103"/>
      <c r="R85" s="103"/>
      <c r="S85" s="129"/>
      <c r="T85" s="129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</row>
    <row r="86" spans="1:33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29"/>
      <c r="K86" s="103"/>
      <c r="L86" s="103"/>
      <c r="M86" s="103"/>
      <c r="N86" s="103"/>
      <c r="O86" s="103"/>
      <c r="P86" s="103"/>
      <c r="Q86" s="103"/>
      <c r="R86" s="103"/>
      <c r="S86" s="129"/>
      <c r="T86" s="129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</row>
    <row r="87" spans="1:33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29"/>
      <c r="K87" s="103"/>
      <c r="L87" s="103"/>
      <c r="M87" s="103"/>
      <c r="N87" s="103"/>
      <c r="O87" s="103"/>
      <c r="P87" s="103"/>
      <c r="Q87" s="103"/>
      <c r="R87" s="103"/>
      <c r="S87" s="129"/>
      <c r="T87" s="129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</row>
    <row r="88" spans="1:33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29"/>
      <c r="K88" s="103"/>
      <c r="L88" s="103"/>
      <c r="M88" s="103"/>
      <c r="N88" s="103"/>
      <c r="O88" s="103"/>
      <c r="P88" s="103"/>
      <c r="Q88" s="103"/>
      <c r="R88" s="103"/>
      <c r="S88" s="129"/>
      <c r="T88" s="129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</row>
    <row r="89" spans="1:33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29"/>
      <c r="K89" s="103"/>
      <c r="L89" s="103"/>
      <c r="M89" s="103"/>
      <c r="N89" s="103"/>
      <c r="O89" s="103"/>
      <c r="P89" s="103"/>
      <c r="Q89" s="103"/>
      <c r="R89" s="103"/>
      <c r="S89" s="129"/>
      <c r="T89" s="129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</row>
    <row r="90" spans="1:33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29"/>
      <c r="K90" s="103"/>
      <c r="L90" s="103"/>
      <c r="M90" s="103"/>
      <c r="N90" s="103"/>
      <c r="O90" s="103"/>
      <c r="P90" s="103"/>
      <c r="Q90" s="103"/>
      <c r="R90" s="103"/>
      <c r="S90" s="129"/>
      <c r="T90" s="129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</row>
    <row r="91" spans="1:33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29"/>
      <c r="K91" s="103"/>
      <c r="L91" s="103"/>
      <c r="M91" s="103"/>
      <c r="N91" s="103"/>
      <c r="O91" s="103"/>
      <c r="P91" s="103"/>
      <c r="Q91" s="103"/>
      <c r="R91" s="103"/>
      <c r="S91" s="129"/>
      <c r="T91" s="129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</row>
    <row r="92" spans="1:33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29"/>
      <c r="K92" s="103"/>
      <c r="L92" s="103"/>
      <c r="M92" s="103"/>
      <c r="N92" s="103"/>
      <c r="O92" s="103"/>
      <c r="P92" s="103"/>
      <c r="Q92" s="103"/>
      <c r="R92" s="103"/>
      <c r="S92" s="129"/>
      <c r="T92" s="129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</row>
    <row r="93" spans="1:33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29"/>
      <c r="K93" s="103"/>
      <c r="L93" s="103"/>
      <c r="M93" s="103"/>
      <c r="N93" s="103"/>
      <c r="O93" s="103"/>
      <c r="P93" s="103"/>
      <c r="Q93" s="103"/>
      <c r="R93" s="103"/>
      <c r="S93" s="129"/>
      <c r="T93" s="129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</row>
    <row r="94" spans="1:33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29"/>
      <c r="K94" s="103"/>
      <c r="L94" s="103"/>
      <c r="M94" s="103"/>
      <c r="N94" s="103"/>
      <c r="O94" s="103"/>
      <c r="P94" s="103"/>
      <c r="Q94" s="103"/>
      <c r="R94" s="103"/>
      <c r="S94" s="129"/>
      <c r="T94" s="129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</row>
    <row r="95" spans="1:33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29"/>
      <c r="K95" s="103"/>
      <c r="L95" s="103"/>
      <c r="M95" s="103"/>
      <c r="N95" s="103"/>
      <c r="O95" s="103"/>
      <c r="P95" s="103"/>
      <c r="Q95" s="103"/>
      <c r="R95" s="103"/>
      <c r="S95" s="129"/>
      <c r="T95" s="129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</row>
    <row r="96" spans="1:33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29"/>
      <c r="K96" s="103"/>
      <c r="L96" s="103"/>
      <c r="M96" s="103"/>
      <c r="N96" s="103"/>
      <c r="O96" s="103"/>
      <c r="P96" s="103"/>
      <c r="Q96" s="103"/>
      <c r="R96" s="103"/>
      <c r="S96" s="129"/>
      <c r="T96" s="129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</row>
    <row r="97" spans="1:33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29"/>
      <c r="K97" s="103"/>
      <c r="L97" s="103"/>
      <c r="M97" s="103"/>
      <c r="N97" s="103"/>
      <c r="O97" s="103"/>
      <c r="P97" s="103"/>
      <c r="Q97" s="103"/>
      <c r="R97" s="103"/>
      <c r="S97" s="129"/>
      <c r="T97" s="129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</row>
    <row r="98" spans="1:33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29"/>
      <c r="K98" s="103"/>
      <c r="L98" s="103"/>
      <c r="M98" s="103"/>
      <c r="N98" s="103"/>
      <c r="O98" s="103"/>
      <c r="P98" s="103"/>
      <c r="Q98" s="103"/>
      <c r="R98" s="103"/>
      <c r="S98" s="129"/>
      <c r="T98" s="129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</row>
    <row r="99" spans="1:33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29"/>
      <c r="K99" s="103"/>
      <c r="L99" s="103"/>
      <c r="M99" s="103"/>
      <c r="N99" s="103"/>
      <c r="O99" s="103"/>
      <c r="P99" s="103"/>
      <c r="Q99" s="103"/>
      <c r="R99" s="103"/>
      <c r="S99" s="129"/>
      <c r="T99" s="129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</row>
    <row r="100" spans="1:33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29"/>
      <c r="K100" s="103"/>
      <c r="L100" s="103"/>
      <c r="M100" s="103"/>
      <c r="N100" s="103"/>
      <c r="O100" s="103"/>
      <c r="P100" s="103"/>
      <c r="Q100" s="103"/>
      <c r="R100" s="103"/>
      <c r="S100" s="129"/>
      <c r="T100" s="129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</row>
    <row r="101" spans="1:33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29"/>
      <c r="K101" s="103"/>
      <c r="L101" s="103"/>
      <c r="M101" s="103"/>
      <c r="N101" s="103"/>
      <c r="O101" s="103"/>
      <c r="P101" s="103"/>
      <c r="Q101" s="103"/>
      <c r="R101" s="103"/>
      <c r="S101" s="129"/>
      <c r="T101" s="129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</row>
    <row r="102" spans="1:33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29"/>
      <c r="K102" s="103"/>
      <c r="L102" s="103"/>
      <c r="M102" s="103"/>
      <c r="N102" s="103"/>
      <c r="O102" s="103"/>
      <c r="P102" s="103"/>
      <c r="Q102" s="103"/>
      <c r="R102" s="103"/>
      <c r="S102" s="129"/>
      <c r="T102" s="129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</row>
    <row r="103" spans="1:33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29"/>
      <c r="K103" s="103"/>
      <c r="L103" s="103"/>
      <c r="M103" s="103"/>
      <c r="N103" s="103"/>
      <c r="O103" s="103"/>
      <c r="P103" s="103"/>
      <c r="Q103" s="103"/>
      <c r="R103" s="103"/>
      <c r="S103" s="129"/>
      <c r="T103" s="129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</row>
  </sheetData>
  <sheetProtection selectLockedCells="1"/>
  <mergeCells count="58">
    <mergeCell ref="AB6:AC11"/>
    <mergeCell ref="AG8:AG11"/>
    <mergeCell ref="AD8:AD11"/>
    <mergeCell ref="Z8:Z11"/>
    <mergeCell ref="AH8:AH11"/>
    <mergeCell ref="AF8:AF11"/>
    <mergeCell ref="AE8:AE11"/>
    <mergeCell ref="A16:B16"/>
    <mergeCell ref="AB16:AC16"/>
    <mergeCell ref="A13:B13"/>
    <mergeCell ref="AB13:AC13"/>
    <mergeCell ref="AB12:AC12"/>
    <mergeCell ref="A12:B12"/>
    <mergeCell ref="A15:B15"/>
    <mergeCell ref="AB15:AC15"/>
    <mergeCell ref="W8:W11"/>
    <mergeCell ref="I10:I11"/>
    <mergeCell ref="P8:P11"/>
    <mergeCell ref="Q8:Q11"/>
    <mergeCell ref="X6:Z7"/>
    <mergeCell ref="O8:O11"/>
    <mergeCell ref="S8:S11"/>
    <mergeCell ref="L8:L11"/>
    <mergeCell ref="M8:M11"/>
    <mergeCell ref="U8:U11"/>
    <mergeCell ref="V8:V11"/>
    <mergeCell ref="C6:F7"/>
    <mergeCell ref="R3:AA3"/>
    <mergeCell ref="R4:AA4"/>
    <mergeCell ref="E8:E11"/>
    <mergeCell ref="F8:F11"/>
    <mergeCell ref="G8:I9"/>
    <mergeCell ref="J8:J11"/>
    <mergeCell ref="G10:G11"/>
    <mergeCell ref="H10:H11"/>
    <mergeCell ref="U6:W7"/>
    <mergeCell ref="T6:T11"/>
    <mergeCell ref="X8:X11"/>
    <mergeCell ref="Y8:Y11"/>
    <mergeCell ref="AA6:AA11"/>
    <mergeCell ref="L6:Q7"/>
    <mergeCell ref="R6:S7"/>
    <mergeCell ref="AI8:AI11"/>
    <mergeCell ref="AD6:AI7"/>
    <mergeCell ref="AB4:AI4"/>
    <mergeCell ref="AB3:AI3"/>
    <mergeCell ref="A14:B14"/>
    <mergeCell ref="AB14:AC14"/>
    <mergeCell ref="A4:J4"/>
    <mergeCell ref="R8:R11"/>
    <mergeCell ref="N8:N11"/>
    <mergeCell ref="A6:B11"/>
    <mergeCell ref="G6:J7"/>
    <mergeCell ref="K6:K11"/>
    <mergeCell ref="C8:C11"/>
    <mergeCell ref="D8:D11"/>
    <mergeCell ref="A3:J3"/>
    <mergeCell ref="K3:Q3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3" manualBreakCount="3">
    <brk id="10" max="46" man="1"/>
    <brk id="17" max="46" man="1"/>
    <brk id="27" max="46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3" style="336" customWidth="1"/>
    <col min="2" max="2" width="13.75" style="336" customWidth="1"/>
    <col min="3" max="5" width="13.75" style="337" customWidth="1"/>
    <col min="6" max="6" width="13.75" style="339" customWidth="1"/>
    <col min="7" max="16384" width="9" style="339"/>
  </cols>
  <sheetData>
    <row r="1" spans="1:6" s="366" customFormat="1" ht="14.1" customHeight="1">
      <c r="A1" s="368"/>
      <c r="B1" s="367"/>
      <c r="C1" s="367"/>
      <c r="D1" s="367"/>
      <c r="E1" s="338"/>
      <c r="F1" s="338" t="s">
        <v>1158</v>
      </c>
    </row>
    <row r="2" spans="1:6" ht="14.1" customHeight="1">
      <c r="A2" s="368"/>
      <c r="E2" s="338"/>
      <c r="F2" s="338"/>
    </row>
    <row r="3" spans="1:6" s="340" customFormat="1" ht="20.100000000000001" customHeight="1">
      <c r="A3" s="700" t="s">
        <v>470</v>
      </c>
      <c r="B3" s="700"/>
      <c r="C3" s="700"/>
      <c r="D3" s="700"/>
      <c r="E3" s="700"/>
      <c r="F3" s="700"/>
    </row>
    <row r="4" spans="1:6" s="341" customFormat="1" ht="24" customHeight="1">
      <c r="A4" s="701" t="s">
        <v>471</v>
      </c>
      <c r="B4" s="701"/>
      <c r="C4" s="701"/>
      <c r="D4" s="701"/>
      <c r="E4" s="701"/>
      <c r="F4" s="701"/>
    </row>
    <row r="5" spans="1:6" s="342" customFormat="1" ht="18" customHeight="1" thickBot="1">
      <c r="A5" s="342" t="s">
        <v>530</v>
      </c>
      <c r="F5" s="343" t="s">
        <v>531</v>
      </c>
    </row>
    <row r="6" spans="1:6" s="366" customFormat="1" ht="23.1" customHeight="1">
      <c r="A6" s="582" t="s">
        <v>581</v>
      </c>
      <c r="B6" s="702" t="s">
        <v>1055</v>
      </c>
      <c r="C6" s="705" t="s">
        <v>532</v>
      </c>
      <c r="D6" s="706"/>
      <c r="E6" s="707"/>
      <c r="F6" s="708" t="s">
        <v>694</v>
      </c>
    </row>
    <row r="7" spans="1:6" s="366" customFormat="1" ht="23.1" customHeight="1">
      <c r="A7" s="583"/>
      <c r="B7" s="703"/>
      <c r="C7" s="711" t="s">
        <v>533</v>
      </c>
      <c r="D7" s="712"/>
      <c r="E7" s="713"/>
      <c r="F7" s="709"/>
    </row>
    <row r="8" spans="1:6" s="366" customFormat="1" ht="23.1" customHeight="1">
      <c r="A8" s="584"/>
      <c r="B8" s="704"/>
      <c r="C8" s="369"/>
      <c r="D8" s="370" t="s">
        <v>534</v>
      </c>
      <c r="E8" s="371" t="s">
        <v>695</v>
      </c>
      <c r="F8" s="710"/>
    </row>
    <row r="9" spans="1:6" s="375" customFormat="1" ht="27.95" customHeight="1">
      <c r="A9" s="372" t="s">
        <v>14</v>
      </c>
      <c r="B9" s="373">
        <v>330</v>
      </c>
      <c r="C9" s="374">
        <v>27910801</v>
      </c>
      <c r="D9" s="374">
        <v>26687742</v>
      </c>
      <c r="E9" s="374">
        <v>1223059</v>
      </c>
      <c r="F9" s="373">
        <v>68022173</v>
      </c>
    </row>
    <row r="10" spans="1:6" s="375" customFormat="1" ht="27.95" customHeight="1">
      <c r="A10" s="372" t="s">
        <v>430</v>
      </c>
      <c r="B10" s="373">
        <v>386</v>
      </c>
      <c r="C10" s="374">
        <v>29468228</v>
      </c>
      <c r="D10" s="374">
        <v>28180482</v>
      </c>
      <c r="E10" s="374">
        <v>1287746</v>
      </c>
      <c r="F10" s="373">
        <v>75047975</v>
      </c>
    </row>
    <row r="11" spans="1:6" s="375" customFormat="1" ht="27.95" customHeight="1">
      <c r="A11" s="372" t="s">
        <v>790</v>
      </c>
      <c r="B11" s="373">
        <v>387</v>
      </c>
      <c r="C11" s="374">
        <v>26083756</v>
      </c>
      <c r="D11" s="374">
        <v>25131911</v>
      </c>
      <c r="E11" s="374">
        <v>951845</v>
      </c>
      <c r="F11" s="373">
        <v>79748220</v>
      </c>
    </row>
    <row r="12" spans="1:6" s="375" customFormat="1" ht="27.95" customHeight="1">
      <c r="A12" s="372" t="s">
        <v>976</v>
      </c>
      <c r="B12" s="373">
        <v>126</v>
      </c>
      <c r="C12" s="374">
        <v>21437316</v>
      </c>
      <c r="D12" s="374">
        <v>20841818</v>
      </c>
      <c r="E12" s="374">
        <v>595498</v>
      </c>
      <c r="F12" s="373">
        <v>9811578</v>
      </c>
    </row>
    <row r="13" spans="1:6" s="375" customFormat="1" ht="27.95" customHeight="1">
      <c r="A13" s="376" t="s">
        <v>1072</v>
      </c>
      <c r="B13" s="377">
        <v>164</v>
      </c>
      <c r="C13" s="378">
        <f>SUM(C15:C26)</f>
        <v>19052090</v>
      </c>
      <c r="D13" s="378">
        <f>SUM(D15:D26)</f>
        <v>18738302</v>
      </c>
      <c r="E13" s="378">
        <f>SUM(E15:E26)</f>
        <v>313788</v>
      </c>
      <c r="F13" s="378">
        <f>SUM(F15:F26)</f>
        <v>15173803</v>
      </c>
    </row>
    <row r="14" spans="1:6" s="366" customFormat="1" ht="14.45" customHeight="1">
      <c r="A14" s="379"/>
      <c r="B14" s="380"/>
      <c r="C14" s="381"/>
      <c r="D14" s="381"/>
      <c r="E14" s="381"/>
      <c r="F14" s="381"/>
    </row>
    <row r="15" spans="1:6" s="366" customFormat="1" ht="26.1" customHeight="1">
      <c r="A15" s="382" t="s">
        <v>793</v>
      </c>
      <c r="B15" s="127">
        <v>164</v>
      </c>
      <c r="C15" s="383">
        <f>D15+E15</f>
        <v>1297244</v>
      </c>
      <c r="D15" s="384">
        <v>1285348</v>
      </c>
      <c r="E15" s="384">
        <v>11896</v>
      </c>
      <c r="F15" s="384">
        <v>1486160</v>
      </c>
    </row>
    <row r="16" spans="1:6" s="366" customFormat="1" ht="26.1" customHeight="1">
      <c r="A16" s="382" t="s">
        <v>214</v>
      </c>
      <c r="B16" s="127">
        <v>164</v>
      </c>
      <c r="C16" s="383">
        <f t="shared" ref="C16:C26" si="0">D16+E16</f>
        <v>1050703</v>
      </c>
      <c r="D16" s="384">
        <v>1038410</v>
      </c>
      <c r="E16" s="384">
        <v>12293</v>
      </c>
      <c r="F16" s="384">
        <v>1015487</v>
      </c>
    </row>
    <row r="17" spans="1:6" s="366" customFormat="1" ht="26.1" customHeight="1">
      <c r="A17" s="382" t="s">
        <v>215</v>
      </c>
      <c r="B17" s="127">
        <v>164</v>
      </c>
      <c r="C17" s="383">
        <f t="shared" si="0"/>
        <v>1173571</v>
      </c>
      <c r="D17" s="384">
        <v>1157700</v>
      </c>
      <c r="E17" s="384">
        <v>15871</v>
      </c>
      <c r="F17" s="384">
        <v>1346869</v>
      </c>
    </row>
    <row r="18" spans="1:6" s="366" customFormat="1" ht="26.1" customHeight="1">
      <c r="A18" s="382" t="s">
        <v>216</v>
      </c>
      <c r="B18" s="127">
        <v>164</v>
      </c>
      <c r="C18" s="383">
        <f t="shared" si="0"/>
        <v>1927716</v>
      </c>
      <c r="D18" s="384">
        <v>1894747</v>
      </c>
      <c r="E18" s="384">
        <v>32969</v>
      </c>
      <c r="F18" s="384">
        <v>1227583</v>
      </c>
    </row>
    <row r="19" spans="1:6" s="366" customFormat="1" ht="26.1" customHeight="1">
      <c r="A19" s="382" t="s">
        <v>794</v>
      </c>
      <c r="B19" s="127">
        <v>164</v>
      </c>
      <c r="C19" s="383">
        <f t="shared" si="0"/>
        <v>1966792</v>
      </c>
      <c r="D19" s="384">
        <v>1941314</v>
      </c>
      <c r="E19" s="384">
        <v>25478</v>
      </c>
      <c r="F19" s="384">
        <v>1369060</v>
      </c>
    </row>
    <row r="20" spans="1:6" s="366" customFormat="1" ht="26.1" customHeight="1">
      <c r="A20" s="382" t="s">
        <v>795</v>
      </c>
      <c r="B20" s="127">
        <v>164</v>
      </c>
      <c r="C20" s="383">
        <f t="shared" si="0"/>
        <v>1517671</v>
      </c>
      <c r="D20" s="384">
        <v>1492038</v>
      </c>
      <c r="E20" s="384">
        <v>25633</v>
      </c>
      <c r="F20" s="384">
        <v>1350896</v>
      </c>
    </row>
    <row r="21" spans="1:6" s="366" customFormat="1" ht="26.1" customHeight="1">
      <c r="A21" s="382" t="s">
        <v>796</v>
      </c>
      <c r="B21" s="127">
        <v>164</v>
      </c>
      <c r="C21" s="383">
        <f t="shared" si="0"/>
        <v>1409146</v>
      </c>
      <c r="D21" s="384">
        <v>1383592</v>
      </c>
      <c r="E21" s="384">
        <v>25554</v>
      </c>
      <c r="F21" s="384">
        <v>1099790</v>
      </c>
    </row>
    <row r="22" spans="1:6" s="366" customFormat="1" ht="26.1" customHeight="1">
      <c r="A22" s="382" t="s">
        <v>797</v>
      </c>
      <c r="B22" s="127">
        <v>164</v>
      </c>
      <c r="C22" s="383">
        <f t="shared" si="0"/>
        <v>2195162</v>
      </c>
      <c r="D22" s="384">
        <v>2161607</v>
      </c>
      <c r="E22" s="384">
        <v>33555</v>
      </c>
      <c r="F22" s="384">
        <v>1131118</v>
      </c>
    </row>
    <row r="23" spans="1:6" s="366" customFormat="1" ht="26.1" customHeight="1">
      <c r="A23" s="382" t="s">
        <v>798</v>
      </c>
      <c r="B23" s="127">
        <v>164</v>
      </c>
      <c r="C23" s="383">
        <f t="shared" si="0"/>
        <v>1488223</v>
      </c>
      <c r="D23" s="384">
        <v>1454366</v>
      </c>
      <c r="E23" s="384">
        <v>33857</v>
      </c>
      <c r="F23" s="384">
        <v>1131717</v>
      </c>
    </row>
    <row r="24" spans="1:6" s="366" customFormat="1" ht="26.1" customHeight="1">
      <c r="A24" s="382" t="s">
        <v>799</v>
      </c>
      <c r="B24" s="127">
        <v>164</v>
      </c>
      <c r="C24" s="383">
        <f t="shared" si="0"/>
        <v>2373498</v>
      </c>
      <c r="D24" s="384">
        <v>2319468</v>
      </c>
      <c r="E24" s="384">
        <v>54030</v>
      </c>
      <c r="F24" s="384">
        <v>1725717</v>
      </c>
    </row>
    <row r="25" spans="1:6" s="366" customFormat="1" ht="26.1" customHeight="1">
      <c r="A25" s="382" t="s">
        <v>800</v>
      </c>
      <c r="B25" s="127">
        <v>164</v>
      </c>
      <c r="C25" s="383">
        <f t="shared" si="0"/>
        <v>1650978</v>
      </c>
      <c r="D25" s="384">
        <v>1622251</v>
      </c>
      <c r="E25" s="384">
        <v>28727</v>
      </c>
      <c r="F25" s="384">
        <v>1484279</v>
      </c>
    </row>
    <row r="26" spans="1:6" s="366" customFormat="1" ht="26.1" customHeight="1" thickBot="1">
      <c r="A26" s="385" t="s">
        <v>801</v>
      </c>
      <c r="B26" s="127">
        <v>164</v>
      </c>
      <c r="C26" s="383">
        <f t="shared" si="0"/>
        <v>1001386</v>
      </c>
      <c r="D26" s="384">
        <v>987461</v>
      </c>
      <c r="E26" s="384">
        <v>13925</v>
      </c>
      <c r="F26" s="384">
        <v>805127</v>
      </c>
    </row>
    <row r="27" spans="1:6" s="386" customFormat="1" ht="12.95" customHeight="1">
      <c r="A27" s="386" t="s">
        <v>834</v>
      </c>
      <c r="B27" s="387"/>
      <c r="C27" s="387"/>
      <c r="D27" s="387"/>
      <c r="E27" s="388"/>
      <c r="F27" s="388" t="s">
        <v>835</v>
      </c>
    </row>
    <row r="28" spans="1:6" s="386" customFormat="1" ht="12" customHeight="1">
      <c r="A28" s="389" t="s">
        <v>535</v>
      </c>
      <c r="B28" s="390"/>
      <c r="C28" s="390"/>
      <c r="D28" s="390"/>
      <c r="E28" s="390"/>
    </row>
    <row r="29" spans="1:6" s="393" customFormat="1" ht="12" customHeight="1">
      <c r="A29" s="256" t="s">
        <v>980</v>
      </c>
      <c r="B29" s="391"/>
      <c r="C29" s="392"/>
      <c r="D29" s="392"/>
      <c r="E29" s="392"/>
    </row>
    <row r="30" spans="1:6" s="366" customFormat="1" ht="12" customHeight="1">
      <c r="A30" s="394" t="s">
        <v>1049</v>
      </c>
      <c r="B30" s="322"/>
      <c r="C30" s="367"/>
      <c r="D30" s="367"/>
      <c r="E30" s="367"/>
    </row>
    <row r="31" spans="1:6" s="366" customFormat="1" ht="12" customHeight="1">
      <c r="A31" s="394" t="s">
        <v>1074</v>
      </c>
      <c r="B31" s="322"/>
      <c r="C31" s="367"/>
      <c r="D31" s="367"/>
      <c r="E31" s="367"/>
    </row>
    <row r="32" spans="1:6" s="366" customFormat="1" ht="11.25">
      <c r="A32" s="322"/>
      <c r="B32" s="322"/>
      <c r="C32" s="367"/>
      <c r="D32" s="367"/>
      <c r="E32" s="367"/>
    </row>
    <row r="33" spans="1:5" s="366" customFormat="1" ht="11.25">
      <c r="A33" s="322"/>
      <c r="B33" s="322"/>
      <c r="C33" s="367"/>
      <c r="D33" s="367"/>
      <c r="E33" s="367"/>
    </row>
    <row r="34" spans="1:5" s="366" customFormat="1" ht="11.25">
      <c r="A34" s="322"/>
      <c r="B34" s="322"/>
      <c r="C34" s="367"/>
      <c r="D34" s="367"/>
      <c r="E34" s="367"/>
    </row>
    <row r="35" spans="1:5" s="366" customFormat="1" ht="11.25">
      <c r="A35" s="322"/>
      <c r="B35" s="322"/>
      <c r="C35" s="367"/>
      <c r="D35" s="367"/>
      <c r="E35" s="367"/>
    </row>
    <row r="36" spans="1:5" s="366" customFormat="1" ht="11.25">
      <c r="A36" s="322"/>
      <c r="B36" s="322"/>
      <c r="C36" s="367"/>
      <c r="D36" s="367"/>
      <c r="E36" s="367"/>
    </row>
    <row r="37" spans="1:5" s="366" customFormat="1" ht="11.25">
      <c r="A37" s="322"/>
      <c r="B37" s="322"/>
      <c r="C37" s="367"/>
      <c r="D37" s="367"/>
      <c r="E37" s="367"/>
    </row>
    <row r="38" spans="1:5" s="366" customFormat="1" ht="11.25">
      <c r="A38" s="322"/>
      <c r="B38" s="322"/>
      <c r="C38" s="367"/>
      <c r="D38" s="367"/>
      <c r="E38" s="367"/>
    </row>
    <row r="39" spans="1:5" s="366" customFormat="1" ht="11.25">
      <c r="A39" s="322"/>
      <c r="B39" s="322"/>
      <c r="C39" s="367"/>
      <c r="D39" s="367"/>
      <c r="E39" s="367"/>
    </row>
    <row r="40" spans="1:5" s="366" customFormat="1" ht="11.25">
      <c r="A40" s="322"/>
      <c r="B40" s="322"/>
      <c r="C40" s="367"/>
      <c r="D40" s="367"/>
      <c r="E40" s="367"/>
    </row>
    <row r="41" spans="1:5" s="366" customFormat="1" ht="11.25">
      <c r="A41" s="322"/>
      <c r="B41" s="322"/>
      <c r="C41" s="367"/>
      <c r="D41" s="367"/>
      <c r="E41" s="367"/>
    </row>
    <row r="42" spans="1:5" s="366" customFormat="1" ht="11.25">
      <c r="A42" s="322"/>
      <c r="B42" s="322"/>
      <c r="C42" s="367"/>
      <c r="D42" s="367"/>
      <c r="E42" s="367"/>
    </row>
    <row r="43" spans="1:5" s="366" customFormat="1" ht="11.25">
      <c r="A43" s="322"/>
      <c r="B43" s="322"/>
      <c r="C43" s="367"/>
      <c r="D43" s="367"/>
      <c r="E43" s="367"/>
    </row>
    <row r="44" spans="1:5" s="366" customFormat="1" ht="11.25">
      <c r="A44" s="322"/>
      <c r="B44" s="322"/>
      <c r="C44" s="367"/>
      <c r="D44" s="367"/>
      <c r="E44" s="367"/>
    </row>
    <row r="45" spans="1:5" s="366" customFormat="1" ht="11.25">
      <c r="A45" s="322"/>
      <c r="B45" s="322"/>
      <c r="C45" s="367"/>
      <c r="D45" s="367"/>
      <c r="E45" s="367"/>
    </row>
    <row r="46" spans="1:5" s="366" customFormat="1" ht="11.25">
      <c r="A46" s="322"/>
      <c r="B46" s="322"/>
      <c r="C46" s="367"/>
      <c r="D46" s="367"/>
      <c r="E46" s="367"/>
    </row>
    <row r="47" spans="1:5" s="366" customFormat="1" ht="11.25">
      <c r="C47" s="367"/>
      <c r="D47" s="367"/>
      <c r="E47" s="367"/>
    </row>
    <row r="48" spans="1:5" s="366" customFormat="1" ht="11.25">
      <c r="A48" s="367"/>
      <c r="B48" s="367"/>
      <c r="C48" s="367"/>
      <c r="D48" s="367"/>
      <c r="E48" s="367"/>
    </row>
    <row r="49" spans="1:5" s="366" customFormat="1" ht="11.25">
      <c r="A49" s="367"/>
      <c r="B49" s="367"/>
      <c r="C49" s="367"/>
      <c r="D49" s="367"/>
      <c r="E49" s="367"/>
    </row>
    <row r="50" spans="1:5" s="366" customFormat="1" ht="11.25">
      <c r="A50" s="367"/>
      <c r="B50" s="367"/>
      <c r="C50" s="367"/>
      <c r="D50" s="367"/>
      <c r="E50" s="367"/>
    </row>
    <row r="51" spans="1:5" s="366" customFormat="1" ht="11.25">
      <c r="A51" s="367"/>
      <c r="B51" s="367"/>
      <c r="C51" s="367"/>
      <c r="D51" s="367"/>
      <c r="E51" s="367"/>
    </row>
    <row r="52" spans="1:5" s="366" customFormat="1" ht="11.25">
      <c r="A52" s="367"/>
      <c r="B52" s="367"/>
      <c r="C52" s="367"/>
      <c r="D52" s="367"/>
      <c r="E52" s="367"/>
    </row>
    <row r="53" spans="1:5" s="366" customFormat="1" ht="11.25">
      <c r="A53" s="367"/>
      <c r="B53" s="367"/>
      <c r="C53" s="367"/>
      <c r="D53" s="367"/>
      <c r="E53" s="367"/>
    </row>
    <row r="54" spans="1:5" s="366" customFormat="1" ht="11.25">
      <c r="A54" s="367"/>
      <c r="B54" s="367"/>
      <c r="C54" s="367"/>
      <c r="D54" s="367"/>
      <c r="E54" s="367"/>
    </row>
    <row r="55" spans="1:5" s="366" customFormat="1" ht="11.25">
      <c r="A55" s="367"/>
      <c r="B55" s="367"/>
      <c r="C55" s="367"/>
      <c r="D55" s="367"/>
      <c r="E55" s="367"/>
    </row>
    <row r="56" spans="1:5" s="366" customFormat="1" ht="11.25">
      <c r="A56" s="367"/>
      <c r="B56" s="367"/>
      <c r="C56" s="367"/>
      <c r="D56" s="367"/>
      <c r="E56" s="367"/>
    </row>
    <row r="57" spans="1:5" s="366" customFormat="1" ht="11.25">
      <c r="A57" s="367"/>
      <c r="B57" s="367"/>
      <c r="C57" s="367"/>
      <c r="D57" s="367"/>
      <c r="E57" s="367"/>
    </row>
    <row r="58" spans="1:5" s="366" customFormat="1" ht="11.25">
      <c r="A58" s="367"/>
      <c r="B58" s="367"/>
      <c r="C58" s="367"/>
      <c r="D58" s="367"/>
      <c r="E58" s="367"/>
    </row>
    <row r="59" spans="1:5" s="366" customFormat="1" ht="11.25">
      <c r="A59" s="367"/>
      <c r="B59" s="367"/>
      <c r="C59" s="367"/>
      <c r="D59" s="367"/>
      <c r="E59" s="367"/>
    </row>
    <row r="60" spans="1:5" s="366" customFormat="1" ht="11.25">
      <c r="A60" s="367"/>
      <c r="B60" s="367"/>
      <c r="C60" s="367"/>
      <c r="D60" s="367"/>
      <c r="E60" s="367"/>
    </row>
    <row r="61" spans="1:5" s="366" customFormat="1" ht="11.25">
      <c r="A61" s="367"/>
      <c r="B61" s="367"/>
      <c r="C61" s="367"/>
      <c r="D61" s="367"/>
      <c r="E61" s="367"/>
    </row>
    <row r="62" spans="1:5" s="366" customFormat="1" ht="11.25">
      <c r="A62" s="367"/>
      <c r="B62" s="367"/>
      <c r="C62" s="367"/>
      <c r="D62" s="367"/>
      <c r="E62" s="367"/>
    </row>
    <row r="63" spans="1:5" s="366" customFormat="1" ht="11.25">
      <c r="A63" s="367"/>
      <c r="B63" s="367"/>
      <c r="C63" s="367"/>
      <c r="D63" s="367"/>
      <c r="E63" s="367"/>
    </row>
    <row r="64" spans="1:5" s="366" customFormat="1" ht="11.25">
      <c r="A64" s="367"/>
      <c r="B64" s="367"/>
      <c r="C64" s="367"/>
      <c r="D64" s="367"/>
      <c r="E64" s="367"/>
    </row>
    <row r="65" spans="1:5" s="366" customFormat="1" ht="11.25">
      <c r="A65" s="367"/>
      <c r="B65" s="367"/>
      <c r="C65" s="367"/>
      <c r="D65" s="367"/>
      <c r="E65" s="367"/>
    </row>
    <row r="66" spans="1:5" s="366" customFormat="1" ht="11.25">
      <c r="A66" s="367"/>
      <c r="B66" s="367"/>
      <c r="C66" s="367"/>
      <c r="D66" s="367"/>
      <c r="E66" s="367"/>
    </row>
    <row r="67" spans="1:5" s="366" customFormat="1" ht="11.25">
      <c r="A67" s="367"/>
      <c r="B67" s="367"/>
      <c r="C67" s="367"/>
      <c r="D67" s="367"/>
      <c r="E67" s="367"/>
    </row>
    <row r="68" spans="1:5" s="366" customFormat="1" ht="11.25">
      <c r="A68" s="367"/>
      <c r="B68" s="367"/>
      <c r="C68" s="367"/>
      <c r="D68" s="367"/>
      <c r="E68" s="367"/>
    </row>
    <row r="69" spans="1:5" s="366" customFormat="1" ht="11.25">
      <c r="A69" s="367"/>
      <c r="B69" s="367"/>
      <c r="C69" s="367"/>
      <c r="D69" s="367"/>
      <c r="E69" s="367"/>
    </row>
    <row r="70" spans="1:5" s="366" customFormat="1" ht="11.25">
      <c r="A70" s="367"/>
      <c r="B70" s="367"/>
      <c r="C70" s="367"/>
      <c r="D70" s="367"/>
      <c r="E70" s="367"/>
    </row>
    <row r="71" spans="1:5" s="366" customFormat="1" ht="11.25">
      <c r="A71" s="367"/>
      <c r="B71" s="367"/>
      <c r="C71" s="367"/>
      <c r="D71" s="367"/>
      <c r="E71" s="367"/>
    </row>
    <row r="72" spans="1:5" s="366" customFormat="1" ht="11.25">
      <c r="A72" s="367"/>
      <c r="B72" s="367"/>
      <c r="C72" s="367"/>
      <c r="D72" s="367"/>
      <c r="E72" s="367"/>
    </row>
    <row r="73" spans="1:5" s="366" customFormat="1" ht="11.25">
      <c r="A73" s="367"/>
      <c r="B73" s="367"/>
      <c r="C73" s="367"/>
      <c r="D73" s="367"/>
      <c r="E73" s="367"/>
    </row>
    <row r="74" spans="1:5" s="366" customFormat="1" ht="11.25">
      <c r="A74" s="367"/>
      <c r="B74" s="367"/>
      <c r="C74" s="367"/>
      <c r="D74" s="367"/>
      <c r="E74" s="367"/>
    </row>
    <row r="75" spans="1:5" s="366" customFormat="1" ht="11.25">
      <c r="A75" s="367"/>
      <c r="B75" s="367"/>
      <c r="C75" s="367"/>
      <c r="D75" s="367"/>
      <c r="E75" s="367"/>
    </row>
    <row r="76" spans="1:5" s="366" customFormat="1" ht="11.25">
      <c r="A76" s="367"/>
      <c r="B76" s="367"/>
      <c r="C76" s="367"/>
      <c r="D76" s="367"/>
      <c r="E76" s="367"/>
    </row>
    <row r="77" spans="1:5" s="366" customFormat="1" ht="11.25">
      <c r="A77" s="367"/>
      <c r="B77" s="367"/>
      <c r="C77" s="367"/>
      <c r="D77" s="367"/>
      <c r="E77" s="367"/>
    </row>
    <row r="78" spans="1:5" s="366" customFormat="1" ht="11.25">
      <c r="A78" s="367"/>
      <c r="B78" s="367"/>
      <c r="C78" s="367"/>
      <c r="D78" s="367"/>
      <c r="E78" s="367"/>
    </row>
    <row r="79" spans="1:5" s="366" customFormat="1" ht="11.25">
      <c r="A79" s="367"/>
      <c r="B79" s="367"/>
      <c r="C79" s="367"/>
      <c r="D79" s="367"/>
      <c r="E79" s="367"/>
    </row>
    <row r="80" spans="1:5" s="366" customFormat="1" ht="11.25">
      <c r="A80" s="367"/>
      <c r="B80" s="367"/>
      <c r="C80" s="367"/>
      <c r="D80" s="367"/>
      <c r="E80" s="367"/>
    </row>
    <row r="81" spans="1:5" s="366" customFormat="1" ht="11.25">
      <c r="A81" s="367"/>
      <c r="B81" s="367"/>
      <c r="C81" s="367"/>
      <c r="D81" s="367"/>
      <c r="E81" s="367"/>
    </row>
    <row r="82" spans="1:5" s="366" customFormat="1" ht="11.25">
      <c r="A82" s="367"/>
      <c r="B82" s="367"/>
      <c r="C82" s="367"/>
      <c r="D82" s="367"/>
      <c r="E82" s="367"/>
    </row>
    <row r="83" spans="1:5" s="366" customFormat="1" ht="11.25">
      <c r="A83" s="367"/>
      <c r="B83" s="367"/>
      <c r="C83" s="367"/>
      <c r="D83" s="367"/>
      <c r="E83" s="367"/>
    </row>
    <row r="84" spans="1:5" s="366" customFormat="1" ht="11.25">
      <c r="A84" s="367"/>
      <c r="B84" s="367"/>
      <c r="C84" s="367"/>
      <c r="D84" s="367"/>
      <c r="E84" s="367"/>
    </row>
    <row r="85" spans="1:5" s="366" customFormat="1" ht="11.25">
      <c r="A85" s="367"/>
      <c r="B85" s="367"/>
      <c r="C85" s="367"/>
      <c r="D85" s="367"/>
      <c r="E85" s="367"/>
    </row>
    <row r="86" spans="1:5" s="366" customFormat="1" ht="11.25">
      <c r="A86" s="367"/>
      <c r="B86" s="367"/>
      <c r="C86" s="367"/>
      <c r="D86" s="367"/>
      <c r="E86" s="367"/>
    </row>
    <row r="87" spans="1:5" s="366" customFormat="1" ht="11.25">
      <c r="A87" s="367"/>
      <c r="B87" s="367"/>
      <c r="C87" s="367"/>
      <c r="D87" s="367"/>
      <c r="E87" s="367"/>
    </row>
    <row r="88" spans="1:5" s="366" customFormat="1" ht="11.25">
      <c r="A88" s="367"/>
      <c r="B88" s="367"/>
      <c r="C88" s="367"/>
      <c r="D88" s="367"/>
      <c r="E88" s="367"/>
    </row>
    <row r="89" spans="1:5" s="366" customFormat="1" ht="11.25">
      <c r="A89" s="367"/>
      <c r="B89" s="367"/>
      <c r="C89" s="367"/>
      <c r="D89" s="367"/>
      <c r="E89" s="367"/>
    </row>
    <row r="90" spans="1:5" s="366" customFormat="1" ht="11.25">
      <c r="A90" s="367"/>
      <c r="B90" s="367"/>
      <c r="C90" s="367"/>
      <c r="D90" s="367"/>
      <c r="E90" s="367"/>
    </row>
    <row r="91" spans="1:5" s="366" customFormat="1" ht="11.25">
      <c r="A91" s="367"/>
      <c r="B91" s="367"/>
      <c r="C91" s="367"/>
      <c r="D91" s="367"/>
      <c r="E91" s="367"/>
    </row>
    <row r="92" spans="1:5" s="366" customFormat="1" ht="11.25">
      <c r="A92" s="367"/>
      <c r="B92" s="367"/>
      <c r="C92" s="367"/>
      <c r="D92" s="367"/>
      <c r="E92" s="367"/>
    </row>
    <row r="93" spans="1:5" s="366" customFormat="1" ht="11.25">
      <c r="A93" s="367"/>
      <c r="B93" s="367"/>
      <c r="C93" s="367"/>
      <c r="D93" s="367"/>
      <c r="E93" s="367"/>
    </row>
    <row r="94" spans="1:5" s="366" customFormat="1" ht="11.25">
      <c r="A94" s="367"/>
      <c r="B94" s="367"/>
      <c r="C94" s="367"/>
      <c r="D94" s="367"/>
      <c r="E94" s="367"/>
    </row>
    <row r="95" spans="1:5" s="366" customFormat="1" ht="11.25">
      <c r="A95" s="367"/>
      <c r="B95" s="367"/>
      <c r="C95" s="367"/>
      <c r="D95" s="367"/>
      <c r="E95" s="367"/>
    </row>
    <row r="96" spans="1:5" s="366" customFormat="1" ht="11.25">
      <c r="A96" s="367"/>
      <c r="B96" s="367"/>
      <c r="C96" s="367"/>
      <c r="D96" s="367"/>
      <c r="E96" s="367"/>
    </row>
    <row r="97" spans="1:5" s="366" customFormat="1" ht="11.25">
      <c r="A97" s="367"/>
      <c r="B97" s="367"/>
      <c r="C97" s="367"/>
      <c r="D97" s="367"/>
      <c r="E97" s="367"/>
    </row>
    <row r="98" spans="1:5" s="366" customFormat="1" ht="11.25">
      <c r="A98" s="367"/>
      <c r="B98" s="367"/>
      <c r="C98" s="367"/>
      <c r="D98" s="367"/>
      <c r="E98" s="367"/>
    </row>
    <row r="99" spans="1:5" s="366" customFormat="1" ht="11.25">
      <c r="A99" s="367"/>
      <c r="B99" s="367"/>
      <c r="C99" s="367"/>
      <c r="D99" s="367"/>
      <c r="E99" s="367"/>
    </row>
    <row r="100" spans="1:5" s="366" customFormat="1" ht="11.25">
      <c r="A100" s="367"/>
      <c r="B100" s="367"/>
      <c r="C100" s="367"/>
      <c r="D100" s="367"/>
      <c r="E100" s="367"/>
    </row>
    <row r="101" spans="1:5" s="366" customFormat="1" ht="11.25">
      <c r="A101" s="367"/>
      <c r="B101" s="367"/>
      <c r="C101" s="367"/>
      <c r="D101" s="367"/>
      <c r="E101" s="367"/>
    </row>
    <row r="102" spans="1:5" s="366" customFormat="1" ht="11.25">
      <c r="A102" s="367"/>
      <c r="B102" s="367"/>
      <c r="C102" s="367"/>
      <c r="D102" s="367"/>
      <c r="E102" s="367"/>
    </row>
    <row r="103" spans="1:5" s="366" customFormat="1" ht="11.25">
      <c r="A103" s="367"/>
      <c r="B103" s="367"/>
      <c r="C103" s="367"/>
      <c r="D103" s="367"/>
      <c r="E103" s="367"/>
    </row>
  </sheetData>
  <sheetProtection selectLockedCells="1"/>
  <mergeCells count="7">
    <mergeCell ref="A3:F3"/>
    <mergeCell ref="A4:F4"/>
    <mergeCell ref="A6:A8"/>
    <mergeCell ref="B6:B8"/>
    <mergeCell ref="C6:E6"/>
    <mergeCell ref="F6:F8"/>
    <mergeCell ref="C7:E7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view="pageBreakPreview" zoomScaleNormal="100" zoomScaleSheetLayoutView="100" workbookViewId="0">
      <selection activeCell="J43" sqref="J43"/>
    </sheetView>
  </sheetViews>
  <sheetFormatPr defaultRowHeight="14.25"/>
  <cols>
    <col min="1" max="1" width="14.625" style="336" customWidth="1"/>
    <col min="2" max="2" width="15.125" style="336" customWidth="1"/>
    <col min="3" max="3" width="9.625" style="337" customWidth="1"/>
    <col min="4" max="7" width="10.75" style="337" customWidth="1"/>
    <col min="8" max="16384" width="9" style="339"/>
  </cols>
  <sheetData>
    <row r="1" spans="1:8" s="366" customFormat="1" ht="14.1" customHeight="1">
      <c r="A1" s="335" t="s">
        <v>1053</v>
      </c>
      <c r="B1" s="367"/>
      <c r="C1" s="367"/>
      <c r="D1" s="367"/>
      <c r="E1" s="367"/>
      <c r="F1" s="367"/>
      <c r="G1" s="338"/>
    </row>
    <row r="2" spans="1:8" ht="14.1" customHeight="1">
      <c r="A2" s="335"/>
      <c r="G2" s="338"/>
    </row>
    <row r="3" spans="1:8" s="340" customFormat="1" ht="20.100000000000001" customHeight="1">
      <c r="A3" s="700" t="s">
        <v>472</v>
      </c>
      <c r="B3" s="700"/>
      <c r="C3" s="700"/>
      <c r="D3" s="700"/>
      <c r="E3" s="700"/>
      <c r="F3" s="700"/>
      <c r="G3" s="700"/>
    </row>
    <row r="4" spans="1:8" s="341" customFormat="1" ht="21.95" customHeight="1">
      <c r="A4" s="701" t="s">
        <v>473</v>
      </c>
      <c r="B4" s="701"/>
      <c r="C4" s="701"/>
      <c r="D4" s="701"/>
      <c r="E4" s="701"/>
      <c r="F4" s="701"/>
      <c r="G4" s="701"/>
    </row>
    <row r="5" spans="1:8" s="342" customFormat="1" ht="18" customHeight="1" thickBot="1">
      <c r="A5" s="342" t="s">
        <v>587</v>
      </c>
      <c r="G5" s="343" t="s">
        <v>588</v>
      </c>
    </row>
    <row r="6" spans="1:8" s="344" customFormat="1" ht="17.100000000000001" customHeight="1">
      <c r="A6" s="718" t="s">
        <v>589</v>
      </c>
      <c r="B6" s="721" t="s">
        <v>1057</v>
      </c>
      <c r="C6" s="724" t="s">
        <v>590</v>
      </c>
      <c r="D6" s="724" t="s">
        <v>591</v>
      </c>
      <c r="E6" s="727" t="s">
        <v>592</v>
      </c>
      <c r="F6" s="728"/>
      <c r="G6" s="728"/>
    </row>
    <row r="7" spans="1:8" s="344" customFormat="1" ht="8.4499999999999993" customHeight="1">
      <c r="A7" s="719"/>
      <c r="B7" s="722"/>
      <c r="C7" s="725"/>
      <c r="D7" s="725"/>
      <c r="E7" s="345"/>
      <c r="F7" s="729" t="s">
        <v>253</v>
      </c>
      <c r="G7" s="716" t="s">
        <v>593</v>
      </c>
    </row>
    <row r="8" spans="1:8" s="344" customFormat="1" ht="8.4499999999999993" customHeight="1">
      <c r="A8" s="719"/>
      <c r="B8" s="722"/>
      <c r="C8" s="725"/>
      <c r="D8" s="725"/>
      <c r="E8" s="345"/>
      <c r="F8" s="730"/>
      <c r="G8" s="716"/>
    </row>
    <row r="9" spans="1:8" s="344" customFormat="1" ht="8.4499999999999993" customHeight="1">
      <c r="A9" s="720"/>
      <c r="B9" s="723"/>
      <c r="C9" s="726"/>
      <c r="D9" s="726"/>
      <c r="E9" s="346"/>
      <c r="F9" s="731"/>
      <c r="G9" s="717"/>
    </row>
    <row r="10" spans="1:8" s="350" customFormat="1" ht="12.95" customHeight="1">
      <c r="A10" s="347" t="s">
        <v>14</v>
      </c>
      <c r="B10" s="348" t="s">
        <v>448</v>
      </c>
      <c r="C10" s="348"/>
      <c r="D10" s="348" t="s">
        <v>110</v>
      </c>
      <c r="E10" s="349">
        <v>24855610</v>
      </c>
      <c r="F10" s="349">
        <v>24515797</v>
      </c>
      <c r="G10" s="349">
        <v>339813</v>
      </c>
    </row>
    <row r="11" spans="1:8" s="350" customFormat="1" ht="12.95" customHeight="1">
      <c r="A11" s="347" t="s">
        <v>430</v>
      </c>
      <c r="B11" s="348" t="s">
        <v>448</v>
      </c>
      <c r="C11" s="348"/>
      <c r="D11" s="348">
        <v>29.670999999999999</v>
      </c>
      <c r="E11" s="349">
        <v>23070161</v>
      </c>
      <c r="F11" s="349">
        <v>22973186</v>
      </c>
      <c r="G11" s="349">
        <v>523636</v>
      </c>
    </row>
    <row r="12" spans="1:8" s="350" customFormat="1" ht="12.95" customHeight="1">
      <c r="A12" s="347" t="s">
        <v>790</v>
      </c>
      <c r="B12" s="348" t="s">
        <v>448</v>
      </c>
      <c r="C12" s="348"/>
      <c r="D12" s="348"/>
      <c r="E12" s="349">
        <v>20133137</v>
      </c>
      <c r="F12" s="349">
        <v>20018927</v>
      </c>
      <c r="G12" s="349">
        <v>114210</v>
      </c>
    </row>
    <row r="13" spans="1:8" s="350" customFormat="1" ht="12.95" customHeight="1">
      <c r="A13" s="347" t="s">
        <v>976</v>
      </c>
      <c r="B13" s="348" t="s">
        <v>448</v>
      </c>
      <c r="C13" s="348"/>
      <c r="D13" s="348" t="s">
        <v>110</v>
      </c>
      <c r="E13" s="349">
        <v>19000293</v>
      </c>
      <c r="F13" s="349">
        <v>18684408</v>
      </c>
      <c r="G13" s="349">
        <v>317069</v>
      </c>
    </row>
    <row r="14" spans="1:8" s="350" customFormat="1" ht="12.95" customHeight="1">
      <c r="A14" s="351" t="s">
        <v>1072</v>
      </c>
      <c r="B14" s="352" t="s">
        <v>594</v>
      </c>
      <c r="C14" s="352"/>
      <c r="D14" s="353" t="s">
        <v>1115</v>
      </c>
      <c r="E14" s="354">
        <f>SUM(E16:E54)</f>
        <v>8906515</v>
      </c>
      <c r="F14" s="354">
        <f t="shared" ref="F14:G14" si="0">SUM(F16:F54)</f>
        <v>8802611</v>
      </c>
      <c r="G14" s="354">
        <f t="shared" si="0"/>
        <v>103904</v>
      </c>
    </row>
    <row r="15" spans="1:8" s="344" customFormat="1" ht="9.9499999999999993" customHeight="1">
      <c r="A15" s="355"/>
      <c r="B15" s="356"/>
      <c r="C15" s="357"/>
      <c r="D15" s="348"/>
      <c r="E15" s="357"/>
      <c r="F15" s="357"/>
      <c r="G15" s="357"/>
    </row>
    <row r="16" spans="1:8" s="344" customFormat="1" ht="11.45" customHeight="1">
      <c r="A16" s="358" t="s">
        <v>254</v>
      </c>
      <c r="B16" s="329" t="s">
        <v>937</v>
      </c>
      <c r="C16" s="782" t="s">
        <v>255</v>
      </c>
      <c r="D16" s="125" t="s">
        <v>1115</v>
      </c>
      <c r="E16" s="27">
        <v>998693</v>
      </c>
      <c r="F16" s="28">
        <v>998693</v>
      </c>
      <c r="G16" s="28">
        <v>0</v>
      </c>
      <c r="H16" s="221"/>
    </row>
    <row r="17" spans="1:8" s="344" customFormat="1" ht="11.45" customHeight="1">
      <c r="A17" s="358" t="s">
        <v>1079</v>
      </c>
      <c r="B17" s="329" t="s">
        <v>256</v>
      </c>
      <c r="C17" s="782" t="s">
        <v>257</v>
      </c>
      <c r="D17" s="125" t="s">
        <v>1115</v>
      </c>
      <c r="E17" s="27">
        <v>1730437</v>
      </c>
      <c r="F17" s="28">
        <v>1670860</v>
      </c>
      <c r="G17" s="28">
        <v>59577</v>
      </c>
      <c r="H17" s="221"/>
    </row>
    <row r="18" spans="1:8" s="344" customFormat="1" ht="11.45" customHeight="1">
      <c r="A18" s="358" t="s">
        <v>258</v>
      </c>
      <c r="B18" s="329" t="s">
        <v>259</v>
      </c>
      <c r="C18" s="782" t="s">
        <v>1173</v>
      </c>
      <c r="D18" s="125" t="s">
        <v>1115</v>
      </c>
      <c r="E18" s="27">
        <v>71368</v>
      </c>
      <c r="F18" s="28">
        <v>71238</v>
      </c>
      <c r="G18" s="28">
        <v>130</v>
      </c>
      <c r="H18" s="221"/>
    </row>
    <row r="19" spans="1:8" s="344" customFormat="1" ht="11.45" customHeight="1">
      <c r="A19" s="358" t="s">
        <v>1080</v>
      </c>
      <c r="B19" s="329" t="s">
        <v>1081</v>
      </c>
      <c r="C19" s="782" t="s">
        <v>1082</v>
      </c>
      <c r="D19" s="125" t="s">
        <v>1115</v>
      </c>
      <c r="E19" s="27">
        <v>0</v>
      </c>
      <c r="F19" s="28">
        <v>0</v>
      </c>
      <c r="G19" s="28">
        <v>0</v>
      </c>
      <c r="H19" s="221"/>
    </row>
    <row r="20" spans="1:8" s="344" customFormat="1" ht="11.45" customHeight="1">
      <c r="A20" s="358" t="s">
        <v>260</v>
      </c>
      <c r="B20" s="329" t="s">
        <v>261</v>
      </c>
      <c r="C20" s="782" t="s">
        <v>262</v>
      </c>
      <c r="D20" s="125" t="s">
        <v>1115</v>
      </c>
      <c r="E20" s="27">
        <v>264624</v>
      </c>
      <c r="F20" s="28">
        <v>264040</v>
      </c>
      <c r="G20" s="28">
        <v>584</v>
      </c>
      <c r="H20" s="221"/>
    </row>
    <row r="21" spans="1:8" s="344" customFormat="1" ht="11.45" customHeight="1">
      <c r="A21" s="358" t="s">
        <v>291</v>
      </c>
      <c r="B21" s="329" t="s">
        <v>292</v>
      </c>
      <c r="C21" s="782" t="s">
        <v>1083</v>
      </c>
      <c r="D21" s="125" t="s">
        <v>1115</v>
      </c>
      <c r="E21" s="27">
        <v>507863</v>
      </c>
      <c r="F21" s="28">
        <v>505002</v>
      </c>
      <c r="G21" s="28">
        <v>2861</v>
      </c>
      <c r="H21" s="221"/>
    </row>
    <row r="22" spans="1:8" s="344" customFormat="1" ht="11.45" customHeight="1">
      <c r="A22" s="358" t="s">
        <v>1084</v>
      </c>
      <c r="B22" s="329" t="s">
        <v>946</v>
      </c>
      <c r="C22" s="782" t="s">
        <v>947</v>
      </c>
      <c r="D22" s="125" t="s">
        <v>1115</v>
      </c>
      <c r="E22" s="27">
        <v>1151165</v>
      </c>
      <c r="F22" s="28">
        <v>1149449</v>
      </c>
      <c r="G22" s="28">
        <v>1716</v>
      </c>
      <c r="H22" s="221"/>
    </row>
    <row r="23" spans="1:8" s="344" customFormat="1" ht="11.45" customHeight="1">
      <c r="A23" s="358" t="s">
        <v>1085</v>
      </c>
      <c r="B23" s="329" t="s">
        <v>1086</v>
      </c>
      <c r="C23" s="782" t="s">
        <v>1087</v>
      </c>
      <c r="D23" s="125" t="s">
        <v>1115</v>
      </c>
      <c r="E23" s="27">
        <v>0</v>
      </c>
      <c r="F23" s="28">
        <v>0</v>
      </c>
      <c r="G23" s="28">
        <v>0</v>
      </c>
      <c r="H23" s="221"/>
    </row>
    <row r="24" spans="1:8" s="344" customFormat="1" ht="11.45" customHeight="1">
      <c r="A24" s="358" t="s">
        <v>938</v>
      </c>
      <c r="B24" s="329" t="s">
        <v>263</v>
      </c>
      <c r="C24" s="782" t="s">
        <v>939</v>
      </c>
      <c r="D24" s="125" t="s">
        <v>1115</v>
      </c>
      <c r="E24" s="27">
        <v>79839</v>
      </c>
      <c r="F24" s="28">
        <v>79737</v>
      </c>
      <c r="G24" s="28">
        <v>102</v>
      </c>
      <c r="H24" s="221"/>
    </row>
    <row r="25" spans="1:8" s="344" customFormat="1" ht="11.45" customHeight="1">
      <c r="A25" s="358" t="s">
        <v>264</v>
      </c>
      <c r="B25" s="329" t="s">
        <v>265</v>
      </c>
      <c r="C25" s="782" t="s">
        <v>266</v>
      </c>
      <c r="D25" s="125" t="s">
        <v>1115</v>
      </c>
      <c r="E25" s="27">
        <v>0</v>
      </c>
      <c r="F25" s="28">
        <v>0</v>
      </c>
      <c r="G25" s="28">
        <v>0</v>
      </c>
      <c r="H25" s="221"/>
    </row>
    <row r="26" spans="1:8" s="344" customFormat="1" ht="11.45" customHeight="1">
      <c r="A26" s="358" t="s">
        <v>267</v>
      </c>
      <c r="B26" s="329" t="s">
        <v>268</v>
      </c>
      <c r="C26" s="782" t="s">
        <v>269</v>
      </c>
      <c r="D26" s="125" t="s">
        <v>1115</v>
      </c>
      <c r="E26" s="27">
        <v>0</v>
      </c>
      <c r="F26" s="28">
        <v>0</v>
      </c>
      <c r="G26" s="28">
        <v>0</v>
      </c>
      <c r="H26" s="221"/>
    </row>
    <row r="27" spans="1:8" s="344" customFormat="1" ht="11.45" customHeight="1">
      <c r="A27" s="358" t="s">
        <v>1088</v>
      </c>
      <c r="B27" s="329" t="s">
        <v>1089</v>
      </c>
      <c r="C27" s="782" t="s">
        <v>1090</v>
      </c>
      <c r="D27" s="125" t="s">
        <v>1115</v>
      </c>
      <c r="E27" s="27">
        <v>0</v>
      </c>
      <c r="F27" s="28">
        <v>0</v>
      </c>
      <c r="G27" s="28">
        <v>0</v>
      </c>
      <c r="H27" s="221"/>
    </row>
    <row r="28" spans="1:8" s="344" customFormat="1" ht="11.45" customHeight="1">
      <c r="A28" s="358" t="s">
        <v>270</v>
      </c>
      <c r="B28" s="329" t="s">
        <v>271</v>
      </c>
      <c r="C28" s="782" t="s">
        <v>272</v>
      </c>
      <c r="D28" s="125" t="s">
        <v>1115</v>
      </c>
      <c r="E28" s="27">
        <v>390673</v>
      </c>
      <c r="F28" s="28">
        <v>390673</v>
      </c>
      <c r="G28" s="28">
        <v>0</v>
      </c>
      <c r="H28" s="221"/>
    </row>
    <row r="29" spans="1:8" s="344" customFormat="1" ht="11.45" customHeight="1">
      <c r="A29" s="358" t="s">
        <v>273</v>
      </c>
      <c r="B29" s="329" t="s">
        <v>274</v>
      </c>
      <c r="C29" s="782" t="s">
        <v>257</v>
      </c>
      <c r="D29" s="125" t="s">
        <v>1115</v>
      </c>
      <c r="E29" s="27">
        <v>0</v>
      </c>
      <c r="F29" s="28">
        <v>0</v>
      </c>
      <c r="G29" s="28">
        <v>0</v>
      </c>
      <c r="H29" s="221"/>
    </row>
    <row r="30" spans="1:8" s="344" customFormat="1" ht="11.45" customHeight="1">
      <c r="A30" s="358" t="s">
        <v>275</v>
      </c>
      <c r="B30" s="329" t="s">
        <v>276</v>
      </c>
      <c r="C30" s="782" t="s">
        <v>1174</v>
      </c>
      <c r="D30" s="125" t="s">
        <v>1115</v>
      </c>
      <c r="E30" s="27">
        <v>0</v>
      </c>
      <c r="F30" s="28">
        <v>0</v>
      </c>
      <c r="G30" s="28">
        <v>0</v>
      </c>
      <c r="H30" s="221"/>
    </row>
    <row r="31" spans="1:8" s="344" customFormat="1" ht="11.45" customHeight="1">
      <c r="A31" s="358" t="s">
        <v>940</v>
      </c>
      <c r="B31" s="329" t="s">
        <v>277</v>
      </c>
      <c r="C31" s="782" t="s">
        <v>941</v>
      </c>
      <c r="D31" s="125" t="s">
        <v>1115</v>
      </c>
      <c r="E31" s="27">
        <v>115375</v>
      </c>
      <c r="F31" s="28">
        <v>115375</v>
      </c>
      <c r="G31" s="28">
        <v>0</v>
      </c>
      <c r="H31" s="221"/>
    </row>
    <row r="32" spans="1:8" s="344" customFormat="1" ht="11.45" customHeight="1">
      <c r="A32" s="358" t="s">
        <v>967</v>
      </c>
      <c r="B32" s="329" t="s">
        <v>315</v>
      </c>
      <c r="C32" s="782" t="s">
        <v>316</v>
      </c>
      <c r="D32" s="125" t="s">
        <v>1115</v>
      </c>
      <c r="E32" s="27">
        <v>742081</v>
      </c>
      <c r="F32" s="28">
        <v>703943</v>
      </c>
      <c r="G32" s="28">
        <v>38138</v>
      </c>
      <c r="H32" s="221"/>
    </row>
    <row r="33" spans="1:8" s="344" customFormat="1" ht="11.45" customHeight="1">
      <c r="A33" s="358" t="s">
        <v>278</v>
      </c>
      <c r="B33" s="329" t="s">
        <v>279</v>
      </c>
      <c r="C33" s="782" t="s">
        <v>942</v>
      </c>
      <c r="D33" s="125" t="s">
        <v>1115</v>
      </c>
      <c r="E33" s="27">
        <v>0</v>
      </c>
      <c r="F33" s="28">
        <v>0</v>
      </c>
      <c r="G33" s="28">
        <v>0</v>
      </c>
      <c r="H33" s="221"/>
    </row>
    <row r="34" spans="1:8" s="344" customFormat="1" ht="11.45" customHeight="1">
      <c r="A34" s="358" t="s">
        <v>280</v>
      </c>
      <c r="B34" s="329" t="s">
        <v>281</v>
      </c>
      <c r="C34" s="782" t="s">
        <v>282</v>
      </c>
      <c r="D34" s="125" t="s">
        <v>1115</v>
      </c>
      <c r="E34" s="27">
        <v>0</v>
      </c>
      <c r="F34" s="28">
        <v>0</v>
      </c>
      <c r="G34" s="28">
        <v>0</v>
      </c>
      <c r="H34" s="221"/>
    </row>
    <row r="35" spans="1:8" s="344" customFormat="1" ht="11.45" customHeight="1">
      <c r="A35" s="358" t="s">
        <v>283</v>
      </c>
      <c r="B35" s="329" t="s">
        <v>284</v>
      </c>
      <c r="C35" s="782" t="s">
        <v>943</v>
      </c>
      <c r="D35" s="125" t="s">
        <v>1115</v>
      </c>
      <c r="E35" s="27">
        <v>0</v>
      </c>
      <c r="F35" s="28">
        <v>0</v>
      </c>
      <c r="G35" s="28">
        <v>0</v>
      </c>
      <c r="H35" s="221"/>
    </row>
    <row r="36" spans="1:8" s="344" customFormat="1" ht="11.45" customHeight="1">
      <c r="A36" s="358" t="s">
        <v>285</v>
      </c>
      <c r="B36" s="329" t="s">
        <v>286</v>
      </c>
      <c r="C36" s="782" t="s">
        <v>287</v>
      </c>
      <c r="D36" s="125" t="s">
        <v>1115</v>
      </c>
      <c r="E36" s="27">
        <v>47876</v>
      </c>
      <c r="F36" s="28">
        <v>47876</v>
      </c>
      <c r="G36" s="28">
        <v>0</v>
      </c>
      <c r="H36" s="221"/>
    </row>
    <row r="37" spans="1:8" s="344" customFormat="1" ht="11.45" customHeight="1">
      <c r="A37" s="358" t="s">
        <v>288</v>
      </c>
      <c r="B37" s="329" t="s">
        <v>289</v>
      </c>
      <c r="C37" s="782" t="s">
        <v>290</v>
      </c>
      <c r="D37" s="125" t="s">
        <v>1115</v>
      </c>
      <c r="E37" s="27">
        <v>0</v>
      </c>
      <c r="F37" s="28">
        <v>0</v>
      </c>
      <c r="G37" s="28">
        <v>0</v>
      </c>
      <c r="H37" s="221"/>
    </row>
    <row r="38" spans="1:8" s="344" customFormat="1" ht="11.45" customHeight="1">
      <c r="A38" s="358" t="s">
        <v>1091</v>
      </c>
      <c r="B38" s="329" t="s">
        <v>948</v>
      </c>
      <c r="C38" s="782" t="s">
        <v>949</v>
      </c>
      <c r="D38" s="125" t="s">
        <v>1115</v>
      </c>
      <c r="E38" s="27">
        <v>0</v>
      </c>
      <c r="F38" s="28">
        <v>0</v>
      </c>
      <c r="G38" s="28">
        <v>0</v>
      </c>
      <c r="H38" s="221"/>
    </row>
    <row r="39" spans="1:8" s="344" customFormat="1" ht="11.45" customHeight="1">
      <c r="A39" s="358" t="s">
        <v>1092</v>
      </c>
      <c r="B39" s="329" t="s">
        <v>1093</v>
      </c>
      <c r="C39" s="782" t="s">
        <v>1090</v>
      </c>
      <c r="D39" s="125" t="s">
        <v>1115</v>
      </c>
      <c r="E39" s="27">
        <v>0</v>
      </c>
      <c r="F39" s="28">
        <v>0</v>
      </c>
      <c r="G39" s="28">
        <v>0</v>
      </c>
      <c r="H39" s="221"/>
    </row>
    <row r="40" spans="1:8" s="344" customFormat="1" ht="11.45" customHeight="1">
      <c r="A40" s="358" t="s">
        <v>293</v>
      </c>
      <c r="B40" s="329" t="s">
        <v>294</v>
      </c>
      <c r="C40" s="782" t="s">
        <v>295</v>
      </c>
      <c r="D40" s="125" t="s">
        <v>1115</v>
      </c>
      <c r="E40" s="27">
        <v>88529</v>
      </c>
      <c r="F40" s="28">
        <v>88529</v>
      </c>
      <c r="G40" s="28">
        <v>0</v>
      </c>
      <c r="H40" s="221"/>
    </row>
    <row r="41" spans="1:8" s="344" customFormat="1" ht="11.45" customHeight="1">
      <c r="A41" s="358" t="s">
        <v>296</v>
      </c>
      <c r="B41" s="329" t="s">
        <v>297</v>
      </c>
      <c r="C41" s="782" t="s">
        <v>298</v>
      </c>
      <c r="D41" s="125" t="s">
        <v>1115</v>
      </c>
      <c r="E41" s="27">
        <v>649476</v>
      </c>
      <c r="F41" s="28">
        <v>649476</v>
      </c>
      <c r="G41" s="28">
        <v>0</v>
      </c>
      <c r="H41" s="221"/>
    </row>
    <row r="42" spans="1:8" s="344" customFormat="1" ht="11.45" customHeight="1">
      <c r="A42" s="358" t="s">
        <v>299</v>
      </c>
      <c r="B42" s="329" t="s">
        <v>300</v>
      </c>
      <c r="C42" s="782" t="s">
        <v>301</v>
      </c>
      <c r="D42" s="125" t="s">
        <v>1115</v>
      </c>
      <c r="E42" s="27">
        <v>22870</v>
      </c>
      <c r="F42" s="28">
        <v>22870</v>
      </c>
      <c r="G42" s="28">
        <v>0</v>
      </c>
      <c r="H42" s="221"/>
    </row>
    <row r="43" spans="1:8" s="344" customFormat="1" ht="11.45" customHeight="1">
      <c r="A43" s="358" t="s">
        <v>1094</v>
      </c>
      <c r="B43" s="329" t="s">
        <v>1095</v>
      </c>
      <c r="C43" s="782" t="s">
        <v>1096</v>
      </c>
      <c r="D43" s="125" t="s">
        <v>1115</v>
      </c>
      <c r="E43" s="27">
        <v>0</v>
      </c>
      <c r="F43" s="28">
        <v>0</v>
      </c>
      <c r="G43" s="28">
        <v>0</v>
      </c>
      <c r="H43" s="221"/>
    </row>
    <row r="44" spans="1:8" s="344" customFormat="1" ht="11.45" customHeight="1">
      <c r="A44" s="358" t="s">
        <v>944</v>
      </c>
      <c r="B44" s="329" t="s">
        <v>302</v>
      </c>
      <c r="C44" s="782" t="s">
        <v>303</v>
      </c>
      <c r="D44" s="125" t="s">
        <v>1115</v>
      </c>
      <c r="E44" s="27">
        <v>0</v>
      </c>
      <c r="F44" s="28">
        <v>0</v>
      </c>
      <c r="G44" s="28">
        <v>0</v>
      </c>
      <c r="H44" s="221"/>
    </row>
    <row r="45" spans="1:8" s="344" customFormat="1" ht="11.45" customHeight="1">
      <c r="A45" s="358" t="s">
        <v>945</v>
      </c>
      <c r="B45" s="329" t="s">
        <v>304</v>
      </c>
      <c r="C45" s="782" t="s">
        <v>305</v>
      </c>
      <c r="D45" s="125" t="s">
        <v>1115</v>
      </c>
      <c r="E45" s="27">
        <v>0</v>
      </c>
      <c r="F45" s="28">
        <v>0</v>
      </c>
      <c r="G45" s="28">
        <v>0</v>
      </c>
      <c r="H45" s="221"/>
    </row>
    <row r="46" spans="1:8" s="344" customFormat="1" ht="11.45" customHeight="1">
      <c r="A46" s="358" t="s">
        <v>306</v>
      </c>
      <c r="B46" s="329" t="s">
        <v>307</v>
      </c>
      <c r="C46" s="782" t="s">
        <v>308</v>
      </c>
      <c r="D46" s="125" t="s">
        <v>1115</v>
      </c>
      <c r="E46" s="27">
        <v>192955</v>
      </c>
      <c r="F46" s="28">
        <v>192955</v>
      </c>
      <c r="G46" s="28">
        <v>0</v>
      </c>
      <c r="H46" s="221"/>
    </row>
    <row r="47" spans="1:8" s="344" customFormat="1" ht="11.45" customHeight="1">
      <c r="A47" s="358" t="s">
        <v>309</v>
      </c>
      <c r="B47" s="329" t="s">
        <v>310</v>
      </c>
      <c r="C47" s="782" t="s">
        <v>311</v>
      </c>
      <c r="D47" s="125" t="s">
        <v>1115</v>
      </c>
      <c r="E47" s="27">
        <v>228732</v>
      </c>
      <c r="F47" s="28">
        <v>228660</v>
      </c>
      <c r="G47" s="28">
        <v>72</v>
      </c>
      <c r="H47" s="221"/>
    </row>
    <row r="48" spans="1:8" s="344" customFormat="1" ht="11.45" customHeight="1">
      <c r="A48" s="358" t="s">
        <v>312</v>
      </c>
      <c r="B48" s="329" t="s">
        <v>313</v>
      </c>
      <c r="C48" s="782" t="s">
        <v>314</v>
      </c>
      <c r="D48" s="125" t="s">
        <v>1115</v>
      </c>
      <c r="E48" s="27">
        <v>76527</v>
      </c>
      <c r="F48" s="28">
        <v>76527</v>
      </c>
      <c r="G48" s="28">
        <v>0</v>
      </c>
      <c r="H48" s="221"/>
    </row>
    <row r="49" spans="1:8" s="344" customFormat="1" ht="11.45" customHeight="1">
      <c r="A49" s="358" t="s">
        <v>1097</v>
      </c>
      <c r="B49" s="329" t="s">
        <v>950</v>
      </c>
      <c r="C49" s="782" t="s">
        <v>951</v>
      </c>
      <c r="D49" s="125" t="s">
        <v>1115</v>
      </c>
      <c r="E49" s="27">
        <v>0</v>
      </c>
      <c r="F49" s="28">
        <v>0</v>
      </c>
      <c r="G49" s="28">
        <v>0</v>
      </c>
      <c r="H49" s="221"/>
    </row>
    <row r="50" spans="1:8" s="344" customFormat="1" ht="11.45" customHeight="1">
      <c r="A50" s="359" t="s">
        <v>952</v>
      </c>
      <c r="B50" s="121" t="s">
        <v>317</v>
      </c>
      <c r="C50" s="782" t="s">
        <v>1176</v>
      </c>
      <c r="D50" s="125" t="s">
        <v>1115</v>
      </c>
      <c r="E50" s="27">
        <v>1314893</v>
      </c>
      <c r="F50" s="28">
        <v>1314893</v>
      </c>
      <c r="G50" s="28">
        <v>0</v>
      </c>
      <c r="H50" s="221"/>
    </row>
    <row r="51" spans="1:8" s="344" customFormat="1" ht="11.45" customHeight="1">
      <c r="A51" s="359" t="s">
        <v>1098</v>
      </c>
      <c r="B51" s="121" t="s">
        <v>318</v>
      </c>
      <c r="C51" s="782" t="s">
        <v>319</v>
      </c>
      <c r="D51" s="125" t="s">
        <v>1115</v>
      </c>
      <c r="E51" s="27">
        <v>0</v>
      </c>
      <c r="F51" s="28">
        <v>0</v>
      </c>
      <c r="G51" s="28">
        <v>0</v>
      </c>
      <c r="H51" s="221"/>
    </row>
    <row r="52" spans="1:8" s="344" customFormat="1" ht="11.45" customHeight="1">
      <c r="A52" s="359" t="s">
        <v>1099</v>
      </c>
      <c r="B52" s="121" t="s">
        <v>320</v>
      </c>
      <c r="C52" s="782" t="s">
        <v>1175</v>
      </c>
      <c r="D52" s="125" t="s">
        <v>1115</v>
      </c>
      <c r="E52" s="27">
        <v>0</v>
      </c>
      <c r="F52" s="28">
        <v>0</v>
      </c>
      <c r="G52" s="28">
        <v>0</v>
      </c>
      <c r="H52" s="221"/>
    </row>
    <row r="53" spans="1:8" s="344" customFormat="1" ht="11.45" customHeight="1">
      <c r="A53" s="358" t="s">
        <v>1100</v>
      </c>
      <c r="B53" s="329" t="s">
        <v>322</v>
      </c>
      <c r="C53" s="782" t="s">
        <v>323</v>
      </c>
      <c r="D53" s="125" t="s">
        <v>1115</v>
      </c>
      <c r="E53" s="27">
        <v>232539</v>
      </c>
      <c r="F53" s="28">
        <v>231815</v>
      </c>
      <c r="G53" s="28">
        <v>724</v>
      </c>
      <c r="H53" s="221"/>
    </row>
    <row r="54" spans="1:8" s="362" customFormat="1" ht="11.45" customHeight="1" thickBot="1">
      <c r="A54" s="360" t="s">
        <v>954</v>
      </c>
      <c r="B54" s="361" t="s">
        <v>324</v>
      </c>
      <c r="C54" s="783" t="s">
        <v>1101</v>
      </c>
      <c r="D54" s="126" t="s">
        <v>1115</v>
      </c>
      <c r="E54" s="26">
        <v>0</v>
      </c>
      <c r="F54" s="25">
        <v>0</v>
      </c>
      <c r="G54" s="25">
        <v>0</v>
      </c>
      <c r="H54" s="221"/>
    </row>
    <row r="55" spans="1:8" s="365" customFormat="1" ht="12" customHeight="1">
      <c r="A55" s="362" t="s">
        <v>955</v>
      </c>
      <c r="B55" s="362"/>
      <c r="C55" s="363"/>
      <c r="D55" s="363"/>
      <c r="E55" s="363"/>
      <c r="F55" s="363"/>
      <c r="G55" s="364" t="s">
        <v>956</v>
      </c>
      <c r="H55" s="221"/>
    </row>
    <row r="56" spans="1:8" s="366" customFormat="1" ht="11.1" customHeight="1">
      <c r="A56" s="714" t="s">
        <v>957</v>
      </c>
      <c r="B56" s="714"/>
      <c r="C56" s="714"/>
      <c r="D56" s="714"/>
      <c r="E56" s="714"/>
      <c r="F56" s="714"/>
      <c r="G56" s="714"/>
      <c r="H56" s="221"/>
    </row>
    <row r="57" spans="1:8" s="366" customFormat="1" ht="11.1" customHeight="1">
      <c r="A57" s="715" t="s">
        <v>958</v>
      </c>
      <c r="B57" s="715"/>
      <c r="C57" s="715"/>
      <c r="D57" s="715"/>
      <c r="E57" s="715"/>
      <c r="F57" s="715"/>
      <c r="G57" s="715"/>
      <c r="H57" s="221"/>
    </row>
    <row r="58" spans="1:8" s="366" customFormat="1" ht="11.25">
      <c r="A58" s="322"/>
      <c r="B58" s="322"/>
      <c r="C58" s="367"/>
      <c r="D58" s="367"/>
      <c r="E58" s="367"/>
      <c r="F58" s="367"/>
      <c r="G58" s="367"/>
    </row>
    <row r="59" spans="1:8" s="366" customFormat="1" ht="11.25">
      <c r="A59" s="322"/>
      <c r="B59" s="322"/>
      <c r="C59" s="367"/>
      <c r="D59" s="367"/>
      <c r="E59" s="367"/>
      <c r="F59" s="367"/>
      <c r="G59" s="367"/>
    </row>
    <row r="60" spans="1:8" s="366" customFormat="1" ht="11.25">
      <c r="A60" s="322"/>
      <c r="B60" s="322"/>
      <c r="C60" s="367"/>
      <c r="D60" s="367"/>
      <c r="E60" s="367"/>
      <c r="F60" s="367"/>
      <c r="G60" s="367"/>
    </row>
    <row r="61" spans="1:8" s="366" customFormat="1" ht="11.25">
      <c r="A61" s="322"/>
      <c r="B61" s="322"/>
      <c r="C61" s="367"/>
      <c r="D61" s="367"/>
      <c r="E61" s="367"/>
      <c r="F61" s="367"/>
      <c r="G61" s="367"/>
    </row>
    <row r="62" spans="1:8" s="366" customFormat="1" ht="11.25">
      <c r="A62" s="322"/>
      <c r="B62" s="322"/>
      <c r="C62" s="367"/>
      <c r="D62" s="367"/>
      <c r="E62" s="367"/>
      <c r="F62" s="367"/>
      <c r="G62" s="367"/>
    </row>
    <row r="63" spans="1:8" s="366" customFormat="1" ht="11.25">
      <c r="A63" s="322"/>
      <c r="B63" s="322"/>
      <c r="C63" s="367"/>
      <c r="D63" s="367"/>
      <c r="E63" s="367"/>
      <c r="F63" s="367"/>
      <c r="G63" s="367"/>
    </row>
    <row r="64" spans="1:8" s="366" customFormat="1" ht="11.25">
      <c r="A64" s="322"/>
      <c r="B64" s="322"/>
      <c r="C64" s="367"/>
      <c r="D64" s="367"/>
      <c r="E64" s="367"/>
      <c r="F64" s="367"/>
      <c r="G64" s="367"/>
    </row>
    <row r="65" spans="1:7" s="366" customFormat="1" ht="11.25">
      <c r="A65" s="322"/>
      <c r="B65" s="322"/>
      <c r="C65" s="367"/>
      <c r="D65" s="367"/>
      <c r="E65" s="367"/>
      <c r="F65" s="367"/>
      <c r="G65" s="367"/>
    </row>
    <row r="66" spans="1:7" s="366" customFormat="1" ht="11.25">
      <c r="A66" s="322"/>
      <c r="B66" s="322"/>
      <c r="C66" s="367"/>
      <c r="D66" s="367"/>
      <c r="E66" s="367"/>
      <c r="F66" s="367"/>
      <c r="G66" s="367"/>
    </row>
    <row r="67" spans="1:7" s="366" customFormat="1" ht="11.25">
      <c r="A67" s="322"/>
      <c r="B67" s="322"/>
      <c r="C67" s="367"/>
      <c r="D67" s="367"/>
      <c r="E67" s="367"/>
      <c r="F67" s="367"/>
      <c r="G67" s="367"/>
    </row>
    <row r="68" spans="1:7" s="366" customFormat="1" ht="11.25">
      <c r="A68" s="322"/>
      <c r="B68" s="322"/>
      <c r="C68" s="367"/>
      <c r="D68" s="367"/>
      <c r="E68" s="367"/>
      <c r="F68" s="367"/>
      <c r="G68" s="367"/>
    </row>
    <row r="69" spans="1:7" s="366" customFormat="1" ht="11.25">
      <c r="A69" s="322"/>
      <c r="B69" s="322"/>
      <c r="C69" s="367"/>
      <c r="D69" s="367"/>
      <c r="E69" s="367"/>
      <c r="F69" s="367"/>
      <c r="G69" s="367"/>
    </row>
    <row r="70" spans="1:7" s="366" customFormat="1" ht="11.25">
      <c r="A70" s="322"/>
      <c r="B70" s="322"/>
      <c r="C70" s="367"/>
      <c r="D70" s="367"/>
      <c r="E70" s="367"/>
      <c r="F70" s="367"/>
      <c r="G70" s="367"/>
    </row>
    <row r="71" spans="1:7" s="366" customFormat="1" ht="11.25">
      <c r="A71" s="322"/>
      <c r="B71" s="322"/>
      <c r="C71" s="367"/>
      <c r="D71" s="367"/>
      <c r="E71" s="367"/>
      <c r="F71" s="367"/>
      <c r="G71" s="367"/>
    </row>
    <row r="72" spans="1:7" s="366" customFormat="1" ht="11.25">
      <c r="C72" s="367"/>
      <c r="D72" s="367"/>
      <c r="E72" s="367"/>
      <c r="F72" s="367"/>
      <c r="G72" s="367"/>
    </row>
    <row r="73" spans="1:7" s="366" customFormat="1" ht="11.25">
      <c r="A73" s="367"/>
      <c r="B73" s="367"/>
      <c r="C73" s="367"/>
      <c r="D73" s="367"/>
      <c r="E73" s="367"/>
      <c r="F73" s="367"/>
      <c r="G73" s="367"/>
    </row>
    <row r="74" spans="1:7" s="366" customFormat="1" ht="11.25">
      <c r="A74" s="367"/>
      <c r="B74" s="367"/>
      <c r="C74" s="367"/>
      <c r="D74" s="367"/>
      <c r="E74" s="367"/>
      <c r="F74" s="367"/>
      <c r="G74" s="367"/>
    </row>
    <row r="75" spans="1:7" s="366" customFormat="1" ht="11.25">
      <c r="A75" s="367"/>
      <c r="B75" s="367"/>
      <c r="C75" s="367"/>
      <c r="D75" s="367"/>
      <c r="E75" s="367"/>
      <c r="F75" s="367"/>
      <c r="G75" s="367"/>
    </row>
    <row r="76" spans="1:7" s="366" customFormat="1" ht="11.25">
      <c r="A76" s="367"/>
      <c r="B76" s="367"/>
      <c r="C76" s="367"/>
      <c r="D76" s="367"/>
      <c r="E76" s="367"/>
      <c r="F76" s="367"/>
      <c r="G76" s="367"/>
    </row>
    <row r="77" spans="1:7" s="366" customFormat="1" ht="11.25">
      <c r="A77" s="367"/>
      <c r="B77" s="367"/>
      <c r="C77" s="367"/>
      <c r="D77" s="367"/>
      <c r="E77" s="367"/>
      <c r="F77" s="367"/>
      <c r="G77" s="367"/>
    </row>
    <row r="78" spans="1:7" s="366" customFormat="1" ht="11.25">
      <c r="A78" s="367"/>
      <c r="B78" s="367"/>
      <c r="C78" s="367"/>
      <c r="D78" s="367"/>
      <c r="E78" s="367"/>
      <c r="F78" s="367"/>
      <c r="G78" s="367"/>
    </row>
    <row r="79" spans="1:7" s="366" customFormat="1" ht="11.25">
      <c r="A79" s="367"/>
      <c r="B79" s="367"/>
      <c r="C79" s="367"/>
      <c r="D79" s="367"/>
      <c r="E79" s="367"/>
      <c r="F79" s="367"/>
      <c r="G79" s="367"/>
    </row>
    <row r="80" spans="1:7" s="366" customFormat="1" ht="11.25">
      <c r="A80" s="367"/>
      <c r="B80" s="367"/>
      <c r="C80" s="367"/>
      <c r="D80" s="367"/>
      <c r="E80" s="367"/>
      <c r="F80" s="367"/>
      <c r="G80" s="367"/>
    </row>
    <row r="81" spans="1:7" s="366" customFormat="1" ht="11.25">
      <c r="A81" s="367"/>
      <c r="B81" s="367"/>
      <c r="C81" s="367"/>
      <c r="D81" s="367"/>
      <c r="E81" s="367"/>
      <c r="F81" s="367"/>
      <c r="G81" s="367"/>
    </row>
    <row r="82" spans="1:7" s="366" customFormat="1" ht="11.25">
      <c r="A82" s="367"/>
      <c r="B82" s="367"/>
      <c r="C82" s="367"/>
      <c r="D82" s="367"/>
      <c r="E82" s="367"/>
      <c r="F82" s="367"/>
      <c r="G82" s="367"/>
    </row>
    <row r="83" spans="1:7" s="366" customFormat="1" ht="11.25">
      <c r="A83" s="367"/>
      <c r="B83" s="367"/>
      <c r="C83" s="367"/>
      <c r="D83" s="367"/>
      <c r="E83" s="367"/>
      <c r="F83" s="367"/>
      <c r="G83" s="367"/>
    </row>
    <row r="84" spans="1:7" s="366" customFormat="1" ht="11.25">
      <c r="A84" s="367"/>
      <c r="B84" s="367"/>
      <c r="C84" s="367"/>
      <c r="D84" s="367"/>
      <c r="E84" s="367"/>
      <c r="F84" s="367"/>
      <c r="G84" s="367"/>
    </row>
    <row r="85" spans="1:7" s="366" customFormat="1" ht="11.25">
      <c r="A85" s="367"/>
      <c r="B85" s="367"/>
      <c r="C85" s="367"/>
      <c r="D85" s="367"/>
      <c r="E85" s="367"/>
      <c r="F85" s="367"/>
      <c r="G85" s="367"/>
    </row>
    <row r="86" spans="1:7" s="366" customFormat="1" ht="11.25">
      <c r="A86" s="367"/>
      <c r="B86" s="367"/>
      <c r="C86" s="367"/>
      <c r="D86" s="367"/>
      <c r="E86" s="367"/>
      <c r="F86" s="367"/>
      <c r="G86" s="367"/>
    </row>
    <row r="87" spans="1:7" s="366" customFormat="1" ht="11.25">
      <c r="A87" s="367"/>
      <c r="B87" s="367"/>
      <c r="C87" s="367"/>
      <c r="D87" s="367"/>
      <c r="E87" s="367"/>
      <c r="F87" s="367"/>
      <c r="G87" s="367"/>
    </row>
    <row r="88" spans="1:7" s="366" customFormat="1" ht="11.25">
      <c r="A88" s="367"/>
      <c r="B88" s="367"/>
      <c r="C88" s="367"/>
      <c r="D88" s="367"/>
      <c r="E88" s="367"/>
      <c r="F88" s="367"/>
      <c r="G88" s="367"/>
    </row>
    <row r="89" spans="1:7" s="366" customFormat="1" ht="11.25">
      <c r="A89" s="367"/>
      <c r="B89" s="367"/>
      <c r="C89" s="367"/>
      <c r="D89" s="367"/>
      <c r="E89" s="367"/>
      <c r="F89" s="367"/>
      <c r="G89" s="367"/>
    </row>
    <row r="90" spans="1:7" s="366" customFormat="1" ht="11.25">
      <c r="A90" s="367"/>
      <c r="B90" s="367"/>
      <c r="C90" s="367"/>
      <c r="D90" s="367"/>
      <c r="E90" s="367"/>
      <c r="F90" s="367"/>
      <c r="G90" s="367"/>
    </row>
    <row r="91" spans="1:7" s="366" customFormat="1" ht="11.25">
      <c r="A91" s="367"/>
      <c r="B91" s="367"/>
      <c r="C91" s="367"/>
      <c r="D91" s="367"/>
      <c r="E91" s="367"/>
      <c r="F91" s="367"/>
      <c r="G91" s="367"/>
    </row>
    <row r="92" spans="1:7" s="366" customFormat="1" ht="11.25">
      <c r="A92" s="367"/>
      <c r="B92" s="367"/>
      <c r="C92" s="367"/>
      <c r="D92" s="367"/>
      <c r="E92" s="367"/>
      <c r="F92" s="367"/>
      <c r="G92" s="367"/>
    </row>
    <row r="93" spans="1:7" s="366" customFormat="1" ht="11.25">
      <c r="A93" s="367"/>
      <c r="B93" s="367"/>
      <c r="C93" s="367"/>
      <c r="D93" s="367"/>
      <c r="E93" s="367"/>
      <c r="F93" s="367"/>
      <c r="G93" s="367"/>
    </row>
    <row r="94" spans="1:7" s="366" customFormat="1" ht="11.25">
      <c r="A94" s="367"/>
      <c r="B94" s="367"/>
      <c r="C94" s="367"/>
      <c r="D94" s="367"/>
      <c r="E94" s="367"/>
      <c r="F94" s="367"/>
      <c r="G94" s="367"/>
    </row>
    <row r="95" spans="1:7" s="366" customFormat="1" ht="11.25">
      <c r="A95" s="367"/>
      <c r="B95" s="367"/>
      <c r="C95" s="367"/>
      <c r="D95" s="367"/>
      <c r="E95" s="367"/>
      <c r="F95" s="367"/>
      <c r="G95" s="367"/>
    </row>
    <row r="96" spans="1:7" s="366" customFormat="1" ht="11.25">
      <c r="A96" s="367"/>
      <c r="B96" s="367"/>
      <c r="C96" s="367"/>
      <c r="D96" s="367"/>
      <c r="E96" s="367"/>
      <c r="F96" s="367"/>
      <c r="G96" s="367"/>
    </row>
    <row r="97" spans="1:7" s="366" customFormat="1" ht="11.25">
      <c r="A97" s="367"/>
      <c r="B97" s="367"/>
      <c r="C97" s="367"/>
      <c r="D97" s="367"/>
      <c r="E97" s="367"/>
      <c r="F97" s="367"/>
      <c r="G97" s="367"/>
    </row>
    <row r="98" spans="1:7" s="366" customFormat="1" ht="11.25">
      <c r="A98" s="367"/>
      <c r="B98" s="367"/>
      <c r="C98" s="367"/>
      <c r="D98" s="367"/>
      <c r="E98" s="367"/>
      <c r="F98" s="367"/>
      <c r="G98" s="367"/>
    </row>
    <row r="99" spans="1:7" s="366" customFormat="1" ht="11.25">
      <c r="A99" s="367"/>
      <c r="B99" s="367"/>
      <c r="C99" s="367"/>
      <c r="D99" s="367"/>
      <c r="E99" s="367"/>
      <c r="F99" s="367"/>
      <c r="G99" s="367"/>
    </row>
    <row r="100" spans="1:7" s="366" customFormat="1" ht="11.25">
      <c r="A100" s="367"/>
      <c r="B100" s="367"/>
      <c r="C100" s="367"/>
      <c r="D100" s="367"/>
      <c r="E100" s="367"/>
      <c r="F100" s="367"/>
      <c r="G100" s="367"/>
    </row>
    <row r="101" spans="1:7" s="366" customFormat="1" ht="11.25">
      <c r="A101" s="367"/>
      <c r="B101" s="367"/>
      <c r="C101" s="367"/>
      <c r="D101" s="367"/>
      <c r="E101" s="367"/>
      <c r="F101" s="367"/>
      <c r="G101" s="367"/>
    </row>
    <row r="102" spans="1:7" s="366" customFormat="1" ht="11.25">
      <c r="A102" s="367"/>
      <c r="B102" s="367"/>
      <c r="C102" s="367"/>
      <c r="D102" s="367"/>
      <c r="E102" s="367"/>
      <c r="F102" s="367"/>
      <c r="G102" s="367"/>
    </row>
    <row r="103" spans="1:7" s="366" customFormat="1" ht="11.25">
      <c r="A103" s="367"/>
      <c r="B103" s="367"/>
      <c r="C103" s="367"/>
      <c r="D103" s="367"/>
      <c r="E103" s="367"/>
      <c r="F103" s="367"/>
      <c r="G103" s="367"/>
    </row>
    <row r="104" spans="1:7" s="366" customFormat="1" ht="11.25">
      <c r="A104" s="367"/>
      <c r="B104" s="367"/>
      <c r="C104" s="367"/>
      <c r="D104" s="367"/>
      <c r="E104" s="367"/>
      <c r="F104" s="367"/>
      <c r="G104" s="367"/>
    </row>
    <row r="105" spans="1:7" s="366" customFormat="1" ht="11.25">
      <c r="A105" s="367"/>
      <c r="B105" s="367"/>
      <c r="C105" s="367"/>
      <c r="D105" s="367"/>
      <c r="E105" s="367"/>
      <c r="F105" s="367"/>
      <c r="G105" s="367"/>
    </row>
    <row r="106" spans="1:7" s="366" customFormat="1" ht="11.25">
      <c r="A106" s="367"/>
      <c r="B106" s="367"/>
      <c r="C106" s="367"/>
      <c r="D106" s="367"/>
      <c r="E106" s="367"/>
      <c r="F106" s="367"/>
      <c r="G106" s="367"/>
    </row>
    <row r="107" spans="1:7" s="366" customFormat="1" ht="11.25">
      <c r="A107" s="367"/>
      <c r="B107" s="367"/>
      <c r="C107" s="367"/>
      <c r="D107" s="367"/>
      <c r="E107" s="367"/>
      <c r="F107" s="367"/>
      <c r="G107" s="367"/>
    </row>
    <row r="108" spans="1:7" s="366" customFormat="1" ht="11.25">
      <c r="A108" s="367"/>
      <c r="B108" s="367"/>
      <c r="C108" s="367"/>
      <c r="D108" s="367"/>
      <c r="E108" s="367"/>
      <c r="F108" s="367"/>
      <c r="G108" s="367"/>
    </row>
    <row r="109" spans="1:7" s="366" customFormat="1" ht="11.25">
      <c r="A109" s="367"/>
      <c r="B109" s="367"/>
      <c r="C109" s="367"/>
      <c r="D109" s="367"/>
      <c r="E109" s="367"/>
      <c r="F109" s="367"/>
      <c r="G109" s="367"/>
    </row>
    <row r="110" spans="1:7" s="366" customFormat="1" ht="11.25">
      <c r="A110" s="367"/>
      <c r="B110" s="367"/>
      <c r="C110" s="367"/>
      <c r="D110" s="367"/>
      <c r="E110" s="367"/>
      <c r="F110" s="367"/>
      <c r="G110" s="367"/>
    </row>
    <row r="111" spans="1:7" s="366" customFormat="1" ht="11.25">
      <c r="A111" s="367"/>
      <c r="B111" s="367"/>
      <c r="C111" s="367"/>
      <c r="D111" s="367"/>
      <c r="E111" s="367"/>
      <c r="F111" s="367"/>
      <c r="G111" s="367"/>
    </row>
    <row r="112" spans="1:7" s="366" customFormat="1" ht="11.25">
      <c r="A112" s="367"/>
      <c r="B112" s="367"/>
      <c r="C112" s="367"/>
      <c r="D112" s="367"/>
      <c r="E112" s="367"/>
      <c r="F112" s="367"/>
      <c r="G112" s="367"/>
    </row>
    <row r="113" spans="1:7" s="366" customFormat="1" ht="11.25">
      <c r="A113" s="367"/>
      <c r="B113" s="367"/>
      <c r="C113" s="367"/>
      <c r="D113" s="367"/>
      <c r="E113" s="367"/>
      <c r="F113" s="367"/>
      <c r="G113" s="367"/>
    </row>
    <row r="114" spans="1:7" s="366" customFormat="1" ht="11.25">
      <c r="A114" s="367"/>
      <c r="B114" s="367"/>
      <c r="C114" s="367"/>
      <c r="D114" s="367"/>
      <c r="E114" s="367"/>
      <c r="F114" s="367"/>
      <c r="G114" s="367"/>
    </row>
    <row r="115" spans="1:7" s="366" customFormat="1" ht="11.25">
      <c r="A115" s="367"/>
      <c r="B115" s="367"/>
      <c r="C115" s="367"/>
      <c r="D115" s="367"/>
      <c r="E115" s="367"/>
      <c r="F115" s="367"/>
      <c r="G115" s="367"/>
    </row>
    <row r="116" spans="1:7" s="366" customFormat="1" ht="11.25">
      <c r="A116" s="367"/>
      <c r="B116" s="367"/>
      <c r="C116" s="367"/>
      <c r="D116" s="367"/>
      <c r="E116" s="367"/>
      <c r="F116" s="367"/>
      <c r="G116" s="367"/>
    </row>
    <row r="117" spans="1:7" s="366" customFormat="1" ht="11.25">
      <c r="A117" s="367"/>
      <c r="B117" s="367"/>
      <c r="C117" s="367"/>
      <c r="D117" s="367"/>
      <c r="E117" s="367"/>
      <c r="F117" s="367"/>
      <c r="G117" s="367"/>
    </row>
    <row r="118" spans="1:7" s="366" customFormat="1" ht="11.25">
      <c r="A118" s="367"/>
      <c r="B118" s="367"/>
      <c r="C118" s="367"/>
      <c r="D118" s="367"/>
      <c r="E118" s="367"/>
      <c r="F118" s="367"/>
      <c r="G118" s="367"/>
    </row>
    <row r="119" spans="1:7" s="366" customFormat="1" ht="11.25">
      <c r="A119" s="367"/>
      <c r="B119" s="367"/>
      <c r="C119" s="367"/>
      <c r="D119" s="367"/>
      <c r="E119" s="367"/>
      <c r="F119" s="367"/>
      <c r="G119" s="367"/>
    </row>
    <row r="120" spans="1:7" s="366" customFormat="1" ht="11.25">
      <c r="A120" s="367"/>
      <c r="B120" s="367"/>
      <c r="C120" s="367"/>
      <c r="D120" s="367"/>
      <c r="E120" s="367"/>
      <c r="F120" s="367"/>
      <c r="G120" s="367"/>
    </row>
    <row r="121" spans="1:7" s="366" customFormat="1" ht="11.25">
      <c r="A121" s="367"/>
      <c r="B121" s="367"/>
      <c r="C121" s="367"/>
      <c r="D121" s="367"/>
      <c r="E121" s="367"/>
      <c r="F121" s="367"/>
      <c r="G121" s="367"/>
    </row>
    <row r="122" spans="1:7" s="366" customFormat="1" ht="11.25">
      <c r="A122" s="367"/>
      <c r="B122" s="367"/>
      <c r="C122" s="367"/>
      <c r="D122" s="367"/>
      <c r="E122" s="367"/>
      <c r="F122" s="367"/>
      <c r="G122" s="367"/>
    </row>
    <row r="123" spans="1:7" s="366" customFormat="1" ht="11.25">
      <c r="A123" s="367"/>
      <c r="B123" s="367"/>
      <c r="C123" s="367"/>
      <c r="D123" s="367"/>
      <c r="E123" s="367"/>
      <c r="F123" s="367"/>
      <c r="G123" s="367"/>
    </row>
    <row r="124" spans="1:7" s="366" customFormat="1" ht="11.25">
      <c r="A124" s="367"/>
      <c r="B124" s="367"/>
      <c r="C124" s="367"/>
      <c r="D124" s="367"/>
      <c r="E124" s="367"/>
      <c r="F124" s="367"/>
      <c r="G124" s="367"/>
    </row>
    <row r="125" spans="1:7" s="366" customFormat="1" ht="11.25">
      <c r="A125" s="367"/>
      <c r="B125" s="367"/>
      <c r="C125" s="367"/>
      <c r="D125" s="367"/>
      <c r="E125" s="367"/>
      <c r="F125" s="367"/>
      <c r="G125" s="367"/>
    </row>
    <row r="126" spans="1:7" s="366" customFormat="1" ht="11.25">
      <c r="A126" s="367"/>
      <c r="B126" s="367"/>
      <c r="C126" s="367"/>
      <c r="D126" s="367"/>
      <c r="E126" s="367"/>
      <c r="F126" s="367"/>
      <c r="G126" s="367"/>
    </row>
    <row r="127" spans="1:7" s="366" customFormat="1" ht="11.25">
      <c r="A127" s="367"/>
      <c r="B127" s="367"/>
      <c r="C127" s="367"/>
      <c r="D127" s="367"/>
      <c r="E127" s="367"/>
      <c r="F127" s="367"/>
      <c r="G127" s="367"/>
    </row>
    <row r="128" spans="1:7" s="366" customFormat="1" ht="11.25">
      <c r="A128" s="367"/>
      <c r="B128" s="367"/>
      <c r="C128" s="367"/>
      <c r="D128" s="367"/>
      <c r="E128" s="367"/>
      <c r="F128" s="367"/>
      <c r="G128" s="367"/>
    </row>
  </sheetData>
  <sheetProtection selectLockedCells="1"/>
  <mergeCells count="11">
    <mergeCell ref="A56:G56"/>
    <mergeCell ref="A57:G57"/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8.625" style="105" customWidth="1"/>
    <col min="2" max="2" width="12.625" style="105" customWidth="1"/>
    <col min="3" max="3" width="19.625" style="105" customWidth="1"/>
    <col min="4" max="4" width="8.875" style="105" customWidth="1"/>
    <col min="5" max="5" width="7.625" style="105" customWidth="1"/>
    <col min="6" max="6" width="1.25" style="105" customWidth="1"/>
    <col min="7" max="7" width="23.875" style="105" customWidth="1"/>
    <col min="8" max="16384" width="9" style="67"/>
  </cols>
  <sheetData>
    <row r="1" spans="1:7" s="73" customFormat="1" ht="14.1" customHeight="1">
      <c r="A1" s="65"/>
      <c r="B1" s="103"/>
      <c r="C1" s="103"/>
      <c r="D1" s="103"/>
      <c r="E1" s="103"/>
      <c r="F1" s="103"/>
      <c r="G1" s="128" t="s">
        <v>1159</v>
      </c>
    </row>
    <row r="2" spans="1:7" ht="14.1" customHeight="1">
      <c r="A2" s="65"/>
      <c r="G2" s="128"/>
    </row>
    <row r="3" spans="1:7" s="70" customFormat="1" ht="20.100000000000001" customHeight="1">
      <c r="A3" s="446" t="s">
        <v>474</v>
      </c>
      <c r="B3" s="446"/>
      <c r="C3" s="446"/>
      <c r="D3" s="446"/>
      <c r="E3" s="446"/>
      <c r="F3" s="446"/>
      <c r="G3" s="446"/>
    </row>
    <row r="4" spans="1:7" s="71" customFormat="1" ht="20.100000000000001" customHeight="1">
      <c r="A4" s="452" t="s">
        <v>475</v>
      </c>
      <c r="B4" s="452"/>
      <c r="C4" s="452"/>
      <c r="D4" s="452"/>
      <c r="E4" s="452"/>
      <c r="F4" s="452"/>
      <c r="G4" s="452"/>
    </row>
    <row r="5" spans="1:7" s="53" customFormat="1" ht="15" customHeight="1" thickBot="1">
      <c r="A5" s="53" t="s">
        <v>325</v>
      </c>
      <c r="G5" s="66" t="s">
        <v>326</v>
      </c>
    </row>
    <row r="6" spans="1:7" s="73" customFormat="1" ht="16.5" customHeight="1">
      <c r="A6" s="732" t="s">
        <v>327</v>
      </c>
      <c r="B6" s="734" t="s">
        <v>328</v>
      </c>
      <c r="C6" s="736" t="s">
        <v>329</v>
      </c>
      <c r="D6" s="736" t="s">
        <v>590</v>
      </c>
      <c r="E6" s="738" t="s">
        <v>330</v>
      </c>
      <c r="F6" s="323"/>
      <c r="G6" s="738" t="s">
        <v>1056</v>
      </c>
    </row>
    <row r="7" spans="1:7" s="73" customFormat="1" ht="16.5" customHeight="1">
      <c r="A7" s="733"/>
      <c r="B7" s="735"/>
      <c r="C7" s="737"/>
      <c r="D7" s="737"/>
      <c r="E7" s="739"/>
      <c r="F7" s="324"/>
      <c r="G7" s="739"/>
    </row>
    <row r="8" spans="1:7" s="73" customFormat="1" ht="11.45" customHeight="1">
      <c r="A8" s="106" t="s">
        <v>331</v>
      </c>
      <c r="B8" s="107" t="s">
        <v>332</v>
      </c>
      <c r="C8" s="107" t="s">
        <v>333</v>
      </c>
      <c r="D8" s="108">
        <v>26585</v>
      </c>
      <c r="E8" s="325">
        <v>77074</v>
      </c>
      <c r="F8" s="325"/>
      <c r="G8" s="326" t="s">
        <v>334</v>
      </c>
    </row>
    <row r="9" spans="1:7" s="73" customFormat="1" ht="11.45" customHeight="1">
      <c r="A9" s="106" t="s">
        <v>335</v>
      </c>
      <c r="B9" s="107" t="s">
        <v>336</v>
      </c>
      <c r="C9" s="107" t="s">
        <v>337</v>
      </c>
      <c r="D9" s="108">
        <v>25203</v>
      </c>
      <c r="E9" s="325">
        <v>138715</v>
      </c>
      <c r="F9" s="325"/>
      <c r="G9" s="107" t="s">
        <v>338</v>
      </c>
    </row>
    <row r="10" spans="1:7" s="73" customFormat="1" ht="11.45" customHeight="1">
      <c r="A10" s="106"/>
      <c r="B10" s="107" t="s">
        <v>339</v>
      </c>
      <c r="C10" s="107" t="s">
        <v>340</v>
      </c>
      <c r="D10" s="108">
        <v>32125</v>
      </c>
      <c r="E10" s="325">
        <v>322383</v>
      </c>
      <c r="F10" s="325"/>
      <c r="G10" s="107" t="s">
        <v>341</v>
      </c>
    </row>
    <row r="11" spans="1:7" s="73" customFormat="1" ht="11.45" customHeight="1">
      <c r="A11" s="106"/>
      <c r="B11" s="107" t="s">
        <v>342</v>
      </c>
      <c r="C11" s="107" t="s">
        <v>343</v>
      </c>
      <c r="D11" s="108">
        <v>25651</v>
      </c>
      <c r="E11" s="325">
        <v>274541</v>
      </c>
      <c r="F11" s="325"/>
      <c r="G11" s="107" t="s">
        <v>344</v>
      </c>
    </row>
    <row r="12" spans="1:7" s="73" customFormat="1" ht="11.45" customHeight="1">
      <c r="A12" s="106"/>
      <c r="B12" s="107" t="s">
        <v>345</v>
      </c>
      <c r="C12" s="107" t="s">
        <v>346</v>
      </c>
      <c r="D12" s="108">
        <v>31047</v>
      </c>
      <c r="E12" s="325">
        <v>287977</v>
      </c>
      <c r="F12" s="325"/>
      <c r="G12" s="107" t="s">
        <v>347</v>
      </c>
    </row>
    <row r="13" spans="1:7" s="73" customFormat="1" ht="11.45" customHeight="1">
      <c r="A13" s="106"/>
      <c r="B13" s="107" t="s">
        <v>348</v>
      </c>
      <c r="C13" s="107" t="s">
        <v>349</v>
      </c>
      <c r="D13" s="108">
        <v>27849</v>
      </c>
      <c r="E13" s="325">
        <v>107425</v>
      </c>
      <c r="F13" s="325"/>
      <c r="G13" s="107" t="s">
        <v>350</v>
      </c>
    </row>
    <row r="14" spans="1:7" s="73" customFormat="1" ht="7.7" customHeight="1">
      <c r="A14" s="106"/>
      <c r="B14" s="107"/>
      <c r="C14" s="107"/>
      <c r="D14" s="108"/>
      <c r="E14" s="325"/>
      <c r="F14" s="325"/>
      <c r="G14" s="107"/>
    </row>
    <row r="15" spans="1:7" s="73" customFormat="1" ht="11.1" customHeight="1">
      <c r="A15" s="106" t="s">
        <v>351</v>
      </c>
      <c r="B15" s="107" t="s">
        <v>352</v>
      </c>
      <c r="C15" s="327" t="s">
        <v>353</v>
      </c>
      <c r="D15" s="108">
        <v>29354</v>
      </c>
      <c r="E15" s="325">
        <v>91.486999999999995</v>
      </c>
      <c r="F15" s="325"/>
      <c r="G15" s="328" t="s">
        <v>959</v>
      </c>
    </row>
    <row r="16" spans="1:7" s="73" customFormat="1" ht="11.1" customHeight="1">
      <c r="A16" s="106" t="s">
        <v>354</v>
      </c>
      <c r="B16" s="107" t="s">
        <v>355</v>
      </c>
      <c r="C16" s="107" t="s">
        <v>356</v>
      </c>
      <c r="D16" s="108">
        <v>25720</v>
      </c>
      <c r="E16" s="325">
        <v>37.65</v>
      </c>
      <c r="F16" s="325"/>
      <c r="G16" s="107" t="s">
        <v>357</v>
      </c>
    </row>
    <row r="17" spans="1:7" s="73" customFormat="1" ht="11.1" customHeight="1">
      <c r="A17" s="106"/>
      <c r="B17" s="107" t="s">
        <v>358</v>
      </c>
      <c r="C17" s="107" t="s">
        <v>1102</v>
      </c>
      <c r="D17" s="108">
        <v>30184</v>
      </c>
      <c r="E17" s="325">
        <v>48.76</v>
      </c>
      <c r="F17" s="325"/>
      <c r="G17" s="107" t="s">
        <v>359</v>
      </c>
    </row>
    <row r="18" spans="1:7" s="73" customFormat="1" ht="11.1" customHeight="1">
      <c r="A18" s="106"/>
      <c r="B18" s="107" t="s">
        <v>360</v>
      </c>
      <c r="C18" s="107" t="s">
        <v>346</v>
      </c>
      <c r="D18" s="108">
        <v>29741</v>
      </c>
      <c r="E18" s="325">
        <v>5.4939999999999998</v>
      </c>
      <c r="F18" s="325"/>
      <c r="G18" s="107" t="s">
        <v>361</v>
      </c>
    </row>
    <row r="19" spans="1:7" s="73" customFormat="1" ht="7.7" customHeight="1">
      <c r="A19" s="106"/>
      <c r="B19" s="107"/>
      <c r="C19" s="107"/>
      <c r="D19" s="108"/>
      <c r="E19" s="325"/>
      <c r="F19" s="325"/>
      <c r="G19" s="107"/>
    </row>
    <row r="20" spans="1:7" s="73" customFormat="1" ht="11.1" customHeight="1">
      <c r="A20" s="106" t="s">
        <v>362</v>
      </c>
      <c r="B20" s="107" t="s">
        <v>254</v>
      </c>
      <c r="C20" s="107" t="s">
        <v>937</v>
      </c>
      <c r="D20" s="108">
        <v>37931</v>
      </c>
      <c r="E20" s="109">
        <v>0.221</v>
      </c>
      <c r="F20" s="109"/>
      <c r="G20" s="107" t="s">
        <v>960</v>
      </c>
    </row>
    <row r="21" spans="1:7" s="73" customFormat="1" ht="11.1" customHeight="1">
      <c r="A21" s="110"/>
      <c r="B21" s="107" t="s">
        <v>1079</v>
      </c>
      <c r="C21" s="107" t="s">
        <v>256</v>
      </c>
      <c r="D21" s="108">
        <v>36958</v>
      </c>
      <c r="E21" s="109">
        <v>0.184</v>
      </c>
      <c r="F21" s="109"/>
      <c r="G21" s="107" t="s">
        <v>961</v>
      </c>
    </row>
    <row r="22" spans="1:7" s="73" customFormat="1" ht="11.1" customHeight="1">
      <c r="A22" s="111"/>
      <c r="B22" s="107" t="s">
        <v>258</v>
      </c>
      <c r="C22" s="107" t="s">
        <v>259</v>
      </c>
      <c r="D22" s="108">
        <v>34710</v>
      </c>
      <c r="E22" s="109">
        <v>1.157</v>
      </c>
      <c r="F22" s="109"/>
      <c r="G22" s="107" t="s">
        <v>363</v>
      </c>
    </row>
    <row r="23" spans="1:7" s="73" customFormat="1" ht="11.1" customHeight="1">
      <c r="A23" s="111"/>
      <c r="B23" s="107" t="s">
        <v>1103</v>
      </c>
      <c r="C23" s="107" t="s">
        <v>1081</v>
      </c>
      <c r="D23" s="108">
        <v>41928</v>
      </c>
      <c r="E23" s="112">
        <v>0.05</v>
      </c>
      <c r="F23" s="109"/>
      <c r="G23" s="107" t="s">
        <v>1104</v>
      </c>
    </row>
    <row r="24" spans="1:7" s="73" customFormat="1" ht="11.1" customHeight="1">
      <c r="A24" s="111"/>
      <c r="B24" s="107" t="s">
        <v>260</v>
      </c>
      <c r="C24" s="107" t="s">
        <v>261</v>
      </c>
      <c r="D24" s="108">
        <v>35838</v>
      </c>
      <c r="E24" s="109">
        <v>0.123</v>
      </c>
      <c r="F24" s="109"/>
      <c r="G24" s="107" t="s">
        <v>962</v>
      </c>
    </row>
    <row r="25" spans="1:7" s="73" customFormat="1" ht="11.1" customHeight="1">
      <c r="A25" s="111"/>
      <c r="B25" s="107" t="s">
        <v>291</v>
      </c>
      <c r="C25" s="107" t="s">
        <v>292</v>
      </c>
      <c r="D25" s="108">
        <v>36703</v>
      </c>
      <c r="E25" s="109">
        <v>9.6000000000000002E-2</v>
      </c>
      <c r="F25" s="109"/>
      <c r="G25" s="107" t="s">
        <v>366</v>
      </c>
    </row>
    <row r="26" spans="1:7" s="73" customFormat="1" ht="11.1" customHeight="1">
      <c r="A26" s="111"/>
      <c r="B26" s="107" t="s">
        <v>1084</v>
      </c>
      <c r="C26" s="107" t="s">
        <v>946</v>
      </c>
      <c r="D26" s="113" t="s">
        <v>969</v>
      </c>
      <c r="E26" s="109">
        <v>0.24199999999999999</v>
      </c>
      <c r="F26" s="109"/>
      <c r="G26" s="107" t="s">
        <v>1105</v>
      </c>
    </row>
    <row r="27" spans="1:7" s="73" customFormat="1" ht="11.1" customHeight="1">
      <c r="A27" s="111"/>
      <c r="B27" s="107" t="s">
        <v>1085</v>
      </c>
      <c r="C27" s="107" t="s">
        <v>1086</v>
      </c>
      <c r="D27" s="113" t="s">
        <v>1106</v>
      </c>
      <c r="E27" s="109">
        <v>7.8E-2</v>
      </c>
      <c r="F27" s="109"/>
      <c r="G27" s="107" t="s">
        <v>1105</v>
      </c>
    </row>
    <row r="28" spans="1:7" s="73" customFormat="1" ht="11.1" customHeight="1">
      <c r="A28" s="111"/>
      <c r="B28" s="107" t="s">
        <v>938</v>
      </c>
      <c r="C28" s="107" t="s">
        <v>263</v>
      </c>
      <c r="D28" s="108">
        <v>33238</v>
      </c>
      <c r="E28" s="114">
        <v>0.27</v>
      </c>
      <c r="F28" s="109"/>
      <c r="G28" s="107" t="s">
        <v>364</v>
      </c>
    </row>
    <row r="29" spans="1:7" s="73" customFormat="1" ht="11.1" customHeight="1">
      <c r="A29" s="111"/>
      <c r="B29" s="107" t="s">
        <v>264</v>
      </c>
      <c r="C29" s="107" t="s">
        <v>265</v>
      </c>
      <c r="D29" s="108">
        <v>32108</v>
      </c>
      <c r="E29" s="109">
        <v>0.95599999999999996</v>
      </c>
      <c r="F29" s="109"/>
      <c r="G29" s="107" t="s">
        <v>363</v>
      </c>
    </row>
    <row r="30" spans="1:7" s="73" customFormat="1" ht="11.1" customHeight="1">
      <c r="A30" s="111"/>
      <c r="B30" s="107" t="s">
        <v>267</v>
      </c>
      <c r="C30" s="107" t="s">
        <v>268</v>
      </c>
      <c r="D30" s="108">
        <v>31948</v>
      </c>
      <c r="E30" s="109">
        <v>0.20899999999999999</v>
      </c>
      <c r="F30" s="109"/>
      <c r="G30" s="107" t="s">
        <v>365</v>
      </c>
    </row>
    <row r="31" spans="1:7" s="73" customFormat="1" ht="11.1" customHeight="1">
      <c r="A31" s="111"/>
      <c r="B31" s="107" t="s">
        <v>1088</v>
      </c>
      <c r="C31" s="329" t="s">
        <v>1089</v>
      </c>
      <c r="D31" s="330" t="s">
        <v>1107</v>
      </c>
      <c r="E31" s="109">
        <v>0.16500000000000001</v>
      </c>
      <c r="F31" s="109"/>
      <c r="G31" s="107" t="s">
        <v>365</v>
      </c>
    </row>
    <row r="32" spans="1:7" s="73" customFormat="1" ht="11.1" customHeight="1">
      <c r="A32" s="111"/>
      <c r="B32" s="107" t="s">
        <v>270</v>
      </c>
      <c r="C32" s="107" t="s">
        <v>271</v>
      </c>
      <c r="D32" s="108">
        <v>35821</v>
      </c>
      <c r="E32" s="115">
        <v>0.4</v>
      </c>
      <c r="F32" s="109"/>
      <c r="G32" s="107" t="s">
        <v>366</v>
      </c>
    </row>
    <row r="33" spans="1:7" s="73" customFormat="1" ht="11.1" customHeight="1">
      <c r="A33" s="111"/>
      <c r="B33" s="107" t="s">
        <v>273</v>
      </c>
      <c r="C33" s="107" t="s">
        <v>274</v>
      </c>
      <c r="D33" s="108">
        <v>36958</v>
      </c>
      <c r="E33" s="109">
        <v>0.24299999999999999</v>
      </c>
      <c r="F33" s="109"/>
      <c r="G33" s="107" t="s">
        <v>367</v>
      </c>
    </row>
    <row r="34" spans="1:7" s="73" customFormat="1" ht="11.1" customHeight="1">
      <c r="A34" s="111"/>
      <c r="B34" s="107" t="s">
        <v>275</v>
      </c>
      <c r="C34" s="107" t="s">
        <v>276</v>
      </c>
      <c r="D34" s="108" t="s">
        <v>1108</v>
      </c>
      <c r="E34" s="109">
        <v>0.26200000000000001</v>
      </c>
      <c r="F34" s="109"/>
      <c r="G34" s="107" t="s">
        <v>368</v>
      </c>
    </row>
    <row r="35" spans="1:7" s="73" customFormat="1" ht="11.1" customHeight="1">
      <c r="A35" s="111"/>
      <c r="B35" s="107" t="s">
        <v>940</v>
      </c>
      <c r="C35" s="107" t="s">
        <v>277</v>
      </c>
      <c r="D35" s="108">
        <v>35795</v>
      </c>
      <c r="E35" s="109">
        <v>0.13800000000000001</v>
      </c>
      <c r="F35" s="109"/>
      <c r="G35" s="107" t="s">
        <v>366</v>
      </c>
    </row>
    <row r="36" spans="1:7" s="73" customFormat="1" ht="11.1" customHeight="1">
      <c r="A36" s="111"/>
      <c r="B36" s="107" t="s">
        <v>967</v>
      </c>
      <c r="C36" s="107" t="s">
        <v>315</v>
      </c>
      <c r="D36" s="108">
        <v>39377</v>
      </c>
      <c r="E36" s="109">
        <v>0.249</v>
      </c>
      <c r="F36" s="109"/>
      <c r="G36" s="107" t="s">
        <v>968</v>
      </c>
    </row>
    <row r="37" spans="1:7" s="73" customFormat="1" ht="11.1" customHeight="1">
      <c r="A37" s="111"/>
      <c r="B37" s="107" t="s">
        <v>278</v>
      </c>
      <c r="C37" s="107" t="s">
        <v>279</v>
      </c>
      <c r="D37" s="108">
        <v>36958</v>
      </c>
      <c r="E37" s="109">
        <v>9.5000000000000001E-2</v>
      </c>
      <c r="F37" s="109"/>
      <c r="G37" s="107" t="s">
        <v>963</v>
      </c>
    </row>
    <row r="38" spans="1:7" s="73" customFormat="1" ht="11.1" customHeight="1">
      <c r="A38" s="111"/>
      <c r="B38" s="107" t="s">
        <v>280</v>
      </c>
      <c r="C38" s="107" t="s">
        <v>281</v>
      </c>
      <c r="D38" s="108">
        <v>32230</v>
      </c>
      <c r="E38" s="114">
        <v>0.88</v>
      </c>
      <c r="F38" s="109"/>
      <c r="G38" s="107" t="s">
        <v>369</v>
      </c>
    </row>
    <row r="39" spans="1:7" s="73" customFormat="1" ht="11.1" customHeight="1">
      <c r="A39" s="111"/>
      <c r="B39" s="107" t="s">
        <v>283</v>
      </c>
      <c r="C39" s="107" t="s">
        <v>284</v>
      </c>
      <c r="D39" s="108">
        <v>29950</v>
      </c>
      <c r="E39" s="109">
        <v>0.104</v>
      </c>
      <c r="F39" s="109"/>
      <c r="G39" s="107" t="s">
        <v>370</v>
      </c>
    </row>
    <row r="40" spans="1:7" s="73" customFormat="1" ht="11.1" customHeight="1">
      <c r="A40" s="111"/>
      <c r="B40" s="107" t="s">
        <v>285</v>
      </c>
      <c r="C40" s="107" t="s">
        <v>286</v>
      </c>
      <c r="D40" s="108">
        <v>35359</v>
      </c>
      <c r="E40" s="109">
        <v>0.89100000000000001</v>
      </c>
      <c r="F40" s="109"/>
      <c r="G40" s="107" t="s">
        <v>366</v>
      </c>
    </row>
    <row r="41" spans="1:7" s="73" customFormat="1" ht="11.1" customHeight="1">
      <c r="A41" s="111"/>
      <c r="B41" s="107" t="s">
        <v>288</v>
      </c>
      <c r="C41" s="107" t="s">
        <v>289</v>
      </c>
      <c r="D41" s="108">
        <v>32662</v>
      </c>
      <c r="E41" s="109">
        <v>0.47299999999999998</v>
      </c>
      <c r="F41" s="109"/>
      <c r="G41" s="107" t="s">
        <v>363</v>
      </c>
    </row>
    <row r="42" spans="1:7" s="73" customFormat="1" ht="11.1" customHeight="1">
      <c r="A42" s="111"/>
      <c r="B42" s="107" t="s">
        <v>1091</v>
      </c>
      <c r="C42" s="107" t="s">
        <v>948</v>
      </c>
      <c r="D42" s="113" t="s">
        <v>970</v>
      </c>
      <c r="E42" s="109">
        <v>0.29699999999999999</v>
      </c>
      <c r="F42" s="109"/>
      <c r="G42" s="107" t="s">
        <v>1109</v>
      </c>
    </row>
    <row r="43" spans="1:7" s="73" customFormat="1" ht="11.1" customHeight="1">
      <c r="A43" s="111"/>
      <c r="B43" s="329" t="s">
        <v>1092</v>
      </c>
      <c r="C43" s="329" t="s">
        <v>1093</v>
      </c>
      <c r="D43" s="330" t="s">
        <v>1107</v>
      </c>
      <c r="E43" s="331">
        <v>3.6999999999999998E-2</v>
      </c>
      <c r="F43" s="329"/>
      <c r="G43" s="107" t="s">
        <v>968</v>
      </c>
    </row>
    <row r="44" spans="1:7" s="73" customFormat="1" ht="11.1" customHeight="1">
      <c r="A44" s="111"/>
      <c r="B44" s="107" t="s">
        <v>293</v>
      </c>
      <c r="C44" s="107" t="s">
        <v>294</v>
      </c>
      <c r="D44" s="108">
        <v>31709</v>
      </c>
      <c r="E44" s="109">
        <v>0.39200000000000002</v>
      </c>
      <c r="F44" s="109"/>
      <c r="G44" s="107" t="s">
        <v>371</v>
      </c>
    </row>
    <row r="45" spans="1:7" s="73" customFormat="1" ht="11.1" customHeight="1">
      <c r="A45" s="111"/>
      <c r="B45" s="107" t="s">
        <v>296</v>
      </c>
      <c r="C45" s="107" t="s">
        <v>297</v>
      </c>
      <c r="D45" s="108">
        <v>36605</v>
      </c>
      <c r="E45" s="109">
        <v>0.222</v>
      </c>
      <c r="F45" s="109"/>
      <c r="G45" s="107" t="s">
        <v>363</v>
      </c>
    </row>
    <row r="46" spans="1:7" s="73" customFormat="1" ht="11.1" customHeight="1">
      <c r="A46" s="111"/>
      <c r="B46" s="107" t="s">
        <v>299</v>
      </c>
      <c r="C46" s="107" t="s">
        <v>300</v>
      </c>
      <c r="D46" s="108">
        <v>38299</v>
      </c>
      <c r="E46" s="116">
        <v>0.21</v>
      </c>
      <c r="F46" s="109"/>
      <c r="G46" s="107" t="s">
        <v>372</v>
      </c>
    </row>
    <row r="47" spans="1:7" s="73" customFormat="1" ht="11.1" customHeight="1">
      <c r="A47" s="111"/>
      <c r="B47" s="107" t="s">
        <v>1110</v>
      </c>
      <c r="C47" s="107" t="s">
        <v>1095</v>
      </c>
      <c r="D47" s="108">
        <v>38105</v>
      </c>
      <c r="E47" s="116">
        <v>0.21099999999999999</v>
      </c>
      <c r="F47" s="109"/>
      <c r="G47" s="107" t="s">
        <v>1111</v>
      </c>
    </row>
    <row r="48" spans="1:7" s="73" customFormat="1" ht="11.1" customHeight="1">
      <c r="A48" s="111"/>
      <c r="B48" s="107" t="s">
        <v>944</v>
      </c>
      <c r="C48" s="107" t="s">
        <v>302</v>
      </c>
      <c r="D48" s="108">
        <v>36977</v>
      </c>
      <c r="E48" s="109">
        <v>8.8999999999999996E-2</v>
      </c>
      <c r="F48" s="109"/>
      <c r="G48" s="107" t="s">
        <v>964</v>
      </c>
    </row>
    <row r="49" spans="1:7" s="73" customFormat="1" ht="11.1" customHeight="1">
      <c r="A49" s="111"/>
      <c r="B49" s="107" t="s">
        <v>945</v>
      </c>
      <c r="C49" s="107" t="s">
        <v>304</v>
      </c>
      <c r="D49" s="108">
        <v>31300</v>
      </c>
      <c r="E49" s="109">
        <v>0.13700000000000001</v>
      </c>
      <c r="F49" s="109"/>
      <c r="G49" s="107" t="s">
        <v>965</v>
      </c>
    </row>
    <row r="50" spans="1:7" s="73" customFormat="1" ht="11.1" customHeight="1">
      <c r="A50" s="111"/>
      <c r="B50" s="107" t="s">
        <v>306</v>
      </c>
      <c r="C50" s="107" t="s">
        <v>307</v>
      </c>
      <c r="D50" s="108">
        <v>29220</v>
      </c>
      <c r="E50" s="109">
        <v>0.35699999999999998</v>
      </c>
      <c r="F50" s="109"/>
      <c r="G50" s="107" t="s">
        <v>373</v>
      </c>
    </row>
    <row r="51" spans="1:7" s="73" customFormat="1" ht="11.1" customHeight="1">
      <c r="A51" s="111"/>
      <c r="B51" s="107" t="s">
        <v>309</v>
      </c>
      <c r="C51" s="107" t="s">
        <v>310</v>
      </c>
      <c r="D51" s="108">
        <v>29604</v>
      </c>
      <c r="E51" s="109">
        <v>5.6000000000000001E-2</v>
      </c>
      <c r="F51" s="109"/>
      <c r="G51" s="107" t="s">
        <v>966</v>
      </c>
    </row>
    <row r="52" spans="1:7" s="73" customFormat="1" ht="11.1" customHeight="1">
      <c r="A52" s="111"/>
      <c r="B52" s="107" t="s">
        <v>312</v>
      </c>
      <c r="C52" s="107" t="s">
        <v>313</v>
      </c>
      <c r="D52" s="108">
        <v>32142</v>
      </c>
      <c r="E52" s="114">
        <v>1.06</v>
      </c>
      <c r="F52" s="109"/>
      <c r="G52" s="107" t="s">
        <v>374</v>
      </c>
    </row>
    <row r="53" spans="1:7" s="73" customFormat="1" ht="11.1" customHeight="1">
      <c r="A53" s="111"/>
      <c r="B53" s="107" t="s">
        <v>1097</v>
      </c>
      <c r="C53" s="107" t="s">
        <v>950</v>
      </c>
      <c r="D53" s="113" t="s">
        <v>971</v>
      </c>
      <c r="E53" s="109">
        <v>0.152</v>
      </c>
      <c r="F53" s="109"/>
      <c r="G53" s="107" t="s">
        <v>1112</v>
      </c>
    </row>
    <row r="54" spans="1:7" s="73" customFormat="1" ht="11.1" customHeight="1">
      <c r="A54" s="117" t="s">
        <v>375</v>
      </c>
      <c r="B54" s="118" t="s">
        <v>952</v>
      </c>
      <c r="C54" s="107" t="s">
        <v>317</v>
      </c>
      <c r="D54" s="108">
        <v>27488</v>
      </c>
      <c r="E54" s="109">
        <v>8.5150000000000006</v>
      </c>
      <c r="F54" s="109"/>
      <c r="G54" s="107" t="s">
        <v>376</v>
      </c>
    </row>
    <row r="55" spans="1:7" s="73" customFormat="1" ht="11.1" customHeight="1">
      <c r="A55" s="119"/>
      <c r="B55" s="120" t="s">
        <v>1098</v>
      </c>
      <c r="C55" s="121" t="s">
        <v>318</v>
      </c>
      <c r="D55" s="108">
        <v>34334</v>
      </c>
      <c r="E55" s="109">
        <v>4.0190000000000001</v>
      </c>
      <c r="F55" s="109"/>
      <c r="G55" s="107" t="s">
        <v>377</v>
      </c>
    </row>
    <row r="56" spans="1:7" s="156" customFormat="1" ht="11.1" customHeight="1">
      <c r="A56" s="122"/>
      <c r="B56" s="120" t="s">
        <v>953</v>
      </c>
      <c r="C56" s="121" t="s">
        <v>320</v>
      </c>
      <c r="D56" s="108">
        <v>35136</v>
      </c>
      <c r="E56" s="109">
        <v>1.4239999999999999</v>
      </c>
      <c r="F56" s="109"/>
      <c r="G56" s="107" t="s">
        <v>378</v>
      </c>
    </row>
    <row r="57" spans="1:7" s="280" customFormat="1" ht="11.1" customHeight="1">
      <c r="A57" s="122"/>
      <c r="B57" s="120" t="s">
        <v>321</v>
      </c>
      <c r="C57" s="121" t="s">
        <v>322</v>
      </c>
      <c r="D57" s="108">
        <v>37970</v>
      </c>
      <c r="E57" s="109">
        <v>1.655</v>
      </c>
      <c r="F57" s="109"/>
      <c r="G57" s="107" t="s">
        <v>379</v>
      </c>
    </row>
    <row r="58" spans="1:7" s="73" customFormat="1" ht="11.25" customHeight="1" thickBot="1">
      <c r="A58" s="123"/>
      <c r="B58" s="124" t="s">
        <v>954</v>
      </c>
      <c r="C58" s="107" t="s">
        <v>324</v>
      </c>
      <c r="D58" s="108">
        <v>36522</v>
      </c>
      <c r="E58" s="109">
        <v>6.4189999999999996</v>
      </c>
      <c r="F58" s="109"/>
      <c r="G58" s="107" t="s">
        <v>1113</v>
      </c>
    </row>
    <row r="59" spans="1:7" s="73" customFormat="1" ht="12" customHeight="1">
      <c r="A59" s="332" t="s">
        <v>972</v>
      </c>
      <c r="B59" s="333"/>
      <c r="C59" s="333"/>
      <c r="D59" s="333"/>
      <c r="E59" s="333"/>
      <c r="F59" s="333"/>
      <c r="G59" s="334" t="s">
        <v>956</v>
      </c>
    </row>
    <row r="60" spans="1:7" s="73" customFormat="1" ht="11.25">
      <c r="A60" s="322"/>
      <c r="B60" s="322"/>
      <c r="C60" s="322"/>
      <c r="D60" s="322"/>
      <c r="E60" s="322"/>
      <c r="F60" s="322"/>
      <c r="G60" s="322"/>
    </row>
    <row r="61" spans="1:7" s="73" customFormat="1" ht="11.25">
      <c r="A61" s="322"/>
      <c r="B61" s="322"/>
      <c r="C61" s="322"/>
      <c r="D61" s="322"/>
      <c r="E61" s="322"/>
      <c r="F61" s="322"/>
      <c r="G61" s="322"/>
    </row>
    <row r="62" spans="1:7" s="73" customFormat="1" ht="11.25">
      <c r="A62" s="322"/>
      <c r="B62" s="322"/>
      <c r="C62" s="322"/>
      <c r="D62" s="322"/>
      <c r="E62" s="322"/>
      <c r="F62" s="322"/>
      <c r="G62" s="322"/>
    </row>
    <row r="63" spans="1:7" s="73" customFormat="1" ht="11.25">
      <c r="A63" s="322"/>
      <c r="B63" s="322"/>
      <c r="C63" s="322"/>
      <c r="D63" s="322"/>
      <c r="E63" s="322"/>
      <c r="F63" s="322"/>
      <c r="G63" s="322"/>
    </row>
    <row r="64" spans="1:7" s="73" customFormat="1" ht="11.25">
      <c r="A64" s="322"/>
      <c r="B64" s="322"/>
      <c r="C64" s="322"/>
      <c r="D64" s="322"/>
      <c r="E64" s="322"/>
      <c r="F64" s="322"/>
      <c r="G64" s="322"/>
    </row>
    <row r="65" spans="1:7" s="73" customFormat="1" ht="11.25">
      <c r="A65" s="322"/>
      <c r="B65" s="322"/>
      <c r="C65" s="322"/>
      <c r="D65" s="322"/>
      <c r="E65" s="322"/>
      <c r="F65" s="322"/>
      <c r="G65" s="322"/>
    </row>
    <row r="66" spans="1:7" s="73" customFormat="1" ht="11.25">
      <c r="A66" s="322"/>
      <c r="B66" s="322"/>
      <c r="C66" s="322"/>
      <c r="D66" s="322"/>
      <c r="E66" s="322"/>
      <c r="F66" s="322"/>
      <c r="G66" s="322"/>
    </row>
    <row r="67" spans="1:7" s="73" customFormat="1" ht="11.25">
      <c r="A67" s="322"/>
      <c r="B67" s="322"/>
      <c r="C67" s="322"/>
      <c r="D67" s="322"/>
      <c r="E67" s="322"/>
      <c r="F67" s="322"/>
      <c r="G67" s="322"/>
    </row>
    <row r="68" spans="1:7" s="73" customFormat="1" ht="11.25">
      <c r="A68" s="322"/>
      <c r="B68" s="322"/>
      <c r="C68" s="322"/>
      <c r="D68" s="322"/>
      <c r="E68" s="322"/>
      <c r="F68" s="322"/>
      <c r="G68" s="322"/>
    </row>
    <row r="69" spans="1:7" s="73" customFormat="1" ht="11.25">
      <c r="A69" s="322"/>
      <c r="B69" s="322"/>
      <c r="C69" s="322"/>
      <c r="D69" s="322"/>
      <c r="E69" s="322"/>
      <c r="F69" s="322"/>
      <c r="G69" s="322"/>
    </row>
    <row r="70" spans="1:7" s="73" customFormat="1" ht="11.25">
      <c r="A70" s="322"/>
      <c r="B70" s="322"/>
      <c r="C70" s="322"/>
      <c r="D70" s="322"/>
      <c r="E70" s="322"/>
      <c r="F70" s="322"/>
      <c r="G70" s="322"/>
    </row>
    <row r="71" spans="1:7" s="73" customFormat="1" ht="11.25">
      <c r="A71" s="322"/>
      <c r="B71" s="322"/>
      <c r="C71" s="322"/>
      <c r="D71" s="322"/>
      <c r="E71" s="322"/>
      <c r="F71" s="322"/>
      <c r="G71" s="322"/>
    </row>
    <row r="72" spans="1:7" s="73" customFormat="1" ht="11.25">
      <c r="A72" s="322"/>
      <c r="B72" s="322"/>
      <c r="C72" s="322"/>
      <c r="D72" s="322"/>
      <c r="E72" s="322"/>
      <c r="F72" s="322"/>
      <c r="G72" s="322"/>
    </row>
    <row r="73" spans="1:7" s="73" customFormat="1" ht="11.25">
      <c r="A73" s="322"/>
      <c r="B73" s="322"/>
      <c r="C73" s="322"/>
      <c r="D73" s="322"/>
      <c r="E73" s="322"/>
      <c r="F73" s="322"/>
      <c r="G73" s="322"/>
    </row>
    <row r="74" spans="1:7" s="73" customFormat="1" ht="11.25">
      <c r="A74" s="322"/>
      <c r="B74" s="322"/>
      <c r="C74" s="322"/>
      <c r="D74" s="322"/>
      <c r="E74" s="322"/>
      <c r="F74" s="322"/>
      <c r="G74" s="322"/>
    </row>
    <row r="75" spans="1:7" s="73" customFormat="1" ht="11.25"/>
    <row r="76" spans="1:7" s="73" customFormat="1" ht="11.25">
      <c r="A76" s="103"/>
      <c r="B76" s="103"/>
      <c r="C76" s="103"/>
      <c r="D76" s="103"/>
      <c r="E76" s="103"/>
      <c r="F76" s="103"/>
      <c r="G76" s="103"/>
    </row>
    <row r="77" spans="1:7" s="73" customFormat="1" ht="11.25">
      <c r="A77" s="103"/>
      <c r="B77" s="103"/>
      <c r="C77" s="103"/>
      <c r="D77" s="103"/>
      <c r="E77" s="103"/>
      <c r="F77" s="103"/>
      <c r="G77" s="103"/>
    </row>
    <row r="78" spans="1:7" s="73" customFormat="1" ht="11.25">
      <c r="A78" s="103"/>
      <c r="B78" s="103"/>
      <c r="C78" s="103"/>
      <c r="D78" s="103"/>
      <c r="E78" s="103"/>
      <c r="F78" s="103"/>
      <c r="G78" s="103"/>
    </row>
    <row r="79" spans="1:7" s="73" customFormat="1" ht="11.25">
      <c r="A79" s="103"/>
      <c r="B79" s="103"/>
      <c r="C79" s="103"/>
      <c r="D79" s="103"/>
      <c r="E79" s="103"/>
      <c r="F79" s="103"/>
      <c r="G79" s="103"/>
    </row>
    <row r="80" spans="1:7" s="73" customFormat="1" ht="11.25">
      <c r="A80" s="103"/>
      <c r="B80" s="103"/>
      <c r="C80" s="103"/>
      <c r="D80" s="103"/>
      <c r="E80" s="103"/>
      <c r="F80" s="103"/>
      <c r="G80" s="103"/>
    </row>
    <row r="81" spans="1:7" s="73" customFormat="1" ht="11.25">
      <c r="A81" s="103"/>
      <c r="B81" s="103"/>
      <c r="C81" s="103"/>
      <c r="D81" s="103"/>
      <c r="E81" s="103"/>
      <c r="F81" s="103"/>
      <c r="G81" s="103"/>
    </row>
    <row r="82" spans="1:7" s="73" customFormat="1" ht="11.25">
      <c r="A82" s="103"/>
      <c r="B82" s="103"/>
      <c r="C82" s="103"/>
      <c r="D82" s="103"/>
      <c r="E82" s="103"/>
      <c r="F82" s="103"/>
      <c r="G82" s="103"/>
    </row>
    <row r="83" spans="1:7" s="73" customFormat="1" ht="11.25">
      <c r="A83" s="103"/>
      <c r="B83" s="103"/>
      <c r="C83" s="103"/>
      <c r="D83" s="103"/>
      <c r="E83" s="103"/>
      <c r="F83" s="103"/>
      <c r="G83" s="103"/>
    </row>
    <row r="84" spans="1:7" s="73" customFormat="1" ht="11.25">
      <c r="A84" s="103"/>
      <c r="B84" s="103"/>
      <c r="C84" s="103"/>
      <c r="D84" s="103"/>
      <c r="E84" s="103"/>
      <c r="F84" s="103"/>
      <c r="G84" s="103"/>
    </row>
    <row r="85" spans="1:7" s="73" customFormat="1" ht="11.25">
      <c r="A85" s="103"/>
      <c r="B85" s="103"/>
      <c r="C85" s="103"/>
      <c r="D85" s="103"/>
      <c r="E85" s="103"/>
      <c r="F85" s="103"/>
      <c r="G85" s="103"/>
    </row>
    <row r="86" spans="1:7" s="73" customFormat="1" ht="11.25">
      <c r="A86" s="103"/>
      <c r="B86" s="103"/>
      <c r="C86" s="103"/>
      <c r="D86" s="103"/>
      <c r="E86" s="103"/>
      <c r="F86" s="103"/>
      <c r="G86" s="103"/>
    </row>
    <row r="87" spans="1:7" s="73" customFormat="1" ht="11.25">
      <c r="A87" s="103"/>
      <c r="B87" s="103"/>
      <c r="C87" s="103"/>
      <c r="D87" s="103"/>
      <c r="E87" s="103"/>
      <c r="F87" s="103"/>
      <c r="G87" s="103"/>
    </row>
    <row r="88" spans="1:7" s="73" customFormat="1" ht="11.25">
      <c r="A88" s="103"/>
      <c r="B88" s="103"/>
      <c r="C88" s="103"/>
      <c r="D88" s="103"/>
      <c r="E88" s="103"/>
      <c r="F88" s="103"/>
      <c r="G88" s="103"/>
    </row>
    <row r="89" spans="1:7" s="73" customFormat="1" ht="11.25">
      <c r="A89" s="103"/>
      <c r="B89" s="103"/>
      <c r="C89" s="103"/>
      <c r="D89" s="103"/>
      <c r="E89" s="103"/>
      <c r="F89" s="103"/>
      <c r="G89" s="103"/>
    </row>
    <row r="90" spans="1:7" s="73" customFormat="1" ht="11.25">
      <c r="A90" s="103"/>
      <c r="B90" s="103"/>
      <c r="C90" s="103"/>
      <c r="D90" s="103"/>
      <c r="E90" s="103"/>
      <c r="F90" s="103"/>
      <c r="G90" s="103"/>
    </row>
    <row r="91" spans="1:7" s="73" customFormat="1" ht="11.25">
      <c r="A91" s="103"/>
      <c r="B91" s="103"/>
      <c r="C91" s="103"/>
      <c r="D91" s="103"/>
      <c r="E91" s="103"/>
      <c r="F91" s="103"/>
      <c r="G91" s="103"/>
    </row>
    <row r="92" spans="1:7" s="73" customFormat="1" ht="11.25">
      <c r="A92" s="103"/>
      <c r="B92" s="103"/>
      <c r="C92" s="103"/>
      <c r="D92" s="103"/>
      <c r="E92" s="103"/>
      <c r="F92" s="103"/>
      <c r="G92" s="103"/>
    </row>
    <row r="93" spans="1:7" s="73" customFormat="1" ht="11.25">
      <c r="A93" s="103"/>
      <c r="B93" s="103"/>
      <c r="C93" s="103"/>
      <c r="D93" s="103"/>
      <c r="E93" s="103"/>
      <c r="F93" s="103"/>
      <c r="G93" s="103"/>
    </row>
    <row r="94" spans="1:7" s="73" customFormat="1" ht="11.25">
      <c r="A94" s="103"/>
      <c r="B94" s="103"/>
      <c r="C94" s="103"/>
      <c r="D94" s="103"/>
      <c r="E94" s="103"/>
      <c r="F94" s="103"/>
      <c r="G94" s="103"/>
    </row>
    <row r="95" spans="1:7" s="73" customFormat="1" ht="11.25">
      <c r="A95" s="103"/>
      <c r="B95" s="103"/>
      <c r="C95" s="103"/>
      <c r="D95" s="103"/>
      <c r="E95" s="103"/>
      <c r="F95" s="103"/>
      <c r="G95" s="103"/>
    </row>
    <row r="96" spans="1:7" s="73" customFormat="1" ht="11.25">
      <c r="A96" s="103"/>
      <c r="B96" s="103"/>
      <c r="C96" s="103"/>
      <c r="D96" s="103"/>
      <c r="E96" s="103"/>
      <c r="F96" s="103"/>
      <c r="G96" s="103"/>
    </row>
    <row r="97" spans="1:7" s="73" customFormat="1" ht="11.25">
      <c r="A97" s="103"/>
      <c r="B97" s="103"/>
      <c r="C97" s="103"/>
      <c r="D97" s="103"/>
      <c r="E97" s="103"/>
      <c r="F97" s="103"/>
      <c r="G97" s="103"/>
    </row>
    <row r="98" spans="1:7" s="73" customFormat="1" ht="11.25">
      <c r="A98" s="103"/>
      <c r="B98" s="103"/>
      <c r="C98" s="103"/>
      <c r="D98" s="103"/>
      <c r="E98" s="103"/>
      <c r="F98" s="103"/>
      <c r="G98" s="103"/>
    </row>
    <row r="99" spans="1:7" s="73" customFormat="1" ht="11.25">
      <c r="A99" s="103"/>
      <c r="B99" s="103"/>
      <c r="C99" s="103"/>
      <c r="D99" s="103"/>
      <c r="E99" s="103"/>
      <c r="F99" s="103"/>
      <c r="G99" s="103"/>
    </row>
    <row r="100" spans="1:7" s="73" customFormat="1" ht="11.25">
      <c r="A100" s="103"/>
      <c r="B100" s="103"/>
      <c r="C100" s="103"/>
      <c r="D100" s="103"/>
      <c r="E100" s="103"/>
      <c r="F100" s="103"/>
      <c r="G100" s="103"/>
    </row>
    <row r="101" spans="1:7" s="73" customFormat="1" ht="11.25">
      <c r="A101" s="103"/>
      <c r="B101" s="103"/>
      <c r="C101" s="103"/>
      <c r="D101" s="103"/>
      <c r="E101" s="103"/>
      <c r="F101" s="103"/>
      <c r="G101" s="103"/>
    </row>
    <row r="102" spans="1:7" s="73" customFormat="1" ht="11.25">
      <c r="A102" s="103"/>
      <c r="B102" s="103"/>
      <c r="C102" s="103"/>
      <c r="D102" s="103"/>
      <c r="E102" s="103"/>
      <c r="F102" s="103"/>
      <c r="G102" s="103"/>
    </row>
    <row r="103" spans="1:7" s="73" customFormat="1" ht="11.25">
      <c r="A103" s="103"/>
      <c r="B103" s="103"/>
      <c r="C103" s="103"/>
      <c r="D103" s="103"/>
      <c r="E103" s="103"/>
      <c r="F103" s="103"/>
      <c r="G103" s="103"/>
    </row>
    <row r="104" spans="1:7" s="73" customFormat="1" ht="11.25">
      <c r="A104" s="103"/>
      <c r="B104" s="103"/>
      <c r="C104" s="103"/>
      <c r="D104" s="103"/>
      <c r="E104" s="103"/>
      <c r="F104" s="103"/>
      <c r="G104" s="103"/>
    </row>
    <row r="105" spans="1:7" s="73" customFormat="1" ht="11.25">
      <c r="A105" s="103"/>
      <c r="B105" s="103"/>
      <c r="C105" s="103"/>
      <c r="D105" s="103"/>
      <c r="E105" s="103"/>
      <c r="F105" s="103"/>
      <c r="G105" s="103"/>
    </row>
    <row r="106" spans="1:7" s="73" customFormat="1" ht="11.25">
      <c r="A106" s="103"/>
      <c r="B106" s="103"/>
      <c r="C106" s="103"/>
      <c r="D106" s="103"/>
      <c r="E106" s="103"/>
      <c r="F106" s="103"/>
      <c r="G106" s="103"/>
    </row>
    <row r="107" spans="1:7" s="73" customFormat="1" ht="11.25">
      <c r="A107" s="103"/>
      <c r="B107" s="103"/>
      <c r="C107" s="103"/>
      <c r="D107" s="103"/>
      <c r="E107" s="103"/>
      <c r="F107" s="103"/>
      <c r="G107" s="103"/>
    </row>
    <row r="108" spans="1:7" s="73" customFormat="1" ht="11.25">
      <c r="A108" s="103"/>
      <c r="B108" s="103"/>
      <c r="C108" s="103"/>
      <c r="D108" s="103"/>
      <c r="E108" s="103"/>
      <c r="F108" s="103"/>
      <c r="G108" s="103"/>
    </row>
    <row r="109" spans="1:7" s="73" customFormat="1" ht="11.25">
      <c r="A109" s="103"/>
      <c r="B109" s="103"/>
      <c r="C109" s="103"/>
      <c r="D109" s="103"/>
      <c r="E109" s="103"/>
      <c r="F109" s="103"/>
      <c r="G109" s="103"/>
    </row>
    <row r="110" spans="1:7" s="73" customFormat="1" ht="11.25">
      <c r="A110" s="103"/>
      <c r="B110" s="103"/>
      <c r="C110" s="103"/>
      <c r="D110" s="103"/>
      <c r="E110" s="103"/>
      <c r="F110" s="103"/>
      <c r="G110" s="103"/>
    </row>
    <row r="111" spans="1:7" s="73" customFormat="1" ht="11.25">
      <c r="A111" s="103"/>
      <c r="B111" s="103"/>
      <c r="C111" s="103"/>
      <c r="D111" s="103"/>
      <c r="E111" s="103"/>
      <c r="F111" s="103"/>
      <c r="G111" s="103"/>
    </row>
    <row r="112" spans="1:7" s="73" customFormat="1" ht="11.25">
      <c r="A112" s="103"/>
      <c r="B112" s="103"/>
      <c r="C112" s="103"/>
      <c r="D112" s="103"/>
      <c r="E112" s="103"/>
      <c r="F112" s="103"/>
      <c r="G112" s="103"/>
    </row>
    <row r="113" spans="1:7" s="73" customFormat="1" ht="11.25">
      <c r="A113" s="103"/>
      <c r="B113" s="103"/>
      <c r="C113" s="103"/>
      <c r="D113" s="103"/>
      <c r="E113" s="103"/>
      <c r="F113" s="103"/>
      <c r="G113" s="103"/>
    </row>
    <row r="114" spans="1:7" s="73" customFormat="1" ht="11.25">
      <c r="A114" s="103"/>
      <c r="B114" s="103"/>
      <c r="C114" s="103"/>
      <c r="D114" s="103"/>
      <c r="E114" s="103"/>
      <c r="F114" s="103"/>
      <c r="G114" s="103"/>
    </row>
    <row r="115" spans="1:7" s="73" customFormat="1" ht="11.25">
      <c r="A115" s="103"/>
      <c r="B115" s="103"/>
      <c r="C115" s="103"/>
      <c r="D115" s="103"/>
      <c r="E115" s="103"/>
      <c r="F115" s="103"/>
      <c r="G115" s="103"/>
    </row>
    <row r="116" spans="1:7" s="73" customFormat="1" ht="11.25">
      <c r="A116" s="103"/>
      <c r="B116" s="103"/>
      <c r="C116" s="103"/>
      <c r="D116" s="103"/>
      <c r="E116" s="103"/>
      <c r="F116" s="103"/>
      <c r="G116" s="103"/>
    </row>
    <row r="117" spans="1:7" s="73" customFormat="1" ht="11.25">
      <c r="A117" s="103"/>
      <c r="B117" s="103"/>
      <c r="C117" s="103"/>
      <c r="D117" s="103"/>
      <c r="E117" s="103"/>
      <c r="F117" s="103"/>
      <c r="G117" s="103"/>
    </row>
    <row r="118" spans="1:7" s="73" customFormat="1" ht="11.25">
      <c r="A118" s="103"/>
      <c r="B118" s="103"/>
      <c r="C118" s="103"/>
      <c r="D118" s="103"/>
      <c r="E118" s="103"/>
      <c r="F118" s="103"/>
      <c r="G118" s="103"/>
    </row>
    <row r="119" spans="1:7" s="73" customFormat="1" ht="11.25">
      <c r="A119" s="103"/>
      <c r="B119" s="103"/>
      <c r="C119" s="103"/>
      <c r="D119" s="103"/>
      <c r="E119" s="103"/>
      <c r="F119" s="103"/>
      <c r="G119" s="103"/>
    </row>
    <row r="120" spans="1:7" s="73" customFormat="1" ht="11.25">
      <c r="A120" s="103"/>
      <c r="B120" s="103"/>
      <c r="C120" s="103"/>
      <c r="D120" s="103"/>
      <c r="E120" s="103"/>
      <c r="F120" s="103"/>
      <c r="G120" s="103"/>
    </row>
    <row r="121" spans="1:7" s="73" customFormat="1" ht="11.25">
      <c r="A121" s="103"/>
      <c r="B121" s="103"/>
      <c r="C121" s="103"/>
      <c r="D121" s="103"/>
      <c r="E121" s="103"/>
      <c r="F121" s="103"/>
      <c r="G121" s="103"/>
    </row>
    <row r="122" spans="1:7" s="73" customFormat="1" ht="11.25">
      <c r="A122" s="103"/>
      <c r="B122" s="103"/>
      <c r="C122" s="103"/>
      <c r="D122" s="103"/>
      <c r="E122" s="103"/>
      <c r="F122" s="103"/>
      <c r="G122" s="103"/>
    </row>
    <row r="123" spans="1:7" s="73" customFormat="1" ht="11.25">
      <c r="A123" s="103"/>
      <c r="B123" s="103"/>
      <c r="C123" s="103"/>
      <c r="D123" s="103"/>
      <c r="E123" s="103"/>
      <c r="F123" s="103"/>
      <c r="G123" s="103"/>
    </row>
    <row r="124" spans="1:7" s="73" customFormat="1" ht="11.25">
      <c r="A124" s="103"/>
      <c r="B124" s="103"/>
      <c r="C124" s="103"/>
      <c r="D124" s="103"/>
      <c r="E124" s="103"/>
      <c r="F124" s="103"/>
      <c r="G124" s="103"/>
    </row>
    <row r="125" spans="1:7" s="73" customFormat="1" ht="11.25">
      <c r="A125" s="103"/>
      <c r="B125" s="103"/>
      <c r="C125" s="103"/>
      <c r="D125" s="103"/>
      <c r="E125" s="103"/>
      <c r="F125" s="103"/>
      <c r="G125" s="103"/>
    </row>
    <row r="126" spans="1:7" s="73" customFormat="1" ht="11.25">
      <c r="A126" s="103"/>
      <c r="B126" s="103"/>
      <c r="C126" s="103"/>
      <c r="D126" s="103"/>
      <c r="E126" s="103"/>
      <c r="F126" s="103"/>
      <c r="G126" s="103"/>
    </row>
    <row r="127" spans="1:7" s="73" customFormat="1" ht="11.25">
      <c r="A127" s="103"/>
      <c r="B127" s="103"/>
      <c r="C127" s="103"/>
      <c r="D127" s="103"/>
      <c r="E127" s="103"/>
      <c r="F127" s="103"/>
      <c r="G127" s="103"/>
    </row>
    <row r="128" spans="1:7" s="73" customFormat="1" ht="11.25">
      <c r="A128" s="103"/>
      <c r="B128" s="103"/>
      <c r="C128" s="103"/>
      <c r="D128" s="103"/>
      <c r="E128" s="103"/>
      <c r="F128" s="103"/>
      <c r="G128" s="103"/>
    </row>
    <row r="129" spans="1:7" s="73" customFormat="1" ht="11.25">
      <c r="A129" s="103"/>
      <c r="B129" s="103"/>
      <c r="C129" s="103"/>
      <c r="D129" s="103"/>
      <c r="E129" s="103"/>
      <c r="F129" s="103"/>
      <c r="G129" s="103"/>
    </row>
    <row r="130" spans="1:7" s="73" customFormat="1" ht="11.25">
      <c r="A130" s="103"/>
      <c r="B130" s="103"/>
      <c r="C130" s="103"/>
      <c r="D130" s="103"/>
      <c r="E130" s="103"/>
      <c r="F130" s="103"/>
      <c r="G130" s="103"/>
    </row>
    <row r="131" spans="1:7" s="73" customFormat="1" ht="11.25">
      <c r="A131" s="103"/>
      <c r="B131" s="103"/>
      <c r="C131" s="103"/>
      <c r="D131" s="103"/>
      <c r="E131" s="103"/>
      <c r="F131" s="103"/>
      <c r="G131" s="103"/>
    </row>
  </sheetData>
  <mergeCells count="8">
    <mergeCell ref="A3:G3"/>
    <mergeCell ref="A4:G4"/>
    <mergeCell ref="A6:A7"/>
    <mergeCell ref="B6:B7"/>
    <mergeCell ref="C6:C7"/>
    <mergeCell ref="D6:D7"/>
    <mergeCell ref="E6:E7"/>
    <mergeCell ref="G6:G7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3" style="105" customWidth="1"/>
    <col min="2" max="2" width="13.875" style="105" customWidth="1"/>
    <col min="3" max="6" width="13.875" style="165" customWidth="1"/>
    <col min="7" max="7" width="12.125" style="165" customWidth="1"/>
    <col min="8" max="8" width="11.375" style="165" customWidth="1"/>
    <col min="9" max="9" width="12.875" style="165" customWidth="1"/>
    <col min="10" max="10" width="9.5" style="165" customWidth="1"/>
    <col min="11" max="11" width="10" style="165" customWidth="1"/>
    <col min="12" max="12" width="11.25" style="165" customWidth="1"/>
    <col min="13" max="13" width="14.875" style="67" customWidth="1"/>
    <col min="14" max="16384" width="9" style="67"/>
  </cols>
  <sheetData>
    <row r="1" spans="1:13" s="73" customFormat="1" ht="14.1" customHeight="1">
      <c r="A1" s="65" t="s">
        <v>1160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M1" s="128" t="s">
        <v>1161</v>
      </c>
    </row>
    <row r="2" spans="1:13" ht="14.1" customHeight="1">
      <c r="A2" s="65"/>
      <c r="L2" s="128"/>
    </row>
    <row r="3" spans="1:13" s="70" customFormat="1" ht="20.100000000000001" customHeight="1">
      <c r="A3" s="446" t="s">
        <v>476</v>
      </c>
      <c r="B3" s="446"/>
      <c r="C3" s="446"/>
      <c r="D3" s="446"/>
      <c r="E3" s="446"/>
      <c r="F3" s="446"/>
      <c r="G3" s="446" t="s">
        <v>477</v>
      </c>
      <c r="H3" s="446"/>
      <c r="I3" s="446"/>
      <c r="J3" s="446"/>
      <c r="K3" s="446"/>
      <c r="L3" s="446"/>
      <c r="M3" s="446"/>
    </row>
    <row r="4" spans="1:13" s="71" customFormat="1" ht="24" customHeight="1">
      <c r="G4" s="452"/>
      <c r="H4" s="564"/>
      <c r="I4" s="564"/>
      <c r="J4" s="564"/>
      <c r="K4" s="564"/>
      <c r="L4" s="564"/>
      <c r="M4" s="564"/>
    </row>
    <row r="5" spans="1:13" s="53" customFormat="1" ht="18" customHeight="1" thickBot="1">
      <c r="A5" s="53" t="s">
        <v>380</v>
      </c>
      <c r="M5" s="66" t="s">
        <v>381</v>
      </c>
    </row>
    <row r="6" spans="1:13" s="73" customFormat="1" ht="30" customHeight="1">
      <c r="A6" s="741" t="s">
        <v>382</v>
      </c>
      <c r="B6" s="744" t="s">
        <v>696</v>
      </c>
      <c r="C6" s="600" t="s">
        <v>383</v>
      </c>
      <c r="D6" s="599"/>
      <c r="E6" s="600" t="s">
        <v>384</v>
      </c>
      <c r="F6" s="532"/>
      <c r="G6" s="532" t="s">
        <v>384</v>
      </c>
      <c r="H6" s="532"/>
      <c r="I6" s="532"/>
      <c r="J6" s="532"/>
      <c r="K6" s="599"/>
      <c r="L6" s="537" t="s">
        <v>385</v>
      </c>
      <c r="M6" s="745" t="s">
        <v>382</v>
      </c>
    </row>
    <row r="7" spans="1:13" s="73" customFormat="1" ht="9.9499999999999993" customHeight="1">
      <c r="A7" s="742"/>
      <c r="B7" s="516"/>
      <c r="C7" s="486" t="s">
        <v>386</v>
      </c>
      <c r="D7" s="486" t="s">
        <v>697</v>
      </c>
      <c r="E7" s="458" t="s">
        <v>698</v>
      </c>
      <c r="F7" s="459" t="s">
        <v>699</v>
      </c>
      <c r="G7" s="462" t="s">
        <v>700</v>
      </c>
      <c r="H7" s="458" t="s">
        <v>701</v>
      </c>
      <c r="I7" s="458" t="s">
        <v>824</v>
      </c>
      <c r="J7" s="458" t="s">
        <v>387</v>
      </c>
      <c r="K7" s="459" t="s">
        <v>702</v>
      </c>
      <c r="L7" s="476"/>
      <c r="M7" s="746"/>
    </row>
    <row r="8" spans="1:13" s="73" customFormat="1" ht="9.9499999999999993" customHeight="1">
      <c r="A8" s="742"/>
      <c r="B8" s="516"/>
      <c r="C8" s="487"/>
      <c r="D8" s="487"/>
      <c r="E8" s="458"/>
      <c r="F8" s="459"/>
      <c r="G8" s="462"/>
      <c r="H8" s="458"/>
      <c r="I8" s="458"/>
      <c r="J8" s="458"/>
      <c r="K8" s="459"/>
      <c r="L8" s="476"/>
      <c r="M8" s="746"/>
    </row>
    <row r="9" spans="1:13" s="73" customFormat="1" ht="9.9499999999999993" customHeight="1">
      <c r="A9" s="743"/>
      <c r="B9" s="517"/>
      <c r="C9" s="488"/>
      <c r="D9" s="488"/>
      <c r="E9" s="553"/>
      <c r="F9" s="555"/>
      <c r="G9" s="559"/>
      <c r="H9" s="553"/>
      <c r="I9" s="553"/>
      <c r="J9" s="553"/>
      <c r="K9" s="555"/>
      <c r="L9" s="477"/>
      <c r="M9" s="747"/>
    </row>
    <row r="10" spans="1:13" s="79" customFormat="1" ht="15.95" customHeight="1">
      <c r="A10" s="195" t="s">
        <v>14</v>
      </c>
      <c r="B10" s="41">
        <v>854800</v>
      </c>
      <c r="C10" s="41">
        <v>833206</v>
      </c>
      <c r="D10" s="41">
        <v>21488</v>
      </c>
      <c r="E10" s="41">
        <v>39</v>
      </c>
      <c r="F10" s="41">
        <v>46</v>
      </c>
      <c r="G10" s="41">
        <v>46</v>
      </c>
      <c r="H10" s="41">
        <v>0</v>
      </c>
      <c r="I10" s="41">
        <v>1</v>
      </c>
      <c r="J10" s="41">
        <v>50</v>
      </c>
      <c r="K10" s="41">
        <v>49</v>
      </c>
      <c r="L10" s="41">
        <v>5983334</v>
      </c>
      <c r="M10" s="291" t="s">
        <v>14</v>
      </c>
    </row>
    <row r="11" spans="1:13" s="79" customFormat="1" ht="15.95" customHeight="1">
      <c r="A11" s="195" t="s">
        <v>430</v>
      </c>
      <c r="B11" s="41">
        <v>854800</v>
      </c>
      <c r="C11" s="41">
        <v>833206</v>
      </c>
      <c r="D11" s="41">
        <v>21488</v>
      </c>
      <c r="E11" s="41">
        <v>39</v>
      </c>
      <c r="F11" s="41">
        <v>47</v>
      </c>
      <c r="G11" s="41">
        <v>47</v>
      </c>
      <c r="H11" s="41">
        <v>0</v>
      </c>
      <c r="I11" s="41">
        <v>2</v>
      </c>
      <c r="J11" s="41">
        <v>53</v>
      </c>
      <c r="K11" s="41">
        <v>49</v>
      </c>
      <c r="L11" s="41">
        <v>4771262</v>
      </c>
      <c r="M11" s="291" t="s">
        <v>430</v>
      </c>
    </row>
    <row r="12" spans="1:13" s="79" customFormat="1" ht="15.95" customHeight="1">
      <c r="A12" s="313" t="s">
        <v>790</v>
      </c>
      <c r="B12" s="41">
        <v>854800</v>
      </c>
      <c r="C12" s="41">
        <v>833206</v>
      </c>
      <c r="D12" s="41">
        <v>21488</v>
      </c>
      <c r="E12" s="41">
        <v>39</v>
      </c>
      <c r="F12" s="41">
        <v>47</v>
      </c>
      <c r="G12" s="41">
        <v>47</v>
      </c>
      <c r="H12" s="41">
        <v>0</v>
      </c>
      <c r="I12" s="41">
        <v>3</v>
      </c>
      <c r="J12" s="41">
        <v>53</v>
      </c>
      <c r="K12" s="41">
        <v>49</v>
      </c>
      <c r="L12" s="41">
        <v>5335781</v>
      </c>
      <c r="M12" s="291" t="s">
        <v>790</v>
      </c>
    </row>
    <row r="13" spans="1:13" s="79" customFormat="1" ht="15.95" customHeight="1">
      <c r="A13" s="313" t="s">
        <v>976</v>
      </c>
      <c r="B13" s="41">
        <v>932206</v>
      </c>
      <c r="C13" s="41">
        <v>1127</v>
      </c>
      <c r="D13" s="41">
        <v>21188</v>
      </c>
      <c r="E13" s="41">
        <v>39</v>
      </c>
      <c r="F13" s="41">
        <v>47</v>
      </c>
      <c r="G13" s="41">
        <v>47</v>
      </c>
      <c r="H13" s="41">
        <v>0</v>
      </c>
      <c r="I13" s="41">
        <v>20</v>
      </c>
      <c r="J13" s="41">
        <v>53</v>
      </c>
      <c r="K13" s="41">
        <v>49</v>
      </c>
      <c r="L13" s="41">
        <v>5335781</v>
      </c>
      <c r="M13" s="291" t="s">
        <v>976</v>
      </c>
    </row>
    <row r="14" spans="1:13" s="79" customFormat="1" ht="15.95" customHeight="1">
      <c r="A14" s="136" t="s">
        <v>1069</v>
      </c>
      <c r="B14" s="46">
        <f t="shared" ref="B14:K14" si="0">SUM(B16:B41)</f>
        <v>932206</v>
      </c>
      <c r="C14" s="46">
        <f t="shared" si="0"/>
        <v>1127</v>
      </c>
      <c r="D14" s="46">
        <f t="shared" si="0"/>
        <v>21188</v>
      </c>
      <c r="E14" s="46">
        <f t="shared" si="0"/>
        <v>84</v>
      </c>
      <c r="F14" s="46">
        <f t="shared" si="0"/>
        <v>47</v>
      </c>
      <c r="G14" s="46">
        <f t="shared" si="0"/>
        <v>47</v>
      </c>
      <c r="H14" s="46">
        <f t="shared" si="0"/>
        <v>0</v>
      </c>
      <c r="I14" s="46">
        <f t="shared" si="0"/>
        <v>20</v>
      </c>
      <c r="J14" s="46">
        <f t="shared" si="0"/>
        <v>53</v>
      </c>
      <c r="K14" s="46">
        <f t="shared" si="0"/>
        <v>49</v>
      </c>
      <c r="L14" s="46">
        <f>SUM(L16:L41)</f>
        <v>4674332</v>
      </c>
      <c r="M14" s="138" t="s">
        <v>1069</v>
      </c>
    </row>
    <row r="15" spans="1:13" s="73" customFormat="1" ht="11.25" customHeight="1">
      <c r="A15" s="50"/>
      <c r="B15" s="186"/>
      <c r="C15" s="314"/>
      <c r="D15" s="314"/>
      <c r="E15" s="233"/>
      <c r="F15" s="233"/>
      <c r="G15" s="314"/>
      <c r="H15" s="314"/>
      <c r="I15" s="314"/>
      <c r="J15" s="314"/>
      <c r="K15" s="314"/>
      <c r="L15" s="314"/>
      <c r="M15" s="315"/>
    </row>
    <row r="16" spans="1:13" s="73" customFormat="1" ht="15.75" customHeight="1">
      <c r="A16" s="316" t="s">
        <v>995</v>
      </c>
      <c r="B16" s="51">
        <v>87500</v>
      </c>
      <c r="C16" s="51">
        <v>50</v>
      </c>
      <c r="D16" s="51">
        <v>1750</v>
      </c>
      <c r="E16" s="51">
        <v>1</v>
      </c>
      <c r="F16" s="51">
        <v>3</v>
      </c>
      <c r="G16" s="51">
        <v>3</v>
      </c>
      <c r="H16" s="51">
        <v>0</v>
      </c>
      <c r="I16" s="51">
        <v>1</v>
      </c>
      <c r="J16" s="51">
        <v>4</v>
      </c>
      <c r="K16" s="51">
        <v>2</v>
      </c>
      <c r="L16" s="51">
        <v>1917400</v>
      </c>
      <c r="M16" s="317" t="s">
        <v>996</v>
      </c>
    </row>
    <row r="17" spans="1:13" s="73" customFormat="1" ht="15.75" customHeight="1">
      <c r="A17" s="316" t="s">
        <v>997</v>
      </c>
      <c r="B17" s="51">
        <v>120000</v>
      </c>
      <c r="C17" s="51">
        <v>30</v>
      </c>
      <c r="D17" s="51">
        <v>4000</v>
      </c>
      <c r="E17" s="51">
        <v>1</v>
      </c>
      <c r="F17" s="51">
        <v>3</v>
      </c>
      <c r="G17" s="51">
        <v>3</v>
      </c>
      <c r="H17" s="51">
        <v>0</v>
      </c>
      <c r="I17" s="51">
        <v>1</v>
      </c>
      <c r="J17" s="51">
        <v>4</v>
      </c>
      <c r="K17" s="51">
        <v>2</v>
      </c>
      <c r="L17" s="51">
        <v>116300</v>
      </c>
      <c r="M17" s="317" t="s">
        <v>998</v>
      </c>
    </row>
    <row r="18" spans="1:13" s="73" customFormat="1" ht="15.75" customHeight="1">
      <c r="A18" s="131" t="s">
        <v>999</v>
      </c>
      <c r="B18" s="51">
        <v>33000</v>
      </c>
      <c r="C18" s="51">
        <v>30</v>
      </c>
      <c r="D18" s="51">
        <v>1100</v>
      </c>
      <c r="E18" s="51">
        <v>30</v>
      </c>
      <c r="F18" s="51">
        <v>3</v>
      </c>
      <c r="G18" s="51">
        <v>3</v>
      </c>
      <c r="H18" s="51">
        <v>0</v>
      </c>
      <c r="I18" s="51">
        <v>1</v>
      </c>
      <c r="J18" s="51">
        <v>5</v>
      </c>
      <c r="K18" s="51">
        <v>1</v>
      </c>
      <c r="L18" s="318">
        <v>1263780</v>
      </c>
      <c r="M18" s="133" t="s">
        <v>1000</v>
      </c>
    </row>
    <row r="19" spans="1:13" s="73" customFormat="1" ht="15.75" customHeight="1">
      <c r="A19" s="316" t="s">
        <v>1001</v>
      </c>
      <c r="B19" s="51">
        <v>22500</v>
      </c>
      <c r="C19" s="51">
        <v>30</v>
      </c>
      <c r="D19" s="51">
        <v>750</v>
      </c>
      <c r="E19" s="51">
        <v>2</v>
      </c>
      <c r="F19" s="51">
        <v>2</v>
      </c>
      <c r="G19" s="51">
        <v>2</v>
      </c>
      <c r="H19" s="51">
        <v>0</v>
      </c>
      <c r="I19" s="51">
        <v>1</v>
      </c>
      <c r="J19" s="51">
        <v>3</v>
      </c>
      <c r="K19" s="51">
        <v>2</v>
      </c>
      <c r="L19" s="51">
        <v>112000</v>
      </c>
      <c r="M19" s="317" t="s">
        <v>1002</v>
      </c>
    </row>
    <row r="20" spans="1:13" s="73" customFormat="1" ht="15.75" customHeight="1">
      <c r="A20" s="316" t="s">
        <v>1003</v>
      </c>
      <c r="B20" s="51">
        <v>10000</v>
      </c>
      <c r="C20" s="51">
        <v>25</v>
      </c>
      <c r="D20" s="51">
        <v>400</v>
      </c>
      <c r="E20" s="51">
        <v>2</v>
      </c>
      <c r="F20" s="51">
        <v>2</v>
      </c>
      <c r="G20" s="51">
        <v>2</v>
      </c>
      <c r="H20" s="51">
        <v>0</v>
      </c>
      <c r="I20" s="51">
        <v>1</v>
      </c>
      <c r="J20" s="51">
        <v>2</v>
      </c>
      <c r="K20" s="51">
        <v>1</v>
      </c>
      <c r="L20" s="51">
        <v>58460</v>
      </c>
      <c r="M20" s="317" t="s">
        <v>1004</v>
      </c>
    </row>
    <row r="21" spans="1:13" s="73" customFormat="1" ht="15.75" customHeight="1">
      <c r="A21" s="131" t="s">
        <v>1005</v>
      </c>
      <c r="B21" s="51">
        <v>24000</v>
      </c>
      <c r="C21" s="51">
        <v>30</v>
      </c>
      <c r="D21" s="51">
        <v>800</v>
      </c>
      <c r="E21" s="51">
        <v>1</v>
      </c>
      <c r="F21" s="51">
        <v>1</v>
      </c>
      <c r="G21" s="51">
        <v>1</v>
      </c>
      <c r="H21" s="51">
        <v>0</v>
      </c>
      <c r="I21" s="51">
        <v>1</v>
      </c>
      <c r="J21" s="51">
        <v>2</v>
      </c>
      <c r="K21" s="51">
        <v>1</v>
      </c>
      <c r="L21" s="51">
        <v>35140</v>
      </c>
      <c r="M21" s="133" t="s">
        <v>1006</v>
      </c>
    </row>
    <row r="22" spans="1:13" s="73" customFormat="1" ht="15.75" customHeight="1">
      <c r="A22" s="316" t="s">
        <v>1007</v>
      </c>
      <c r="B22" s="51">
        <v>33000</v>
      </c>
      <c r="C22" s="51">
        <v>55</v>
      </c>
      <c r="D22" s="51">
        <v>600</v>
      </c>
      <c r="E22" s="51">
        <v>20</v>
      </c>
      <c r="F22" s="51">
        <v>2</v>
      </c>
      <c r="G22" s="51">
        <v>2</v>
      </c>
      <c r="H22" s="51">
        <v>0</v>
      </c>
      <c r="I22" s="51">
        <v>1</v>
      </c>
      <c r="J22" s="51">
        <v>1</v>
      </c>
      <c r="K22" s="51">
        <v>2</v>
      </c>
      <c r="L22" s="51">
        <v>104400</v>
      </c>
      <c r="M22" s="317" t="s">
        <v>1008</v>
      </c>
    </row>
    <row r="23" spans="1:13" s="73" customFormat="1" ht="15.75" customHeight="1">
      <c r="A23" s="316" t="s">
        <v>1009</v>
      </c>
      <c r="B23" s="51">
        <v>30000</v>
      </c>
      <c r="C23" s="51">
        <v>50</v>
      </c>
      <c r="D23" s="51">
        <v>600</v>
      </c>
      <c r="E23" s="51">
        <v>1</v>
      </c>
      <c r="F23" s="51">
        <v>1</v>
      </c>
      <c r="G23" s="51">
        <v>1</v>
      </c>
      <c r="H23" s="51">
        <v>0</v>
      </c>
      <c r="I23" s="51">
        <v>1</v>
      </c>
      <c r="J23" s="51">
        <v>2</v>
      </c>
      <c r="K23" s="51">
        <v>3</v>
      </c>
      <c r="L23" s="51">
        <v>63700</v>
      </c>
      <c r="M23" s="317" t="s">
        <v>1010</v>
      </c>
    </row>
    <row r="24" spans="1:13" s="73" customFormat="1" ht="15.75" customHeight="1">
      <c r="A24" s="131" t="s">
        <v>1011</v>
      </c>
      <c r="B24" s="51">
        <v>29250</v>
      </c>
      <c r="C24" s="51">
        <v>65</v>
      </c>
      <c r="D24" s="51">
        <v>450</v>
      </c>
      <c r="E24" s="51">
        <v>2</v>
      </c>
      <c r="F24" s="51">
        <v>2</v>
      </c>
      <c r="G24" s="51">
        <v>2</v>
      </c>
      <c r="H24" s="51">
        <v>0</v>
      </c>
      <c r="I24" s="51">
        <v>1</v>
      </c>
      <c r="J24" s="51">
        <v>3</v>
      </c>
      <c r="K24" s="51">
        <v>1</v>
      </c>
      <c r="L24" s="51">
        <v>75750</v>
      </c>
      <c r="M24" s="133" t="s">
        <v>1012</v>
      </c>
    </row>
    <row r="25" spans="1:13" s="73" customFormat="1" ht="15.75" customHeight="1">
      <c r="A25" s="316" t="s">
        <v>1013</v>
      </c>
      <c r="B25" s="51">
        <v>40000</v>
      </c>
      <c r="C25" s="51">
        <v>50</v>
      </c>
      <c r="D25" s="51">
        <v>800</v>
      </c>
      <c r="E25" s="51">
        <v>1</v>
      </c>
      <c r="F25" s="51">
        <v>1</v>
      </c>
      <c r="G25" s="51">
        <v>1</v>
      </c>
      <c r="H25" s="51">
        <v>0</v>
      </c>
      <c r="I25" s="51">
        <v>0</v>
      </c>
      <c r="J25" s="51">
        <v>1</v>
      </c>
      <c r="K25" s="51">
        <v>2</v>
      </c>
      <c r="L25" s="51">
        <v>69600</v>
      </c>
      <c r="M25" s="317" t="s">
        <v>1014</v>
      </c>
    </row>
    <row r="26" spans="1:13" s="73" customFormat="1" ht="15.75" customHeight="1">
      <c r="A26" s="316" t="s">
        <v>1015</v>
      </c>
      <c r="B26" s="51">
        <v>40000</v>
      </c>
      <c r="C26" s="51">
        <v>40</v>
      </c>
      <c r="D26" s="51">
        <v>1000</v>
      </c>
      <c r="E26" s="51">
        <v>2</v>
      </c>
      <c r="F26" s="51">
        <v>2</v>
      </c>
      <c r="G26" s="51">
        <v>2</v>
      </c>
      <c r="H26" s="51">
        <v>0</v>
      </c>
      <c r="I26" s="51">
        <v>1</v>
      </c>
      <c r="J26" s="51">
        <v>3</v>
      </c>
      <c r="K26" s="51">
        <v>2</v>
      </c>
      <c r="L26" s="51">
        <v>244450</v>
      </c>
      <c r="M26" s="317" t="s">
        <v>1016</v>
      </c>
    </row>
    <row r="27" spans="1:13" s="73" customFormat="1" ht="15.75" customHeight="1">
      <c r="A27" s="131" t="s">
        <v>1017</v>
      </c>
      <c r="B27" s="51">
        <v>20956</v>
      </c>
      <c r="C27" s="51">
        <v>62</v>
      </c>
      <c r="D27" s="51">
        <v>338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2</v>
      </c>
      <c r="K27" s="51">
        <v>1</v>
      </c>
      <c r="L27" s="51">
        <v>0</v>
      </c>
      <c r="M27" s="133" t="s">
        <v>1018</v>
      </c>
    </row>
    <row r="28" spans="1:13" s="73" customFormat="1" ht="15.75" customHeight="1">
      <c r="A28" s="316" t="s">
        <v>1019</v>
      </c>
      <c r="B28" s="51">
        <v>84000</v>
      </c>
      <c r="C28" s="51">
        <v>70</v>
      </c>
      <c r="D28" s="51">
        <v>1200</v>
      </c>
      <c r="E28" s="51">
        <v>2</v>
      </c>
      <c r="F28" s="51">
        <v>2</v>
      </c>
      <c r="G28" s="51">
        <v>2</v>
      </c>
      <c r="H28" s="51">
        <v>0</v>
      </c>
      <c r="I28" s="51">
        <v>1</v>
      </c>
      <c r="J28" s="51">
        <v>3</v>
      </c>
      <c r="K28" s="51">
        <v>4</v>
      </c>
      <c r="L28" s="51">
        <v>99690</v>
      </c>
      <c r="M28" s="317" t="s">
        <v>1020</v>
      </c>
    </row>
    <row r="29" spans="1:13" s="73" customFormat="1" ht="15.75" customHeight="1">
      <c r="A29" s="316" t="s">
        <v>1021</v>
      </c>
      <c r="B29" s="51">
        <v>35000</v>
      </c>
      <c r="C29" s="51">
        <v>100</v>
      </c>
      <c r="D29" s="51">
        <v>350</v>
      </c>
      <c r="E29" s="51">
        <v>1</v>
      </c>
      <c r="F29" s="51">
        <v>1</v>
      </c>
      <c r="G29" s="51">
        <v>1</v>
      </c>
      <c r="H29" s="51">
        <v>0</v>
      </c>
      <c r="I29" s="51">
        <v>1</v>
      </c>
      <c r="J29" s="51">
        <v>0</v>
      </c>
      <c r="K29" s="51">
        <v>2</v>
      </c>
      <c r="L29" s="51">
        <v>21500</v>
      </c>
      <c r="M29" s="317" t="s">
        <v>1022</v>
      </c>
    </row>
    <row r="30" spans="1:13" s="73" customFormat="1" ht="15.75" customHeight="1">
      <c r="A30" s="131" t="s">
        <v>1023</v>
      </c>
      <c r="B30" s="318">
        <v>160000</v>
      </c>
      <c r="C30" s="318">
        <v>80</v>
      </c>
      <c r="D30" s="51">
        <v>2000</v>
      </c>
      <c r="E30" s="51">
        <v>4</v>
      </c>
      <c r="F30" s="51">
        <v>5</v>
      </c>
      <c r="G30" s="51">
        <v>5</v>
      </c>
      <c r="H30" s="51">
        <v>0</v>
      </c>
      <c r="I30" s="51">
        <v>1</v>
      </c>
      <c r="J30" s="51">
        <v>3</v>
      </c>
      <c r="K30" s="51">
        <v>12</v>
      </c>
      <c r="L30" s="51">
        <v>329130</v>
      </c>
      <c r="M30" s="133" t="s">
        <v>1024</v>
      </c>
    </row>
    <row r="31" spans="1:13" s="73" customFormat="1" ht="15.75" customHeight="1">
      <c r="A31" s="316" t="s">
        <v>1025</v>
      </c>
      <c r="B31" s="51">
        <v>20000</v>
      </c>
      <c r="C31" s="51">
        <v>40</v>
      </c>
      <c r="D31" s="51">
        <v>500</v>
      </c>
      <c r="E31" s="51">
        <v>2</v>
      </c>
      <c r="F31" s="51">
        <v>2</v>
      </c>
      <c r="G31" s="51">
        <v>2</v>
      </c>
      <c r="H31" s="51">
        <v>0</v>
      </c>
      <c r="I31" s="51">
        <v>0</v>
      </c>
      <c r="J31" s="51">
        <v>0</v>
      </c>
      <c r="K31" s="51">
        <v>0</v>
      </c>
      <c r="L31" s="51">
        <v>17540</v>
      </c>
      <c r="M31" s="317" t="s">
        <v>1026</v>
      </c>
    </row>
    <row r="32" spans="1:13" s="73" customFormat="1" ht="15.75" customHeight="1">
      <c r="A32" s="316" t="s">
        <v>1027</v>
      </c>
      <c r="B32" s="51">
        <v>11000</v>
      </c>
      <c r="C32" s="51">
        <v>20</v>
      </c>
      <c r="D32" s="51">
        <v>550</v>
      </c>
      <c r="E32" s="51">
        <v>1</v>
      </c>
      <c r="F32" s="51">
        <v>1</v>
      </c>
      <c r="G32" s="51">
        <v>1</v>
      </c>
      <c r="H32" s="51">
        <v>0</v>
      </c>
      <c r="I32" s="51">
        <v>0</v>
      </c>
      <c r="J32" s="51">
        <v>1</v>
      </c>
      <c r="K32" s="51">
        <v>1</v>
      </c>
      <c r="L32" s="51">
        <v>6044</v>
      </c>
      <c r="M32" s="317" t="s">
        <v>1028</v>
      </c>
    </row>
    <row r="33" spans="1:13" s="73" customFormat="1" ht="15.75" customHeight="1">
      <c r="A33" s="131" t="s">
        <v>1029</v>
      </c>
      <c r="B33" s="51">
        <v>7500</v>
      </c>
      <c r="C33" s="51">
        <v>30</v>
      </c>
      <c r="D33" s="51">
        <v>250</v>
      </c>
      <c r="E33" s="51">
        <v>1</v>
      </c>
      <c r="F33" s="51">
        <v>1</v>
      </c>
      <c r="G33" s="51">
        <v>1</v>
      </c>
      <c r="H33" s="51">
        <v>0</v>
      </c>
      <c r="I33" s="51">
        <v>0</v>
      </c>
      <c r="J33" s="51">
        <v>1</v>
      </c>
      <c r="K33" s="51">
        <v>1</v>
      </c>
      <c r="L33" s="51">
        <v>1555</v>
      </c>
      <c r="M33" s="133" t="s">
        <v>1030</v>
      </c>
    </row>
    <row r="34" spans="1:13" s="73" customFormat="1" ht="15.75" customHeight="1">
      <c r="A34" s="316" t="s">
        <v>1031</v>
      </c>
      <c r="B34" s="51">
        <v>12000</v>
      </c>
      <c r="C34" s="51">
        <v>30</v>
      </c>
      <c r="D34" s="51">
        <v>400</v>
      </c>
      <c r="E34" s="51">
        <v>1</v>
      </c>
      <c r="F34" s="51">
        <v>1</v>
      </c>
      <c r="G34" s="51">
        <v>1</v>
      </c>
      <c r="H34" s="51">
        <v>0</v>
      </c>
      <c r="I34" s="51">
        <v>0</v>
      </c>
      <c r="J34" s="51">
        <v>1</v>
      </c>
      <c r="K34" s="51">
        <v>1</v>
      </c>
      <c r="L34" s="51">
        <v>4480</v>
      </c>
      <c r="M34" s="317" t="s">
        <v>1032</v>
      </c>
    </row>
    <row r="35" spans="1:13" s="73" customFormat="1" ht="15.75" customHeight="1">
      <c r="A35" s="131" t="s">
        <v>1033</v>
      </c>
      <c r="B35" s="51">
        <v>18000</v>
      </c>
      <c r="C35" s="51">
        <v>30</v>
      </c>
      <c r="D35" s="51">
        <v>600</v>
      </c>
      <c r="E35" s="51">
        <v>1</v>
      </c>
      <c r="F35" s="51">
        <v>2</v>
      </c>
      <c r="G35" s="51">
        <v>2</v>
      </c>
      <c r="H35" s="51">
        <v>0</v>
      </c>
      <c r="I35" s="51">
        <v>1</v>
      </c>
      <c r="J35" s="51">
        <v>2</v>
      </c>
      <c r="K35" s="51">
        <v>1</v>
      </c>
      <c r="L35" s="51">
        <v>12781</v>
      </c>
      <c r="M35" s="133" t="s">
        <v>1034</v>
      </c>
    </row>
    <row r="36" spans="1:13" s="73" customFormat="1" ht="15.75" customHeight="1">
      <c r="A36" s="316" t="s">
        <v>1035</v>
      </c>
      <c r="B36" s="51">
        <v>10000</v>
      </c>
      <c r="C36" s="51">
        <v>40</v>
      </c>
      <c r="D36" s="51">
        <v>250</v>
      </c>
      <c r="E36" s="51">
        <v>1</v>
      </c>
      <c r="F36" s="51">
        <v>1</v>
      </c>
      <c r="G36" s="51">
        <v>1</v>
      </c>
      <c r="H36" s="51">
        <v>0</v>
      </c>
      <c r="I36" s="51">
        <v>1</v>
      </c>
      <c r="J36" s="51">
        <v>1</v>
      </c>
      <c r="K36" s="51">
        <v>1</v>
      </c>
      <c r="L36" s="51">
        <v>14691</v>
      </c>
      <c r="M36" s="317" t="s">
        <v>1036</v>
      </c>
    </row>
    <row r="37" spans="1:13" s="73" customFormat="1" ht="15.75" customHeight="1">
      <c r="A37" s="316" t="s">
        <v>1037</v>
      </c>
      <c r="B37" s="51">
        <v>7500</v>
      </c>
      <c r="C37" s="51">
        <v>30</v>
      </c>
      <c r="D37" s="51">
        <v>250</v>
      </c>
      <c r="E37" s="51">
        <v>1</v>
      </c>
      <c r="F37" s="51">
        <v>2</v>
      </c>
      <c r="G37" s="51">
        <v>2</v>
      </c>
      <c r="H37" s="51">
        <v>0</v>
      </c>
      <c r="I37" s="51">
        <v>1</v>
      </c>
      <c r="J37" s="51">
        <v>1</v>
      </c>
      <c r="K37" s="51">
        <v>1</v>
      </c>
      <c r="L37" s="51">
        <v>9515</v>
      </c>
      <c r="M37" s="317" t="s">
        <v>1038</v>
      </c>
    </row>
    <row r="38" spans="1:13" s="73" customFormat="1" ht="15.75" customHeight="1">
      <c r="A38" s="131" t="s">
        <v>1039</v>
      </c>
      <c r="B38" s="51">
        <v>18000</v>
      </c>
      <c r="C38" s="51">
        <v>40</v>
      </c>
      <c r="D38" s="51">
        <v>450</v>
      </c>
      <c r="E38" s="51">
        <v>1</v>
      </c>
      <c r="F38" s="51">
        <v>2</v>
      </c>
      <c r="G38" s="51">
        <v>2</v>
      </c>
      <c r="H38" s="51">
        <v>0</v>
      </c>
      <c r="I38" s="51">
        <v>1</v>
      </c>
      <c r="J38" s="51">
        <v>2</v>
      </c>
      <c r="K38" s="51">
        <v>2</v>
      </c>
      <c r="L38" s="51">
        <v>25335</v>
      </c>
      <c r="M38" s="133" t="s">
        <v>1040</v>
      </c>
    </row>
    <row r="39" spans="1:13" s="73" customFormat="1" ht="15.75" customHeight="1">
      <c r="A39" s="316" t="s">
        <v>1041</v>
      </c>
      <c r="B39" s="51">
        <v>15000</v>
      </c>
      <c r="C39" s="51">
        <v>30</v>
      </c>
      <c r="D39" s="51">
        <v>500</v>
      </c>
      <c r="E39" s="51">
        <v>2</v>
      </c>
      <c r="F39" s="51">
        <v>2</v>
      </c>
      <c r="G39" s="51">
        <v>2</v>
      </c>
      <c r="H39" s="51">
        <v>0</v>
      </c>
      <c r="I39" s="51">
        <v>1</v>
      </c>
      <c r="J39" s="51">
        <v>2</v>
      </c>
      <c r="K39" s="51">
        <v>1</v>
      </c>
      <c r="L39" s="51">
        <v>11064</v>
      </c>
      <c r="M39" s="317" t="s">
        <v>1042</v>
      </c>
    </row>
    <row r="40" spans="1:13" s="73" customFormat="1" ht="15.75" customHeight="1">
      <c r="A40" s="316" t="s">
        <v>1043</v>
      </c>
      <c r="B40" s="51">
        <v>20000</v>
      </c>
      <c r="C40" s="51">
        <v>40</v>
      </c>
      <c r="D40" s="51">
        <v>500</v>
      </c>
      <c r="E40" s="51">
        <v>2</v>
      </c>
      <c r="F40" s="51">
        <v>2</v>
      </c>
      <c r="G40" s="51">
        <v>2</v>
      </c>
      <c r="H40" s="51">
        <v>0</v>
      </c>
      <c r="I40" s="51">
        <v>1</v>
      </c>
      <c r="J40" s="51">
        <v>2</v>
      </c>
      <c r="K40" s="51">
        <v>1</v>
      </c>
      <c r="L40" s="51">
        <v>47037</v>
      </c>
      <c r="M40" s="317" t="s">
        <v>1044</v>
      </c>
    </row>
    <row r="41" spans="1:13" s="73" customFormat="1" ht="15.75" customHeight="1" thickBot="1">
      <c r="A41" s="319" t="s">
        <v>1045</v>
      </c>
      <c r="B41" s="51">
        <v>24000</v>
      </c>
      <c r="C41" s="51">
        <v>30</v>
      </c>
      <c r="D41" s="51">
        <v>800</v>
      </c>
      <c r="E41" s="51">
        <v>1</v>
      </c>
      <c r="F41" s="51">
        <v>1</v>
      </c>
      <c r="G41" s="51">
        <v>1</v>
      </c>
      <c r="H41" s="51">
        <v>0</v>
      </c>
      <c r="I41" s="51">
        <v>1</v>
      </c>
      <c r="J41" s="51">
        <v>2</v>
      </c>
      <c r="K41" s="51">
        <v>1</v>
      </c>
      <c r="L41" s="36">
        <v>12990</v>
      </c>
      <c r="M41" s="320" t="s">
        <v>1046</v>
      </c>
    </row>
    <row r="42" spans="1:13" s="156" customFormat="1" ht="11.1" customHeight="1">
      <c r="A42" s="280" t="s">
        <v>836</v>
      </c>
      <c r="B42" s="321"/>
      <c r="C42" s="231"/>
      <c r="D42" s="231"/>
      <c r="E42" s="231"/>
      <c r="F42" s="231"/>
      <c r="G42" s="231"/>
      <c r="H42" s="231"/>
      <c r="I42" s="231"/>
      <c r="J42" s="231"/>
      <c r="K42" s="231"/>
      <c r="L42" s="280"/>
      <c r="M42" s="99" t="s">
        <v>837</v>
      </c>
    </row>
    <row r="43" spans="1:13" s="156" customFormat="1" ht="11.1" customHeight="1">
      <c r="A43" s="740" t="s">
        <v>1047</v>
      </c>
      <c r="B43" s="740"/>
      <c r="C43" s="740"/>
      <c r="D43" s="740"/>
      <c r="E43" s="740"/>
      <c r="F43" s="740"/>
      <c r="G43" s="740"/>
      <c r="H43" s="740"/>
      <c r="I43" s="740"/>
      <c r="J43" s="740"/>
      <c r="K43" s="740"/>
      <c r="L43" s="740"/>
    </row>
    <row r="44" spans="1:13" s="73" customFormat="1" ht="10.5" customHeight="1">
      <c r="A44" s="740" t="s">
        <v>1048</v>
      </c>
      <c r="B44" s="740"/>
      <c r="C44" s="740"/>
      <c r="D44" s="740"/>
      <c r="E44" s="740"/>
      <c r="F44" s="740"/>
      <c r="G44" s="740"/>
      <c r="H44" s="740"/>
      <c r="I44" s="740"/>
      <c r="J44" s="740"/>
      <c r="K44" s="740"/>
      <c r="L44" s="740"/>
    </row>
    <row r="45" spans="1:13" s="73" customFormat="1" ht="15.75" customHeight="1">
      <c r="A45" s="322"/>
      <c r="B45" s="322"/>
      <c r="C45" s="103"/>
      <c r="D45" s="103"/>
      <c r="E45" s="103"/>
      <c r="F45" s="103"/>
      <c r="G45" s="103"/>
      <c r="H45" s="103"/>
      <c r="I45" s="103"/>
      <c r="J45" s="103"/>
      <c r="K45" s="103"/>
      <c r="L45" s="103"/>
    </row>
    <row r="46" spans="1:13" s="73" customFormat="1" ht="11.25">
      <c r="A46" s="322"/>
      <c r="B46" s="322"/>
      <c r="C46" s="103"/>
      <c r="D46" s="103"/>
      <c r="E46" s="103"/>
      <c r="F46" s="103"/>
      <c r="G46" s="103"/>
      <c r="H46" s="103"/>
      <c r="I46" s="103"/>
      <c r="J46" s="103"/>
      <c r="K46" s="103"/>
      <c r="L46" s="103"/>
    </row>
    <row r="47" spans="1:13" s="73" customFormat="1" ht="11.25">
      <c r="A47" s="322"/>
      <c r="B47" s="322"/>
      <c r="C47" s="103"/>
      <c r="D47" s="103"/>
      <c r="E47" s="103"/>
      <c r="F47" s="103"/>
      <c r="G47" s="103"/>
      <c r="H47" s="103"/>
      <c r="I47" s="103"/>
      <c r="J47" s="103"/>
      <c r="K47" s="103"/>
      <c r="L47" s="103"/>
    </row>
    <row r="48" spans="1:13" s="73" customFormat="1" ht="11.25">
      <c r="A48" s="322"/>
      <c r="B48" s="322"/>
      <c r="C48" s="103"/>
      <c r="D48" s="103"/>
      <c r="E48" s="103"/>
      <c r="F48" s="103"/>
      <c r="G48" s="103"/>
      <c r="H48" s="103"/>
      <c r="I48" s="103"/>
      <c r="J48" s="103"/>
      <c r="K48" s="103"/>
      <c r="L48" s="103"/>
    </row>
    <row r="49" spans="1:12" s="73" customFormat="1" ht="11.25">
      <c r="A49" s="322"/>
      <c r="B49" s="322"/>
      <c r="C49" s="103"/>
      <c r="D49" s="103"/>
      <c r="E49" s="103"/>
      <c r="F49" s="103"/>
      <c r="G49" s="103"/>
      <c r="H49" s="103"/>
      <c r="I49" s="103"/>
      <c r="J49" s="103"/>
      <c r="K49" s="103"/>
      <c r="L49" s="103"/>
    </row>
    <row r="50" spans="1:12" s="73" customFormat="1" ht="11.25">
      <c r="A50" s="322"/>
      <c r="B50" s="322"/>
      <c r="C50" s="103"/>
      <c r="D50" s="103"/>
      <c r="E50" s="103"/>
      <c r="F50" s="103"/>
      <c r="G50" s="103"/>
      <c r="H50" s="103"/>
      <c r="I50" s="103"/>
      <c r="J50" s="103"/>
      <c r="K50" s="103"/>
      <c r="L50" s="103"/>
    </row>
    <row r="51" spans="1:12" s="73" customFormat="1" ht="11.25">
      <c r="A51" s="322"/>
      <c r="B51" s="322"/>
      <c r="C51" s="103"/>
      <c r="D51" s="103"/>
      <c r="E51" s="103"/>
      <c r="F51" s="103"/>
      <c r="G51" s="103"/>
      <c r="H51" s="103"/>
      <c r="I51" s="103"/>
      <c r="J51" s="103"/>
      <c r="K51" s="103"/>
      <c r="L51" s="103"/>
    </row>
    <row r="52" spans="1:12" s="73" customFormat="1" ht="11.25">
      <c r="A52" s="322"/>
      <c r="B52" s="322"/>
      <c r="C52" s="103"/>
      <c r="D52" s="103"/>
      <c r="E52" s="103"/>
      <c r="F52" s="103"/>
      <c r="G52" s="103"/>
      <c r="H52" s="103"/>
      <c r="I52" s="103"/>
      <c r="J52" s="103"/>
      <c r="K52" s="103"/>
      <c r="L52" s="103"/>
    </row>
    <row r="53" spans="1:12" s="73" customFormat="1" ht="11.25">
      <c r="A53" s="322"/>
      <c r="B53" s="322"/>
      <c r="C53" s="103"/>
      <c r="D53" s="103"/>
      <c r="E53" s="103"/>
      <c r="F53" s="103"/>
      <c r="G53" s="103"/>
      <c r="H53" s="103"/>
      <c r="I53" s="103"/>
      <c r="J53" s="103"/>
      <c r="K53" s="103"/>
      <c r="L53" s="103"/>
    </row>
    <row r="54" spans="1:12" s="73" customFormat="1" ht="11.25">
      <c r="A54" s="322"/>
      <c r="B54" s="322"/>
      <c r="C54" s="103"/>
      <c r="D54" s="103"/>
      <c r="E54" s="103"/>
      <c r="F54" s="103"/>
      <c r="G54" s="103"/>
      <c r="H54" s="103"/>
      <c r="I54" s="103"/>
      <c r="J54" s="103"/>
      <c r="K54" s="103"/>
      <c r="L54" s="103"/>
    </row>
    <row r="55" spans="1:12" s="73" customFormat="1" ht="11.25">
      <c r="A55" s="322"/>
      <c r="B55" s="322"/>
      <c r="C55" s="103"/>
      <c r="D55" s="103"/>
      <c r="E55" s="103"/>
      <c r="F55" s="103"/>
      <c r="G55" s="103"/>
      <c r="H55" s="103"/>
      <c r="I55" s="103"/>
      <c r="J55" s="103"/>
      <c r="K55" s="103"/>
      <c r="L55" s="103"/>
    </row>
    <row r="56" spans="1:12" s="73" customFormat="1" ht="11.25">
      <c r="A56" s="322"/>
      <c r="B56" s="322"/>
      <c r="C56" s="103"/>
      <c r="D56" s="103"/>
      <c r="E56" s="103"/>
      <c r="F56" s="103"/>
      <c r="G56" s="103"/>
      <c r="H56" s="103"/>
      <c r="I56" s="103"/>
      <c r="J56" s="103"/>
      <c r="K56" s="103"/>
      <c r="L56" s="103"/>
    </row>
    <row r="57" spans="1:12" s="73" customFormat="1" ht="11.25">
      <c r="A57" s="322"/>
      <c r="B57" s="322"/>
      <c r="C57" s="103"/>
      <c r="D57" s="103"/>
      <c r="E57" s="103"/>
      <c r="F57" s="103"/>
      <c r="G57" s="103"/>
      <c r="H57" s="103"/>
      <c r="I57" s="103"/>
      <c r="J57" s="103"/>
      <c r="K57" s="103"/>
      <c r="L57" s="103"/>
    </row>
    <row r="58" spans="1:12" s="73" customFormat="1" ht="11.25">
      <c r="A58" s="322"/>
      <c r="B58" s="322"/>
      <c r="C58" s="103"/>
      <c r="D58" s="103"/>
      <c r="E58" s="103"/>
      <c r="F58" s="103"/>
      <c r="G58" s="103"/>
      <c r="H58" s="103"/>
      <c r="I58" s="103"/>
      <c r="J58" s="103"/>
      <c r="K58" s="103"/>
      <c r="L58" s="103"/>
    </row>
    <row r="59" spans="1:12" s="73" customFormat="1" ht="11.25">
      <c r="A59" s="322"/>
      <c r="B59" s="322"/>
      <c r="C59" s="103"/>
      <c r="D59" s="103"/>
      <c r="E59" s="103"/>
      <c r="F59" s="103"/>
      <c r="G59" s="103"/>
      <c r="H59" s="103"/>
      <c r="I59" s="103"/>
      <c r="J59" s="103"/>
      <c r="K59" s="103"/>
      <c r="L59" s="103"/>
    </row>
    <row r="60" spans="1:12" s="73" customFormat="1" ht="11.25">
      <c r="A60" s="322"/>
      <c r="B60" s="322"/>
      <c r="C60" s="103"/>
      <c r="D60" s="103"/>
      <c r="E60" s="103"/>
      <c r="F60" s="103"/>
      <c r="G60" s="103"/>
      <c r="H60" s="103"/>
      <c r="I60" s="103"/>
      <c r="J60" s="103"/>
      <c r="K60" s="103"/>
      <c r="L60" s="103"/>
    </row>
    <row r="61" spans="1:12" s="73" customFormat="1" ht="11.25">
      <c r="C61" s="103"/>
      <c r="D61" s="103"/>
      <c r="E61" s="103"/>
      <c r="F61" s="103"/>
      <c r="G61" s="103"/>
      <c r="H61" s="103"/>
      <c r="I61" s="103"/>
      <c r="J61" s="103"/>
      <c r="K61" s="103"/>
      <c r="L61" s="103"/>
    </row>
    <row r="62" spans="1:12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</row>
    <row r="63" spans="1:12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</row>
    <row r="64" spans="1:12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</row>
    <row r="65" spans="1:12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</row>
    <row r="66" spans="1:12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</row>
    <row r="67" spans="1:12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</row>
    <row r="68" spans="1:12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</row>
    <row r="69" spans="1:12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</row>
    <row r="70" spans="1:12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</row>
    <row r="71" spans="1:12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</row>
    <row r="72" spans="1:12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</row>
    <row r="73" spans="1:12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</row>
    <row r="74" spans="1:12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</row>
    <row r="75" spans="1:12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</row>
    <row r="76" spans="1:12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</row>
    <row r="77" spans="1:12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</row>
    <row r="78" spans="1:12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</row>
    <row r="79" spans="1:12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</row>
    <row r="80" spans="1:12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</row>
    <row r="81" spans="1:12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</row>
    <row r="82" spans="1:12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</row>
    <row r="83" spans="1:12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</row>
    <row r="84" spans="1:12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</row>
    <row r="85" spans="1:12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</row>
    <row r="86" spans="1:12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</row>
    <row r="87" spans="1:12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</row>
    <row r="88" spans="1:12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</row>
    <row r="89" spans="1:12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</row>
    <row r="90" spans="1:12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</row>
    <row r="91" spans="1:12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</row>
    <row r="92" spans="1:12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</row>
    <row r="93" spans="1:12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</row>
    <row r="94" spans="1:12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</row>
    <row r="95" spans="1:12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</row>
    <row r="96" spans="1:12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</row>
    <row r="97" spans="1:12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</row>
    <row r="98" spans="1:12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</row>
    <row r="99" spans="1:12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</row>
    <row r="100" spans="1:12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</row>
    <row r="101" spans="1:12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</row>
    <row r="102" spans="1:12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</row>
    <row r="103" spans="1:12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</row>
    <row r="104" spans="1:12" s="73" customFormat="1" ht="11.25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</row>
    <row r="105" spans="1:12" s="73" customFormat="1" ht="11.25">
      <c r="A105" s="103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</row>
    <row r="106" spans="1:12" s="73" customFormat="1" ht="11.25">
      <c r="A106" s="103"/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</row>
    <row r="107" spans="1:12" s="73" customFormat="1" ht="11.25">
      <c r="A107" s="103"/>
      <c r="B107" s="103"/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</row>
    <row r="108" spans="1:12" s="73" customFormat="1" ht="11.25">
      <c r="A108" s="103"/>
      <c r="B108" s="103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</row>
    <row r="109" spans="1:12" s="73" customFormat="1" ht="11.25">
      <c r="A109" s="103"/>
      <c r="B109" s="103"/>
      <c r="C109" s="103"/>
      <c r="D109" s="103"/>
      <c r="E109" s="103"/>
      <c r="F109" s="103"/>
      <c r="G109" s="103"/>
      <c r="H109" s="103"/>
      <c r="I109" s="103"/>
      <c r="J109" s="103"/>
      <c r="K109" s="103"/>
      <c r="L109" s="103"/>
    </row>
    <row r="110" spans="1:12" s="73" customFormat="1" ht="11.25">
      <c r="A110" s="103"/>
      <c r="B110" s="103"/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</row>
    <row r="111" spans="1:12" s="73" customFormat="1" ht="11.25">
      <c r="A111" s="103"/>
      <c r="B111" s="103"/>
      <c r="C111" s="103"/>
      <c r="D111" s="103"/>
      <c r="E111" s="103"/>
      <c r="F111" s="103"/>
      <c r="G111" s="103"/>
      <c r="H111" s="103"/>
      <c r="I111" s="103"/>
      <c r="J111" s="103"/>
      <c r="K111" s="103"/>
      <c r="L111" s="103"/>
    </row>
    <row r="112" spans="1:12" s="73" customFormat="1" ht="11.25">
      <c r="A112" s="103"/>
      <c r="B112" s="103"/>
      <c r="C112" s="103"/>
      <c r="D112" s="103"/>
      <c r="E112" s="103"/>
      <c r="F112" s="103"/>
      <c r="G112" s="103"/>
      <c r="H112" s="103"/>
      <c r="I112" s="103"/>
      <c r="J112" s="103"/>
      <c r="K112" s="103"/>
      <c r="L112" s="103"/>
    </row>
    <row r="113" spans="1:12" s="73" customFormat="1" ht="11.25">
      <c r="A113" s="103"/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</row>
    <row r="114" spans="1:12" s="73" customFormat="1" ht="11.25">
      <c r="A114" s="103"/>
      <c r="B114" s="103"/>
      <c r="C114" s="103"/>
      <c r="D114" s="103"/>
      <c r="E114" s="103"/>
      <c r="F114" s="103"/>
      <c r="G114" s="103"/>
      <c r="H114" s="103"/>
      <c r="I114" s="103"/>
      <c r="J114" s="103"/>
      <c r="K114" s="103"/>
      <c r="L114" s="103"/>
    </row>
    <row r="115" spans="1:12" s="73" customFormat="1" ht="11.25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</row>
    <row r="116" spans="1:12" s="73" customFormat="1" ht="11.25">
      <c r="A116" s="103"/>
      <c r="B116" s="103"/>
      <c r="C116" s="103"/>
      <c r="D116" s="103"/>
      <c r="E116" s="103"/>
      <c r="F116" s="103"/>
      <c r="G116" s="103"/>
      <c r="H116" s="103"/>
      <c r="I116" s="103"/>
      <c r="J116" s="103"/>
      <c r="K116" s="103"/>
      <c r="L116" s="103"/>
    </row>
    <row r="117" spans="1:12" s="73" customFormat="1" ht="11.25">
      <c r="A117" s="103"/>
      <c r="B117" s="103"/>
      <c r="C117" s="103"/>
      <c r="D117" s="103"/>
      <c r="E117" s="103"/>
      <c r="F117" s="103"/>
      <c r="G117" s="103"/>
      <c r="H117" s="103"/>
      <c r="I117" s="103"/>
      <c r="J117" s="103"/>
      <c r="K117" s="103"/>
      <c r="L117" s="103"/>
    </row>
  </sheetData>
  <sheetProtection selectLockedCells="1"/>
  <mergeCells count="21">
    <mergeCell ref="D7:D9"/>
    <mergeCell ref="E7:E9"/>
    <mergeCell ref="F7:F9"/>
    <mergeCell ref="G7:G9"/>
    <mergeCell ref="H7:H9"/>
    <mergeCell ref="A44:L44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3:L43"/>
    <mergeCell ref="C7:C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6.75" style="105" customWidth="1"/>
    <col min="2" max="2" width="6.125" style="67" customWidth="1"/>
    <col min="3" max="3" width="7.375" style="67" customWidth="1"/>
    <col min="4" max="4" width="6.125" style="67" customWidth="1"/>
    <col min="5" max="5" width="7.125" style="67" customWidth="1"/>
    <col min="6" max="8" width="6.125" style="67" customWidth="1"/>
    <col min="9" max="11" width="6.125" style="68" customWidth="1"/>
    <col min="12" max="17" width="6.125" style="67" customWidth="1"/>
    <col min="18" max="19" width="5.875" style="67" customWidth="1"/>
    <col min="20" max="22" width="5.375" style="67" customWidth="1"/>
    <col min="23" max="24" width="5.125" style="67" customWidth="1"/>
    <col min="25" max="25" width="9.875" style="67" customWidth="1"/>
    <col min="26" max="26" width="10" style="67" customWidth="1"/>
    <col min="27" max="16384" width="9" style="67"/>
  </cols>
  <sheetData>
    <row r="1" spans="1:27" s="73" customFormat="1" ht="14.1" customHeight="1">
      <c r="A1" s="65" t="s">
        <v>1162</v>
      </c>
      <c r="I1" s="104"/>
      <c r="J1" s="104"/>
      <c r="K1" s="104"/>
      <c r="Z1" s="66" t="s">
        <v>1163</v>
      </c>
    </row>
    <row r="2" spans="1:27" ht="14.1" customHeight="1">
      <c r="A2" s="65"/>
      <c r="Z2" s="66"/>
    </row>
    <row r="3" spans="1:27" s="70" customFormat="1" ht="20.100000000000001" customHeight="1">
      <c r="A3" s="539" t="s">
        <v>478</v>
      </c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 t="s">
        <v>479</v>
      </c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/>
      <c r="AA3" s="69"/>
    </row>
    <row r="4" spans="1:27" s="71" customFormat="1" ht="24" customHeight="1">
      <c r="L4" s="571"/>
      <c r="M4" s="571"/>
      <c r="N4" s="571"/>
      <c r="O4" s="571"/>
      <c r="P4" s="571"/>
      <c r="Q4" s="571"/>
      <c r="R4" s="571"/>
      <c r="S4" s="571"/>
      <c r="T4" s="571"/>
      <c r="U4" s="571"/>
      <c r="V4" s="571"/>
      <c r="W4" s="571"/>
      <c r="X4" s="571"/>
      <c r="Y4" s="571"/>
      <c r="Z4" s="571"/>
    </row>
    <row r="5" spans="1:27" s="53" customFormat="1" ht="18" customHeight="1" thickBot="1">
      <c r="A5" s="53" t="s">
        <v>488</v>
      </c>
      <c r="I5" s="72"/>
      <c r="J5" s="72"/>
      <c r="Z5" s="66" t="s">
        <v>489</v>
      </c>
    </row>
    <row r="6" spans="1:27" s="73" customFormat="1" ht="15.95" customHeight="1">
      <c r="A6" s="748" t="s">
        <v>709</v>
      </c>
      <c r="B6" s="652" t="s">
        <v>710</v>
      </c>
      <c r="C6" s="654"/>
      <c r="D6" s="751" t="s">
        <v>711</v>
      </c>
      <c r="E6" s="654"/>
      <c r="F6" s="751" t="s">
        <v>712</v>
      </c>
      <c r="G6" s="654"/>
      <c r="H6" s="751" t="s">
        <v>713</v>
      </c>
      <c r="I6" s="654"/>
      <c r="J6" s="751" t="s">
        <v>714</v>
      </c>
      <c r="K6" s="654"/>
      <c r="L6" s="751" t="s">
        <v>715</v>
      </c>
      <c r="M6" s="653"/>
      <c r="N6" s="653" t="s">
        <v>982</v>
      </c>
      <c r="O6" s="654"/>
      <c r="P6" s="653" t="s">
        <v>981</v>
      </c>
      <c r="Q6" s="654"/>
      <c r="R6" s="751" t="s">
        <v>716</v>
      </c>
      <c r="S6" s="653"/>
      <c r="T6" s="653"/>
      <c r="U6" s="653"/>
      <c r="V6" s="653"/>
      <c r="W6" s="653"/>
      <c r="X6" s="654"/>
      <c r="Y6" s="752" t="s">
        <v>717</v>
      </c>
      <c r="Z6" s="761" t="s">
        <v>718</v>
      </c>
    </row>
    <row r="7" spans="1:27" s="73" customFormat="1" ht="15.95" customHeight="1">
      <c r="A7" s="749"/>
      <c r="B7" s="655"/>
      <c r="C7" s="657"/>
      <c r="D7" s="663"/>
      <c r="E7" s="657"/>
      <c r="F7" s="663"/>
      <c r="G7" s="657"/>
      <c r="H7" s="663"/>
      <c r="I7" s="657"/>
      <c r="J7" s="663"/>
      <c r="K7" s="657"/>
      <c r="L7" s="663"/>
      <c r="M7" s="656"/>
      <c r="N7" s="656"/>
      <c r="O7" s="657"/>
      <c r="P7" s="656"/>
      <c r="Q7" s="657"/>
      <c r="R7" s="663"/>
      <c r="S7" s="656"/>
      <c r="T7" s="656"/>
      <c r="U7" s="656"/>
      <c r="V7" s="656"/>
      <c r="W7" s="656"/>
      <c r="X7" s="657"/>
      <c r="Y7" s="753"/>
      <c r="Z7" s="762"/>
    </row>
    <row r="8" spans="1:27" s="73" customFormat="1" ht="15.95" customHeight="1">
      <c r="A8" s="749"/>
      <c r="B8" s="759" t="s">
        <v>719</v>
      </c>
      <c r="C8" s="658" t="s">
        <v>720</v>
      </c>
      <c r="D8" s="658" t="s">
        <v>719</v>
      </c>
      <c r="E8" s="658" t="s">
        <v>720</v>
      </c>
      <c r="F8" s="658" t="s">
        <v>719</v>
      </c>
      <c r="G8" s="658" t="s">
        <v>720</v>
      </c>
      <c r="H8" s="658" t="s">
        <v>719</v>
      </c>
      <c r="I8" s="658" t="s">
        <v>720</v>
      </c>
      <c r="J8" s="658" t="s">
        <v>719</v>
      </c>
      <c r="K8" s="658" t="s">
        <v>720</v>
      </c>
      <c r="L8" s="658" t="s">
        <v>719</v>
      </c>
      <c r="M8" s="661" t="s">
        <v>720</v>
      </c>
      <c r="N8" s="645" t="s">
        <v>719</v>
      </c>
      <c r="O8" s="658" t="s">
        <v>720</v>
      </c>
      <c r="P8" s="645" t="s">
        <v>719</v>
      </c>
      <c r="Q8" s="658" t="s">
        <v>720</v>
      </c>
      <c r="R8" s="755" t="s">
        <v>721</v>
      </c>
      <c r="S8" s="755" t="s">
        <v>722</v>
      </c>
      <c r="T8" s="755" t="s">
        <v>388</v>
      </c>
      <c r="U8" s="755" t="s">
        <v>389</v>
      </c>
      <c r="V8" s="757" t="s">
        <v>390</v>
      </c>
      <c r="W8" s="757" t="s">
        <v>704</v>
      </c>
      <c r="X8" s="757" t="s">
        <v>705</v>
      </c>
      <c r="Y8" s="753"/>
      <c r="Z8" s="762"/>
    </row>
    <row r="9" spans="1:27" s="73" customFormat="1" ht="15.95" customHeight="1">
      <c r="A9" s="750"/>
      <c r="B9" s="760"/>
      <c r="C9" s="660"/>
      <c r="D9" s="660"/>
      <c r="E9" s="660"/>
      <c r="F9" s="660"/>
      <c r="G9" s="660"/>
      <c r="H9" s="660"/>
      <c r="I9" s="660"/>
      <c r="J9" s="660"/>
      <c r="K9" s="660"/>
      <c r="L9" s="660"/>
      <c r="M9" s="758"/>
      <c r="N9" s="647"/>
      <c r="O9" s="660"/>
      <c r="P9" s="647"/>
      <c r="Q9" s="660"/>
      <c r="R9" s="756"/>
      <c r="S9" s="756"/>
      <c r="T9" s="756"/>
      <c r="U9" s="756"/>
      <c r="V9" s="756"/>
      <c r="W9" s="756"/>
      <c r="X9" s="756"/>
      <c r="Y9" s="754"/>
      <c r="Z9" s="763"/>
    </row>
    <row r="10" spans="1:27" s="79" customFormat="1" ht="18" customHeight="1">
      <c r="A10" s="74" t="s">
        <v>14</v>
      </c>
      <c r="B10" s="75">
        <v>50</v>
      </c>
      <c r="C10" s="75">
        <v>4570</v>
      </c>
      <c r="D10" s="75">
        <v>7</v>
      </c>
      <c r="E10" s="75">
        <v>1866</v>
      </c>
      <c r="F10" s="75">
        <v>3</v>
      </c>
      <c r="G10" s="75">
        <v>532</v>
      </c>
      <c r="H10" s="75">
        <v>13</v>
      </c>
      <c r="I10" s="75">
        <v>868</v>
      </c>
      <c r="J10" s="75">
        <v>8</v>
      </c>
      <c r="K10" s="75">
        <v>444</v>
      </c>
      <c r="L10" s="76">
        <v>8</v>
      </c>
      <c r="M10" s="76">
        <v>384</v>
      </c>
      <c r="N10" s="76">
        <v>10</v>
      </c>
      <c r="O10" s="76">
        <v>460</v>
      </c>
      <c r="P10" s="76">
        <v>1</v>
      </c>
      <c r="Q10" s="76">
        <v>16</v>
      </c>
      <c r="R10" s="76">
        <v>61</v>
      </c>
      <c r="S10" s="76">
        <v>51</v>
      </c>
      <c r="T10" s="76">
        <v>48</v>
      </c>
      <c r="U10" s="76">
        <v>22</v>
      </c>
      <c r="V10" s="76">
        <v>36</v>
      </c>
      <c r="W10" s="76">
        <v>0</v>
      </c>
      <c r="X10" s="76">
        <v>0</v>
      </c>
      <c r="Y10" s="77">
        <v>114804</v>
      </c>
      <c r="Z10" s="78" t="s">
        <v>14</v>
      </c>
    </row>
    <row r="11" spans="1:27" s="79" customFormat="1" ht="18" customHeight="1">
      <c r="A11" s="74" t="s">
        <v>430</v>
      </c>
      <c r="B11" s="75">
        <v>50</v>
      </c>
      <c r="C11" s="75">
        <v>4547</v>
      </c>
      <c r="D11" s="75">
        <v>5</v>
      </c>
      <c r="E11" s="75">
        <v>1661</v>
      </c>
      <c r="F11" s="75">
        <v>3</v>
      </c>
      <c r="G11" s="75">
        <v>532</v>
      </c>
      <c r="H11" s="75">
        <v>15</v>
      </c>
      <c r="I11" s="75">
        <v>967</v>
      </c>
      <c r="J11" s="75">
        <v>9</v>
      </c>
      <c r="K11" s="75">
        <v>524</v>
      </c>
      <c r="L11" s="76">
        <v>7</v>
      </c>
      <c r="M11" s="76">
        <v>331</v>
      </c>
      <c r="N11" s="76">
        <v>10</v>
      </c>
      <c r="O11" s="76">
        <v>516</v>
      </c>
      <c r="P11" s="76">
        <v>1</v>
      </c>
      <c r="Q11" s="76">
        <v>16</v>
      </c>
      <c r="R11" s="76">
        <v>56</v>
      </c>
      <c r="S11" s="76">
        <v>159</v>
      </c>
      <c r="T11" s="76">
        <v>319</v>
      </c>
      <c r="U11" s="76">
        <v>125</v>
      </c>
      <c r="V11" s="76">
        <v>183</v>
      </c>
      <c r="W11" s="76">
        <v>310</v>
      </c>
      <c r="X11" s="76">
        <v>49</v>
      </c>
      <c r="Y11" s="77">
        <v>55844</v>
      </c>
      <c r="Z11" s="78" t="s">
        <v>430</v>
      </c>
    </row>
    <row r="12" spans="1:27" s="79" customFormat="1" ht="18" customHeight="1">
      <c r="A12" s="74" t="s">
        <v>790</v>
      </c>
      <c r="B12" s="75">
        <v>49</v>
      </c>
      <c r="C12" s="75">
        <v>4351</v>
      </c>
      <c r="D12" s="75">
        <v>5</v>
      </c>
      <c r="E12" s="75">
        <v>1627</v>
      </c>
      <c r="F12" s="75">
        <v>4</v>
      </c>
      <c r="G12" s="75">
        <v>656</v>
      </c>
      <c r="H12" s="75">
        <v>15</v>
      </c>
      <c r="I12" s="75">
        <v>867</v>
      </c>
      <c r="J12" s="75">
        <v>10</v>
      </c>
      <c r="K12" s="75">
        <v>514</v>
      </c>
      <c r="L12" s="76">
        <v>8</v>
      </c>
      <c r="M12" s="76">
        <v>347</v>
      </c>
      <c r="N12" s="76">
        <v>6</v>
      </c>
      <c r="O12" s="76">
        <v>324</v>
      </c>
      <c r="P12" s="76">
        <v>1</v>
      </c>
      <c r="Q12" s="76">
        <v>16</v>
      </c>
      <c r="R12" s="76">
        <v>102.33500000000001</v>
      </c>
      <c r="S12" s="76">
        <v>148.29</v>
      </c>
      <c r="T12" s="76">
        <v>397.77000000000004</v>
      </c>
      <c r="U12" s="76">
        <v>111.69</v>
      </c>
      <c r="V12" s="76">
        <v>386.31310000000002</v>
      </c>
      <c r="W12" s="76">
        <v>118.32</v>
      </c>
      <c r="X12" s="76">
        <v>0</v>
      </c>
      <c r="Y12" s="77">
        <v>61735.123</v>
      </c>
      <c r="Z12" s="78" t="s">
        <v>790</v>
      </c>
    </row>
    <row r="13" spans="1:27" s="79" customFormat="1" ht="18" customHeight="1">
      <c r="A13" s="74" t="s">
        <v>976</v>
      </c>
      <c r="B13" s="75">
        <v>46</v>
      </c>
      <c r="C13" s="75">
        <v>4318</v>
      </c>
      <c r="D13" s="75">
        <v>5</v>
      </c>
      <c r="E13" s="75">
        <v>1649</v>
      </c>
      <c r="F13" s="75">
        <v>4</v>
      </c>
      <c r="G13" s="75">
        <v>691</v>
      </c>
      <c r="H13" s="75">
        <v>14</v>
      </c>
      <c r="I13" s="75">
        <v>834</v>
      </c>
      <c r="J13" s="75">
        <v>9</v>
      </c>
      <c r="K13" s="75">
        <v>522</v>
      </c>
      <c r="L13" s="76">
        <v>4</v>
      </c>
      <c r="M13" s="76">
        <v>182</v>
      </c>
      <c r="N13" s="76">
        <v>9</v>
      </c>
      <c r="O13" s="76">
        <v>350</v>
      </c>
      <c r="P13" s="76">
        <v>1</v>
      </c>
      <c r="Q13" s="76">
        <v>90</v>
      </c>
      <c r="R13" s="76">
        <v>0</v>
      </c>
      <c r="S13" s="76">
        <v>221</v>
      </c>
      <c r="T13" s="76">
        <v>196.4</v>
      </c>
      <c r="U13" s="76">
        <v>155</v>
      </c>
      <c r="V13" s="76">
        <v>141</v>
      </c>
      <c r="W13" s="76">
        <v>122.1</v>
      </c>
      <c r="X13" s="76">
        <v>31.1</v>
      </c>
      <c r="Y13" s="77">
        <v>54157.076000000001</v>
      </c>
      <c r="Z13" s="78" t="s">
        <v>976</v>
      </c>
    </row>
    <row r="14" spans="1:27" s="79" customFormat="1" ht="18" customHeight="1">
      <c r="A14" s="80" t="s">
        <v>1072</v>
      </c>
      <c r="B14" s="81">
        <f t="shared" ref="B14:Y14" si="0">SUM(B16:B38)</f>
        <v>37</v>
      </c>
      <c r="C14" s="81">
        <f t="shared" si="0"/>
        <v>3559</v>
      </c>
      <c r="D14" s="81">
        <f t="shared" si="0"/>
        <v>5</v>
      </c>
      <c r="E14" s="81">
        <f t="shared" si="0"/>
        <v>1370</v>
      </c>
      <c r="F14" s="81">
        <f t="shared" si="0"/>
        <v>4</v>
      </c>
      <c r="G14" s="81">
        <f t="shared" si="0"/>
        <v>691</v>
      </c>
      <c r="H14" s="81">
        <f t="shared" si="0"/>
        <v>12</v>
      </c>
      <c r="I14" s="81">
        <f t="shared" si="0"/>
        <v>651</v>
      </c>
      <c r="J14" s="81">
        <f t="shared" si="0"/>
        <v>6</v>
      </c>
      <c r="K14" s="81">
        <f t="shared" si="0"/>
        <v>411</v>
      </c>
      <c r="L14" s="82">
        <f t="shared" si="0"/>
        <v>5</v>
      </c>
      <c r="M14" s="82">
        <f t="shared" si="0"/>
        <v>225</v>
      </c>
      <c r="N14" s="82">
        <f t="shared" si="0"/>
        <v>4</v>
      </c>
      <c r="O14" s="82">
        <f t="shared" si="0"/>
        <v>195</v>
      </c>
      <c r="P14" s="82">
        <f t="shared" si="0"/>
        <v>1</v>
      </c>
      <c r="Q14" s="82">
        <f t="shared" si="0"/>
        <v>16</v>
      </c>
      <c r="R14" s="82">
        <f t="shared" si="0"/>
        <v>55</v>
      </c>
      <c r="S14" s="82">
        <f t="shared" si="0"/>
        <v>166</v>
      </c>
      <c r="T14" s="82">
        <f t="shared" si="0"/>
        <v>260</v>
      </c>
      <c r="U14" s="82">
        <f t="shared" si="0"/>
        <v>159</v>
      </c>
      <c r="V14" s="82">
        <f t="shared" si="0"/>
        <v>117</v>
      </c>
      <c r="W14" s="82">
        <f t="shared" si="0"/>
        <v>144</v>
      </c>
      <c r="X14" s="82">
        <f t="shared" si="0"/>
        <v>0</v>
      </c>
      <c r="Y14" s="83">
        <f t="shared" si="0"/>
        <v>113949</v>
      </c>
      <c r="Z14" s="84" t="s">
        <v>1072</v>
      </c>
    </row>
    <row r="15" spans="1:27" s="73" customFormat="1" ht="13.5" customHeight="1">
      <c r="A15" s="8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86"/>
      <c r="Z15" s="87"/>
    </row>
    <row r="16" spans="1:27" s="73" customFormat="1" ht="17.649999999999999" customHeight="1">
      <c r="A16" s="85" t="s">
        <v>706</v>
      </c>
      <c r="B16" s="88">
        <f>SUM(D16,F16,H16,J16,L16,N16,P16)</f>
        <v>7</v>
      </c>
      <c r="C16" s="89">
        <f>SUM(E16,G16,I16,K16,M16,O16,Q16)</f>
        <v>423</v>
      </c>
      <c r="D16" s="30">
        <v>0</v>
      </c>
      <c r="E16" s="30">
        <v>0</v>
      </c>
      <c r="F16" s="30">
        <v>1</v>
      </c>
      <c r="G16" s="30">
        <v>131</v>
      </c>
      <c r="H16" s="30">
        <v>3</v>
      </c>
      <c r="I16" s="30">
        <v>190</v>
      </c>
      <c r="J16" s="30">
        <v>2</v>
      </c>
      <c r="K16" s="30">
        <v>72</v>
      </c>
      <c r="L16" s="30">
        <v>0</v>
      </c>
      <c r="M16" s="30">
        <v>0</v>
      </c>
      <c r="N16" s="30">
        <v>1</v>
      </c>
      <c r="O16" s="30">
        <v>30</v>
      </c>
      <c r="P16" s="30">
        <v>0</v>
      </c>
      <c r="Q16" s="30">
        <v>0</v>
      </c>
      <c r="R16" s="30">
        <v>0</v>
      </c>
      <c r="S16" s="30">
        <v>55</v>
      </c>
      <c r="T16" s="30">
        <v>34</v>
      </c>
      <c r="U16" s="30">
        <v>22</v>
      </c>
      <c r="V16" s="30">
        <v>0</v>
      </c>
      <c r="W16" s="30">
        <v>61</v>
      </c>
      <c r="X16" s="30">
        <v>0</v>
      </c>
      <c r="Y16" s="31">
        <v>10776</v>
      </c>
      <c r="Z16" s="90" t="s">
        <v>707</v>
      </c>
    </row>
    <row r="17" spans="1:48" s="73" customFormat="1" ht="17.649999999999999" customHeight="1">
      <c r="A17" s="85" t="s">
        <v>58</v>
      </c>
      <c r="B17" s="88">
        <f t="shared" ref="B17:B38" si="1">SUM(D17,F17,H17,J17,L17,N17,P17)</f>
        <v>10</v>
      </c>
      <c r="C17" s="89">
        <f t="shared" ref="C17:C38" si="2">SUM(E17,G17,I17,K17,M17,O17,Q17)</f>
        <v>1844</v>
      </c>
      <c r="D17" s="30">
        <v>4</v>
      </c>
      <c r="E17" s="30">
        <v>1343</v>
      </c>
      <c r="F17" s="30">
        <v>1</v>
      </c>
      <c r="G17" s="30">
        <v>304</v>
      </c>
      <c r="H17" s="30">
        <v>2</v>
      </c>
      <c r="I17" s="30">
        <v>86</v>
      </c>
      <c r="J17" s="30">
        <v>2</v>
      </c>
      <c r="K17" s="30">
        <v>95</v>
      </c>
      <c r="L17" s="30">
        <v>0</v>
      </c>
      <c r="M17" s="30">
        <v>0</v>
      </c>
      <c r="N17" s="30">
        <v>0</v>
      </c>
      <c r="O17" s="30">
        <v>0</v>
      </c>
      <c r="P17" s="30">
        <v>1</v>
      </c>
      <c r="Q17" s="30">
        <v>16</v>
      </c>
      <c r="R17" s="30">
        <v>55</v>
      </c>
      <c r="S17" s="30">
        <v>51</v>
      </c>
      <c r="T17" s="30">
        <v>61</v>
      </c>
      <c r="U17" s="30">
        <v>27</v>
      </c>
      <c r="V17" s="30">
        <v>0</v>
      </c>
      <c r="W17" s="30">
        <v>0</v>
      </c>
      <c r="X17" s="30">
        <v>0</v>
      </c>
      <c r="Y17" s="31">
        <v>79721</v>
      </c>
      <c r="Z17" s="90" t="s">
        <v>668</v>
      </c>
    </row>
    <row r="18" spans="1:48" s="73" customFormat="1" ht="17.649999999999999" customHeight="1">
      <c r="A18" s="85" t="s">
        <v>60</v>
      </c>
      <c r="B18" s="88">
        <f t="shared" si="1"/>
        <v>1</v>
      </c>
      <c r="C18" s="89">
        <f t="shared" si="2"/>
        <v>40</v>
      </c>
      <c r="D18" s="30">
        <v>0</v>
      </c>
      <c r="E18" s="30">
        <v>0</v>
      </c>
      <c r="F18" s="30">
        <v>0</v>
      </c>
      <c r="G18" s="30">
        <v>0</v>
      </c>
      <c r="H18" s="30">
        <v>1</v>
      </c>
      <c r="I18" s="30">
        <v>40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25</v>
      </c>
      <c r="U18" s="30">
        <v>0</v>
      </c>
      <c r="V18" s="30">
        <v>0</v>
      </c>
      <c r="W18" s="30">
        <v>0</v>
      </c>
      <c r="X18" s="30">
        <v>0</v>
      </c>
      <c r="Y18" s="31">
        <v>1606</v>
      </c>
      <c r="Z18" s="90" t="s">
        <v>669</v>
      </c>
    </row>
    <row r="19" spans="1:48" s="73" customFormat="1" ht="17.649999999999999" customHeight="1">
      <c r="A19" s="85" t="s">
        <v>62</v>
      </c>
      <c r="B19" s="88">
        <f t="shared" si="1"/>
        <v>0</v>
      </c>
      <c r="C19" s="89">
        <f t="shared" si="2"/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1">
        <v>0</v>
      </c>
      <c r="Z19" s="90" t="s">
        <v>670</v>
      </c>
    </row>
    <row r="20" spans="1:48" s="73" customFormat="1" ht="17.649999999999999" customHeight="1">
      <c r="A20" s="85" t="s">
        <v>708</v>
      </c>
      <c r="B20" s="88">
        <f t="shared" si="1"/>
        <v>6</v>
      </c>
      <c r="C20" s="89">
        <f t="shared" si="2"/>
        <v>490</v>
      </c>
      <c r="D20" s="30">
        <v>0</v>
      </c>
      <c r="E20" s="30">
        <v>0</v>
      </c>
      <c r="F20" s="30">
        <v>2</v>
      </c>
      <c r="G20" s="30">
        <v>256</v>
      </c>
      <c r="H20" s="30">
        <v>1</v>
      </c>
      <c r="I20" s="30">
        <v>46</v>
      </c>
      <c r="J20" s="30">
        <v>1</v>
      </c>
      <c r="K20" s="30">
        <v>86</v>
      </c>
      <c r="L20" s="30">
        <v>2</v>
      </c>
      <c r="M20" s="30">
        <v>102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60</v>
      </c>
      <c r="T20" s="30">
        <v>40</v>
      </c>
      <c r="U20" s="30">
        <v>81</v>
      </c>
      <c r="V20" s="30">
        <v>51</v>
      </c>
      <c r="W20" s="30">
        <v>0</v>
      </c>
      <c r="X20" s="30">
        <v>0</v>
      </c>
      <c r="Y20" s="31">
        <v>8917</v>
      </c>
      <c r="Z20" s="90" t="s">
        <v>671</v>
      </c>
    </row>
    <row r="21" spans="1:48" s="73" customFormat="1" ht="17.649999999999999" customHeight="1">
      <c r="A21" s="85" t="s">
        <v>66</v>
      </c>
      <c r="B21" s="88">
        <f t="shared" si="1"/>
        <v>1</v>
      </c>
      <c r="C21" s="89">
        <f t="shared" si="2"/>
        <v>51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1</v>
      </c>
      <c r="O21" s="30">
        <v>51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37</v>
      </c>
      <c r="X21" s="30">
        <v>0</v>
      </c>
      <c r="Y21" s="31">
        <v>482</v>
      </c>
      <c r="Z21" s="90" t="s">
        <v>672</v>
      </c>
    </row>
    <row r="22" spans="1:48" s="73" customFormat="1" ht="17.649999999999999" customHeight="1">
      <c r="A22" s="85" t="s">
        <v>68</v>
      </c>
      <c r="B22" s="88">
        <f t="shared" si="1"/>
        <v>0</v>
      </c>
      <c r="C22" s="89">
        <f t="shared" si="2"/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1">
        <v>0</v>
      </c>
      <c r="Z22" s="90" t="s">
        <v>673</v>
      </c>
    </row>
    <row r="23" spans="1:48" s="73" customFormat="1" ht="17.649999999999999" customHeight="1">
      <c r="A23" s="85" t="s">
        <v>70</v>
      </c>
      <c r="B23" s="88">
        <f t="shared" si="1"/>
        <v>2</v>
      </c>
      <c r="C23" s="89">
        <f t="shared" si="2"/>
        <v>54</v>
      </c>
      <c r="D23" s="30">
        <v>1</v>
      </c>
      <c r="E23" s="30">
        <v>27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1</v>
      </c>
      <c r="M23" s="30">
        <v>27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14</v>
      </c>
      <c r="V23" s="30">
        <v>0</v>
      </c>
      <c r="W23" s="30">
        <v>0</v>
      </c>
      <c r="X23" s="30">
        <v>0</v>
      </c>
      <c r="Y23" s="31">
        <v>84</v>
      </c>
      <c r="Z23" s="90" t="s">
        <v>674</v>
      </c>
      <c r="AA23" s="312"/>
      <c r="AB23" s="312"/>
      <c r="AC23" s="312"/>
      <c r="AD23" s="312"/>
      <c r="AE23" s="312"/>
      <c r="AF23" s="312"/>
      <c r="AG23" s="312"/>
      <c r="AH23" s="312"/>
      <c r="AI23" s="312"/>
      <c r="AJ23" s="312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1"/>
    </row>
    <row r="24" spans="1:48" s="73" customFormat="1" ht="17.649999999999999" customHeight="1">
      <c r="A24" s="85" t="s">
        <v>72</v>
      </c>
      <c r="B24" s="88">
        <f t="shared" si="1"/>
        <v>1</v>
      </c>
      <c r="C24" s="89">
        <f t="shared" si="2"/>
        <v>43</v>
      </c>
      <c r="D24" s="30">
        <v>0</v>
      </c>
      <c r="E24" s="30">
        <v>0</v>
      </c>
      <c r="F24" s="30">
        <v>0</v>
      </c>
      <c r="G24" s="30">
        <v>0</v>
      </c>
      <c r="H24" s="30">
        <v>1</v>
      </c>
      <c r="I24" s="30">
        <v>43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36</v>
      </c>
      <c r="U24" s="30">
        <v>0</v>
      </c>
      <c r="V24" s="30">
        <v>0</v>
      </c>
      <c r="W24" s="30">
        <v>0</v>
      </c>
      <c r="X24" s="30">
        <v>0</v>
      </c>
      <c r="Y24" s="31">
        <v>840</v>
      </c>
      <c r="Z24" s="90" t="s">
        <v>675</v>
      </c>
    </row>
    <row r="25" spans="1:48" s="73" customFormat="1" ht="17.649999999999999" customHeight="1">
      <c r="A25" s="85" t="s">
        <v>74</v>
      </c>
      <c r="B25" s="88">
        <f t="shared" si="1"/>
        <v>1</v>
      </c>
      <c r="C25" s="89">
        <f t="shared" si="2"/>
        <v>50</v>
      </c>
      <c r="D25" s="30">
        <v>0</v>
      </c>
      <c r="E25" s="30">
        <v>0</v>
      </c>
      <c r="F25" s="30">
        <v>0</v>
      </c>
      <c r="G25" s="30">
        <v>0</v>
      </c>
      <c r="H25" s="30">
        <v>1</v>
      </c>
      <c r="I25" s="30">
        <v>50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5</v>
      </c>
      <c r="U25" s="30">
        <v>0</v>
      </c>
      <c r="V25" s="30">
        <v>0</v>
      </c>
      <c r="W25" s="30">
        <v>0</v>
      </c>
      <c r="X25" s="30">
        <v>0</v>
      </c>
      <c r="Y25" s="31">
        <v>55</v>
      </c>
      <c r="Z25" s="90" t="s">
        <v>676</v>
      </c>
    </row>
    <row r="26" spans="1:48" s="73" customFormat="1" ht="17.649999999999999" customHeight="1">
      <c r="A26" s="85" t="s">
        <v>76</v>
      </c>
      <c r="B26" s="88">
        <f t="shared" si="1"/>
        <v>0</v>
      </c>
      <c r="C26" s="89">
        <f t="shared" si="2"/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1">
        <v>0</v>
      </c>
      <c r="Z26" s="90" t="s">
        <v>677</v>
      </c>
    </row>
    <row r="27" spans="1:48" s="73" customFormat="1" ht="17.649999999999999" customHeight="1">
      <c r="A27" s="85" t="s">
        <v>78</v>
      </c>
      <c r="B27" s="88">
        <f t="shared" si="1"/>
        <v>0</v>
      </c>
      <c r="C27" s="89">
        <f t="shared" si="2"/>
        <v>0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1">
        <v>0</v>
      </c>
      <c r="Z27" s="90" t="s">
        <v>678</v>
      </c>
    </row>
    <row r="28" spans="1:48" s="73" customFormat="1" ht="17.649999999999999" customHeight="1">
      <c r="A28" s="85" t="s">
        <v>80</v>
      </c>
      <c r="B28" s="88">
        <f t="shared" si="1"/>
        <v>1</v>
      </c>
      <c r="C28" s="89">
        <f t="shared" si="2"/>
        <v>52</v>
      </c>
      <c r="D28" s="30">
        <v>0</v>
      </c>
      <c r="E28" s="30">
        <v>0</v>
      </c>
      <c r="F28" s="30">
        <v>0</v>
      </c>
      <c r="G28" s="30">
        <v>0</v>
      </c>
      <c r="H28" s="30">
        <v>1</v>
      </c>
      <c r="I28" s="30">
        <v>52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30</v>
      </c>
      <c r="U28" s="30">
        <v>0</v>
      </c>
      <c r="V28" s="30">
        <v>0</v>
      </c>
      <c r="W28" s="30">
        <v>0</v>
      </c>
      <c r="X28" s="30">
        <v>0</v>
      </c>
      <c r="Y28" s="31">
        <v>1138</v>
      </c>
      <c r="Z28" s="90" t="s">
        <v>679</v>
      </c>
    </row>
    <row r="29" spans="1:48" s="73" customFormat="1" ht="17.649999999999999" customHeight="1">
      <c r="A29" s="85" t="s">
        <v>82</v>
      </c>
      <c r="B29" s="88">
        <f t="shared" si="1"/>
        <v>0</v>
      </c>
      <c r="C29" s="89">
        <f t="shared" si="2"/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1">
        <v>0</v>
      </c>
      <c r="Z29" s="90" t="s">
        <v>680</v>
      </c>
    </row>
    <row r="30" spans="1:48" s="73" customFormat="1" ht="17.649999999999999" customHeight="1">
      <c r="A30" s="85" t="s">
        <v>84</v>
      </c>
      <c r="B30" s="88">
        <f t="shared" si="1"/>
        <v>2</v>
      </c>
      <c r="C30" s="89">
        <f t="shared" si="2"/>
        <v>99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1</v>
      </c>
      <c r="M30" s="30">
        <v>44</v>
      </c>
      <c r="N30" s="30">
        <v>1</v>
      </c>
      <c r="O30" s="30">
        <v>55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20</v>
      </c>
      <c r="W30" s="30">
        <v>23</v>
      </c>
      <c r="X30" s="30">
        <v>0</v>
      </c>
      <c r="Y30" s="31">
        <v>443</v>
      </c>
      <c r="Z30" s="90" t="s">
        <v>681</v>
      </c>
    </row>
    <row r="31" spans="1:48" s="73" customFormat="1" ht="17.649999999999999" customHeight="1">
      <c r="A31" s="85" t="s">
        <v>86</v>
      </c>
      <c r="B31" s="88">
        <f t="shared" si="1"/>
        <v>1</v>
      </c>
      <c r="C31" s="89">
        <f t="shared" si="2"/>
        <v>52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52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46</v>
      </c>
      <c r="W31" s="30">
        <v>0</v>
      </c>
      <c r="X31" s="30">
        <v>0</v>
      </c>
      <c r="Y31" s="31">
        <v>1798</v>
      </c>
      <c r="Z31" s="90" t="s">
        <v>682</v>
      </c>
    </row>
    <row r="32" spans="1:48" s="73" customFormat="1" ht="17.649999999999999" customHeight="1">
      <c r="A32" s="85" t="s">
        <v>88</v>
      </c>
      <c r="B32" s="88">
        <f t="shared" si="1"/>
        <v>0</v>
      </c>
      <c r="C32" s="89">
        <f t="shared" si="2"/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1">
        <v>0</v>
      </c>
      <c r="Z32" s="90" t="s">
        <v>683</v>
      </c>
    </row>
    <row r="33" spans="1:26" s="73" customFormat="1" ht="17.649999999999999" customHeight="1">
      <c r="A33" s="85" t="s">
        <v>90</v>
      </c>
      <c r="B33" s="88">
        <f t="shared" si="1"/>
        <v>1</v>
      </c>
      <c r="C33" s="89">
        <f t="shared" si="2"/>
        <v>59</v>
      </c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1</v>
      </c>
      <c r="O33" s="30">
        <v>59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23</v>
      </c>
      <c r="X33" s="30">
        <v>0</v>
      </c>
      <c r="Y33" s="31">
        <v>2126</v>
      </c>
      <c r="Z33" s="90" t="s">
        <v>684</v>
      </c>
    </row>
    <row r="34" spans="1:26" s="73" customFormat="1" ht="17.649999999999999" customHeight="1">
      <c r="A34" s="85" t="s">
        <v>92</v>
      </c>
      <c r="B34" s="88">
        <f t="shared" si="1"/>
        <v>0</v>
      </c>
      <c r="C34" s="89">
        <f t="shared" si="2"/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1">
        <v>0</v>
      </c>
      <c r="Z34" s="90" t="s">
        <v>685</v>
      </c>
    </row>
    <row r="35" spans="1:26" s="73" customFormat="1" ht="17.649999999999999" customHeight="1">
      <c r="A35" s="85" t="s">
        <v>94</v>
      </c>
      <c r="B35" s="88">
        <f t="shared" si="1"/>
        <v>0</v>
      </c>
      <c r="C35" s="89">
        <f t="shared" si="2"/>
        <v>0</v>
      </c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1">
        <v>0</v>
      </c>
      <c r="Z35" s="90" t="s">
        <v>686</v>
      </c>
    </row>
    <row r="36" spans="1:26" s="73" customFormat="1" ht="17.649999999999999" customHeight="1">
      <c r="A36" s="85" t="s">
        <v>96</v>
      </c>
      <c r="B36" s="88">
        <f t="shared" si="1"/>
        <v>0</v>
      </c>
      <c r="C36" s="89">
        <f t="shared" si="2"/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1">
        <v>0</v>
      </c>
      <c r="Z36" s="90" t="s">
        <v>687</v>
      </c>
    </row>
    <row r="37" spans="1:26" s="73" customFormat="1" ht="17.649999999999999" customHeight="1">
      <c r="A37" s="85" t="s">
        <v>98</v>
      </c>
      <c r="B37" s="88">
        <f t="shared" si="1"/>
        <v>3</v>
      </c>
      <c r="C37" s="89">
        <f t="shared" si="2"/>
        <v>302</v>
      </c>
      <c r="D37" s="30">
        <v>0</v>
      </c>
      <c r="E37" s="30">
        <v>0</v>
      </c>
      <c r="F37" s="30">
        <v>0</v>
      </c>
      <c r="G37" s="30">
        <v>0</v>
      </c>
      <c r="H37" s="30">
        <v>2</v>
      </c>
      <c r="I37" s="30">
        <v>144</v>
      </c>
      <c r="J37" s="30">
        <v>1</v>
      </c>
      <c r="K37" s="30">
        <v>158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29</v>
      </c>
      <c r="U37" s="30">
        <v>15</v>
      </c>
      <c r="V37" s="30">
        <v>0</v>
      </c>
      <c r="W37" s="30">
        <v>0</v>
      </c>
      <c r="X37" s="30">
        <v>0</v>
      </c>
      <c r="Y37" s="31">
        <v>5963</v>
      </c>
      <c r="Z37" s="90" t="s">
        <v>688</v>
      </c>
    </row>
    <row r="38" spans="1:26" s="73" customFormat="1" ht="17.649999999999999" customHeight="1" thickBot="1">
      <c r="A38" s="91" t="s">
        <v>100</v>
      </c>
      <c r="B38" s="92">
        <f t="shared" si="1"/>
        <v>0</v>
      </c>
      <c r="C38" s="93">
        <f t="shared" si="2"/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3">
        <v>0</v>
      </c>
      <c r="Z38" s="94" t="s">
        <v>689</v>
      </c>
    </row>
    <row r="39" spans="1:26" s="95" customFormat="1" ht="11.1" customHeight="1">
      <c r="A39" s="95" t="s">
        <v>536</v>
      </c>
      <c r="B39" s="96"/>
      <c r="K39" s="97"/>
      <c r="L39" s="98"/>
      <c r="P39" s="98"/>
      <c r="Z39" s="99" t="s">
        <v>956</v>
      </c>
    </row>
    <row r="40" spans="1:26" s="101" customFormat="1" ht="11.1" customHeight="1">
      <c r="A40" s="100" t="s">
        <v>0</v>
      </c>
      <c r="I40" s="102"/>
      <c r="J40" s="102"/>
      <c r="K40" s="102"/>
    </row>
    <row r="41" spans="1:26" s="73" customFormat="1" ht="11.25">
      <c r="A41" s="103"/>
      <c r="I41" s="104"/>
      <c r="J41" s="104"/>
      <c r="K41" s="104"/>
    </row>
    <row r="42" spans="1:26" s="73" customFormat="1" ht="11.25">
      <c r="A42" s="103"/>
      <c r="I42" s="104"/>
      <c r="J42" s="104"/>
      <c r="K42" s="104"/>
    </row>
    <row r="43" spans="1:26" s="73" customFormat="1" ht="11.25">
      <c r="A43" s="103"/>
      <c r="I43" s="104"/>
      <c r="J43" s="104"/>
      <c r="K43" s="104"/>
    </row>
    <row r="44" spans="1:26" s="73" customFormat="1" ht="11.25">
      <c r="A44" s="103"/>
      <c r="I44" s="104"/>
      <c r="J44" s="104"/>
      <c r="K44" s="104"/>
    </row>
    <row r="45" spans="1:26" s="73" customFormat="1" ht="11.25">
      <c r="A45" s="103"/>
      <c r="I45" s="104"/>
      <c r="J45" s="104"/>
      <c r="K45" s="104"/>
    </row>
    <row r="46" spans="1:26" s="73" customFormat="1" ht="11.25">
      <c r="A46" s="103"/>
      <c r="I46" s="104"/>
      <c r="J46" s="104"/>
      <c r="K46" s="104"/>
    </row>
    <row r="47" spans="1:26" s="73" customFormat="1" ht="11.25">
      <c r="A47" s="103"/>
      <c r="I47" s="104"/>
      <c r="J47" s="104"/>
      <c r="K47" s="104"/>
    </row>
    <row r="48" spans="1:26" s="73" customFormat="1" ht="11.25">
      <c r="A48" s="103"/>
      <c r="I48" s="104"/>
      <c r="J48" s="104"/>
      <c r="K48" s="104"/>
    </row>
    <row r="49" spans="1:11" s="73" customFormat="1" ht="11.25">
      <c r="A49" s="103"/>
      <c r="I49" s="104"/>
      <c r="J49" s="104"/>
      <c r="K49" s="104"/>
    </row>
    <row r="50" spans="1:11" s="73" customFormat="1" ht="11.25">
      <c r="A50" s="103"/>
      <c r="I50" s="104"/>
      <c r="J50" s="104"/>
      <c r="K50" s="104"/>
    </row>
    <row r="51" spans="1:11" s="73" customFormat="1" ht="11.25">
      <c r="A51" s="103"/>
      <c r="I51" s="104"/>
      <c r="J51" s="104"/>
      <c r="K51" s="104"/>
    </row>
    <row r="52" spans="1:11" s="73" customFormat="1" ht="11.25">
      <c r="A52" s="103"/>
      <c r="I52" s="104"/>
      <c r="J52" s="104"/>
      <c r="K52" s="104"/>
    </row>
    <row r="53" spans="1:11" s="73" customFormat="1" ht="11.25">
      <c r="A53" s="103"/>
      <c r="I53" s="104"/>
      <c r="J53" s="104"/>
      <c r="K53" s="104"/>
    </row>
    <row r="54" spans="1:11" s="73" customFormat="1" ht="11.25">
      <c r="A54" s="103"/>
      <c r="I54" s="104"/>
      <c r="J54" s="104"/>
      <c r="K54" s="104"/>
    </row>
    <row r="55" spans="1:11" s="73" customFormat="1" ht="11.25">
      <c r="A55" s="103"/>
      <c r="I55" s="104"/>
      <c r="J55" s="104"/>
      <c r="K55" s="104"/>
    </row>
    <row r="56" spans="1:11" s="73" customFormat="1" ht="11.25">
      <c r="A56" s="103"/>
      <c r="I56" s="104"/>
      <c r="J56" s="104"/>
      <c r="K56" s="104"/>
    </row>
    <row r="57" spans="1:11" s="73" customFormat="1" ht="11.25">
      <c r="A57" s="103"/>
      <c r="I57" s="104"/>
      <c r="J57" s="104"/>
      <c r="K57" s="104"/>
    </row>
    <row r="58" spans="1:11" s="73" customFormat="1" ht="11.25">
      <c r="A58" s="103"/>
      <c r="I58" s="104"/>
      <c r="J58" s="104"/>
      <c r="K58" s="104"/>
    </row>
    <row r="59" spans="1:11" s="73" customFormat="1" ht="11.25">
      <c r="A59" s="103"/>
      <c r="I59" s="104"/>
      <c r="J59" s="104"/>
      <c r="K59" s="104"/>
    </row>
    <row r="60" spans="1:11" s="73" customFormat="1" ht="11.25">
      <c r="A60" s="103"/>
      <c r="I60" s="104"/>
      <c r="J60" s="104"/>
      <c r="K60" s="104"/>
    </row>
    <row r="61" spans="1:11" s="73" customFormat="1" ht="11.25">
      <c r="A61" s="103"/>
      <c r="I61" s="104"/>
      <c r="J61" s="104"/>
      <c r="K61" s="104"/>
    </row>
    <row r="62" spans="1:11" s="73" customFormat="1" ht="11.25">
      <c r="A62" s="103"/>
      <c r="I62" s="104"/>
      <c r="J62" s="104"/>
      <c r="K62" s="104"/>
    </row>
    <row r="63" spans="1:11" s="73" customFormat="1" ht="11.25">
      <c r="A63" s="103"/>
      <c r="I63" s="104"/>
      <c r="J63" s="104"/>
      <c r="K63" s="104"/>
    </row>
    <row r="64" spans="1:11" s="73" customFormat="1" ht="11.25">
      <c r="A64" s="103"/>
      <c r="I64" s="104"/>
      <c r="J64" s="104"/>
      <c r="K64" s="104"/>
    </row>
    <row r="65" spans="1:11" s="73" customFormat="1" ht="11.25">
      <c r="A65" s="103"/>
      <c r="I65" s="104"/>
      <c r="J65" s="104"/>
      <c r="K65" s="104"/>
    </row>
    <row r="66" spans="1:11" s="73" customFormat="1" ht="11.25">
      <c r="A66" s="103"/>
      <c r="I66" s="104"/>
      <c r="J66" s="104"/>
      <c r="K66" s="104"/>
    </row>
    <row r="67" spans="1:11" s="73" customFormat="1" ht="11.25">
      <c r="A67" s="103"/>
      <c r="I67" s="104"/>
      <c r="J67" s="104"/>
      <c r="K67" s="104"/>
    </row>
    <row r="68" spans="1:11" s="73" customFormat="1" ht="11.25">
      <c r="A68" s="103"/>
      <c r="I68" s="104"/>
      <c r="J68" s="104"/>
      <c r="K68" s="104"/>
    </row>
    <row r="69" spans="1:11" s="73" customFormat="1" ht="11.25">
      <c r="A69" s="103"/>
      <c r="I69" s="104"/>
      <c r="J69" s="104"/>
      <c r="K69" s="104"/>
    </row>
    <row r="70" spans="1:11" s="73" customFormat="1" ht="11.25">
      <c r="A70" s="103"/>
      <c r="I70" s="104"/>
      <c r="J70" s="104"/>
      <c r="K70" s="104"/>
    </row>
    <row r="71" spans="1:11" s="73" customFormat="1" ht="11.25">
      <c r="A71" s="103"/>
      <c r="I71" s="104"/>
      <c r="J71" s="104"/>
      <c r="K71" s="104"/>
    </row>
    <row r="72" spans="1:11" s="73" customFormat="1" ht="11.25">
      <c r="A72" s="103"/>
      <c r="I72" s="104"/>
      <c r="J72" s="104"/>
      <c r="K72" s="104"/>
    </row>
    <row r="73" spans="1:11" s="73" customFormat="1" ht="11.25">
      <c r="A73" s="103"/>
      <c r="I73" s="104"/>
      <c r="J73" s="104"/>
      <c r="K73" s="104"/>
    </row>
    <row r="74" spans="1:11" s="73" customFormat="1" ht="11.25">
      <c r="A74" s="103"/>
      <c r="I74" s="104"/>
      <c r="J74" s="104"/>
      <c r="K74" s="104"/>
    </row>
    <row r="75" spans="1:11" s="73" customFormat="1" ht="11.25">
      <c r="A75" s="103"/>
      <c r="I75" s="104"/>
      <c r="J75" s="104"/>
      <c r="K75" s="104"/>
    </row>
    <row r="76" spans="1:11" s="73" customFormat="1" ht="11.25">
      <c r="A76" s="103"/>
      <c r="I76" s="104"/>
      <c r="J76" s="104"/>
      <c r="K76" s="104"/>
    </row>
    <row r="77" spans="1:11" s="73" customFormat="1" ht="11.25">
      <c r="A77" s="103"/>
      <c r="I77" s="104"/>
      <c r="J77" s="104"/>
      <c r="K77" s="104"/>
    </row>
    <row r="78" spans="1:11" s="73" customFormat="1" ht="11.25">
      <c r="A78" s="103"/>
      <c r="I78" s="104"/>
      <c r="J78" s="104"/>
      <c r="K78" s="104"/>
    </row>
    <row r="79" spans="1:11" s="73" customFormat="1" ht="11.25">
      <c r="A79" s="103"/>
      <c r="I79" s="104"/>
      <c r="J79" s="104"/>
      <c r="K79" s="104"/>
    </row>
    <row r="80" spans="1:11" s="73" customFormat="1" ht="11.25">
      <c r="A80" s="103"/>
      <c r="I80" s="104"/>
      <c r="J80" s="104"/>
      <c r="K80" s="104"/>
    </row>
    <row r="81" spans="1:11" s="73" customFormat="1" ht="11.25">
      <c r="A81" s="103"/>
      <c r="I81" s="104"/>
      <c r="J81" s="104"/>
      <c r="K81" s="104"/>
    </row>
    <row r="82" spans="1:11" s="73" customFormat="1" ht="11.25">
      <c r="A82" s="103"/>
      <c r="I82" s="104"/>
      <c r="J82" s="104"/>
      <c r="K82" s="104"/>
    </row>
    <row r="83" spans="1:11" s="73" customFormat="1" ht="11.25">
      <c r="A83" s="103"/>
      <c r="I83" s="104"/>
      <c r="J83" s="104"/>
      <c r="K83" s="104"/>
    </row>
    <row r="84" spans="1:11" s="73" customFormat="1" ht="11.25">
      <c r="A84" s="103"/>
      <c r="I84" s="104"/>
      <c r="J84" s="104"/>
      <c r="K84" s="104"/>
    </row>
    <row r="85" spans="1:11" s="73" customFormat="1" ht="11.25">
      <c r="A85" s="103"/>
      <c r="I85" s="104"/>
      <c r="J85" s="104"/>
      <c r="K85" s="104"/>
    </row>
    <row r="86" spans="1:11" s="73" customFormat="1" ht="11.25">
      <c r="A86" s="103"/>
      <c r="I86" s="104"/>
      <c r="J86" s="104"/>
      <c r="K86" s="104"/>
    </row>
    <row r="87" spans="1:11" s="73" customFormat="1" ht="11.25">
      <c r="A87" s="103"/>
      <c r="I87" s="104"/>
      <c r="J87" s="104"/>
      <c r="K87" s="104"/>
    </row>
    <row r="88" spans="1:11" s="73" customFormat="1" ht="11.25">
      <c r="A88" s="103"/>
      <c r="I88" s="104"/>
      <c r="J88" s="104"/>
      <c r="K88" s="104"/>
    </row>
    <row r="89" spans="1:11" s="73" customFormat="1" ht="11.25">
      <c r="A89" s="103"/>
      <c r="I89" s="104"/>
      <c r="J89" s="104"/>
      <c r="K89" s="104"/>
    </row>
    <row r="90" spans="1:11" s="73" customFormat="1" ht="11.25">
      <c r="A90" s="103"/>
      <c r="I90" s="104"/>
      <c r="J90" s="104"/>
      <c r="K90" s="104"/>
    </row>
    <row r="91" spans="1:11" s="73" customFormat="1" ht="11.25">
      <c r="A91" s="103"/>
      <c r="I91" s="104"/>
      <c r="J91" s="104"/>
      <c r="K91" s="104"/>
    </row>
    <row r="92" spans="1:11" s="73" customFormat="1" ht="11.25">
      <c r="A92" s="103"/>
      <c r="I92" s="104"/>
      <c r="J92" s="104"/>
      <c r="K92" s="104"/>
    </row>
    <row r="93" spans="1:11" s="73" customFormat="1" ht="11.25">
      <c r="A93" s="103"/>
      <c r="I93" s="104"/>
      <c r="J93" s="104"/>
      <c r="K93" s="104"/>
    </row>
    <row r="94" spans="1:11" s="73" customFormat="1" ht="11.25">
      <c r="A94" s="103"/>
      <c r="I94" s="104"/>
      <c r="J94" s="104"/>
      <c r="K94" s="104"/>
    </row>
    <row r="95" spans="1:11" s="73" customFormat="1" ht="11.25">
      <c r="A95" s="103"/>
      <c r="I95" s="104"/>
      <c r="J95" s="104"/>
      <c r="K95" s="104"/>
    </row>
    <row r="96" spans="1:11" s="73" customFormat="1" ht="11.25">
      <c r="A96" s="103"/>
      <c r="I96" s="104"/>
      <c r="J96" s="104"/>
      <c r="K96" s="104"/>
    </row>
    <row r="97" spans="1:11" s="73" customFormat="1" ht="11.25">
      <c r="A97" s="103"/>
      <c r="I97" s="104"/>
      <c r="J97" s="104"/>
      <c r="K97" s="104"/>
    </row>
    <row r="98" spans="1:11" s="73" customFormat="1" ht="11.25">
      <c r="A98" s="103"/>
      <c r="I98" s="104"/>
      <c r="J98" s="104"/>
      <c r="K98" s="104"/>
    </row>
    <row r="99" spans="1:11" s="73" customFormat="1" ht="11.25">
      <c r="A99" s="103"/>
      <c r="I99" s="104"/>
      <c r="J99" s="104"/>
      <c r="K99" s="104"/>
    </row>
    <row r="100" spans="1:11" s="73" customFormat="1" ht="11.25">
      <c r="A100" s="103"/>
      <c r="I100" s="104"/>
      <c r="J100" s="104"/>
      <c r="K100" s="104"/>
    </row>
    <row r="101" spans="1:11" s="73" customFormat="1" ht="11.25">
      <c r="A101" s="103"/>
      <c r="I101" s="104"/>
      <c r="J101" s="104"/>
      <c r="K101" s="104"/>
    </row>
    <row r="102" spans="1:11" s="73" customFormat="1" ht="11.25">
      <c r="A102" s="103"/>
      <c r="I102" s="104"/>
      <c r="J102" s="104"/>
      <c r="K102" s="104"/>
    </row>
    <row r="103" spans="1:11" s="73" customFormat="1" ht="11.25">
      <c r="A103" s="103"/>
      <c r="I103" s="104"/>
      <c r="J103" s="104"/>
      <c r="K103" s="104"/>
    </row>
  </sheetData>
  <sheetProtection selectLockedCells="1"/>
  <mergeCells count="38">
    <mergeCell ref="A3:M3"/>
    <mergeCell ref="W8:W9"/>
    <mergeCell ref="X8:X9"/>
    <mergeCell ref="M8:M9"/>
    <mergeCell ref="T8:T9"/>
    <mergeCell ref="G8:G9"/>
    <mergeCell ref="B8:B9"/>
    <mergeCell ref="C8:C9"/>
    <mergeCell ref="D8:D9"/>
    <mergeCell ref="E8:E9"/>
    <mergeCell ref="U8:U9"/>
    <mergeCell ref="V8:V9"/>
    <mergeCell ref="N3:Z3"/>
    <mergeCell ref="Z6:Z9"/>
    <mergeCell ref="I8:I9"/>
    <mergeCell ref="J8:J9"/>
    <mergeCell ref="L4:Z4"/>
    <mergeCell ref="L6:M7"/>
    <mergeCell ref="R6:X7"/>
    <mergeCell ref="Y6:Y9"/>
    <mergeCell ref="R8:R9"/>
    <mergeCell ref="S8:S9"/>
    <mergeCell ref="P6:Q7"/>
    <mergeCell ref="N8:N9"/>
    <mergeCell ref="O8:O9"/>
    <mergeCell ref="P8:P9"/>
    <mergeCell ref="Q8:Q9"/>
    <mergeCell ref="J6:K7"/>
    <mergeCell ref="F8:F9"/>
    <mergeCell ref="K8:K9"/>
    <mergeCell ref="L8:L9"/>
    <mergeCell ref="N6:O7"/>
    <mergeCell ref="H8:H9"/>
    <mergeCell ref="A6:A9"/>
    <mergeCell ref="B6:C7"/>
    <mergeCell ref="D6:E7"/>
    <mergeCell ref="F6:G7"/>
    <mergeCell ref="H6:I7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3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7.625" style="105" customWidth="1"/>
    <col min="2" max="6" width="7.625" style="67" customWidth="1"/>
    <col min="7" max="8" width="7.875" style="67" customWidth="1"/>
    <col min="9" max="9" width="7.625" style="68" customWidth="1"/>
    <col min="10" max="10" width="7.125" style="68" customWidth="1"/>
    <col min="11" max="11" width="6" style="68" customWidth="1"/>
    <col min="12" max="12" width="7.625" style="68" customWidth="1"/>
    <col min="13" max="13" width="6.125" style="68" customWidth="1"/>
    <col min="14" max="14" width="6" style="68" customWidth="1"/>
    <col min="15" max="15" width="7.625" style="67" customWidth="1"/>
    <col min="16" max="17" width="7" style="67" customWidth="1"/>
    <col min="18" max="21" width="7.625" style="67" customWidth="1"/>
    <col min="22" max="22" width="10.625" style="67" customWidth="1"/>
    <col min="23" max="16384" width="9" style="67"/>
  </cols>
  <sheetData>
    <row r="1" spans="1:22" s="73" customFormat="1" ht="14.1" customHeight="1">
      <c r="A1" s="65" t="s">
        <v>1164</v>
      </c>
      <c r="I1" s="104"/>
      <c r="J1" s="104"/>
      <c r="K1" s="104"/>
      <c r="L1" s="128"/>
      <c r="M1" s="128"/>
      <c r="N1" s="128"/>
      <c r="V1" s="66" t="s">
        <v>1165</v>
      </c>
    </row>
    <row r="2" spans="1:22" ht="14.1" customHeight="1">
      <c r="A2" s="65"/>
      <c r="L2" s="128"/>
      <c r="M2" s="128"/>
      <c r="N2" s="128"/>
      <c r="V2" s="66"/>
    </row>
    <row r="3" spans="1:22" s="70" customFormat="1" ht="20.100000000000001" customHeight="1">
      <c r="A3" s="539" t="s">
        <v>480</v>
      </c>
      <c r="B3" s="539"/>
      <c r="C3" s="539"/>
      <c r="D3" s="539"/>
      <c r="E3" s="539"/>
      <c r="F3" s="539"/>
      <c r="G3" s="539"/>
      <c r="H3" s="539"/>
      <c r="I3" s="539"/>
      <c r="J3" s="539"/>
      <c r="K3" s="539"/>
      <c r="L3" s="524" t="s">
        <v>481</v>
      </c>
      <c r="M3" s="524"/>
      <c r="N3" s="524"/>
      <c r="O3" s="524"/>
      <c r="P3" s="524"/>
      <c r="Q3" s="524"/>
      <c r="R3" s="524"/>
      <c r="S3" s="524"/>
      <c r="T3" s="524"/>
      <c r="U3" s="524"/>
      <c r="V3" s="524"/>
    </row>
    <row r="4" spans="1:22" s="71" customFormat="1" ht="20.100000000000001" customHeight="1">
      <c r="A4" s="525"/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63"/>
      <c r="N4" s="63"/>
      <c r="O4" s="571"/>
      <c r="P4" s="571"/>
      <c r="Q4" s="571"/>
      <c r="R4" s="571"/>
      <c r="S4" s="571"/>
      <c r="T4" s="571"/>
      <c r="U4" s="571"/>
      <c r="V4" s="571"/>
    </row>
    <row r="5" spans="1:22" s="53" customFormat="1" ht="18" customHeight="1" thickBot="1">
      <c r="A5" s="53" t="s">
        <v>537</v>
      </c>
      <c r="I5" s="72"/>
      <c r="J5" s="72"/>
      <c r="K5" s="72"/>
      <c r="V5" s="66" t="s">
        <v>114</v>
      </c>
    </row>
    <row r="6" spans="1:22" s="73" customFormat="1" ht="26.25" customHeight="1">
      <c r="A6" s="528" t="s">
        <v>703</v>
      </c>
      <c r="B6" s="447" t="s">
        <v>391</v>
      </c>
      <c r="C6" s="448"/>
      <c r="D6" s="448"/>
      <c r="E6" s="448"/>
      <c r="F6" s="448"/>
      <c r="G6" s="448"/>
      <c r="H6" s="448"/>
      <c r="I6" s="767" t="s">
        <v>983</v>
      </c>
      <c r="J6" s="768"/>
      <c r="K6" s="768"/>
      <c r="L6" s="768" t="s">
        <v>984</v>
      </c>
      <c r="M6" s="768"/>
      <c r="N6" s="768"/>
      <c r="O6" s="456" t="s">
        <v>723</v>
      </c>
      <c r="P6" s="448"/>
      <c r="Q6" s="448"/>
      <c r="R6" s="574" t="s">
        <v>392</v>
      </c>
      <c r="S6" s="574" t="s">
        <v>1075</v>
      </c>
      <c r="T6" s="448"/>
      <c r="U6" s="621" t="s">
        <v>729</v>
      </c>
      <c r="V6" s="532" t="s">
        <v>128</v>
      </c>
    </row>
    <row r="7" spans="1:22" s="73" customFormat="1" ht="17.100000000000001" customHeight="1">
      <c r="A7" s="530"/>
      <c r="B7" s="593"/>
      <c r="C7" s="764" t="s">
        <v>724</v>
      </c>
      <c r="D7" s="764" t="s">
        <v>725</v>
      </c>
      <c r="E7" s="764" t="s">
        <v>726</v>
      </c>
      <c r="F7" s="764" t="s">
        <v>393</v>
      </c>
      <c r="G7" s="764" t="s">
        <v>394</v>
      </c>
      <c r="H7" s="764" t="s">
        <v>727</v>
      </c>
      <c r="I7" s="307"/>
      <c r="J7" s="632" t="s">
        <v>985</v>
      </c>
      <c r="K7" s="687" t="s">
        <v>986</v>
      </c>
      <c r="L7" s="308"/>
      <c r="M7" s="632" t="s">
        <v>985</v>
      </c>
      <c r="N7" s="687" t="s">
        <v>986</v>
      </c>
      <c r="O7" s="581"/>
      <c r="P7" s="458" t="s">
        <v>395</v>
      </c>
      <c r="Q7" s="458" t="s">
        <v>728</v>
      </c>
      <c r="R7" s="547"/>
      <c r="S7" s="458" t="s">
        <v>1058</v>
      </c>
      <c r="T7" s="458" t="s">
        <v>1059</v>
      </c>
      <c r="U7" s="769"/>
      <c r="V7" s="534"/>
    </row>
    <row r="8" spans="1:22" s="73" customFormat="1" ht="17.100000000000001" customHeight="1">
      <c r="A8" s="530"/>
      <c r="B8" s="462"/>
      <c r="C8" s="765"/>
      <c r="D8" s="765"/>
      <c r="E8" s="765"/>
      <c r="F8" s="765"/>
      <c r="G8" s="765"/>
      <c r="H8" s="765"/>
      <c r="I8" s="307"/>
      <c r="J8" s="633"/>
      <c r="K8" s="688"/>
      <c r="L8" s="308"/>
      <c r="M8" s="633"/>
      <c r="N8" s="688"/>
      <c r="O8" s="458"/>
      <c r="P8" s="454"/>
      <c r="Q8" s="454"/>
      <c r="R8" s="547"/>
      <c r="S8" s="454"/>
      <c r="T8" s="458"/>
      <c r="U8" s="769"/>
      <c r="V8" s="534"/>
    </row>
    <row r="9" spans="1:22" s="73" customFormat="1" ht="17.100000000000001" customHeight="1">
      <c r="A9" s="531"/>
      <c r="B9" s="559"/>
      <c r="C9" s="766"/>
      <c r="D9" s="766"/>
      <c r="E9" s="766"/>
      <c r="F9" s="766"/>
      <c r="G9" s="766"/>
      <c r="H9" s="766"/>
      <c r="I9" s="309"/>
      <c r="J9" s="634"/>
      <c r="K9" s="689"/>
      <c r="L9" s="310"/>
      <c r="M9" s="634"/>
      <c r="N9" s="689"/>
      <c r="O9" s="553"/>
      <c r="P9" s="455"/>
      <c r="Q9" s="455"/>
      <c r="R9" s="617"/>
      <c r="S9" s="455"/>
      <c r="T9" s="553"/>
      <c r="U9" s="770"/>
      <c r="V9" s="535"/>
    </row>
    <row r="10" spans="1:22" s="79" customFormat="1" ht="18.95" customHeight="1">
      <c r="A10" s="195" t="s">
        <v>14</v>
      </c>
      <c r="B10" s="33">
        <v>352</v>
      </c>
      <c r="C10" s="33">
        <v>170</v>
      </c>
      <c r="D10" s="33">
        <v>8</v>
      </c>
      <c r="E10" s="33">
        <v>134</v>
      </c>
      <c r="F10" s="33">
        <v>1</v>
      </c>
      <c r="G10" s="33">
        <v>0</v>
      </c>
      <c r="H10" s="33">
        <v>39</v>
      </c>
      <c r="I10" s="33">
        <v>2570</v>
      </c>
      <c r="J10" s="33" t="s">
        <v>978</v>
      </c>
      <c r="K10" s="33" t="s">
        <v>978</v>
      </c>
      <c r="L10" s="33">
        <v>1132</v>
      </c>
      <c r="M10" s="196" t="s">
        <v>978</v>
      </c>
      <c r="N10" s="33" t="s">
        <v>978</v>
      </c>
      <c r="O10" s="41">
        <v>2255</v>
      </c>
      <c r="P10" s="41">
        <v>1378</v>
      </c>
      <c r="Q10" s="41">
        <v>877</v>
      </c>
      <c r="R10" s="41">
        <v>836</v>
      </c>
      <c r="S10" s="41">
        <v>289</v>
      </c>
      <c r="T10" s="41">
        <v>1060</v>
      </c>
      <c r="U10" s="42">
        <v>874</v>
      </c>
      <c r="V10" s="43" t="s">
        <v>14</v>
      </c>
    </row>
    <row r="11" spans="1:22" s="79" customFormat="1" ht="18.95" customHeight="1">
      <c r="A11" s="195">
        <v>2011</v>
      </c>
      <c r="B11" s="33">
        <v>351</v>
      </c>
      <c r="C11" s="33">
        <v>171</v>
      </c>
      <c r="D11" s="33">
        <v>6</v>
      </c>
      <c r="E11" s="33">
        <v>133</v>
      </c>
      <c r="F11" s="33">
        <v>2</v>
      </c>
      <c r="G11" s="33">
        <v>0</v>
      </c>
      <c r="H11" s="33">
        <v>39</v>
      </c>
      <c r="I11" s="33">
        <v>2532</v>
      </c>
      <c r="J11" s="33" t="s">
        <v>978</v>
      </c>
      <c r="K11" s="33" t="s">
        <v>978</v>
      </c>
      <c r="L11" s="33">
        <v>1138</v>
      </c>
      <c r="M11" s="196" t="s">
        <v>978</v>
      </c>
      <c r="N11" s="33" t="s">
        <v>978</v>
      </c>
      <c r="O11" s="41">
        <v>2177</v>
      </c>
      <c r="P11" s="41">
        <v>1334</v>
      </c>
      <c r="Q11" s="41">
        <v>843</v>
      </c>
      <c r="R11" s="41">
        <v>786</v>
      </c>
      <c r="S11" s="41">
        <v>289</v>
      </c>
      <c r="T11" s="41">
        <v>1063</v>
      </c>
      <c r="U11" s="42">
        <v>683</v>
      </c>
      <c r="V11" s="43" t="s">
        <v>430</v>
      </c>
    </row>
    <row r="12" spans="1:22" s="79" customFormat="1" ht="18.95" customHeight="1">
      <c r="A12" s="195">
        <v>2012</v>
      </c>
      <c r="B12" s="33">
        <v>348</v>
      </c>
      <c r="C12" s="33">
        <v>171</v>
      </c>
      <c r="D12" s="33">
        <v>7</v>
      </c>
      <c r="E12" s="33">
        <v>132</v>
      </c>
      <c r="F12" s="33">
        <v>1</v>
      </c>
      <c r="G12" s="33">
        <v>0</v>
      </c>
      <c r="H12" s="33">
        <v>37</v>
      </c>
      <c r="I12" s="33">
        <v>2636</v>
      </c>
      <c r="J12" s="33" t="s">
        <v>110</v>
      </c>
      <c r="K12" s="33" t="s">
        <v>110</v>
      </c>
      <c r="L12" s="33">
        <v>1138</v>
      </c>
      <c r="M12" s="196" t="s">
        <v>110</v>
      </c>
      <c r="N12" s="33" t="s">
        <v>110</v>
      </c>
      <c r="O12" s="41">
        <v>1841</v>
      </c>
      <c r="P12" s="41">
        <v>1211</v>
      </c>
      <c r="Q12" s="41">
        <v>630</v>
      </c>
      <c r="R12" s="41">
        <v>0</v>
      </c>
      <c r="S12" s="41">
        <v>296</v>
      </c>
      <c r="T12" s="41">
        <v>1063</v>
      </c>
      <c r="U12" s="42">
        <v>820</v>
      </c>
      <c r="V12" s="43" t="s">
        <v>790</v>
      </c>
    </row>
    <row r="13" spans="1:22" s="79" customFormat="1" ht="18.95" customHeight="1">
      <c r="A13" s="195" t="s">
        <v>976</v>
      </c>
      <c r="B13" s="33">
        <v>345</v>
      </c>
      <c r="C13" s="33">
        <v>173</v>
      </c>
      <c r="D13" s="33">
        <v>7</v>
      </c>
      <c r="E13" s="33">
        <v>131</v>
      </c>
      <c r="F13" s="33">
        <v>1</v>
      </c>
      <c r="G13" s="33">
        <v>0</v>
      </c>
      <c r="H13" s="33">
        <v>33</v>
      </c>
      <c r="I13" s="33">
        <v>2494</v>
      </c>
      <c r="J13" s="33">
        <v>1763</v>
      </c>
      <c r="K13" s="33">
        <v>731</v>
      </c>
      <c r="L13" s="33">
        <v>1133</v>
      </c>
      <c r="M13" s="196">
        <v>1128</v>
      </c>
      <c r="N13" s="33">
        <v>5</v>
      </c>
      <c r="O13" s="41">
        <v>1437</v>
      </c>
      <c r="P13" s="41">
        <v>990</v>
      </c>
      <c r="Q13" s="41">
        <v>447</v>
      </c>
      <c r="R13" s="41">
        <v>717</v>
      </c>
      <c r="S13" s="41">
        <v>297</v>
      </c>
      <c r="T13" s="41">
        <v>1057</v>
      </c>
      <c r="U13" s="42">
        <v>649</v>
      </c>
      <c r="V13" s="43" t="s">
        <v>976</v>
      </c>
    </row>
    <row r="14" spans="1:22" s="79" customFormat="1" ht="18.95" customHeight="1">
      <c r="A14" s="311" t="s">
        <v>1072</v>
      </c>
      <c r="B14" s="45">
        <f>SUM(B16:B38)</f>
        <v>341</v>
      </c>
      <c r="C14" s="45">
        <f t="shared" ref="C14:U14" si="0">SUM(C16:C38)</f>
        <v>169</v>
      </c>
      <c r="D14" s="45">
        <f t="shared" si="0"/>
        <v>5</v>
      </c>
      <c r="E14" s="45">
        <f t="shared" si="0"/>
        <v>131</v>
      </c>
      <c r="F14" s="45">
        <f t="shared" si="0"/>
        <v>1</v>
      </c>
      <c r="G14" s="45">
        <f t="shared" si="0"/>
        <v>0</v>
      </c>
      <c r="H14" s="45">
        <f t="shared" si="0"/>
        <v>35</v>
      </c>
      <c r="I14" s="45">
        <f t="shared" si="0"/>
        <v>2557</v>
      </c>
      <c r="J14" s="45">
        <f t="shared" si="0"/>
        <v>1808</v>
      </c>
      <c r="K14" s="45">
        <f t="shared" si="0"/>
        <v>749</v>
      </c>
      <c r="L14" s="140">
        <f t="shared" si="0"/>
        <v>1135</v>
      </c>
      <c r="M14" s="200">
        <f t="shared" si="0"/>
        <v>1133</v>
      </c>
      <c r="N14" s="140">
        <f t="shared" si="0"/>
        <v>2</v>
      </c>
      <c r="O14" s="64">
        <f t="shared" si="0"/>
        <v>1280</v>
      </c>
      <c r="P14" s="64">
        <f t="shared" si="0"/>
        <v>912</v>
      </c>
      <c r="Q14" s="64">
        <f t="shared" si="0"/>
        <v>368</v>
      </c>
      <c r="R14" s="64">
        <f t="shared" si="0"/>
        <v>345</v>
      </c>
      <c r="S14" s="64">
        <f t="shared" si="0"/>
        <v>295</v>
      </c>
      <c r="T14" s="64">
        <f t="shared" si="0"/>
        <v>1052</v>
      </c>
      <c r="U14" s="47">
        <f t="shared" si="0"/>
        <v>526</v>
      </c>
      <c r="V14" s="49" t="s">
        <v>1069</v>
      </c>
    </row>
    <row r="15" spans="1:22" s="73" customFormat="1" ht="12.2" customHeight="1">
      <c r="A15" s="50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196"/>
      <c r="N15" s="33"/>
      <c r="O15" s="41"/>
      <c r="P15" s="41"/>
      <c r="Q15" s="41"/>
      <c r="R15" s="41"/>
      <c r="S15" s="41"/>
      <c r="T15" s="41"/>
      <c r="U15" s="42"/>
      <c r="V15" s="104"/>
    </row>
    <row r="16" spans="1:22" s="73" customFormat="1" ht="17.100000000000001" customHeight="1">
      <c r="A16" s="50" t="s">
        <v>1</v>
      </c>
      <c r="B16" s="33">
        <f>SUM(C16:H16)</f>
        <v>35</v>
      </c>
      <c r="C16" s="32">
        <v>25</v>
      </c>
      <c r="D16" s="32">
        <v>0</v>
      </c>
      <c r="E16" s="32">
        <v>3</v>
      </c>
      <c r="F16" s="32">
        <v>1</v>
      </c>
      <c r="G16" s="32">
        <v>0</v>
      </c>
      <c r="H16" s="32">
        <v>6</v>
      </c>
      <c r="I16" s="33">
        <f>SUM(J16:K16)</f>
        <v>302</v>
      </c>
      <c r="J16" s="32">
        <v>205</v>
      </c>
      <c r="K16" s="32">
        <v>97</v>
      </c>
      <c r="L16" s="33">
        <f>SUM(M16:N16)</f>
        <v>158</v>
      </c>
      <c r="M16" s="433">
        <v>157</v>
      </c>
      <c r="N16" s="32">
        <v>1</v>
      </c>
      <c r="O16" s="41">
        <f>SUM(P16:Q16)</f>
        <v>156</v>
      </c>
      <c r="P16" s="51">
        <v>119</v>
      </c>
      <c r="Q16" s="51">
        <v>37</v>
      </c>
      <c r="R16" s="51">
        <v>104</v>
      </c>
      <c r="S16" s="51">
        <v>43</v>
      </c>
      <c r="T16" s="51">
        <v>133</v>
      </c>
      <c r="U16" s="52">
        <v>45</v>
      </c>
      <c r="V16" s="53" t="s">
        <v>541</v>
      </c>
    </row>
    <row r="17" spans="1:22" s="73" customFormat="1" ht="17.100000000000001" customHeight="1">
      <c r="A17" s="50" t="s">
        <v>58</v>
      </c>
      <c r="B17" s="33">
        <f t="shared" ref="B17:B38" si="1">SUM(C17:H17)</f>
        <v>22</v>
      </c>
      <c r="C17" s="32">
        <v>15</v>
      </c>
      <c r="D17" s="32">
        <v>0</v>
      </c>
      <c r="E17" s="32">
        <v>5</v>
      </c>
      <c r="F17" s="32">
        <v>0</v>
      </c>
      <c r="G17" s="32">
        <v>0</v>
      </c>
      <c r="H17" s="32">
        <v>2</v>
      </c>
      <c r="I17" s="33">
        <f>SUM(J17:K17)</f>
        <v>219</v>
      </c>
      <c r="J17" s="32">
        <v>163</v>
      </c>
      <c r="K17" s="32">
        <v>56</v>
      </c>
      <c r="L17" s="33">
        <f t="shared" ref="L17:L38" si="2">SUM(M17:N17)</f>
        <v>98</v>
      </c>
      <c r="M17" s="433">
        <v>98</v>
      </c>
      <c r="N17" s="32">
        <v>0</v>
      </c>
      <c r="O17" s="41">
        <v>109</v>
      </c>
      <c r="P17" s="51">
        <v>84</v>
      </c>
      <c r="Q17" s="51">
        <v>25</v>
      </c>
      <c r="R17" s="51">
        <v>22</v>
      </c>
      <c r="S17" s="51">
        <v>21</v>
      </c>
      <c r="T17" s="51">
        <v>91</v>
      </c>
      <c r="U17" s="52">
        <v>56</v>
      </c>
      <c r="V17" s="53" t="s">
        <v>668</v>
      </c>
    </row>
    <row r="18" spans="1:22" s="73" customFormat="1" ht="17.100000000000001" customHeight="1">
      <c r="A18" s="50" t="s">
        <v>60</v>
      </c>
      <c r="B18" s="33">
        <f t="shared" si="1"/>
        <v>20</v>
      </c>
      <c r="C18" s="32">
        <v>8</v>
      </c>
      <c r="D18" s="32">
        <v>0</v>
      </c>
      <c r="E18" s="32">
        <v>11</v>
      </c>
      <c r="F18" s="32">
        <v>0</v>
      </c>
      <c r="G18" s="32">
        <v>0</v>
      </c>
      <c r="H18" s="32">
        <v>1</v>
      </c>
      <c r="I18" s="33">
        <f t="shared" ref="I18:I38" si="3">SUM(J18:K18)</f>
        <v>126</v>
      </c>
      <c r="J18" s="32">
        <v>90</v>
      </c>
      <c r="K18" s="32">
        <v>36</v>
      </c>
      <c r="L18" s="33">
        <f t="shared" si="2"/>
        <v>54</v>
      </c>
      <c r="M18" s="433">
        <v>54</v>
      </c>
      <c r="N18" s="32">
        <v>0</v>
      </c>
      <c r="O18" s="41">
        <f t="shared" ref="O18:O38" si="4">SUM(P18:Q18)</f>
        <v>70</v>
      </c>
      <c r="P18" s="51">
        <v>47</v>
      </c>
      <c r="Q18" s="51">
        <v>23</v>
      </c>
      <c r="R18" s="51">
        <v>3</v>
      </c>
      <c r="S18" s="51">
        <v>14</v>
      </c>
      <c r="T18" s="51">
        <v>50</v>
      </c>
      <c r="U18" s="52">
        <v>30</v>
      </c>
      <c r="V18" s="53" t="s">
        <v>669</v>
      </c>
    </row>
    <row r="19" spans="1:22" s="73" customFormat="1" ht="17.100000000000001" customHeight="1">
      <c r="A19" s="50" t="s">
        <v>62</v>
      </c>
      <c r="B19" s="33">
        <v>24</v>
      </c>
      <c r="C19" s="32">
        <v>11</v>
      </c>
      <c r="D19" s="32">
        <v>1</v>
      </c>
      <c r="E19" s="32">
        <v>8</v>
      </c>
      <c r="F19" s="32" t="s">
        <v>1114</v>
      </c>
      <c r="G19" s="32" t="s">
        <v>1114</v>
      </c>
      <c r="H19" s="32">
        <v>4</v>
      </c>
      <c r="I19" s="33">
        <v>189</v>
      </c>
      <c r="J19" s="32">
        <v>133</v>
      </c>
      <c r="K19" s="32">
        <v>56</v>
      </c>
      <c r="L19" s="33">
        <v>84</v>
      </c>
      <c r="M19" s="433">
        <v>83</v>
      </c>
      <c r="N19" s="32">
        <v>1</v>
      </c>
      <c r="O19" s="41">
        <v>138</v>
      </c>
      <c r="P19" s="51">
        <v>109</v>
      </c>
      <c r="Q19" s="51">
        <v>29</v>
      </c>
      <c r="R19" s="51">
        <v>12</v>
      </c>
      <c r="S19" s="51">
        <v>20</v>
      </c>
      <c r="T19" s="51">
        <v>71</v>
      </c>
      <c r="U19" s="52">
        <v>47</v>
      </c>
      <c r="V19" s="53" t="s">
        <v>670</v>
      </c>
    </row>
    <row r="20" spans="1:22" s="73" customFormat="1" ht="17.100000000000001" customHeight="1">
      <c r="A20" s="50" t="s">
        <v>708</v>
      </c>
      <c r="B20" s="33">
        <f t="shared" si="1"/>
        <v>23</v>
      </c>
      <c r="C20" s="32">
        <v>16</v>
      </c>
      <c r="D20" s="32">
        <v>0</v>
      </c>
      <c r="E20" s="32">
        <v>4</v>
      </c>
      <c r="F20" s="32">
        <v>0</v>
      </c>
      <c r="G20" s="32">
        <v>0</v>
      </c>
      <c r="H20" s="32">
        <v>3</v>
      </c>
      <c r="I20" s="33">
        <f t="shared" si="3"/>
        <v>211</v>
      </c>
      <c r="J20" s="32">
        <v>144</v>
      </c>
      <c r="K20" s="32">
        <v>67</v>
      </c>
      <c r="L20" s="33">
        <f t="shared" si="2"/>
        <v>115</v>
      </c>
      <c r="M20" s="433">
        <v>115</v>
      </c>
      <c r="N20" s="32">
        <v>0</v>
      </c>
      <c r="O20" s="41">
        <f t="shared" si="4"/>
        <v>111</v>
      </c>
      <c r="P20" s="51">
        <v>97</v>
      </c>
      <c r="Q20" s="51">
        <v>14</v>
      </c>
      <c r="R20" s="51">
        <v>40</v>
      </c>
      <c r="S20" s="51">
        <v>24</v>
      </c>
      <c r="T20" s="51">
        <v>97</v>
      </c>
      <c r="U20" s="52">
        <v>80</v>
      </c>
      <c r="V20" s="53" t="s">
        <v>671</v>
      </c>
    </row>
    <row r="21" spans="1:22" s="73" customFormat="1" ht="17.100000000000001" customHeight="1">
      <c r="A21" s="50" t="s">
        <v>66</v>
      </c>
      <c r="B21" s="33">
        <f t="shared" si="1"/>
        <v>13</v>
      </c>
      <c r="C21" s="32">
        <v>6</v>
      </c>
      <c r="D21" s="32">
        <v>0</v>
      </c>
      <c r="E21" s="32">
        <v>7</v>
      </c>
      <c r="F21" s="32">
        <v>0</v>
      </c>
      <c r="G21" s="32">
        <v>0</v>
      </c>
      <c r="H21" s="32">
        <v>0</v>
      </c>
      <c r="I21" s="33">
        <f t="shared" si="3"/>
        <v>120</v>
      </c>
      <c r="J21" s="32">
        <v>82</v>
      </c>
      <c r="K21" s="32">
        <v>38</v>
      </c>
      <c r="L21" s="33">
        <f t="shared" si="2"/>
        <v>52</v>
      </c>
      <c r="M21" s="433">
        <v>52</v>
      </c>
      <c r="N21" s="32">
        <v>0</v>
      </c>
      <c r="O21" s="41">
        <f t="shared" si="4"/>
        <v>74</v>
      </c>
      <c r="P21" s="51">
        <v>69</v>
      </c>
      <c r="Q21" s="51">
        <v>5</v>
      </c>
      <c r="R21" s="51">
        <v>8</v>
      </c>
      <c r="S21" s="51">
        <v>16</v>
      </c>
      <c r="T21" s="51">
        <v>49</v>
      </c>
      <c r="U21" s="52">
        <v>29</v>
      </c>
      <c r="V21" s="53" t="s">
        <v>672</v>
      </c>
    </row>
    <row r="22" spans="1:22" s="73" customFormat="1" ht="17.100000000000001" customHeight="1">
      <c r="A22" s="50" t="s">
        <v>68</v>
      </c>
      <c r="B22" s="33">
        <f t="shared" si="1"/>
        <v>18</v>
      </c>
      <c r="C22" s="32">
        <v>7</v>
      </c>
      <c r="D22" s="32">
        <v>1</v>
      </c>
      <c r="E22" s="32">
        <v>7</v>
      </c>
      <c r="F22" s="32">
        <v>0</v>
      </c>
      <c r="G22" s="32">
        <v>0</v>
      </c>
      <c r="H22" s="32">
        <v>3</v>
      </c>
      <c r="I22" s="33">
        <v>109</v>
      </c>
      <c r="J22" s="32">
        <v>76</v>
      </c>
      <c r="K22" s="32">
        <v>33</v>
      </c>
      <c r="L22" s="33">
        <f t="shared" si="2"/>
        <v>51</v>
      </c>
      <c r="M22" s="433">
        <v>51</v>
      </c>
      <c r="N22" s="32">
        <v>0</v>
      </c>
      <c r="O22" s="41">
        <f t="shared" si="4"/>
        <v>68</v>
      </c>
      <c r="P22" s="51">
        <v>36</v>
      </c>
      <c r="Q22" s="51">
        <v>32</v>
      </c>
      <c r="R22" s="51">
        <v>15</v>
      </c>
      <c r="S22" s="51">
        <v>13</v>
      </c>
      <c r="T22" s="51">
        <v>49</v>
      </c>
      <c r="U22" s="52">
        <v>23</v>
      </c>
      <c r="V22" s="53" t="s">
        <v>584</v>
      </c>
    </row>
    <row r="23" spans="1:22" s="73" customFormat="1" ht="17.100000000000001" customHeight="1">
      <c r="A23" s="50" t="s">
        <v>70</v>
      </c>
      <c r="B23" s="33">
        <v>21</v>
      </c>
      <c r="C23" s="32">
        <v>8</v>
      </c>
      <c r="D23" s="32">
        <v>1</v>
      </c>
      <c r="E23" s="32">
        <v>11</v>
      </c>
      <c r="F23" s="32">
        <v>0</v>
      </c>
      <c r="G23" s="32">
        <v>0</v>
      </c>
      <c r="H23" s="32">
        <v>1</v>
      </c>
      <c r="I23" s="33">
        <v>145</v>
      </c>
      <c r="J23" s="32">
        <v>102</v>
      </c>
      <c r="K23" s="32">
        <v>43</v>
      </c>
      <c r="L23" s="33">
        <v>57</v>
      </c>
      <c r="M23" s="433">
        <v>57</v>
      </c>
      <c r="N23" s="32">
        <v>0</v>
      </c>
      <c r="O23" s="41">
        <v>74</v>
      </c>
      <c r="P23" s="51">
        <v>45</v>
      </c>
      <c r="Q23" s="51">
        <v>29</v>
      </c>
      <c r="R23" s="51">
        <v>11</v>
      </c>
      <c r="S23" s="51">
        <v>12</v>
      </c>
      <c r="T23" s="51">
        <v>57</v>
      </c>
      <c r="U23" s="52">
        <v>43</v>
      </c>
      <c r="V23" s="53" t="s">
        <v>674</v>
      </c>
    </row>
    <row r="24" spans="1:22" s="73" customFormat="1" ht="17.100000000000001" customHeight="1">
      <c r="A24" s="50" t="s">
        <v>72</v>
      </c>
      <c r="B24" s="33">
        <v>13</v>
      </c>
      <c r="C24" s="32">
        <v>8</v>
      </c>
      <c r="D24" s="32">
        <v>0</v>
      </c>
      <c r="E24" s="32">
        <v>5</v>
      </c>
      <c r="F24" s="32">
        <v>0</v>
      </c>
      <c r="G24" s="32">
        <v>0</v>
      </c>
      <c r="H24" s="32">
        <v>0</v>
      </c>
      <c r="I24" s="33">
        <v>95</v>
      </c>
      <c r="J24" s="32">
        <v>71</v>
      </c>
      <c r="K24" s="32">
        <v>24</v>
      </c>
      <c r="L24" s="33">
        <v>38</v>
      </c>
      <c r="M24" s="433">
        <v>38</v>
      </c>
      <c r="N24" s="32">
        <v>0</v>
      </c>
      <c r="O24" s="41">
        <v>50</v>
      </c>
      <c r="P24" s="51">
        <v>42</v>
      </c>
      <c r="Q24" s="51">
        <v>8</v>
      </c>
      <c r="R24" s="51">
        <v>20</v>
      </c>
      <c r="S24" s="51">
        <v>8</v>
      </c>
      <c r="T24" s="51">
        <v>38</v>
      </c>
      <c r="U24" s="52">
        <v>18</v>
      </c>
      <c r="V24" s="53" t="s">
        <v>675</v>
      </c>
    </row>
    <row r="25" spans="1:22" s="73" customFormat="1" ht="17.100000000000001" customHeight="1">
      <c r="A25" s="50" t="s">
        <v>74</v>
      </c>
      <c r="B25" s="33">
        <f t="shared" si="1"/>
        <v>25</v>
      </c>
      <c r="C25" s="32">
        <v>10</v>
      </c>
      <c r="D25" s="32">
        <v>0</v>
      </c>
      <c r="E25" s="32">
        <v>4</v>
      </c>
      <c r="F25" s="32">
        <v>0</v>
      </c>
      <c r="G25" s="32">
        <v>0</v>
      </c>
      <c r="H25" s="32">
        <v>11</v>
      </c>
      <c r="I25" s="33">
        <f t="shared" si="3"/>
        <v>155</v>
      </c>
      <c r="J25" s="32">
        <v>107</v>
      </c>
      <c r="K25" s="32">
        <v>48</v>
      </c>
      <c r="L25" s="33">
        <f t="shared" si="2"/>
        <v>84</v>
      </c>
      <c r="M25" s="433">
        <v>84</v>
      </c>
      <c r="N25" s="32">
        <v>0</v>
      </c>
      <c r="O25" s="41">
        <f t="shared" si="4"/>
        <v>70</v>
      </c>
      <c r="P25" s="51">
        <v>59</v>
      </c>
      <c r="Q25" s="51">
        <v>11</v>
      </c>
      <c r="R25" s="51">
        <v>52</v>
      </c>
      <c r="S25" s="51">
        <v>21</v>
      </c>
      <c r="T25" s="51">
        <v>71</v>
      </c>
      <c r="U25" s="52">
        <v>95</v>
      </c>
      <c r="V25" s="53" t="s">
        <v>676</v>
      </c>
    </row>
    <row r="26" spans="1:22" s="73" customFormat="1" ht="17.100000000000001" customHeight="1">
      <c r="A26" s="50" t="s">
        <v>76</v>
      </c>
      <c r="B26" s="33">
        <f t="shared" si="1"/>
        <v>8</v>
      </c>
      <c r="C26" s="32">
        <v>3</v>
      </c>
      <c r="D26" s="32">
        <v>0</v>
      </c>
      <c r="E26" s="32">
        <v>5</v>
      </c>
      <c r="F26" s="32">
        <v>0</v>
      </c>
      <c r="G26" s="32">
        <v>0</v>
      </c>
      <c r="H26" s="32">
        <v>0</v>
      </c>
      <c r="I26" s="33">
        <f t="shared" si="3"/>
        <v>53</v>
      </c>
      <c r="J26" s="32">
        <v>35</v>
      </c>
      <c r="K26" s="32">
        <v>18</v>
      </c>
      <c r="L26" s="33">
        <f t="shared" si="2"/>
        <v>19</v>
      </c>
      <c r="M26" s="433">
        <v>19</v>
      </c>
      <c r="N26" s="32">
        <v>0</v>
      </c>
      <c r="O26" s="41">
        <f t="shared" si="4"/>
        <v>26</v>
      </c>
      <c r="P26" s="51">
        <v>17</v>
      </c>
      <c r="Q26" s="51">
        <v>9</v>
      </c>
      <c r="R26" s="51">
        <v>4</v>
      </c>
      <c r="S26" s="51">
        <v>6</v>
      </c>
      <c r="T26" s="51">
        <v>20</v>
      </c>
      <c r="U26" s="52">
        <v>1</v>
      </c>
      <c r="V26" s="53" t="s">
        <v>677</v>
      </c>
    </row>
    <row r="27" spans="1:22" s="73" customFormat="1" ht="17.100000000000001" customHeight="1">
      <c r="A27" s="50" t="s">
        <v>78</v>
      </c>
      <c r="B27" s="33">
        <f t="shared" si="1"/>
        <v>18</v>
      </c>
      <c r="C27" s="32">
        <v>8</v>
      </c>
      <c r="D27" s="32">
        <v>0</v>
      </c>
      <c r="E27" s="32">
        <v>10</v>
      </c>
      <c r="F27" s="32">
        <v>0</v>
      </c>
      <c r="G27" s="32">
        <v>0</v>
      </c>
      <c r="H27" s="32">
        <v>0</v>
      </c>
      <c r="I27" s="33">
        <f t="shared" si="3"/>
        <v>107</v>
      </c>
      <c r="J27" s="32">
        <v>68</v>
      </c>
      <c r="K27" s="32">
        <v>39</v>
      </c>
      <c r="L27" s="33">
        <f t="shared" si="2"/>
        <v>38</v>
      </c>
      <c r="M27" s="433">
        <v>38</v>
      </c>
      <c r="N27" s="32">
        <v>0</v>
      </c>
      <c r="O27" s="41">
        <f t="shared" si="4"/>
        <v>62</v>
      </c>
      <c r="P27" s="51">
        <v>25</v>
      </c>
      <c r="Q27" s="51">
        <v>37</v>
      </c>
      <c r="R27" s="51">
        <v>2</v>
      </c>
      <c r="S27" s="51">
        <v>9</v>
      </c>
      <c r="T27" s="51">
        <v>39</v>
      </c>
      <c r="U27" s="52">
        <v>8</v>
      </c>
      <c r="V27" s="53" t="s">
        <v>678</v>
      </c>
    </row>
    <row r="28" spans="1:22" s="73" customFormat="1" ht="17.100000000000001" customHeight="1">
      <c r="A28" s="50" t="s">
        <v>80</v>
      </c>
      <c r="B28" s="33">
        <f t="shared" si="1"/>
        <v>9</v>
      </c>
      <c r="C28" s="32">
        <v>4</v>
      </c>
      <c r="D28" s="32">
        <v>0</v>
      </c>
      <c r="E28" s="32">
        <v>4</v>
      </c>
      <c r="F28" s="32">
        <v>0</v>
      </c>
      <c r="G28" s="32">
        <v>0</v>
      </c>
      <c r="H28" s="32">
        <v>1</v>
      </c>
      <c r="I28" s="33">
        <f t="shared" si="3"/>
        <v>66</v>
      </c>
      <c r="J28" s="32">
        <v>47</v>
      </c>
      <c r="K28" s="32">
        <v>19</v>
      </c>
      <c r="L28" s="33">
        <f t="shared" si="2"/>
        <v>23</v>
      </c>
      <c r="M28" s="433">
        <v>23</v>
      </c>
      <c r="N28" s="32">
        <v>0</v>
      </c>
      <c r="O28" s="41">
        <f t="shared" si="4"/>
        <v>28</v>
      </c>
      <c r="P28" s="51">
        <v>18</v>
      </c>
      <c r="Q28" s="51">
        <v>10</v>
      </c>
      <c r="R28" s="51">
        <v>6</v>
      </c>
      <c r="S28" s="51">
        <v>7</v>
      </c>
      <c r="T28" s="51">
        <v>25</v>
      </c>
      <c r="U28" s="52">
        <v>3</v>
      </c>
      <c r="V28" s="53" t="s">
        <v>679</v>
      </c>
    </row>
    <row r="29" spans="1:22" s="73" customFormat="1" ht="17.100000000000001" customHeight="1">
      <c r="A29" s="50" t="s">
        <v>82</v>
      </c>
      <c r="B29" s="33">
        <f t="shared" si="1"/>
        <v>6</v>
      </c>
      <c r="C29" s="32">
        <v>2</v>
      </c>
      <c r="D29" s="32">
        <v>0</v>
      </c>
      <c r="E29" s="32">
        <v>4</v>
      </c>
      <c r="F29" s="32">
        <v>0</v>
      </c>
      <c r="G29" s="32">
        <v>0</v>
      </c>
      <c r="H29" s="32">
        <v>0</v>
      </c>
      <c r="I29" s="33">
        <f t="shared" si="3"/>
        <v>48</v>
      </c>
      <c r="J29" s="32">
        <v>35</v>
      </c>
      <c r="K29" s="32">
        <v>13</v>
      </c>
      <c r="L29" s="33">
        <f t="shared" si="2"/>
        <v>18</v>
      </c>
      <c r="M29" s="433">
        <v>18</v>
      </c>
      <c r="N29" s="32">
        <v>0</v>
      </c>
      <c r="O29" s="41">
        <f t="shared" si="4"/>
        <v>22</v>
      </c>
      <c r="P29" s="51">
        <v>6</v>
      </c>
      <c r="Q29" s="51">
        <v>16</v>
      </c>
      <c r="R29" s="51">
        <v>0</v>
      </c>
      <c r="S29" s="51">
        <v>7</v>
      </c>
      <c r="T29" s="51">
        <v>19</v>
      </c>
      <c r="U29" s="52">
        <v>2</v>
      </c>
      <c r="V29" s="53" t="s">
        <v>680</v>
      </c>
    </row>
    <row r="30" spans="1:22" s="73" customFormat="1" ht="17.100000000000001" customHeight="1">
      <c r="A30" s="50" t="s">
        <v>84</v>
      </c>
      <c r="B30" s="33">
        <f t="shared" si="1"/>
        <v>9</v>
      </c>
      <c r="C30" s="32">
        <v>4</v>
      </c>
      <c r="D30" s="32">
        <v>0</v>
      </c>
      <c r="E30" s="32">
        <v>5</v>
      </c>
      <c r="F30" s="32">
        <v>0</v>
      </c>
      <c r="G30" s="32">
        <v>0</v>
      </c>
      <c r="H30" s="32">
        <v>0</v>
      </c>
      <c r="I30" s="33">
        <f t="shared" si="3"/>
        <v>68</v>
      </c>
      <c r="J30" s="32">
        <v>50</v>
      </c>
      <c r="K30" s="32">
        <v>18</v>
      </c>
      <c r="L30" s="33">
        <f t="shared" si="2"/>
        <v>25</v>
      </c>
      <c r="M30" s="433">
        <v>25</v>
      </c>
      <c r="N30" s="32">
        <v>0</v>
      </c>
      <c r="O30" s="41">
        <f t="shared" si="4"/>
        <v>42</v>
      </c>
      <c r="P30" s="51">
        <v>17</v>
      </c>
      <c r="Q30" s="51">
        <v>25</v>
      </c>
      <c r="R30" s="51">
        <v>4</v>
      </c>
      <c r="S30" s="51">
        <v>6</v>
      </c>
      <c r="T30" s="51">
        <v>27</v>
      </c>
      <c r="U30" s="52">
        <v>4</v>
      </c>
      <c r="V30" s="53" t="s">
        <v>681</v>
      </c>
    </row>
    <row r="31" spans="1:22" s="73" customFormat="1" ht="17.100000000000001" customHeight="1">
      <c r="A31" s="50" t="s">
        <v>86</v>
      </c>
      <c r="B31" s="33">
        <f t="shared" si="1"/>
        <v>11</v>
      </c>
      <c r="C31" s="32">
        <v>4</v>
      </c>
      <c r="D31" s="32">
        <v>0</v>
      </c>
      <c r="E31" s="32">
        <v>6</v>
      </c>
      <c r="F31" s="32">
        <v>0</v>
      </c>
      <c r="G31" s="32">
        <v>0</v>
      </c>
      <c r="H31" s="32">
        <v>1</v>
      </c>
      <c r="I31" s="33">
        <f t="shared" si="3"/>
        <v>69</v>
      </c>
      <c r="J31" s="32">
        <v>49</v>
      </c>
      <c r="K31" s="32">
        <v>20</v>
      </c>
      <c r="L31" s="33">
        <f t="shared" si="2"/>
        <v>26</v>
      </c>
      <c r="M31" s="433">
        <v>26</v>
      </c>
      <c r="N31" s="32">
        <v>0</v>
      </c>
      <c r="O31" s="41">
        <f t="shared" si="4"/>
        <v>23</v>
      </c>
      <c r="P31" s="51">
        <v>17</v>
      </c>
      <c r="Q31" s="51">
        <v>6</v>
      </c>
      <c r="R31" s="51">
        <v>5</v>
      </c>
      <c r="S31" s="51">
        <v>9</v>
      </c>
      <c r="T31" s="51">
        <v>25</v>
      </c>
      <c r="U31" s="52">
        <v>5</v>
      </c>
      <c r="V31" s="53" t="s">
        <v>682</v>
      </c>
    </row>
    <row r="32" spans="1:22" s="73" customFormat="1" ht="17.100000000000001" customHeight="1">
      <c r="A32" s="50" t="s">
        <v>88</v>
      </c>
      <c r="B32" s="33">
        <f t="shared" si="1"/>
        <v>8</v>
      </c>
      <c r="C32" s="32">
        <v>2</v>
      </c>
      <c r="D32" s="32">
        <v>0</v>
      </c>
      <c r="E32" s="32">
        <v>6</v>
      </c>
      <c r="F32" s="32">
        <v>0</v>
      </c>
      <c r="G32" s="32">
        <v>0</v>
      </c>
      <c r="H32" s="32">
        <v>0</v>
      </c>
      <c r="I32" s="33">
        <f t="shared" si="3"/>
        <v>53</v>
      </c>
      <c r="J32" s="32">
        <v>35</v>
      </c>
      <c r="K32" s="32">
        <v>18</v>
      </c>
      <c r="L32" s="33">
        <f t="shared" si="2"/>
        <v>20</v>
      </c>
      <c r="M32" s="433">
        <v>20</v>
      </c>
      <c r="N32" s="32">
        <v>0</v>
      </c>
      <c r="O32" s="41">
        <f t="shared" si="4"/>
        <v>10</v>
      </c>
      <c r="P32" s="51">
        <v>7</v>
      </c>
      <c r="Q32" s="51">
        <v>3</v>
      </c>
      <c r="R32" s="51">
        <v>2</v>
      </c>
      <c r="S32" s="51">
        <v>6</v>
      </c>
      <c r="T32" s="51">
        <v>21</v>
      </c>
      <c r="U32" s="52">
        <v>1</v>
      </c>
      <c r="V32" s="53" t="s">
        <v>683</v>
      </c>
    </row>
    <row r="33" spans="1:22" s="73" customFormat="1" ht="17.100000000000001" customHeight="1">
      <c r="A33" s="50" t="s">
        <v>90</v>
      </c>
      <c r="B33" s="33">
        <f t="shared" si="1"/>
        <v>10</v>
      </c>
      <c r="C33" s="32">
        <v>2</v>
      </c>
      <c r="D33" s="32">
        <v>0</v>
      </c>
      <c r="E33" s="32">
        <v>8</v>
      </c>
      <c r="F33" s="32">
        <v>0</v>
      </c>
      <c r="G33" s="32">
        <v>0</v>
      </c>
      <c r="H33" s="32">
        <v>0</v>
      </c>
      <c r="I33" s="33">
        <f t="shared" si="3"/>
        <v>67</v>
      </c>
      <c r="J33" s="32">
        <v>48</v>
      </c>
      <c r="K33" s="32">
        <v>19</v>
      </c>
      <c r="L33" s="33">
        <f t="shared" si="2"/>
        <v>28</v>
      </c>
      <c r="M33" s="433">
        <v>28</v>
      </c>
      <c r="N33" s="32">
        <v>0</v>
      </c>
      <c r="O33" s="41">
        <f t="shared" si="4"/>
        <v>19</v>
      </c>
      <c r="P33" s="51">
        <v>19</v>
      </c>
      <c r="Q33" s="51">
        <v>0</v>
      </c>
      <c r="R33" s="51">
        <v>4</v>
      </c>
      <c r="S33" s="51">
        <v>10</v>
      </c>
      <c r="T33" s="51">
        <v>27</v>
      </c>
      <c r="U33" s="52">
        <v>9</v>
      </c>
      <c r="V33" s="53" t="s">
        <v>684</v>
      </c>
    </row>
    <row r="34" spans="1:22" s="73" customFormat="1" ht="17.100000000000001" customHeight="1">
      <c r="A34" s="50" t="s">
        <v>92</v>
      </c>
      <c r="B34" s="33">
        <f t="shared" si="1"/>
        <v>10</v>
      </c>
      <c r="C34" s="32">
        <v>5</v>
      </c>
      <c r="D34" s="32">
        <v>1</v>
      </c>
      <c r="E34" s="32">
        <v>3</v>
      </c>
      <c r="F34" s="32">
        <v>0</v>
      </c>
      <c r="G34" s="32">
        <v>0</v>
      </c>
      <c r="H34" s="32">
        <v>1</v>
      </c>
      <c r="I34" s="33">
        <f t="shared" si="3"/>
        <v>83</v>
      </c>
      <c r="J34" s="32">
        <v>59</v>
      </c>
      <c r="K34" s="32">
        <v>24</v>
      </c>
      <c r="L34" s="33">
        <f t="shared" si="2"/>
        <v>46</v>
      </c>
      <c r="M34" s="433">
        <v>46</v>
      </c>
      <c r="N34" s="32">
        <v>0</v>
      </c>
      <c r="O34" s="41">
        <f t="shared" si="4"/>
        <v>33</v>
      </c>
      <c r="P34" s="51">
        <v>25</v>
      </c>
      <c r="Q34" s="51">
        <v>8</v>
      </c>
      <c r="R34" s="51">
        <v>9</v>
      </c>
      <c r="S34" s="51">
        <v>12</v>
      </c>
      <c r="T34" s="51">
        <v>41</v>
      </c>
      <c r="U34" s="52">
        <v>13</v>
      </c>
      <c r="V34" s="53" t="s">
        <v>685</v>
      </c>
    </row>
    <row r="35" spans="1:22" s="73" customFormat="1" ht="17.100000000000001" customHeight="1">
      <c r="A35" s="50" t="s">
        <v>94</v>
      </c>
      <c r="B35" s="33">
        <f t="shared" si="1"/>
        <v>13</v>
      </c>
      <c r="C35" s="32">
        <v>5</v>
      </c>
      <c r="D35" s="32">
        <v>1</v>
      </c>
      <c r="E35" s="32">
        <v>7</v>
      </c>
      <c r="F35" s="32">
        <v>0</v>
      </c>
      <c r="G35" s="32">
        <v>0</v>
      </c>
      <c r="H35" s="32">
        <v>0</v>
      </c>
      <c r="I35" s="33">
        <f t="shared" si="3"/>
        <v>78</v>
      </c>
      <c r="J35" s="32">
        <v>52</v>
      </c>
      <c r="K35" s="32">
        <v>26</v>
      </c>
      <c r="L35" s="33">
        <f t="shared" si="2"/>
        <v>30</v>
      </c>
      <c r="M35" s="433">
        <v>30</v>
      </c>
      <c r="N35" s="32">
        <v>0</v>
      </c>
      <c r="O35" s="41">
        <f t="shared" si="4"/>
        <v>51</v>
      </c>
      <c r="P35" s="51">
        <v>23</v>
      </c>
      <c r="Q35" s="51">
        <v>28</v>
      </c>
      <c r="R35" s="51">
        <v>11</v>
      </c>
      <c r="S35" s="51">
        <v>5</v>
      </c>
      <c r="T35" s="51">
        <v>30</v>
      </c>
      <c r="U35" s="52">
        <v>3</v>
      </c>
      <c r="V35" s="53" t="s">
        <v>686</v>
      </c>
    </row>
    <row r="36" spans="1:22" s="73" customFormat="1" ht="17.100000000000001" customHeight="1">
      <c r="A36" s="50" t="s">
        <v>96</v>
      </c>
      <c r="B36" s="33">
        <f t="shared" si="1"/>
        <v>10</v>
      </c>
      <c r="C36" s="32">
        <v>5</v>
      </c>
      <c r="D36" s="32">
        <v>0</v>
      </c>
      <c r="E36" s="32">
        <v>5</v>
      </c>
      <c r="F36" s="32">
        <v>0</v>
      </c>
      <c r="G36" s="32">
        <v>0</v>
      </c>
      <c r="H36" s="32">
        <v>0</v>
      </c>
      <c r="I36" s="33">
        <f t="shared" si="3"/>
        <v>77</v>
      </c>
      <c r="J36" s="32">
        <v>63</v>
      </c>
      <c r="K36" s="32">
        <v>14</v>
      </c>
      <c r="L36" s="33">
        <f t="shared" si="2"/>
        <v>33</v>
      </c>
      <c r="M36" s="433">
        <v>33</v>
      </c>
      <c r="N36" s="32">
        <v>0</v>
      </c>
      <c r="O36" s="41">
        <f t="shared" si="4"/>
        <v>16</v>
      </c>
      <c r="P36" s="51">
        <v>11</v>
      </c>
      <c r="Q36" s="51">
        <v>5</v>
      </c>
      <c r="R36" s="51">
        <v>2</v>
      </c>
      <c r="S36" s="51">
        <v>8</v>
      </c>
      <c r="T36" s="51">
        <v>34</v>
      </c>
      <c r="U36" s="52">
        <v>5</v>
      </c>
      <c r="V36" s="53" t="s">
        <v>687</v>
      </c>
    </row>
    <row r="37" spans="1:22" s="73" customFormat="1" ht="17.100000000000001" customHeight="1">
      <c r="A37" s="50" t="s">
        <v>98</v>
      </c>
      <c r="B37" s="33">
        <v>10</v>
      </c>
      <c r="C37" s="32">
        <v>8</v>
      </c>
      <c r="D37" s="32">
        <v>0</v>
      </c>
      <c r="E37" s="32">
        <v>2</v>
      </c>
      <c r="F37" s="32">
        <v>0</v>
      </c>
      <c r="G37" s="32">
        <v>0</v>
      </c>
      <c r="H37" s="32">
        <v>0</v>
      </c>
      <c r="I37" s="33">
        <v>82</v>
      </c>
      <c r="J37" s="32">
        <v>64</v>
      </c>
      <c r="K37" s="32">
        <v>18</v>
      </c>
      <c r="L37" s="33">
        <v>30</v>
      </c>
      <c r="M37" s="433">
        <v>30</v>
      </c>
      <c r="N37" s="32">
        <v>0</v>
      </c>
      <c r="O37" s="41">
        <v>19</v>
      </c>
      <c r="P37" s="51">
        <v>15</v>
      </c>
      <c r="Q37" s="51">
        <v>4</v>
      </c>
      <c r="R37" s="51">
        <v>5</v>
      </c>
      <c r="S37" s="51">
        <v>10</v>
      </c>
      <c r="T37" s="51">
        <v>32</v>
      </c>
      <c r="U37" s="52">
        <v>0</v>
      </c>
      <c r="V37" s="53" t="s">
        <v>688</v>
      </c>
    </row>
    <row r="38" spans="1:22" s="73" customFormat="1" ht="17.100000000000001" customHeight="1" thickBot="1">
      <c r="A38" s="254" t="s">
        <v>100</v>
      </c>
      <c r="B38" s="55">
        <f t="shared" si="1"/>
        <v>5</v>
      </c>
      <c r="C38" s="36">
        <v>3</v>
      </c>
      <c r="D38" s="36">
        <v>0</v>
      </c>
      <c r="E38" s="36">
        <v>1</v>
      </c>
      <c r="F38" s="36">
        <v>0</v>
      </c>
      <c r="G38" s="36">
        <v>0</v>
      </c>
      <c r="H38" s="36">
        <v>1</v>
      </c>
      <c r="I38" s="37">
        <f t="shared" si="3"/>
        <v>35</v>
      </c>
      <c r="J38" s="56">
        <v>30</v>
      </c>
      <c r="K38" s="56">
        <v>5</v>
      </c>
      <c r="L38" s="37">
        <f t="shared" si="2"/>
        <v>8</v>
      </c>
      <c r="M38" s="434">
        <v>8</v>
      </c>
      <c r="N38" s="36">
        <v>0</v>
      </c>
      <c r="O38" s="37">
        <f t="shared" si="4"/>
        <v>9</v>
      </c>
      <c r="P38" s="56">
        <v>5</v>
      </c>
      <c r="Q38" s="56">
        <v>4</v>
      </c>
      <c r="R38" s="56">
        <v>4</v>
      </c>
      <c r="S38" s="56">
        <v>8</v>
      </c>
      <c r="T38" s="56">
        <v>6</v>
      </c>
      <c r="U38" s="57">
        <v>6</v>
      </c>
      <c r="V38" s="255" t="s">
        <v>689</v>
      </c>
    </row>
    <row r="39" spans="1:22" s="156" customFormat="1" ht="11.1" customHeight="1">
      <c r="A39" s="280" t="s">
        <v>396</v>
      </c>
      <c r="B39" s="257"/>
      <c r="C39" s="257"/>
      <c r="D39" s="257"/>
      <c r="E39" s="257"/>
      <c r="F39" s="257"/>
      <c r="H39" s="257"/>
      <c r="I39" s="168"/>
      <c r="J39" s="168"/>
      <c r="K39" s="168"/>
      <c r="L39" s="99"/>
      <c r="M39" s="99"/>
      <c r="N39" s="99"/>
      <c r="P39" s="168"/>
      <c r="Q39" s="168"/>
      <c r="R39" s="168"/>
      <c r="S39" s="168"/>
      <c r="T39" s="168"/>
      <c r="V39" s="99" t="s">
        <v>397</v>
      </c>
    </row>
    <row r="40" spans="1:22" ht="12" customHeight="1">
      <c r="A40" s="280" t="s">
        <v>1124</v>
      </c>
    </row>
  </sheetData>
  <sheetProtection selectLockedCells="1"/>
  <mergeCells count="29">
    <mergeCell ref="H7:H9"/>
    <mergeCell ref="I6:K6"/>
    <mergeCell ref="A4:L4"/>
    <mergeCell ref="O4:V4"/>
    <mergeCell ref="A6:A9"/>
    <mergeCell ref="O7:O9"/>
    <mergeCell ref="P7:P9"/>
    <mergeCell ref="L6:N6"/>
    <mergeCell ref="T7:T9"/>
    <mergeCell ref="V6:V9"/>
    <mergeCell ref="U6:U9"/>
    <mergeCell ref="Q7:Q9"/>
    <mergeCell ref="S7:S9"/>
    <mergeCell ref="A3:K3"/>
    <mergeCell ref="L3:V3"/>
    <mergeCell ref="B6:H6"/>
    <mergeCell ref="B7:B9"/>
    <mergeCell ref="C7:C9"/>
    <mergeCell ref="D7:D9"/>
    <mergeCell ref="G7:G9"/>
    <mergeCell ref="E7:E9"/>
    <mergeCell ref="J7:J9"/>
    <mergeCell ref="K7:K9"/>
    <mergeCell ref="M7:M9"/>
    <mergeCell ref="N7:N9"/>
    <mergeCell ref="S6:T6"/>
    <mergeCell ref="R6:R9"/>
    <mergeCell ref="O6:Q6"/>
    <mergeCell ref="F7:F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11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4.375" style="105" customWidth="1"/>
    <col min="2" max="17" width="8.5" style="165" customWidth="1"/>
    <col min="18" max="18" width="14.375" style="67" customWidth="1"/>
    <col min="19" max="16384" width="9" style="67"/>
  </cols>
  <sheetData>
    <row r="1" spans="1:18" s="73" customFormat="1" ht="14.1" customHeight="1">
      <c r="A1" s="65" t="s">
        <v>1166</v>
      </c>
      <c r="B1" s="103"/>
      <c r="C1" s="103"/>
      <c r="D1" s="103"/>
      <c r="E1" s="103"/>
      <c r="F1" s="103"/>
      <c r="G1" s="103"/>
      <c r="H1" s="103"/>
      <c r="I1" s="128"/>
      <c r="J1" s="103"/>
      <c r="K1" s="103"/>
      <c r="L1" s="103"/>
      <c r="M1" s="103"/>
      <c r="N1" s="103"/>
      <c r="O1" s="103"/>
      <c r="P1" s="103"/>
      <c r="Q1" s="103"/>
      <c r="R1" s="66" t="s">
        <v>1167</v>
      </c>
    </row>
    <row r="2" spans="1:18" ht="14.1" customHeight="1">
      <c r="A2" s="65"/>
      <c r="I2" s="128"/>
      <c r="R2" s="66"/>
    </row>
    <row r="3" spans="1:18" s="70" customFormat="1" ht="20.100000000000001" customHeight="1">
      <c r="A3" s="446" t="s">
        <v>482</v>
      </c>
      <c r="B3" s="446"/>
      <c r="C3" s="446"/>
      <c r="D3" s="446"/>
      <c r="E3" s="446"/>
      <c r="F3" s="446"/>
      <c r="G3" s="446"/>
      <c r="H3" s="446"/>
      <c r="I3" s="446"/>
      <c r="J3" s="446" t="s">
        <v>483</v>
      </c>
      <c r="K3" s="446"/>
      <c r="L3" s="446"/>
      <c r="M3" s="446"/>
      <c r="N3" s="446"/>
      <c r="O3" s="446"/>
      <c r="P3" s="446"/>
      <c r="Q3" s="446"/>
      <c r="R3" s="446"/>
    </row>
    <row r="4" spans="1:18" s="71" customFormat="1" ht="24" customHeight="1">
      <c r="A4" s="452"/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</row>
    <row r="5" spans="1:18" s="73" customFormat="1" ht="18" customHeight="1" thickBot="1">
      <c r="A5" s="53" t="s">
        <v>398</v>
      </c>
      <c r="R5" s="66" t="s">
        <v>538</v>
      </c>
    </row>
    <row r="6" spans="1:18" s="73" customFormat="1" ht="15.2" customHeight="1">
      <c r="A6" s="513" t="s">
        <v>987</v>
      </c>
      <c r="B6" s="554" t="s">
        <v>399</v>
      </c>
      <c r="C6" s="448"/>
      <c r="D6" s="448"/>
      <c r="E6" s="448"/>
      <c r="F6" s="448"/>
      <c r="G6" s="448"/>
      <c r="H6" s="448"/>
      <c r="I6" s="457"/>
      <c r="J6" s="469" t="s">
        <v>400</v>
      </c>
      <c r="K6" s="448"/>
      <c r="L6" s="448"/>
      <c r="M6" s="448"/>
      <c r="N6" s="448"/>
      <c r="O6" s="448"/>
      <c r="P6" s="448"/>
      <c r="Q6" s="771"/>
      <c r="R6" s="532" t="s">
        <v>731</v>
      </c>
    </row>
    <row r="7" spans="1:18" s="73" customFormat="1" ht="15.2" customHeight="1">
      <c r="A7" s="772"/>
      <c r="B7" s="450" t="s">
        <v>401</v>
      </c>
      <c r="C7" s="454"/>
      <c r="D7" s="454" t="s">
        <v>732</v>
      </c>
      <c r="E7" s="454"/>
      <c r="F7" s="454" t="s">
        <v>402</v>
      </c>
      <c r="G7" s="454"/>
      <c r="H7" s="454" t="s">
        <v>403</v>
      </c>
      <c r="I7" s="460"/>
      <c r="J7" s="463" t="s">
        <v>401</v>
      </c>
      <c r="K7" s="454"/>
      <c r="L7" s="454" t="s">
        <v>732</v>
      </c>
      <c r="M7" s="454"/>
      <c r="N7" s="454" t="s">
        <v>402</v>
      </c>
      <c r="O7" s="454"/>
      <c r="P7" s="454" t="s">
        <v>403</v>
      </c>
      <c r="Q7" s="472"/>
      <c r="R7" s="534"/>
    </row>
    <row r="8" spans="1:18" s="73" customFormat="1" ht="12.75" customHeight="1">
      <c r="A8" s="772"/>
      <c r="B8" s="474" t="s">
        <v>733</v>
      </c>
      <c r="C8" s="458" t="s">
        <v>734</v>
      </c>
      <c r="D8" s="458" t="s">
        <v>733</v>
      </c>
      <c r="E8" s="458" t="s">
        <v>734</v>
      </c>
      <c r="F8" s="458" t="s">
        <v>733</v>
      </c>
      <c r="G8" s="458" t="s">
        <v>734</v>
      </c>
      <c r="H8" s="458" t="s">
        <v>733</v>
      </c>
      <c r="I8" s="459" t="s">
        <v>734</v>
      </c>
      <c r="J8" s="462" t="s">
        <v>733</v>
      </c>
      <c r="K8" s="458" t="s">
        <v>734</v>
      </c>
      <c r="L8" s="458" t="s">
        <v>733</v>
      </c>
      <c r="M8" s="458" t="s">
        <v>734</v>
      </c>
      <c r="N8" s="458" t="s">
        <v>733</v>
      </c>
      <c r="O8" s="458" t="s">
        <v>734</v>
      </c>
      <c r="P8" s="458" t="s">
        <v>733</v>
      </c>
      <c r="Q8" s="471" t="s">
        <v>734</v>
      </c>
      <c r="R8" s="534"/>
    </row>
    <row r="9" spans="1:18" s="73" customFormat="1" ht="12.75" customHeight="1">
      <c r="A9" s="773"/>
      <c r="B9" s="552"/>
      <c r="C9" s="553"/>
      <c r="D9" s="553"/>
      <c r="E9" s="553"/>
      <c r="F9" s="553"/>
      <c r="G9" s="553"/>
      <c r="H9" s="553"/>
      <c r="I9" s="555"/>
      <c r="J9" s="559"/>
      <c r="K9" s="553"/>
      <c r="L9" s="553"/>
      <c r="M9" s="553"/>
      <c r="N9" s="553"/>
      <c r="O9" s="553"/>
      <c r="P9" s="553"/>
      <c r="Q9" s="774"/>
      <c r="R9" s="535"/>
    </row>
    <row r="10" spans="1:18" s="79" customFormat="1" ht="17.100000000000001" customHeight="1">
      <c r="A10" s="40" t="s">
        <v>14</v>
      </c>
      <c r="B10" s="33">
        <v>81795</v>
      </c>
      <c r="C10" s="33">
        <v>254370.28100000002</v>
      </c>
      <c r="D10" s="33">
        <v>66234</v>
      </c>
      <c r="E10" s="33">
        <v>231329.78800000006</v>
      </c>
      <c r="F10" s="33">
        <v>8395</v>
      </c>
      <c r="G10" s="33">
        <v>15418.916999999998</v>
      </c>
      <c r="H10" s="33">
        <v>7166</v>
      </c>
      <c r="I10" s="33">
        <v>7621.5760000000009</v>
      </c>
      <c r="J10" s="41">
        <v>342.85599999999999</v>
      </c>
      <c r="K10" s="41">
        <v>326.51900000000001</v>
      </c>
      <c r="L10" s="41">
        <v>184.482</v>
      </c>
      <c r="M10" s="41">
        <v>230.75900000000001</v>
      </c>
      <c r="N10" s="41">
        <v>3.129</v>
      </c>
      <c r="O10" s="41">
        <v>68.727000000000004</v>
      </c>
      <c r="P10" s="41">
        <v>155.245</v>
      </c>
      <c r="Q10" s="42">
        <v>27.032999999999998</v>
      </c>
      <c r="R10" s="43" t="s">
        <v>14</v>
      </c>
    </row>
    <row r="11" spans="1:18" s="79" customFormat="1" ht="17.100000000000001" customHeight="1">
      <c r="A11" s="40" t="s">
        <v>430</v>
      </c>
      <c r="B11" s="33">
        <v>71570.600000000006</v>
      </c>
      <c r="C11" s="33">
        <v>248967</v>
      </c>
      <c r="D11" s="33">
        <v>57055.3</v>
      </c>
      <c r="E11" s="33">
        <v>225281</v>
      </c>
      <c r="F11" s="33">
        <v>7285.4000000000005</v>
      </c>
      <c r="G11" s="33">
        <v>15360</v>
      </c>
      <c r="H11" s="33">
        <v>7229.9</v>
      </c>
      <c r="I11" s="33">
        <v>8326</v>
      </c>
      <c r="J11" s="41">
        <v>287.30899999999997</v>
      </c>
      <c r="K11" s="41">
        <v>541</v>
      </c>
      <c r="L11" s="41">
        <v>121.49999999999999</v>
      </c>
      <c r="M11" s="41">
        <v>448</v>
      </c>
      <c r="N11" s="41">
        <v>6.1529999999999996</v>
      </c>
      <c r="O11" s="41">
        <v>67</v>
      </c>
      <c r="P11" s="41">
        <v>159.65599999999998</v>
      </c>
      <c r="Q11" s="42">
        <v>26</v>
      </c>
      <c r="R11" s="43" t="s">
        <v>430</v>
      </c>
    </row>
    <row r="12" spans="1:18" s="79" customFormat="1" ht="17.100000000000001" customHeight="1">
      <c r="A12" s="40" t="s">
        <v>790</v>
      </c>
      <c r="B12" s="33">
        <v>78767.758999999991</v>
      </c>
      <c r="C12" s="33">
        <v>244330</v>
      </c>
      <c r="D12" s="33">
        <v>62743.266000000018</v>
      </c>
      <c r="E12" s="33">
        <v>220062</v>
      </c>
      <c r="F12" s="33">
        <v>8258.2109999999975</v>
      </c>
      <c r="G12" s="33">
        <v>15926</v>
      </c>
      <c r="H12" s="33">
        <v>7766.282000000002</v>
      </c>
      <c r="I12" s="33">
        <v>8342</v>
      </c>
      <c r="J12" s="41">
        <v>281.37100000000004</v>
      </c>
      <c r="K12" s="41">
        <v>347</v>
      </c>
      <c r="L12" s="41">
        <v>122.14500000000001</v>
      </c>
      <c r="M12" s="41">
        <v>248</v>
      </c>
      <c r="N12" s="41">
        <v>6.4069999999999991</v>
      </c>
      <c r="O12" s="41">
        <v>72</v>
      </c>
      <c r="P12" s="41">
        <v>152.81899999999993</v>
      </c>
      <c r="Q12" s="42">
        <v>27</v>
      </c>
      <c r="R12" s="43" t="s">
        <v>790</v>
      </c>
    </row>
    <row r="13" spans="1:18" s="79" customFormat="1" ht="17.100000000000001" customHeight="1">
      <c r="A13" s="40" t="s">
        <v>976</v>
      </c>
      <c r="B13" s="33">
        <v>72903.521999999997</v>
      </c>
      <c r="C13" s="33">
        <v>242523</v>
      </c>
      <c r="D13" s="33">
        <v>55567.32699999999</v>
      </c>
      <c r="E13" s="33">
        <v>216924</v>
      </c>
      <c r="F13" s="33">
        <v>7680.4740000000002</v>
      </c>
      <c r="G13" s="33">
        <v>15671</v>
      </c>
      <c r="H13" s="33">
        <v>9655.7209999999977</v>
      </c>
      <c r="I13" s="33">
        <v>9928</v>
      </c>
      <c r="J13" s="41">
        <v>364.82299999999998</v>
      </c>
      <c r="K13" s="41">
        <v>161.70000000000002</v>
      </c>
      <c r="L13" s="41">
        <v>132.43200000000002</v>
      </c>
      <c r="M13" s="41">
        <v>53.100000000000009</v>
      </c>
      <c r="N13" s="41">
        <v>47</v>
      </c>
      <c r="O13" s="41">
        <v>80.3</v>
      </c>
      <c r="P13" s="41">
        <v>185.98299999999995</v>
      </c>
      <c r="Q13" s="42">
        <v>28.300000000000004</v>
      </c>
      <c r="R13" s="43" t="s">
        <v>976</v>
      </c>
    </row>
    <row r="14" spans="1:18" s="79" customFormat="1" ht="17.100000000000001" customHeight="1">
      <c r="A14" s="44" t="s">
        <v>1069</v>
      </c>
      <c r="B14" s="45">
        <f t="shared" ref="B14:Q14" si="0">SUM(B16:B40)</f>
        <v>68254</v>
      </c>
      <c r="C14" s="45">
        <f t="shared" si="0"/>
        <v>236203</v>
      </c>
      <c r="D14" s="45">
        <f t="shared" si="0"/>
        <v>53003</v>
      </c>
      <c r="E14" s="45">
        <f t="shared" si="0"/>
        <v>210663</v>
      </c>
      <c r="F14" s="45">
        <f t="shared" si="0"/>
        <v>7696</v>
      </c>
      <c r="G14" s="45">
        <f t="shared" si="0"/>
        <v>15847</v>
      </c>
      <c r="H14" s="45">
        <f t="shared" si="0"/>
        <v>7555</v>
      </c>
      <c r="I14" s="45">
        <f t="shared" si="0"/>
        <v>9693</v>
      </c>
      <c r="J14" s="46">
        <f t="shared" si="0"/>
        <v>335.32</v>
      </c>
      <c r="K14" s="46">
        <f t="shared" si="0"/>
        <v>225.25</v>
      </c>
      <c r="L14" s="46">
        <f t="shared" si="0"/>
        <v>96.8</v>
      </c>
      <c r="M14" s="46">
        <f t="shared" si="0"/>
        <v>79.239999999999995</v>
      </c>
      <c r="N14" s="46">
        <f t="shared" si="0"/>
        <v>41.01</v>
      </c>
      <c r="O14" s="46">
        <f t="shared" si="0"/>
        <v>117.63</v>
      </c>
      <c r="P14" s="46">
        <f t="shared" si="0"/>
        <v>197.51</v>
      </c>
      <c r="Q14" s="47">
        <f t="shared" si="0"/>
        <v>28.38</v>
      </c>
      <c r="R14" s="48" t="s">
        <v>1069</v>
      </c>
    </row>
    <row r="15" spans="1:18" s="73" customFormat="1" ht="18.2" customHeight="1">
      <c r="A15" s="50"/>
      <c r="B15" s="33"/>
      <c r="C15" s="33"/>
      <c r="D15" s="33"/>
      <c r="E15" s="33"/>
      <c r="F15" s="33"/>
      <c r="G15" s="33"/>
      <c r="H15" s="33"/>
      <c r="I15" s="33"/>
      <c r="J15" s="41"/>
      <c r="K15" s="41"/>
      <c r="L15" s="41"/>
      <c r="M15" s="41"/>
      <c r="N15" s="41"/>
      <c r="O15" s="41"/>
      <c r="P15" s="41"/>
      <c r="Q15" s="42"/>
      <c r="R15" s="104"/>
    </row>
    <row r="16" spans="1:18" s="73" customFormat="1" ht="16.7" customHeight="1">
      <c r="A16" s="50" t="s">
        <v>735</v>
      </c>
      <c r="B16" s="33">
        <f>D16+F16+H16</f>
        <v>10022</v>
      </c>
      <c r="C16" s="33">
        <f>E16+G16+I16</f>
        <v>40405</v>
      </c>
      <c r="D16" s="51">
        <v>7627</v>
      </c>
      <c r="E16" s="51">
        <v>35358</v>
      </c>
      <c r="F16" s="51">
        <v>1505</v>
      </c>
      <c r="G16" s="51">
        <v>3215</v>
      </c>
      <c r="H16" s="51">
        <v>890</v>
      </c>
      <c r="I16" s="51">
        <v>1832</v>
      </c>
      <c r="J16" s="299">
        <f>L16+N16+P16</f>
        <v>73</v>
      </c>
      <c r="K16" s="299">
        <f>M16+O16+Q16</f>
        <v>43</v>
      </c>
      <c r="L16" s="61">
        <v>32</v>
      </c>
      <c r="M16" s="61">
        <v>18</v>
      </c>
      <c r="N16" s="61">
        <v>11</v>
      </c>
      <c r="O16" s="61">
        <v>20</v>
      </c>
      <c r="P16" s="61">
        <v>30</v>
      </c>
      <c r="Q16" s="300">
        <v>5</v>
      </c>
      <c r="R16" s="53" t="s">
        <v>736</v>
      </c>
    </row>
    <row r="17" spans="1:18" s="73" customFormat="1" ht="16.7" customHeight="1">
      <c r="A17" s="50" t="s">
        <v>737</v>
      </c>
      <c r="B17" s="33">
        <f>D17+F17+H17</f>
        <v>6116</v>
      </c>
      <c r="C17" s="33">
        <f t="shared" ref="C17:C40" si="1">E17+G17+I17</f>
        <v>22253</v>
      </c>
      <c r="D17" s="51">
        <v>4758</v>
      </c>
      <c r="E17" s="51">
        <v>19596</v>
      </c>
      <c r="F17" s="51">
        <v>868</v>
      </c>
      <c r="G17" s="51">
        <v>1727</v>
      </c>
      <c r="H17" s="51">
        <v>490</v>
      </c>
      <c r="I17" s="51">
        <v>930</v>
      </c>
      <c r="J17" s="299">
        <f t="shared" ref="J17:J40" si="2">L17+N17+P17</f>
        <v>28</v>
      </c>
      <c r="K17" s="299">
        <f t="shared" ref="K17:K40" si="3">M17+O17+Q17</f>
        <v>27</v>
      </c>
      <c r="L17" s="61">
        <v>6</v>
      </c>
      <c r="M17" s="61">
        <v>8</v>
      </c>
      <c r="N17" s="61">
        <v>0</v>
      </c>
      <c r="O17" s="61">
        <v>15</v>
      </c>
      <c r="P17" s="61">
        <v>22</v>
      </c>
      <c r="Q17" s="300">
        <v>4</v>
      </c>
      <c r="R17" s="53" t="s">
        <v>738</v>
      </c>
    </row>
    <row r="18" spans="1:18" s="73" customFormat="1" ht="16.7" customHeight="1">
      <c r="A18" s="50" t="s">
        <v>739</v>
      </c>
      <c r="B18" s="33">
        <f t="shared" ref="B18:B40" si="4">D18+F18+H18</f>
        <v>3177</v>
      </c>
      <c r="C18" s="33">
        <f t="shared" si="1"/>
        <v>10874</v>
      </c>
      <c r="D18" s="51">
        <v>2369</v>
      </c>
      <c r="E18" s="51">
        <v>9753</v>
      </c>
      <c r="F18" s="51">
        <v>483</v>
      </c>
      <c r="G18" s="51">
        <v>719</v>
      </c>
      <c r="H18" s="51">
        <v>325</v>
      </c>
      <c r="I18" s="51">
        <v>402</v>
      </c>
      <c r="J18" s="299">
        <f t="shared" si="2"/>
        <v>12</v>
      </c>
      <c r="K18" s="299">
        <f t="shared" si="3"/>
        <v>9</v>
      </c>
      <c r="L18" s="61">
        <v>5</v>
      </c>
      <c r="M18" s="61">
        <v>4</v>
      </c>
      <c r="N18" s="61">
        <v>1</v>
      </c>
      <c r="O18" s="61">
        <v>4</v>
      </c>
      <c r="P18" s="61">
        <v>6</v>
      </c>
      <c r="Q18" s="300">
        <v>1</v>
      </c>
      <c r="R18" s="53" t="s">
        <v>740</v>
      </c>
    </row>
    <row r="19" spans="1:18" s="73" customFormat="1" ht="16.7" customHeight="1">
      <c r="A19" s="50" t="s">
        <v>741</v>
      </c>
      <c r="B19" s="33">
        <f t="shared" si="4"/>
        <v>839</v>
      </c>
      <c r="C19" s="33">
        <f t="shared" si="1"/>
        <v>0</v>
      </c>
      <c r="D19" s="51">
        <v>817</v>
      </c>
      <c r="E19" s="51">
        <v>0</v>
      </c>
      <c r="F19" s="51">
        <v>18</v>
      </c>
      <c r="G19" s="51">
        <v>0</v>
      </c>
      <c r="H19" s="51">
        <v>4</v>
      </c>
      <c r="I19" s="51">
        <v>0</v>
      </c>
      <c r="J19" s="299">
        <f t="shared" si="2"/>
        <v>0</v>
      </c>
      <c r="K19" s="299">
        <f t="shared" si="3"/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301" t="s">
        <v>742</v>
      </c>
    </row>
    <row r="20" spans="1:18" s="73" customFormat="1" ht="16.7" customHeight="1">
      <c r="A20" s="50" t="s">
        <v>743</v>
      </c>
      <c r="B20" s="33">
        <f t="shared" si="4"/>
        <v>4514</v>
      </c>
      <c r="C20" s="33">
        <f t="shared" si="1"/>
        <v>16328</v>
      </c>
      <c r="D20" s="51">
        <v>3384</v>
      </c>
      <c r="E20" s="51">
        <v>14776</v>
      </c>
      <c r="F20" s="51">
        <v>568</v>
      </c>
      <c r="G20" s="51">
        <v>960</v>
      </c>
      <c r="H20" s="51">
        <v>562</v>
      </c>
      <c r="I20" s="51">
        <v>592</v>
      </c>
      <c r="J20" s="299">
        <f t="shared" si="2"/>
        <v>9</v>
      </c>
      <c r="K20" s="299">
        <f t="shared" si="3"/>
        <v>6</v>
      </c>
      <c r="L20" s="61">
        <v>2</v>
      </c>
      <c r="M20" s="61">
        <v>1</v>
      </c>
      <c r="N20" s="61">
        <v>0</v>
      </c>
      <c r="O20" s="61">
        <v>4</v>
      </c>
      <c r="P20" s="61">
        <v>7</v>
      </c>
      <c r="Q20" s="300">
        <v>1</v>
      </c>
      <c r="R20" s="53" t="s">
        <v>744</v>
      </c>
    </row>
    <row r="21" spans="1:18" s="73" customFormat="1" ht="16.7" customHeight="1">
      <c r="A21" s="50" t="s">
        <v>745</v>
      </c>
      <c r="B21" s="33">
        <f t="shared" si="4"/>
        <v>7418</v>
      </c>
      <c r="C21" s="33">
        <f t="shared" si="1"/>
        <v>32457</v>
      </c>
      <c r="D21" s="51">
        <v>5713</v>
      </c>
      <c r="E21" s="51">
        <v>28433</v>
      </c>
      <c r="F21" s="51">
        <v>1008</v>
      </c>
      <c r="G21" s="51">
        <v>2338</v>
      </c>
      <c r="H21" s="51">
        <v>697</v>
      </c>
      <c r="I21" s="51">
        <v>1686</v>
      </c>
      <c r="J21" s="299">
        <f t="shared" si="2"/>
        <v>40</v>
      </c>
      <c r="K21" s="299">
        <f t="shared" si="3"/>
        <v>33</v>
      </c>
      <c r="L21" s="61">
        <v>5</v>
      </c>
      <c r="M21" s="61">
        <v>4</v>
      </c>
      <c r="N21" s="61">
        <v>2</v>
      </c>
      <c r="O21" s="61">
        <v>24</v>
      </c>
      <c r="P21" s="61">
        <v>33</v>
      </c>
      <c r="Q21" s="300">
        <v>5</v>
      </c>
      <c r="R21" s="53" t="s">
        <v>746</v>
      </c>
    </row>
    <row r="22" spans="1:18" s="73" customFormat="1" ht="16.7" customHeight="1">
      <c r="A22" s="50" t="s">
        <v>747</v>
      </c>
      <c r="B22" s="33">
        <f t="shared" si="4"/>
        <v>3148</v>
      </c>
      <c r="C22" s="33">
        <f t="shared" si="1"/>
        <v>10069</v>
      </c>
      <c r="D22" s="51">
        <v>2644</v>
      </c>
      <c r="E22" s="51">
        <v>9153</v>
      </c>
      <c r="F22" s="51">
        <v>218</v>
      </c>
      <c r="G22" s="51">
        <v>509</v>
      </c>
      <c r="H22" s="51">
        <v>286</v>
      </c>
      <c r="I22" s="51">
        <v>407</v>
      </c>
      <c r="J22" s="299">
        <f t="shared" si="2"/>
        <v>6</v>
      </c>
      <c r="K22" s="299">
        <f t="shared" si="3"/>
        <v>4</v>
      </c>
      <c r="L22" s="61">
        <v>1</v>
      </c>
      <c r="M22" s="61">
        <v>0</v>
      </c>
      <c r="N22" s="61">
        <v>0</v>
      </c>
      <c r="O22" s="61">
        <v>3</v>
      </c>
      <c r="P22" s="61">
        <v>5</v>
      </c>
      <c r="Q22" s="300">
        <v>1</v>
      </c>
      <c r="R22" s="53" t="s">
        <v>748</v>
      </c>
    </row>
    <row r="23" spans="1:18" s="73" customFormat="1" ht="16.7" customHeight="1">
      <c r="A23" s="50" t="s">
        <v>585</v>
      </c>
      <c r="B23" s="33">
        <f t="shared" si="4"/>
        <v>2943</v>
      </c>
      <c r="C23" s="33">
        <f t="shared" si="1"/>
        <v>8681</v>
      </c>
      <c r="D23" s="51">
        <v>2396</v>
      </c>
      <c r="E23" s="51">
        <v>7771</v>
      </c>
      <c r="F23" s="51">
        <v>292</v>
      </c>
      <c r="G23" s="51">
        <v>617</v>
      </c>
      <c r="H23" s="51">
        <v>255</v>
      </c>
      <c r="I23" s="51">
        <v>293</v>
      </c>
      <c r="J23" s="299">
        <f t="shared" si="2"/>
        <v>8</v>
      </c>
      <c r="K23" s="299">
        <f t="shared" si="3"/>
        <v>10</v>
      </c>
      <c r="L23" s="61">
        <v>1</v>
      </c>
      <c r="M23" s="61">
        <v>4</v>
      </c>
      <c r="N23" s="61">
        <v>0</v>
      </c>
      <c r="O23" s="61">
        <v>5</v>
      </c>
      <c r="P23" s="61">
        <v>7</v>
      </c>
      <c r="Q23" s="300">
        <v>1</v>
      </c>
      <c r="R23" s="53" t="s">
        <v>584</v>
      </c>
    </row>
    <row r="24" spans="1:18" s="73" customFormat="1" ht="16.7" customHeight="1">
      <c r="A24" s="50" t="s">
        <v>749</v>
      </c>
      <c r="B24" s="33">
        <f t="shared" si="4"/>
        <v>3520</v>
      </c>
      <c r="C24" s="33">
        <f t="shared" si="1"/>
        <v>10545</v>
      </c>
      <c r="D24" s="51">
        <v>2753</v>
      </c>
      <c r="E24" s="51">
        <v>9717</v>
      </c>
      <c r="F24" s="51">
        <v>285</v>
      </c>
      <c r="G24" s="51">
        <v>492</v>
      </c>
      <c r="H24" s="51">
        <v>482</v>
      </c>
      <c r="I24" s="51">
        <v>336</v>
      </c>
      <c r="J24" s="299">
        <f t="shared" si="2"/>
        <v>6</v>
      </c>
      <c r="K24" s="299">
        <f t="shared" si="3"/>
        <v>4</v>
      </c>
      <c r="L24" s="61">
        <v>2</v>
      </c>
      <c r="M24" s="61">
        <v>0</v>
      </c>
      <c r="N24" s="61">
        <v>0</v>
      </c>
      <c r="O24" s="61">
        <v>3</v>
      </c>
      <c r="P24" s="61">
        <v>4</v>
      </c>
      <c r="Q24" s="300">
        <v>1</v>
      </c>
      <c r="R24" s="53" t="s">
        <v>750</v>
      </c>
    </row>
    <row r="25" spans="1:18" s="73" customFormat="1" ht="16.7" customHeight="1">
      <c r="A25" s="50" t="s">
        <v>751</v>
      </c>
      <c r="B25" s="33">
        <f t="shared" si="4"/>
        <v>2122</v>
      </c>
      <c r="C25" s="33">
        <f t="shared" si="1"/>
        <v>7076</v>
      </c>
      <c r="D25" s="51">
        <v>1707</v>
      </c>
      <c r="E25" s="51">
        <v>6497</v>
      </c>
      <c r="F25" s="51">
        <v>173</v>
      </c>
      <c r="G25" s="51">
        <v>345</v>
      </c>
      <c r="H25" s="51">
        <v>242</v>
      </c>
      <c r="I25" s="51">
        <v>234</v>
      </c>
      <c r="J25" s="299">
        <f t="shared" si="2"/>
        <v>4</v>
      </c>
      <c r="K25" s="299">
        <f t="shared" si="3"/>
        <v>9</v>
      </c>
      <c r="L25" s="61">
        <v>1</v>
      </c>
      <c r="M25" s="61">
        <v>6</v>
      </c>
      <c r="N25" s="61">
        <v>0</v>
      </c>
      <c r="O25" s="61">
        <v>2</v>
      </c>
      <c r="P25" s="61">
        <v>3</v>
      </c>
      <c r="Q25" s="300">
        <v>1</v>
      </c>
      <c r="R25" s="53" t="s">
        <v>752</v>
      </c>
    </row>
    <row r="26" spans="1:18" s="73" customFormat="1" ht="16.7" customHeight="1">
      <c r="A26" s="50" t="s">
        <v>753</v>
      </c>
      <c r="B26" s="33">
        <f t="shared" si="4"/>
        <v>5514</v>
      </c>
      <c r="C26" s="33">
        <f t="shared" si="1"/>
        <v>20092</v>
      </c>
      <c r="D26" s="51">
        <v>4035</v>
      </c>
      <c r="E26" s="51">
        <v>17506</v>
      </c>
      <c r="F26" s="51">
        <v>734</v>
      </c>
      <c r="G26" s="51">
        <v>1550</v>
      </c>
      <c r="H26" s="51">
        <v>745</v>
      </c>
      <c r="I26" s="51">
        <v>1036</v>
      </c>
      <c r="J26" s="299">
        <f t="shared" si="2"/>
        <v>107</v>
      </c>
      <c r="K26" s="299">
        <f t="shared" si="3"/>
        <v>27</v>
      </c>
      <c r="L26" s="61">
        <v>36</v>
      </c>
      <c r="M26" s="61">
        <v>6</v>
      </c>
      <c r="N26" s="61">
        <v>27</v>
      </c>
      <c r="O26" s="61">
        <v>17</v>
      </c>
      <c r="P26" s="61">
        <v>44</v>
      </c>
      <c r="Q26" s="300">
        <v>4</v>
      </c>
      <c r="R26" s="53" t="s">
        <v>754</v>
      </c>
    </row>
    <row r="27" spans="1:18" s="73" customFormat="1" ht="16.7" customHeight="1">
      <c r="A27" s="50" t="s">
        <v>755</v>
      </c>
      <c r="B27" s="33">
        <f t="shared" si="4"/>
        <v>860</v>
      </c>
      <c r="C27" s="33">
        <f t="shared" si="1"/>
        <v>2785</v>
      </c>
      <c r="D27" s="51">
        <v>682</v>
      </c>
      <c r="E27" s="51">
        <v>2583</v>
      </c>
      <c r="F27" s="51">
        <v>73</v>
      </c>
      <c r="G27" s="51">
        <v>139</v>
      </c>
      <c r="H27" s="51">
        <v>105</v>
      </c>
      <c r="I27" s="51">
        <v>63</v>
      </c>
      <c r="J27" s="299">
        <f t="shared" si="2"/>
        <v>1</v>
      </c>
      <c r="K27" s="299">
        <f t="shared" si="3"/>
        <v>2</v>
      </c>
      <c r="L27" s="61">
        <v>0</v>
      </c>
      <c r="M27" s="61">
        <v>1</v>
      </c>
      <c r="N27" s="61">
        <v>0</v>
      </c>
      <c r="O27" s="61">
        <v>1</v>
      </c>
      <c r="P27" s="61">
        <v>1</v>
      </c>
      <c r="Q27" s="300">
        <v>0</v>
      </c>
      <c r="R27" s="53" t="s">
        <v>756</v>
      </c>
    </row>
    <row r="28" spans="1:18" s="73" customFormat="1" ht="16.7" customHeight="1">
      <c r="A28" s="50" t="s">
        <v>757</v>
      </c>
      <c r="B28" s="33">
        <f t="shared" si="4"/>
        <v>2281</v>
      </c>
      <c r="C28" s="33">
        <f t="shared" si="1"/>
        <v>5614</v>
      </c>
      <c r="D28" s="51">
        <v>1720</v>
      </c>
      <c r="E28" s="51">
        <v>5175</v>
      </c>
      <c r="F28" s="51">
        <v>153</v>
      </c>
      <c r="G28" s="51">
        <v>285</v>
      </c>
      <c r="H28" s="51">
        <v>408</v>
      </c>
      <c r="I28" s="51">
        <v>154</v>
      </c>
      <c r="J28" s="299">
        <f t="shared" si="2"/>
        <v>2</v>
      </c>
      <c r="K28" s="299">
        <f t="shared" si="3"/>
        <v>4</v>
      </c>
      <c r="L28" s="61">
        <v>0</v>
      </c>
      <c r="M28" s="61">
        <v>3</v>
      </c>
      <c r="N28" s="61">
        <v>0</v>
      </c>
      <c r="O28" s="61">
        <v>1</v>
      </c>
      <c r="P28" s="61">
        <v>2</v>
      </c>
      <c r="Q28" s="300">
        <v>0</v>
      </c>
      <c r="R28" s="53" t="s">
        <v>758</v>
      </c>
    </row>
    <row r="29" spans="1:18" s="73" customFormat="1" ht="16.7" customHeight="1">
      <c r="A29" s="50" t="s">
        <v>759</v>
      </c>
      <c r="B29" s="33">
        <f t="shared" si="4"/>
        <v>1923</v>
      </c>
      <c r="C29" s="33">
        <f t="shared" si="1"/>
        <v>4019</v>
      </c>
      <c r="D29" s="51">
        <v>1306</v>
      </c>
      <c r="E29" s="51">
        <v>3725</v>
      </c>
      <c r="F29" s="51">
        <v>134</v>
      </c>
      <c r="G29" s="51">
        <v>194</v>
      </c>
      <c r="H29" s="51">
        <v>483</v>
      </c>
      <c r="I29" s="51">
        <v>100</v>
      </c>
      <c r="J29" s="299">
        <f t="shared" si="2"/>
        <v>2</v>
      </c>
      <c r="K29" s="299">
        <f t="shared" si="3"/>
        <v>1</v>
      </c>
      <c r="L29" s="61">
        <v>1</v>
      </c>
      <c r="M29" s="61">
        <v>1</v>
      </c>
      <c r="N29" s="61">
        <v>0</v>
      </c>
      <c r="O29" s="61">
        <v>0</v>
      </c>
      <c r="P29" s="61">
        <v>1</v>
      </c>
      <c r="Q29" s="61">
        <v>0</v>
      </c>
      <c r="R29" s="301" t="s">
        <v>760</v>
      </c>
    </row>
    <row r="30" spans="1:18" s="73" customFormat="1" ht="16.7" customHeight="1">
      <c r="A30" s="50" t="s">
        <v>761</v>
      </c>
      <c r="B30" s="33">
        <f t="shared" si="4"/>
        <v>615</v>
      </c>
      <c r="C30" s="33">
        <f t="shared" si="1"/>
        <v>2298</v>
      </c>
      <c r="D30" s="51">
        <v>468</v>
      </c>
      <c r="E30" s="51">
        <v>2124</v>
      </c>
      <c r="F30" s="51">
        <v>41</v>
      </c>
      <c r="G30" s="51">
        <v>91</v>
      </c>
      <c r="H30" s="51">
        <v>106</v>
      </c>
      <c r="I30" s="51">
        <v>83</v>
      </c>
      <c r="J30" s="299">
        <f t="shared" si="2"/>
        <v>1</v>
      </c>
      <c r="K30" s="299">
        <f t="shared" si="3"/>
        <v>1</v>
      </c>
      <c r="L30" s="61">
        <v>0</v>
      </c>
      <c r="M30" s="61">
        <v>1</v>
      </c>
      <c r="N30" s="61">
        <v>0</v>
      </c>
      <c r="O30" s="61">
        <v>0</v>
      </c>
      <c r="P30" s="61">
        <v>1</v>
      </c>
      <c r="Q30" s="300">
        <v>0</v>
      </c>
      <c r="R30" s="53" t="s">
        <v>762</v>
      </c>
    </row>
    <row r="31" spans="1:18" s="73" customFormat="1" ht="16.7" customHeight="1">
      <c r="A31" s="50" t="s">
        <v>763</v>
      </c>
      <c r="B31" s="33">
        <f t="shared" si="4"/>
        <v>1156</v>
      </c>
      <c r="C31" s="33">
        <f t="shared" si="1"/>
        <v>3963</v>
      </c>
      <c r="D31" s="51">
        <v>921</v>
      </c>
      <c r="E31" s="51">
        <v>3571</v>
      </c>
      <c r="F31" s="51">
        <v>140</v>
      </c>
      <c r="G31" s="51">
        <v>259</v>
      </c>
      <c r="H31" s="51">
        <v>95</v>
      </c>
      <c r="I31" s="51">
        <v>133</v>
      </c>
      <c r="J31" s="299">
        <f t="shared" si="2"/>
        <v>1</v>
      </c>
      <c r="K31" s="299">
        <f t="shared" si="3"/>
        <v>1</v>
      </c>
      <c r="L31" s="61">
        <v>0</v>
      </c>
      <c r="M31" s="61">
        <v>0</v>
      </c>
      <c r="N31" s="61">
        <v>0</v>
      </c>
      <c r="O31" s="61">
        <v>1</v>
      </c>
      <c r="P31" s="61">
        <v>1</v>
      </c>
      <c r="Q31" s="300">
        <v>0</v>
      </c>
      <c r="R31" s="53" t="s">
        <v>764</v>
      </c>
    </row>
    <row r="32" spans="1:18" s="73" customFormat="1" ht="16.7" customHeight="1">
      <c r="A32" s="50" t="s">
        <v>765</v>
      </c>
      <c r="B32" s="33">
        <f t="shared" si="4"/>
        <v>1618</v>
      </c>
      <c r="C32" s="33">
        <f t="shared" si="1"/>
        <v>5163</v>
      </c>
      <c r="D32" s="51">
        <v>1297</v>
      </c>
      <c r="E32" s="51">
        <v>4814</v>
      </c>
      <c r="F32" s="51">
        <v>88</v>
      </c>
      <c r="G32" s="51">
        <v>230</v>
      </c>
      <c r="H32" s="51">
        <v>233</v>
      </c>
      <c r="I32" s="51">
        <v>119</v>
      </c>
      <c r="J32" s="299">
        <f t="shared" si="2"/>
        <v>3</v>
      </c>
      <c r="K32" s="299">
        <f t="shared" si="3"/>
        <v>2</v>
      </c>
      <c r="L32" s="61">
        <v>1</v>
      </c>
      <c r="M32" s="61">
        <v>1</v>
      </c>
      <c r="N32" s="61">
        <v>0</v>
      </c>
      <c r="O32" s="61">
        <v>1</v>
      </c>
      <c r="P32" s="61">
        <v>2</v>
      </c>
      <c r="Q32" s="300"/>
      <c r="R32" s="53" t="s">
        <v>766</v>
      </c>
    </row>
    <row r="33" spans="1:18" s="73" customFormat="1" ht="16.7" customHeight="1">
      <c r="A33" s="50" t="s">
        <v>767</v>
      </c>
      <c r="B33" s="33">
        <f t="shared" si="4"/>
        <v>1320</v>
      </c>
      <c r="C33" s="33">
        <f t="shared" si="1"/>
        <v>3628</v>
      </c>
      <c r="D33" s="51">
        <v>1053</v>
      </c>
      <c r="E33" s="51">
        <v>3293</v>
      </c>
      <c r="F33" s="51">
        <v>108</v>
      </c>
      <c r="G33" s="51">
        <v>238</v>
      </c>
      <c r="H33" s="51">
        <v>159</v>
      </c>
      <c r="I33" s="51">
        <v>97</v>
      </c>
      <c r="J33" s="299">
        <f t="shared" si="2"/>
        <v>4</v>
      </c>
      <c r="K33" s="299">
        <f t="shared" si="3"/>
        <v>3</v>
      </c>
      <c r="L33" s="61">
        <v>1</v>
      </c>
      <c r="M33" s="61">
        <v>0</v>
      </c>
      <c r="N33" s="61">
        <v>0</v>
      </c>
      <c r="O33" s="61">
        <v>2</v>
      </c>
      <c r="P33" s="61">
        <v>3</v>
      </c>
      <c r="Q33" s="300">
        <v>1</v>
      </c>
      <c r="R33" s="53" t="s">
        <v>768</v>
      </c>
    </row>
    <row r="34" spans="1:18" s="73" customFormat="1" ht="16.7" customHeight="1">
      <c r="A34" s="50" t="s">
        <v>769</v>
      </c>
      <c r="B34" s="33">
        <f t="shared" si="4"/>
        <v>1689</v>
      </c>
      <c r="C34" s="33">
        <f t="shared" si="1"/>
        <v>4956</v>
      </c>
      <c r="D34" s="51">
        <v>1393</v>
      </c>
      <c r="E34" s="51">
        <v>4540</v>
      </c>
      <c r="F34" s="51">
        <v>111</v>
      </c>
      <c r="G34" s="51">
        <v>299</v>
      </c>
      <c r="H34" s="51">
        <v>185</v>
      </c>
      <c r="I34" s="51">
        <v>117</v>
      </c>
      <c r="J34" s="299">
        <f t="shared" si="2"/>
        <v>4</v>
      </c>
      <c r="K34" s="299">
        <f t="shared" si="3"/>
        <v>3</v>
      </c>
      <c r="L34" s="61">
        <v>0</v>
      </c>
      <c r="M34" s="61">
        <v>0</v>
      </c>
      <c r="N34" s="61">
        <v>0</v>
      </c>
      <c r="O34" s="61">
        <v>2</v>
      </c>
      <c r="P34" s="61">
        <v>4</v>
      </c>
      <c r="Q34" s="300">
        <v>1</v>
      </c>
      <c r="R34" s="53" t="s">
        <v>770</v>
      </c>
    </row>
    <row r="35" spans="1:18" s="73" customFormat="1" ht="16.7" customHeight="1">
      <c r="A35" s="50" t="s">
        <v>771</v>
      </c>
      <c r="B35" s="33">
        <f t="shared" si="4"/>
        <v>2198</v>
      </c>
      <c r="C35" s="33">
        <f t="shared" si="1"/>
        <v>10504</v>
      </c>
      <c r="D35" s="51">
        <v>1686</v>
      </c>
      <c r="E35" s="51">
        <v>9217</v>
      </c>
      <c r="F35" s="51">
        <v>359</v>
      </c>
      <c r="G35" s="51">
        <v>847</v>
      </c>
      <c r="H35" s="51">
        <v>153</v>
      </c>
      <c r="I35" s="51">
        <v>440</v>
      </c>
      <c r="J35" s="299">
        <f t="shared" si="2"/>
        <v>18</v>
      </c>
      <c r="K35" s="299">
        <f t="shared" si="3"/>
        <v>28</v>
      </c>
      <c r="L35" s="61">
        <v>2</v>
      </c>
      <c r="M35" s="61">
        <v>17</v>
      </c>
      <c r="N35" s="61">
        <v>0</v>
      </c>
      <c r="O35" s="61">
        <v>9</v>
      </c>
      <c r="P35" s="61">
        <v>16</v>
      </c>
      <c r="Q35" s="300">
        <v>2</v>
      </c>
      <c r="R35" s="53" t="s">
        <v>772</v>
      </c>
    </row>
    <row r="36" spans="1:18" s="73" customFormat="1" ht="16.7" customHeight="1">
      <c r="A36" s="50" t="s">
        <v>773</v>
      </c>
      <c r="B36" s="33">
        <f t="shared" si="4"/>
        <v>1679</v>
      </c>
      <c r="C36" s="33">
        <f t="shared" si="1"/>
        <v>4547</v>
      </c>
      <c r="D36" s="51">
        <v>1453</v>
      </c>
      <c r="E36" s="51">
        <v>4179</v>
      </c>
      <c r="F36" s="51">
        <v>93</v>
      </c>
      <c r="G36" s="51">
        <v>219</v>
      </c>
      <c r="H36" s="51">
        <v>133</v>
      </c>
      <c r="I36" s="51">
        <v>149</v>
      </c>
      <c r="J36" s="299">
        <f t="shared" si="2"/>
        <v>3</v>
      </c>
      <c r="K36" s="299">
        <f t="shared" si="3"/>
        <v>1</v>
      </c>
      <c r="L36" s="61">
        <v>0</v>
      </c>
      <c r="M36" s="61">
        <v>0</v>
      </c>
      <c r="N36" s="61">
        <v>0</v>
      </c>
      <c r="O36" s="61">
        <v>1</v>
      </c>
      <c r="P36" s="61">
        <v>3</v>
      </c>
      <c r="Q36" s="300">
        <v>0</v>
      </c>
      <c r="R36" s="53" t="s">
        <v>774</v>
      </c>
    </row>
    <row r="37" spans="1:18" s="73" customFormat="1" ht="16.7" customHeight="1">
      <c r="A37" s="50" t="s">
        <v>775</v>
      </c>
      <c r="B37" s="33">
        <f t="shared" si="4"/>
        <v>1274</v>
      </c>
      <c r="C37" s="33">
        <f t="shared" si="1"/>
        <v>4032</v>
      </c>
      <c r="D37" s="51">
        <v>1016</v>
      </c>
      <c r="E37" s="51">
        <v>3762</v>
      </c>
      <c r="F37" s="51">
        <v>62</v>
      </c>
      <c r="G37" s="51">
        <v>147</v>
      </c>
      <c r="H37" s="51">
        <v>196</v>
      </c>
      <c r="I37" s="51">
        <v>123</v>
      </c>
      <c r="J37" s="299">
        <f t="shared" si="2"/>
        <v>1</v>
      </c>
      <c r="K37" s="299">
        <f t="shared" si="3"/>
        <v>2</v>
      </c>
      <c r="L37" s="61">
        <v>0</v>
      </c>
      <c r="M37" s="61">
        <v>1</v>
      </c>
      <c r="N37" s="61">
        <v>0</v>
      </c>
      <c r="O37" s="61">
        <v>1</v>
      </c>
      <c r="P37" s="61">
        <v>1</v>
      </c>
      <c r="Q37" s="300">
        <v>0</v>
      </c>
      <c r="R37" s="53" t="s">
        <v>776</v>
      </c>
    </row>
    <row r="38" spans="1:18" s="73" customFormat="1" ht="16.7" customHeight="1">
      <c r="A38" s="50" t="s">
        <v>777</v>
      </c>
      <c r="B38" s="33">
        <f t="shared" si="4"/>
        <v>1164</v>
      </c>
      <c r="C38" s="33">
        <f t="shared" si="1"/>
        <v>4975</v>
      </c>
      <c r="D38" s="51">
        <v>861</v>
      </c>
      <c r="E38" s="51">
        <v>4397</v>
      </c>
      <c r="F38" s="51">
        <v>150</v>
      </c>
      <c r="G38" s="51">
        <v>356</v>
      </c>
      <c r="H38" s="51">
        <v>153</v>
      </c>
      <c r="I38" s="51">
        <v>222</v>
      </c>
      <c r="J38" s="299">
        <f t="shared" si="2"/>
        <v>2.3200000000000003</v>
      </c>
      <c r="K38" s="299">
        <f t="shared" si="3"/>
        <v>5.25</v>
      </c>
      <c r="L38" s="61">
        <v>0.8</v>
      </c>
      <c r="M38" s="61">
        <v>3.24</v>
      </c>
      <c r="N38" s="61">
        <v>0.01</v>
      </c>
      <c r="O38" s="61">
        <v>1.63</v>
      </c>
      <c r="P38" s="61">
        <v>1.51</v>
      </c>
      <c r="Q38" s="300">
        <v>0.38</v>
      </c>
      <c r="R38" s="53" t="s">
        <v>778</v>
      </c>
    </row>
    <row r="39" spans="1:18" s="73" customFormat="1" ht="16.7" customHeight="1">
      <c r="A39" s="50" t="s">
        <v>779</v>
      </c>
      <c r="B39" s="33">
        <f t="shared" si="4"/>
        <v>310</v>
      </c>
      <c r="C39" s="33">
        <f t="shared" si="1"/>
        <v>939</v>
      </c>
      <c r="D39" s="51">
        <v>115</v>
      </c>
      <c r="E39" s="51">
        <v>723</v>
      </c>
      <c r="F39" s="51">
        <v>28</v>
      </c>
      <c r="G39" s="51">
        <v>71</v>
      </c>
      <c r="H39" s="51">
        <v>167</v>
      </c>
      <c r="I39" s="51">
        <v>145</v>
      </c>
      <c r="J39" s="299">
        <f t="shared" si="2"/>
        <v>0</v>
      </c>
      <c r="K39" s="299">
        <f t="shared" si="3"/>
        <v>0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300">
        <v>0</v>
      </c>
      <c r="R39" s="53" t="s">
        <v>780</v>
      </c>
    </row>
    <row r="40" spans="1:18" s="73" customFormat="1" ht="16.7" customHeight="1" thickBot="1">
      <c r="A40" s="54" t="s">
        <v>781</v>
      </c>
      <c r="B40" s="33">
        <f t="shared" si="4"/>
        <v>834</v>
      </c>
      <c r="C40" s="33">
        <f t="shared" si="1"/>
        <v>0</v>
      </c>
      <c r="D40" s="51">
        <v>829</v>
      </c>
      <c r="E40" s="51">
        <v>0</v>
      </c>
      <c r="F40" s="51">
        <v>4</v>
      </c>
      <c r="G40" s="51">
        <v>0</v>
      </c>
      <c r="H40" s="51">
        <v>1</v>
      </c>
      <c r="I40" s="51">
        <v>0</v>
      </c>
      <c r="J40" s="302">
        <f t="shared" si="2"/>
        <v>0</v>
      </c>
      <c r="K40" s="302">
        <f t="shared" si="3"/>
        <v>0</v>
      </c>
      <c r="L40" s="303">
        <v>0</v>
      </c>
      <c r="M40" s="62">
        <v>0</v>
      </c>
      <c r="N40" s="62">
        <v>0</v>
      </c>
      <c r="O40" s="62">
        <v>0</v>
      </c>
      <c r="P40" s="62">
        <v>0</v>
      </c>
      <c r="Q40" s="304">
        <v>0</v>
      </c>
      <c r="R40" s="255" t="s">
        <v>782</v>
      </c>
    </row>
    <row r="41" spans="1:18" s="101" customFormat="1" ht="11.1" customHeight="1">
      <c r="A41" s="153" t="s">
        <v>567</v>
      </c>
      <c r="B41" s="153"/>
      <c r="C41" s="153"/>
      <c r="D41" s="153"/>
      <c r="E41" s="153"/>
      <c r="F41" s="60"/>
      <c r="G41" s="60"/>
      <c r="H41" s="60"/>
      <c r="I41" s="60"/>
      <c r="J41" s="102"/>
      <c r="K41" s="102"/>
      <c r="L41" s="102"/>
      <c r="M41" s="102"/>
      <c r="N41" s="102"/>
      <c r="O41" s="102"/>
      <c r="P41" s="102"/>
      <c r="R41" s="215" t="s">
        <v>404</v>
      </c>
    </row>
    <row r="42" spans="1:18" s="101" customFormat="1" ht="11.1" customHeight="1">
      <c r="A42" s="305" t="s">
        <v>730</v>
      </c>
      <c r="B42" s="305"/>
      <c r="C42" s="305"/>
      <c r="D42" s="305"/>
      <c r="E42" s="305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</row>
    <row r="43" spans="1:18" s="73" customFormat="1" ht="11.25">
      <c r="A43" s="103"/>
      <c r="B43" s="306">
        <f>C14/365</f>
        <v>647.13150684931509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</row>
    <row r="44" spans="1:18" s="73" customFormat="1" ht="11.25">
      <c r="A44" s="103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</row>
    <row r="45" spans="1:18" s="73" customFormat="1" ht="11.25">
      <c r="A45" s="103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</row>
    <row r="46" spans="1:18" s="73" customFormat="1" ht="11.25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</row>
    <row r="47" spans="1:18" s="73" customFormat="1" ht="11.25">
      <c r="A47" s="103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</row>
    <row r="48" spans="1:18" s="73" customFormat="1" ht="11.25">
      <c r="A48" s="103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</row>
    <row r="49" spans="1:17" s="73" customFormat="1" ht="11.25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</row>
    <row r="50" spans="1:17" s="73" customFormat="1" ht="11.25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</row>
    <row r="51" spans="1:17" s="73" customFormat="1" ht="11.25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</row>
    <row r="52" spans="1:17" s="73" customFormat="1" ht="11.25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</row>
    <row r="53" spans="1:17" s="73" customFormat="1" ht="11.25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</row>
    <row r="54" spans="1:17" s="73" customFormat="1" ht="11.25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</row>
    <row r="55" spans="1:17" s="73" customFormat="1" ht="11.25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</row>
    <row r="56" spans="1:17" s="73" customFormat="1" ht="11.25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</row>
    <row r="57" spans="1:17" s="73" customFormat="1" ht="11.25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</row>
    <row r="58" spans="1:17" s="73" customFormat="1" ht="11.25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</row>
    <row r="59" spans="1:17" s="73" customFormat="1" ht="11.25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</row>
    <row r="60" spans="1:17" s="73" customFormat="1" ht="11.25">
      <c r="A60" s="103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</row>
    <row r="61" spans="1:17" s="73" customFormat="1" ht="11.25">
      <c r="A61" s="103"/>
      <c r="B61" s="103"/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</row>
    <row r="62" spans="1:17" s="73" customFormat="1" ht="11.25">
      <c r="A62" s="103"/>
      <c r="B62" s="103"/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</row>
    <row r="63" spans="1:17" s="73" customFormat="1" ht="11.25">
      <c r="A63" s="103"/>
      <c r="B63" s="103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</row>
    <row r="64" spans="1:17" s="73" customFormat="1" ht="11.25">
      <c r="A64" s="103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</row>
    <row r="65" spans="1:17" s="73" customFormat="1" ht="11.25">
      <c r="A65" s="103"/>
      <c r="B65" s="103"/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</row>
    <row r="66" spans="1:17" s="73" customFormat="1" ht="11.25">
      <c r="A66" s="103"/>
      <c r="B66" s="103"/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</row>
    <row r="67" spans="1:17" s="73" customFormat="1" ht="11.25">
      <c r="A67" s="103"/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</row>
    <row r="68" spans="1:17" s="73" customFormat="1" ht="11.25">
      <c r="A68" s="103"/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</row>
    <row r="69" spans="1:17" s="73" customFormat="1" ht="11.25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</row>
    <row r="70" spans="1:17" s="73" customFormat="1" ht="11.25">
      <c r="A70" s="103"/>
      <c r="B70" s="103"/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</row>
    <row r="71" spans="1:17" s="73" customFormat="1" ht="11.25">
      <c r="A71" s="103"/>
      <c r="B71" s="103"/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</row>
    <row r="72" spans="1:17" s="73" customFormat="1" ht="11.25">
      <c r="A72" s="103"/>
      <c r="B72" s="103"/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</row>
    <row r="73" spans="1:17" s="73" customFormat="1" ht="11.25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</row>
    <row r="74" spans="1:17" s="73" customFormat="1" ht="11.25">
      <c r="A74" s="103"/>
      <c r="B74" s="103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</row>
    <row r="75" spans="1:17" s="73" customFormat="1" ht="11.25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</row>
    <row r="76" spans="1:17" s="73" customFormat="1" ht="11.25">
      <c r="A76" s="103"/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</row>
    <row r="77" spans="1:17" s="73" customFormat="1" ht="11.25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</row>
    <row r="78" spans="1:17" s="73" customFormat="1" ht="11.25">
      <c r="A78" s="103"/>
      <c r="B78" s="103"/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</row>
    <row r="79" spans="1:17" s="73" customFormat="1" ht="11.25">
      <c r="A79" s="103"/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</row>
    <row r="80" spans="1:17" s="73" customFormat="1" ht="11.25">
      <c r="A80" s="103"/>
      <c r="B80" s="103"/>
      <c r="C80" s="103"/>
      <c r="D80" s="103"/>
      <c r="E80" s="103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</row>
    <row r="81" spans="1:17" s="73" customFormat="1" ht="11.25">
      <c r="A81" s="103"/>
      <c r="B81" s="103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</row>
    <row r="82" spans="1:17" s="73" customFormat="1" ht="11.25">
      <c r="A82" s="103"/>
      <c r="B82" s="103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</row>
    <row r="83" spans="1:17" s="73" customFormat="1" ht="11.25">
      <c r="A83" s="103"/>
      <c r="B83" s="103"/>
      <c r="C83" s="103"/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</row>
    <row r="84" spans="1:17" s="73" customFormat="1" ht="11.25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</row>
    <row r="85" spans="1:17" s="73" customFormat="1" ht="11.25">
      <c r="A85" s="103"/>
      <c r="B85" s="103"/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</row>
    <row r="86" spans="1:17" s="73" customFormat="1" ht="11.25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</row>
    <row r="87" spans="1:17" s="73" customFormat="1" ht="11.25">
      <c r="A87" s="103"/>
      <c r="B87" s="103"/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</row>
    <row r="88" spans="1:17" s="73" customFormat="1" ht="11.25">
      <c r="A88" s="103"/>
      <c r="B88" s="103"/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</row>
    <row r="89" spans="1:17" s="73" customFormat="1" ht="11.25">
      <c r="A89" s="103"/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</row>
    <row r="90" spans="1:17" s="73" customFormat="1" ht="11.25">
      <c r="A90" s="103"/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</row>
    <row r="91" spans="1:17" s="73" customFormat="1" ht="11.25">
      <c r="A91" s="103"/>
      <c r="B91" s="103"/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</row>
    <row r="92" spans="1:17" s="73" customFormat="1" ht="11.25">
      <c r="A92" s="103"/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</row>
    <row r="93" spans="1:17" s="73" customFormat="1" ht="11.25">
      <c r="A93" s="103"/>
      <c r="B93" s="10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</row>
    <row r="94" spans="1:17" s="73" customFormat="1" ht="11.25">
      <c r="A94" s="103"/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</row>
    <row r="95" spans="1:17" s="73" customFormat="1" ht="11.25">
      <c r="A95" s="103"/>
      <c r="B95" s="10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</row>
    <row r="96" spans="1:17" s="73" customFormat="1" ht="11.25">
      <c r="A96" s="103"/>
      <c r="B96" s="10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</row>
    <row r="97" spans="1:17" s="73" customFormat="1" ht="11.25">
      <c r="A97" s="103"/>
      <c r="B97" s="10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</row>
    <row r="98" spans="1:17" s="73" customFormat="1" ht="11.25">
      <c r="A98" s="103"/>
      <c r="B98" s="10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</row>
    <row r="99" spans="1:17" s="73" customFormat="1" ht="11.25">
      <c r="A99" s="103"/>
      <c r="B99" s="10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</row>
    <row r="100" spans="1:17" s="73" customFormat="1" ht="11.25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</row>
    <row r="101" spans="1:17" s="73" customFormat="1" ht="11.25">
      <c r="A101" s="103"/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</row>
    <row r="102" spans="1:17" s="73" customFormat="1" ht="11.25">
      <c r="A102" s="103"/>
      <c r="B102" s="10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</row>
    <row r="103" spans="1:17" s="73" customFormat="1" ht="11.25">
      <c r="A103" s="103"/>
      <c r="B103" s="10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</row>
    <row r="104" spans="1:17" s="73" customFormat="1" ht="11.25">
      <c r="A104" s="103"/>
      <c r="B104" s="103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</row>
  </sheetData>
  <sheetProtection selectLockedCells="1"/>
  <mergeCells count="32">
    <mergeCell ref="A3:I3"/>
    <mergeCell ref="J7:K7"/>
    <mergeCell ref="K8:K9"/>
    <mergeCell ref="F8:F9"/>
    <mergeCell ref="J3:R3"/>
    <mergeCell ref="R6:R9"/>
    <mergeCell ref="M8:M9"/>
    <mergeCell ref="F7:G7"/>
    <mergeCell ref="P7:Q7"/>
    <mergeCell ref="D7:E7"/>
    <mergeCell ref="J4:Q4"/>
    <mergeCell ref="I8:I9"/>
    <mergeCell ref="O8:O9"/>
    <mergeCell ref="L8:L9"/>
    <mergeCell ref="Q8:Q9"/>
    <mergeCell ref="N8:N9"/>
    <mergeCell ref="A4:I4"/>
    <mergeCell ref="N7:O7"/>
    <mergeCell ref="B6:I6"/>
    <mergeCell ref="J6:Q6"/>
    <mergeCell ref="B8:B9"/>
    <mergeCell ref="C8:C9"/>
    <mergeCell ref="D8:D9"/>
    <mergeCell ref="P8:P9"/>
    <mergeCell ref="A6:A9"/>
    <mergeCell ref="B7:C7"/>
    <mergeCell ref="E8:E9"/>
    <mergeCell ref="H8:H9"/>
    <mergeCell ref="L7:M7"/>
    <mergeCell ref="H7:I7"/>
    <mergeCell ref="G8:G9"/>
    <mergeCell ref="J8:J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ignoredErrors>
    <ignoredError sqref="B17:B40 B16 C16:C40 J16:K40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view="pageBreakPreview" zoomScale="90" zoomScaleNormal="100" zoomScaleSheetLayoutView="90" workbookViewId="0">
      <selection activeCell="A2" sqref="A2"/>
    </sheetView>
  </sheetViews>
  <sheetFormatPr defaultRowHeight="14.25"/>
  <cols>
    <col min="1" max="1" width="16.875" style="105" customWidth="1"/>
    <col min="2" max="9" width="16.375" style="165" customWidth="1"/>
    <col min="10" max="10" width="16.875" style="67" customWidth="1"/>
    <col min="11" max="16384" width="9" style="67"/>
  </cols>
  <sheetData>
    <row r="1" spans="1:10" s="73" customFormat="1" ht="14.1" customHeight="1">
      <c r="A1" s="65" t="s">
        <v>1168</v>
      </c>
      <c r="B1" s="103"/>
      <c r="C1" s="103"/>
      <c r="D1" s="103"/>
      <c r="E1" s="128"/>
      <c r="F1" s="103"/>
      <c r="G1" s="103"/>
      <c r="H1" s="103"/>
      <c r="I1" s="103"/>
      <c r="J1" s="66" t="s">
        <v>1169</v>
      </c>
    </row>
    <row r="2" spans="1:10" ht="14.1" customHeight="1">
      <c r="A2" s="65"/>
      <c r="E2" s="128"/>
      <c r="J2" s="66"/>
    </row>
    <row r="3" spans="1:10" s="70" customFormat="1" ht="20.100000000000001" customHeight="1">
      <c r="A3" s="446" t="s">
        <v>484</v>
      </c>
      <c r="B3" s="446"/>
      <c r="C3" s="446"/>
      <c r="D3" s="446"/>
      <c r="E3" s="446"/>
      <c r="F3" s="446" t="s">
        <v>485</v>
      </c>
      <c r="G3" s="446"/>
      <c r="H3" s="446"/>
      <c r="I3" s="446"/>
      <c r="J3" s="446"/>
    </row>
    <row r="4" spans="1:10" s="71" customFormat="1" ht="24" customHeight="1">
      <c r="F4" s="775"/>
      <c r="G4" s="775"/>
      <c r="H4" s="775"/>
      <c r="I4" s="775"/>
    </row>
    <row r="5" spans="1:10" s="53" customFormat="1" ht="18" customHeight="1" thickBot="1">
      <c r="A5" s="53" t="s">
        <v>405</v>
      </c>
      <c r="E5" s="66"/>
      <c r="J5" s="66" t="s">
        <v>568</v>
      </c>
    </row>
    <row r="6" spans="1:10" s="73" customFormat="1" ht="20.100000000000001" customHeight="1">
      <c r="A6" s="528" t="s">
        <v>406</v>
      </c>
      <c r="B6" s="469" t="s">
        <v>185</v>
      </c>
      <c r="C6" s="448"/>
      <c r="D6" s="448" t="s">
        <v>407</v>
      </c>
      <c r="E6" s="457"/>
      <c r="F6" s="469" t="s">
        <v>402</v>
      </c>
      <c r="G6" s="448"/>
      <c r="H6" s="448" t="s">
        <v>403</v>
      </c>
      <c r="I6" s="771"/>
      <c r="J6" s="532" t="s">
        <v>539</v>
      </c>
    </row>
    <row r="7" spans="1:10" s="73" customFormat="1" ht="15.95" customHeight="1">
      <c r="A7" s="776"/>
      <c r="B7" s="462" t="s">
        <v>236</v>
      </c>
      <c r="C7" s="458" t="s">
        <v>569</v>
      </c>
      <c r="D7" s="458" t="s">
        <v>236</v>
      </c>
      <c r="E7" s="459" t="s">
        <v>569</v>
      </c>
      <c r="F7" s="462" t="s">
        <v>236</v>
      </c>
      <c r="G7" s="458" t="s">
        <v>569</v>
      </c>
      <c r="H7" s="458" t="s">
        <v>236</v>
      </c>
      <c r="I7" s="471" t="s">
        <v>569</v>
      </c>
      <c r="J7" s="778"/>
    </row>
    <row r="8" spans="1:10" s="73" customFormat="1" ht="15.95" customHeight="1">
      <c r="A8" s="777"/>
      <c r="B8" s="559"/>
      <c r="C8" s="553"/>
      <c r="D8" s="553"/>
      <c r="E8" s="555"/>
      <c r="F8" s="559"/>
      <c r="G8" s="553"/>
      <c r="H8" s="553"/>
      <c r="I8" s="774"/>
      <c r="J8" s="779"/>
    </row>
    <row r="9" spans="1:10" s="79" customFormat="1" ht="17.45" customHeight="1">
      <c r="A9" s="40" t="s">
        <v>14</v>
      </c>
      <c r="B9" s="33">
        <v>62935290</v>
      </c>
      <c r="C9" s="33">
        <v>6982802.9199999999</v>
      </c>
      <c r="D9" s="33">
        <v>18920494</v>
      </c>
      <c r="E9" s="33">
        <v>387688.27999999991</v>
      </c>
      <c r="F9" s="33">
        <v>16359786</v>
      </c>
      <c r="G9" s="33">
        <v>13272.140000000001</v>
      </c>
      <c r="H9" s="41">
        <v>27655010</v>
      </c>
      <c r="I9" s="42">
        <v>6581842.5000000009</v>
      </c>
      <c r="J9" s="43" t="s">
        <v>14</v>
      </c>
    </row>
    <row r="10" spans="1:10" s="79" customFormat="1" ht="17.45" customHeight="1">
      <c r="A10" s="40" t="s">
        <v>430</v>
      </c>
      <c r="B10" s="33">
        <v>63348020</v>
      </c>
      <c r="C10" s="33">
        <v>7337821</v>
      </c>
      <c r="D10" s="33">
        <v>16960615</v>
      </c>
      <c r="E10" s="33">
        <v>268922</v>
      </c>
      <c r="F10" s="33">
        <v>16577651</v>
      </c>
      <c r="G10" s="33">
        <v>38745</v>
      </c>
      <c r="H10" s="41">
        <v>29809754</v>
      </c>
      <c r="I10" s="42">
        <v>7030154</v>
      </c>
      <c r="J10" s="43" t="s">
        <v>430</v>
      </c>
    </row>
    <row r="11" spans="1:10" s="79" customFormat="1" ht="17.45" customHeight="1">
      <c r="A11" s="40" t="s">
        <v>790</v>
      </c>
      <c r="B11" s="33">
        <v>67294600</v>
      </c>
      <c r="C11" s="33">
        <v>8155698</v>
      </c>
      <c r="D11" s="33">
        <v>19254727</v>
      </c>
      <c r="E11" s="33">
        <v>324263</v>
      </c>
      <c r="F11" s="33">
        <v>16184482</v>
      </c>
      <c r="G11" s="33">
        <v>129479</v>
      </c>
      <c r="H11" s="41">
        <v>31855391</v>
      </c>
      <c r="I11" s="42">
        <v>7701956</v>
      </c>
      <c r="J11" s="43" t="s">
        <v>790</v>
      </c>
    </row>
    <row r="12" spans="1:10" s="79" customFormat="1" ht="17.45" customHeight="1">
      <c r="A12" s="40" t="s">
        <v>976</v>
      </c>
      <c r="B12" s="33">
        <v>70996725.039999977</v>
      </c>
      <c r="C12" s="33">
        <v>9330720.6600000001</v>
      </c>
      <c r="D12" s="33">
        <v>16978254.52</v>
      </c>
      <c r="E12" s="33">
        <v>314316.56</v>
      </c>
      <c r="F12" s="33">
        <v>16508483.07</v>
      </c>
      <c r="G12" s="33">
        <v>309428.18000000005</v>
      </c>
      <c r="H12" s="41">
        <v>37509987.450000003</v>
      </c>
      <c r="I12" s="42">
        <v>8706975.9199999999</v>
      </c>
      <c r="J12" s="43" t="s">
        <v>976</v>
      </c>
    </row>
    <row r="13" spans="1:10" s="73" customFormat="1" ht="18.2" customHeight="1">
      <c r="A13" s="44" t="s">
        <v>1069</v>
      </c>
      <c r="B13" s="45">
        <f t="shared" ref="B13:I13" si="0">SUM(B15:B39)</f>
        <v>67599080</v>
      </c>
      <c r="C13" s="45">
        <f t="shared" si="0"/>
        <v>10186112</v>
      </c>
      <c r="D13" s="45">
        <f t="shared" si="0"/>
        <v>18404349</v>
      </c>
      <c r="E13" s="45">
        <f t="shared" si="0"/>
        <v>269736</v>
      </c>
      <c r="F13" s="45">
        <f t="shared" si="0"/>
        <v>17514422</v>
      </c>
      <c r="G13" s="45">
        <f t="shared" si="0"/>
        <v>266565</v>
      </c>
      <c r="H13" s="46">
        <f t="shared" si="0"/>
        <v>31680309</v>
      </c>
      <c r="I13" s="47">
        <f t="shared" si="0"/>
        <v>9649811</v>
      </c>
      <c r="J13" s="48" t="s">
        <v>1069</v>
      </c>
    </row>
    <row r="14" spans="1:10" s="73" customFormat="1" ht="17.25" customHeight="1">
      <c r="A14" s="44"/>
      <c r="B14" s="45"/>
      <c r="C14" s="45"/>
      <c r="D14" s="45"/>
      <c r="E14" s="45"/>
      <c r="F14" s="45"/>
      <c r="G14" s="45"/>
      <c r="H14" s="46"/>
      <c r="I14" s="47"/>
      <c r="J14" s="49"/>
    </row>
    <row r="15" spans="1:10" s="73" customFormat="1" ht="17.25" customHeight="1">
      <c r="A15" s="50" t="s">
        <v>540</v>
      </c>
      <c r="B15" s="33">
        <f>SUM(D15,F15,H15)</f>
        <v>10102316</v>
      </c>
      <c r="C15" s="33">
        <f>SUM(E15,G15,I15)</f>
        <v>1575341</v>
      </c>
      <c r="D15" s="32">
        <v>2808249</v>
      </c>
      <c r="E15" s="32">
        <v>78117</v>
      </c>
      <c r="F15" s="32">
        <v>3534246</v>
      </c>
      <c r="G15" s="32">
        <v>69616</v>
      </c>
      <c r="H15" s="51">
        <v>3759821</v>
      </c>
      <c r="I15" s="52">
        <v>1427608</v>
      </c>
      <c r="J15" s="53" t="s">
        <v>541</v>
      </c>
    </row>
    <row r="16" spans="1:10" s="73" customFormat="1" ht="17.25" customHeight="1">
      <c r="A16" s="50" t="s">
        <v>542</v>
      </c>
      <c r="B16" s="33">
        <f t="shared" ref="B16:B39" si="1">SUM(D16,F16,H16)</f>
        <v>5676450</v>
      </c>
      <c r="C16" s="33">
        <f t="shared" ref="C16:C39" si="2">SUM(E16,G16,I16)</f>
        <v>1270740</v>
      </c>
      <c r="D16" s="32">
        <v>1677352</v>
      </c>
      <c r="E16" s="32">
        <v>5259</v>
      </c>
      <c r="F16" s="32">
        <v>1972997</v>
      </c>
      <c r="G16" s="32">
        <v>2629</v>
      </c>
      <c r="H16" s="51">
        <v>2026101</v>
      </c>
      <c r="I16" s="52">
        <v>1262852</v>
      </c>
      <c r="J16" s="53" t="s">
        <v>134</v>
      </c>
    </row>
    <row r="17" spans="1:10" s="73" customFormat="1" ht="17.25" customHeight="1">
      <c r="A17" s="50" t="s">
        <v>543</v>
      </c>
      <c r="B17" s="33">
        <f t="shared" si="1"/>
        <v>3245931</v>
      </c>
      <c r="C17" s="33">
        <f t="shared" si="2"/>
        <v>331313</v>
      </c>
      <c r="D17" s="32">
        <v>821351</v>
      </c>
      <c r="E17" s="32">
        <v>11151</v>
      </c>
      <c r="F17" s="32">
        <v>1225857</v>
      </c>
      <c r="G17" s="32">
        <v>8564</v>
      </c>
      <c r="H17" s="51">
        <v>1198723</v>
      </c>
      <c r="I17" s="52">
        <v>311598</v>
      </c>
      <c r="J17" s="53" t="s">
        <v>544</v>
      </c>
    </row>
    <row r="18" spans="1:10" s="73" customFormat="1" ht="17.25" customHeight="1">
      <c r="A18" s="50" t="s">
        <v>545</v>
      </c>
      <c r="B18" s="33">
        <f t="shared" si="1"/>
        <v>287780</v>
      </c>
      <c r="C18" s="33">
        <f t="shared" si="2"/>
        <v>0</v>
      </c>
      <c r="D18" s="32">
        <v>232139</v>
      </c>
      <c r="E18" s="32">
        <v>0</v>
      </c>
      <c r="F18" s="32">
        <v>37660</v>
      </c>
      <c r="G18" s="32">
        <v>0</v>
      </c>
      <c r="H18" s="51">
        <v>17981</v>
      </c>
      <c r="I18" s="52">
        <v>0</v>
      </c>
      <c r="J18" s="53" t="s">
        <v>570</v>
      </c>
    </row>
    <row r="19" spans="1:10" s="73" customFormat="1" ht="17.25" customHeight="1">
      <c r="A19" s="50" t="s">
        <v>546</v>
      </c>
      <c r="B19" s="33">
        <f t="shared" si="1"/>
        <v>4685379</v>
      </c>
      <c r="C19" s="33">
        <f t="shared" si="2"/>
        <v>332086</v>
      </c>
      <c r="D19" s="32">
        <v>1233300</v>
      </c>
      <c r="E19" s="32">
        <v>3599</v>
      </c>
      <c r="F19" s="32">
        <v>1345115</v>
      </c>
      <c r="G19" s="32">
        <v>1020</v>
      </c>
      <c r="H19" s="51">
        <v>2106964</v>
      </c>
      <c r="I19" s="52">
        <v>327467</v>
      </c>
      <c r="J19" s="53" t="s">
        <v>136</v>
      </c>
    </row>
    <row r="20" spans="1:10" s="73" customFormat="1" ht="17.25" customHeight="1">
      <c r="A20" s="50" t="s">
        <v>547</v>
      </c>
      <c r="B20" s="33">
        <f t="shared" si="1"/>
        <v>6873916</v>
      </c>
      <c r="C20" s="33">
        <f t="shared" si="2"/>
        <v>1576582</v>
      </c>
      <c r="D20" s="32">
        <v>2158441</v>
      </c>
      <c r="E20" s="32">
        <v>10059</v>
      </c>
      <c r="F20" s="32">
        <v>2209222</v>
      </c>
      <c r="G20" s="32">
        <v>16509</v>
      </c>
      <c r="H20" s="51">
        <v>2506253</v>
      </c>
      <c r="I20" s="52">
        <v>1550014</v>
      </c>
      <c r="J20" s="53" t="s">
        <v>571</v>
      </c>
    </row>
    <row r="21" spans="1:10" s="73" customFormat="1" ht="17.25" customHeight="1">
      <c r="A21" s="50" t="s">
        <v>548</v>
      </c>
      <c r="B21" s="33">
        <f t="shared" si="1"/>
        <v>2595010</v>
      </c>
      <c r="C21" s="33">
        <f t="shared" si="2"/>
        <v>243067</v>
      </c>
      <c r="D21" s="32">
        <v>910164</v>
      </c>
      <c r="E21" s="32">
        <v>1676</v>
      </c>
      <c r="F21" s="32">
        <v>478177</v>
      </c>
      <c r="G21" s="32">
        <v>764</v>
      </c>
      <c r="H21" s="51">
        <v>1206669</v>
      </c>
      <c r="I21" s="52">
        <v>240627</v>
      </c>
      <c r="J21" s="53" t="s">
        <v>138</v>
      </c>
    </row>
    <row r="22" spans="1:10" s="73" customFormat="1" ht="17.25" customHeight="1">
      <c r="A22" s="50" t="s">
        <v>585</v>
      </c>
      <c r="B22" s="33">
        <f t="shared" si="1"/>
        <v>2591169</v>
      </c>
      <c r="C22" s="33">
        <f t="shared" si="2"/>
        <v>345046</v>
      </c>
      <c r="D22" s="32">
        <v>821580</v>
      </c>
      <c r="E22" s="32">
        <v>1635</v>
      </c>
      <c r="F22" s="32">
        <v>638319</v>
      </c>
      <c r="G22" s="32">
        <v>191</v>
      </c>
      <c r="H22" s="51">
        <v>1131270</v>
      </c>
      <c r="I22" s="52">
        <v>343220</v>
      </c>
      <c r="J22" s="53" t="s">
        <v>584</v>
      </c>
    </row>
    <row r="23" spans="1:10" s="73" customFormat="1" ht="17.25" customHeight="1">
      <c r="A23" s="50" t="s">
        <v>549</v>
      </c>
      <c r="B23" s="33">
        <f t="shared" si="1"/>
        <v>3735222</v>
      </c>
      <c r="C23" s="33">
        <f t="shared" si="2"/>
        <v>202494</v>
      </c>
      <c r="D23" s="32">
        <v>875076</v>
      </c>
      <c r="E23" s="32">
        <v>4001</v>
      </c>
      <c r="F23" s="32">
        <v>689817</v>
      </c>
      <c r="G23" s="32">
        <v>500</v>
      </c>
      <c r="H23" s="51">
        <v>2170329</v>
      </c>
      <c r="I23" s="52">
        <v>197993</v>
      </c>
      <c r="J23" s="53" t="s">
        <v>140</v>
      </c>
    </row>
    <row r="24" spans="1:10" s="73" customFormat="1" ht="17.25" customHeight="1">
      <c r="A24" s="50" t="s">
        <v>550</v>
      </c>
      <c r="B24" s="33">
        <f t="shared" si="1"/>
        <v>1993608</v>
      </c>
      <c r="C24" s="33">
        <f t="shared" si="2"/>
        <v>159773</v>
      </c>
      <c r="D24" s="32">
        <v>569570</v>
      </c>
      <c r="E24" s="32">
        <v>1173</v>
      </c>
      <c r="F24" s="32">
        <v>375706</v>
      </c>
      <c r="G24" s="32">
        <v>526</v>
      </c>
      <c r="H24" s="51">
        <v>1048332</v>
      </c>
      <c r="I24" s="52">
        <v>158074</v>
      </c>
      <c r="J24" s="53" t="s">
        <v>572</v>
      </c>
    </row>
    <row r="25" spans="1:10" s="73" customFormat="1" ht="17.25" customHeight="1">
      <c r="A25" s="50" t="s">
        <v>551</v>
      </c>
      <c r="B25" s="33">
        <f t="shared" si="1"/>
        <v>5543156</v>
      </c>
      <c r="C25" s="33">
        <f t="shared" si="2"/>
        <v>2296973</v>
      </c>
      <c r="D25" s="32">
        <v>1555473</v>
      </c>
      <c r="E25" s="32">
        <v>143886</v>
      </c>
      <c r="F25" s="32">
        <v>1616648</v>
      </c>
      <c r="G25" s="32">
        <v>163515</v>
      </c>
      <c r="H25" s="51">
        <v>2371035</v>
      </c>
      <c r="I25" s="52">
        <v>1989572</v>
      </c>
      <c r="J25" s="53" t="s">
        <v>142</v>
      </c>
    </row>
    <row r="26" spans="1:10" s="73" customFormat="1" ht="17.25" customHeight="1">
      <c r="A26" s="50" t="s">
        <v>552</v>
      </c>
      <c r="B26" s="33">
        <f t="shared" si="1"/>
        <v>894859</v>
      </c>
      <c r="C26" s="33">
        <f t="shared" si="2"/>
        <v>47753</v>
      </c>
      <c r="D26" s="32">
        <v>230976</v>
      </c>
      <c r="E26" s="32">
        <v>112</v>
      </c>
      <c r="F26" s="32">
        <v>155296</v>
      </c>
      <c r="G26" s="32">
        <v>31</v>
      </c>
      <c r="H26" s="51">
        <v>508587</v>
      </c>
      <c r="I26" s="52">
        <v>47610</v>
      </c>
      <c r="J26" s="53" t="s">
        <v>143</v>
      </c>
    </row>
    <row r="27" spans="1:10" s="73" customFormat="1" ht="17.25" customHeight="1">
      <c r="A27" s="50" t="s">
        <v>553</v>
      </c>
      <c r="B27" s="33">
        <f t="shared" si="1"/>
        <v>2883045</v>
      </c>
      <c r="C27" s="33">
        <f t="shared" si="2"/>
        <v>92561</v>
      </c>
      <c r="D27" s="32">
        <v>520298</v>
      </c>
      <c r="E27" s="32">
        <v>571</v>
      </c>
      <c r="F27" s="32">
        <v>359363</v>
      </c>
      <c r="G27" s="32">
        <v>231</v>
      </c>
      <c r="H27" s="51">
        <v>2003384</v>
      </c>
      <c r="I27" s="52">
        <v>91759</v>
      </c>
      <c r="J27" s="53" t="s">
        <v>573</v>
      </c>
    </row>
    <row r="28" spans="1:10" s="73" customFormat="1" ht="17.25" customHeight="1">
      <c r="A28" s="50" t="s">
        <v>554</v>
      </c>
      <c r="B28" s="33">
        <f t="shared" si="1"/>
        <v>2609476</v>
      </c>
      <c r="C28" s="33">
        <f t="shared" si="2"/>
        <v>43261</v>
      </c>
      <c r="D28" s="32">
        <v>326689</v>
      </c>
      <c r="E28" s="32">
        <v>199</v>
      </c>
      <c r="F28" s="32">
        <v>288654</v>
      </c>
      <c r="G28" s="32">
        <v>474</v>
      </c>
      <c r="H28" s="51">
        <v>1994133</v>
      </c>
      <c r="I28" s="52">
        <v>42588</v>
      </c>
      <c r="J28" s="53" t="s">
        <v>574</v>
      </c>
    </row>
    <row r="29" spans="1:10" s="73" customFormat="1" ht="17.25" customHeight="1">
      <c r="A29" s="50" t="s">
        <v>555</v>
      </c>
      <c r="B29" s="33">
        <f t="shared" si="1"/>
        <v>791122</v>
      </c>
      <c r="C29" s="33">
        <f t="shared" si="2"/>
        <v>35172</v>
      </c>
      <c r="D29" s="32">
        <v>152040</v>
      </c>
      <c r="E29" s="32">
        <v>56</v>
      </c>
      <c r="F29" s="32">
        <v>87639</v>
      </c>
      <c r="G29" s="32">
        <v>152</v>
      </c>
      <c r="H29" s="51">
        <v>551443</v>
      </c>
      <c r="I29" s="52">
        <v>34964</v>
      </c>
      <c r="J29" s="53" t="s">
        <v>146</v>
      </c>
    </row>
    <row r="30" spans="1:10" s="73" customFormat="1" ht="17.25" customHeight="1">
      <c r="A30" s="50" t="s">
        <v>556</v>
      </c>
      <c r="B30" s="33">
        <f t="shared" si="1"/>
        <v>1082479</v>
      </c>
      <c r="C30" s="33">
        <f t="shared" si="2"/>
        <v>54955</v>
      </c>
      <c r="D30" s="32">
        <v>299326</v>
      </c>
      <c r="E30" s="32">
        <v>262</v>
      </c>
      <c r="F30" s="32">
        <v>347084</v>
      </c>
      <c r="G30" s="32">
        <v>44</v>
      </c>
      <c r="H30" s="51">
        <v>436069</v>
      </c>
      <c r="I30" s="52">
        <v>54649</v>
      </c>
      <c r="J30" s="53" t="s">
        <v>147</v>
      </c>
    </row>
    <row r="31" spans="1:10" s="73" customFormat="1" ht="17.25" customHeight="1">
      <c r="A31" s="50" t="s">
        <v>557</v>
      </c>
      <c r="B31" s="33">
        <f t="shared" si="1"/>
        <v>1649345</v>
      </c>
      <c r="C31" s="33">
        <f t="shared" si="2"/>
        <v>89336</v>
      </c>
      <c r="D31" s="32">
        <v>396809</v>
      </c>
      <c r="E31" s="32">
        <v>847</v>
      </c>
      <c r="F31" s="32">
        <v>189369</v>
      </c>
      <c r="G31" s="32">
        <v>96</v>
      </c>
      <c r="H31" s="51">
        <v>1063167</v>
      </c>
      <c r="I31" s="52">
        <v>88393</v>
      </c>
      <c r="J31" s="53" t="s">
        <v>148</v>
      </c>
    </row>
    <row r="32" spans="1:10" s="73" customFormat="1" ht="17.25" customHeight="1">
      <c r="A32" s="50" t="s">
        <v>558</v>
      </c>
      <c r="B32" s="33">
        <f t="shared" si="1"/>
        <v>1131602</v>
      </c>
      <c r="C32" s="33">
        <f t="shared" si="2"/>
        <v>151297</v>
      </c>
      <c r="D32" s="32">
        <v>334993</v>
      </c>
      <c r="E32" s="32">
        <v>1185</v>
      </c>
      <c r="F32" s="32">
        <v>229805</v>
      </c>
      <c r="G32" s="32">
        <v>101</v>
      </c>
      <c r="H32" s="51">
        <v>566804</v>
      </c>
      <c r="I32" s="52">
        <v>150011</v>
      </c>
      <c r="J32" s="53" t="s">
        <v>575</v>
      </c>
    </row>
    <row r="33" spans="1:10" s="73" customFormat="1" ht="17.25" customHeight="1">
      <c r="A33" s="50" t="s">
        <v>559</v>
      </c>
      <c r="B33" s="33">
        <f t="shared" si="1"/>
        <v>1658061</v>
      </c>
      <c r="C33" s="33">
        <f t="shared" si="2"/>
        <v>238123</v>
      </c>
      <c r="D33" s="32">
        <v>442307</v>
      </c>
      <c r="E33" s="32">
        <v>238</v>
      </c>
      <c r="F33" s="32">
        <v>238392</v>
      </c>
      <c r="G33" s="32">
        <v>691</v>
      </c>
      <c r="H33" s="51">
        <v>977362</v>
      </c>
      <c r="I33" s="52">
        <v>237194</v>
      </c>
      <c r="J33" s="53" t="s">
        <v>150</v>
      </c>
    </row>
    <row r="34" spans="1:10" s="73" customFormat="1" ht="17.25" customHeight="1">
      <c r="A34" s="50" t="s">
        <v>560</v>
      </c>
      <c r="B34" s="33">
        <f t="shared" si="1"/>
        <v>2083472</v>
      </c>
      <c r="C34" s="33">
        <f t="shared" si="2"/>
        <v>816707</v>
      </c>
      <c r="D34" s="32">
        <v>634940</v>
      </c>
      <c r="E34" s="32">
        <v>3452</v>
      </c>
      <c r="F34" s="32">
        <v>774753</v>
      </c>
      <c r="G34" s="32">
        <v>243</v>
      </c>
      <c r="H34" s="51">
        <v>673779</v>
      </c>
      <c r="I34" s="52">
        <v>813012</v>
      </c>
      <c r="J34" s="53" t="s">
        <v>576</v>
      </c>
    </row>
    <row r="35" spans="1:10" s="73" customFormat="1" ht="17.25" customHeight="1">
      <c r="A35" s="50" t="s">
        <v>561</v>
      </c>
      <c r="B35" s="33">
        <f t="shared" si="1"/>
        <v>1268020</v>
      </c>
      <c r="C35" s="33">
        <f t="shared" si="2"/>
        <v>144028</v>
      </c>
      <c r="D35" s="32">
        <v>441681</v>
      </c>
      <c r="E35" s="32">
        <v>224</v>
      </c>
      <c r="F35" s="32">
        <v>198067</v>
      </c>
      <c r="G35" s="32">
        <v>77</v>
      </c>
      <c r="H35" s="51">
        <v>628272</v>
      </c>
      <c r="I35" s="52">
        <v>143727</v>
      </c>
      <c r="J35" s="53" t="s">
        <v>152</v>
      </c>
    </row>
    <row r="36" spans="1:10" s="73" customFormat="1" ht="17.25" customHeight="1">
      <c r="A36" s="50" t="s">
        <v>562</v>
      </c>
      <c r="B36" s="33">
        <f t="shared" si="1"/>
        <v>1355877</v>
      </c>
      <c r="C36" s="33">
        <f t="shared" si="2"/>
        <v>50562</v>
      </c>
      <c r="D36" s="32">
        <v>347293</v>
      </c>
      <c r="E36" s="32">
        <v>386</v>
      </c>
      <c r="F36" s="32">
        <v>126855</v>
      </c>
      <c r="G36" s="32">
        <v>135</v>
      </c>
      <c r="H36" s="51">
        <v>881729</v>
      </c>
      <c r="I36" s="52">
        <v>50041</v>
      </c>
      <c r="J36" s="53" t="s">
        <v>577</v>
      </c>
    </row>
    <row r="37" spans="1:10" s="73" customFormat="1" ht="17.25" customHeight="1">
      <c r="A37" s="50" t="s">
        <v>563</v>
      </c>
      <c r="B37" s="33">
        <f t="shared" si="1"/>
        <v>1402626</v>
      </c>
      <c r="C37" s="33">
        <f t="shared" si="2"/>
        <v>78069</v>
      </c>
      <c r="D37" s="32">
        <v>260375</v>
      </c>
      <c r="E37" s="32">
        <v>1345</v>
      </c>
      <c r="F37" s="32">
        <v>331570</v>
      </c>
      <c r="G37" s="32">
        <v>183</v>
      </c>
      <c r="H37" s="51">
        <v>810681</v>
      </c>
      <c r="I37" s="52">
        <v>76541</v>
      </c>
      <c r="J37" s="53" t="s">
        <v>154</v>
      </c>
    </row>
    <row r="38" spans="1:10" s="73" customFormat="1" ht="17.25" customHeight="1">
      <c r="A38" s="50" t="s">
        <v>564</v>
      </c>
      <c r="B38" s="33">
        <f t="shared" si="1"/>
        <v>1141296</v>
      </c>
      <c r="C38" s="33">
        <f t="shared" si="2"/>
        <v>9429</v>
      </c>
      <c r="D38" s="32">
        <v>49270</v>
      </c>
      <c r="E38" s="32">
        <v>302</v>
      </c>
      <c r="F38" s="32">
        <v>56060</v>
      </c>
      <c r="G38" s="32">
        <v>260</v>
      </c>
      <c r="H38" s="51">
        <v>1035966</v>
      </c>
      <c r="I38" s="52">
        <v>8867</v>
      </c>
      <c r="J38" s="53" t="s">
        <v>155</v>
      </c>
    </row>
    <row r="39" spans="1:10" s="73" customFormat="1" ht="17.25" customHeight="1" thickBot="1">
      <c r="A39" s="54" t="s">
        <v>565</v>
      </c>
      <c r="B39" s="55">
        <f t="shared" si="1"/>
        <v>317863</v>
      </c>
      <c r="C39" s="37">
        <f t="shared" si="2"/>
        <v>1444</v>
      </c>
      <c r="D39" s="32">
        <v>304657</v>
      </c>
      <c r="E39" s="32">
        <v>1</v>
      </c>
      <c r="F39" s="32">
        <v>7751</v>
      </c>
      <c r="G39" s="32">
        <v>13</v>
      </c>
      <c r="H39" s="56">
        <v>5455</v>
      </c>
      <c r="I39" s="57">
        <v>1430</v>
      </c>
      <c r="J39" s="53" t="s">
        <v>566</v>
      </c>
    </row>
    <row r="40" spans="1:10" s="156" customFormat="1" ht="11.1" customHeight="1">
      <c r="A40" s="58" t="s">
        <v>578</v>
      </c>
      <c r="B40" s="33"/>
      <c r="C40" s="33"/>
      <c r="D40" s="59"/>
      <c r="E40" s="59"/>
      <c r="F40" s="59"/>
      <c r="G40" s="59"/>
      <c r="H40" s="59"/>
      <c r="I40" s="59"/>
      <c r="J40" s="60" t="s">
        <v>397</v>
      </c>
    </row>
  </sheetData>
  <sheetProtection selectLockedCells="1"/>
  <mergeCells count="17">
    <mergeCell ref="D7:D8"/>
    <mergeCell ref="E7:E8"/>
    <mergeCell ref="F7:F8"/>
    <mergeCell ref="G7:G8"/>
    <mergeCell ref="H7:H8"/>
    <mergeCell ref="A3:E3"/>
    <mergeCell ref="F3:J3"/>
    <mergeCell ref="F4:I4"/>
    <mergeCell ref="A6:A8"/>
    <mergeCell ref="B6:C6"/>
    <mergeCell ref="D6:E6"/>
    <mergeCell ref="F6:G6"/>
    <mergeCell ref="H6:I6"/>
    <mergeCell ref="J6:J8"/>
    <mergeCell ref="B7:B8"/>
    <mergeCell ref="I7:I8"/>
    <mergeCell ref="C7:C8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0.625" style="298" customWidth="1"/>
    <col min="2" max="2" width="10.375" style="67" customWidth="1"/>
    <col min="3" max="4" width="10.125" style="67" customWidth="1"/>
    <col min="5" max="5" width="10.375" style="67" customWidth="1"/>
    <col min="6" max="7" width="10.125" style="67" customWidth="1"/>
    <col min="8" max="8" width="10.375" style="67" customWidth="1"/>
    <col min="9" max="9" width="11.125" style="67" hidden="1" customWidth="1"/>
    <col min="10" max="11" width="8.875" style="67" customWidth="1"/>
    <col min="12" max="13" width="9.125" style="67" customWidth="1"/>
    <col min="14" max="16" width="8.875" style="67" customWidth="1"/>
    <col min="17" max="17" width="9.125" style="67" customWidth="1"/>
    <col min="18" max="18" width="10.625" style="67" customWidth="1"/>
    <col min="19" max="16384" width="9" style="67"/>
  </cols>
  <sheetData>
    <row r="1" spans="1:18" s="73" customFormat="1" ht="14.1" customHeight="1">
      <c r="A1" s="65" t="s">
        <v>1170</v>
      </c>
      <c r="H1" s="66"/>
      <c r="I1" s="65"/>
      <c r="R1" s="66" t="s">
        <v>1171</v>
      </c>
    </row>
    <row r="2" spans="1:18" ht="14.1" customHeight="1">
      <c r="A2" s="65"/>
      <c r="H2" s="66"/>
      <c r="I2" s="65"/>
      <c r="Q2" s="66"/>
    </row>
    <row r="3" spans="1:18" s="283" customFormat="1" ht="16.5" hidden="1" customHeight="1">
      <c r="A3" s="282"/>
      <c r="H3" s="284"/>
      <c r="I3" s="172"/>
      <c r="Q3" s="284"/>
    </row>
    <row r="4" spans="1:18" s="70" customFormat="1" ht="20.100000000000001" customHeight="1">
      <c r="A4" s="524" t="s">
        <v>486</v>
      </c>
      <c r="B4" s="524"/>
      <c r="C4" s="524"/>
      <c r="D4" s="524"/>
      <c r="E4" s="524"/>
      <c r="F4" s="524"/>
      <c r="G4" s="524"/>
      <c r="H4" s="524"/>
      <c r="I4" s="524" t="s">
        <v>487</v>
      </c>
      <c r="J4" s="524"/>
      <c r="K4" s="524"/>
      <c r="L4" s="524"/>
      <c r="M4" s="524"/>
      <c r="N4" s="524"/>
      <c r="O4" s="524"/>
      <c r="P4" s="524"/>
      <c r="Q4" s="524"/>
      <c r="R4" s="564"/>
    </row>
    <row r="5" spans="1:18" s="71" customFormat="1" ht="24" customHeight="1">
      <c r="A5" s="571"/>
      <c r="B5" s="571"/>
      <c r="C5" s="571"/>
      <c r="D5" s="571"/>
      <c r="E5" s="571"/>
      <c r="F5" s="571"/>
      <c r="G5" s="571"/>
      <c r="H5" s="571"/>
      <c r="I5" s="571"/>
      <c r="J5" s="571"/>
      <c r="K5" s="571"/>
      <c r="L5" s="571"/>
      <c r="M5" s="571"/>
      <c r="N5" s="571"/>
      <c r="O5" s="571"/>
      <c r="P5" s="571"/>
      <c r="Q5" s="571"/>
    </row>
    <row r="6" spans="1:18" s="53" customFormat="1" ht="18" customHeight="1" thickBot="1">
      <c r="Q6" s="66"/>
    </row>
    <row r="7" spans="1:18" s="73" customFormat="1" ht="26.45" customHeight="1">
      <c r="A7" s="492" t="s">
        <v>408</v>
      </c>
      <c r="B7" s="503" t="s">
        <v>409</v>
      </c>
      <c r="C7" s="614"/>
      <c r="D7" s="614"/>
      <c r="E7" s="614"/>
      <c r="F7" s="614"/>
      <c r="G7" s="614"/>
      <c r="H7" s="614"/>
      <c r="I7" s="491" t="s">
        <v>193</v>
      </c>
      <c r="J7" s="469" t="s">
        <v>409</v>
      </c>
      <c r="K7" s="448"/>
      <c r="L7" s="448"/>
      <c r="M7" s="448" t="s">
        <v>783</v>
      </c>
      <c r="N7" s="448"/>
      <c r="O7" s="448"/>
      <c r="P7" s="448"/>
      <c r="Q7" s="457"/>
      <c r="R7" s="510" t="s">
        <v>410</v>
      </c>
    </row>
    <row r="8" spans="1:18" s="73" customFormat="1" ht="14.25" customHeight="1">
      <c r="A8" s="494"/>
      <c r="B8" s="780" t="s">
        <v>411</v>
      </c>
      <c r="C8" s="592"/>
      <c r="D8" s="592"/>
      <c r="E8" s="475" t="s">
        <v>784</v>
      </c>
      <c r="F8" s="592"/>
      <c r="G8" s="592"/>
      <c r="H8" s="475" t="s">
        <v>412</v>
      </c>
      <c r="I8" s="493"/>
      <c r="J8" s="592" t="s">
        <v>412</v>
      </c>
      <c r="K8" s="526"/>
      <c r="L8" s="458" t="s">
        <v>413</v>
      </c>
      <c r="M8" s="458" t="s">
        <v>414</v>
      </c>
      <c r="N8" s="458" t="s">
        <v>415</v>
      </c>
      <c r="O8" s="458"/>
      <c r="P8" s="458"/>
      <c r="Q8" s="459" t="s">
        <v>785</v>
      </c>
      <c r="R8" s="511"/>
    </row>
    <row r="9" spans="1:18" s="73" customFormat="1" ht="14.45" customHeight="1">
      <c r="A9" s="494"/>
      <c r="B9" s="511"/>
      <c r="C9" s="493"/>
      <c r="D9" s="493"/>
      <c r="E9" s="476"/>
      <c r="F9" s="493"/>
      <c r="G9" s="493"/>
      <c r="H9" s="476"/>
      <c r="I9" s="493"/>
      <c r="J9" s="533"/>
      <c r="K9" s="593"/>
      <c r="L9" s="458"/>
      <c r="M9" s="458"/>
      <c r="N9" s="486"/>
      <c r="O9" s="458"/>
      <c r="P9" s="458"/>
      <c r="Q9" s="459"/>
      <c r="R9" s="511"/>
    </row>
    <row r="10" spans="1:18" s="73" customFormat="1" ht="35.25" customHeight="1">
      <c r="A10" s="496"/>
      <c r="B10" s="285"/>
      <c r="C10" s="286" t="s">
        <v>786</v>
      </c>
      <c r="D10" s="287" t="s">
        <v>416</v>
      </c>
      <c r="E10" s="288"/>
      <c r="F10" s="286" t="s">
        <v>786</v>
      </c>
      <c r="G10" s="286" t="s">
        <v>416</v>
      </c>
      <c r="H10" s="289"/>
      <c r="I10" s="495"/>
      <c r="J10" s="290" t="s">
        <v>786</v>
      </c>
      <c r="K10" s="286" t="s">
        <v>416</v>
      </c>
      <c r="L10" s="553"/>
      <c r="M10" s="553"/>
      <c r="N10" s="288"/>
      <c r="O10" s="286" t="s">
        <v>417</v>
      </c>
      <c r="P10" s="286" t="s">
        <v>418</v>
      </c>
      <c r="Q10" s="555"/>
      <c r="R10" s="512"/>
    </row>
    <row r="11" spans="1:18" s="73" customFormat="1" ht="80.099999999999994" customHeight="1">
      <c r="A11" s="195" t="s">
        <v>14</v>
      </c>
      <c r="B11" s="41">
        <v>23549</v>
      </c>
      <c r="C11" s="41">
        <v>11875</v>
      </c>
      <c r="D11" s="41">
        <v>11674</v>
      </c>
      <c r="E11" s="41">
        <v>0</v>
      </c>
      <c r="F11" s="41">
        <v>0</v>
      </c>
      <c r="G11" s="41">
        <v>0</v>
      </c>
      <c r="H11" s="41">
        <v>36971</v>
      </c>
      <c r="I11" s="195" t="s">
        <v>12</v>
      </c>
      <c r="J11" s="41">
        <v>10296</v>
      </c>
      <c r="K11" s="41">
        <v>26675</v>
      </c>
      <c r="L11" s="41">
        <v>8647</v>
      </c>
      <c r="M11" s="41">
        <v>165204</v>
      </c>
      <c r="N11" s="41">
        <v>55430</v>
      </c>
      <c r="O11" s="41">
        <v>32448</v>
      </c>
      <c r="P11" s="41">
        <v>22982</v>
      </c>
      <c r="Q11" s="41">
        <v>412370</v>
      </c>
      <c r="R11" s="291" t="s">
        <v>14</v>
      </c>
    </row>
    <row r="12" spans="1:18" s="73" customFormat="1" ht="80.099999999999994" customHeight="1">
      <c r="A12" s="195" t="s">
        <v>430</v>
      </c>
      <c r="B12" s="41">
        <v>20690</v>
      </c>
      <c r="C12" s="41">
        <v>10656</v>
      </c>
      <c r="D12" s="41">
        <v>10034</v>
      </c>
      <c r="E12" s="41">
        <v>711</v>
      </c>
      <c r="F12" s="41">
        <v>0</v>
      </c>
      <c r="G12" s="41">
        <v>711</v>
      </c>
      <c r="H12" s="41">
        <v>42510</v>
      </c>
      <c r="I12" s="195" t="s">
        <v>12</v>
      </c>
      <c r="J12" s="41">
        <v>13653</v>
      </c>
      <c r="K12" s="41">
        <v>28857</v>
      </c>
      <c r="L12" s="41">
        <v>10254</v>
      </c>
      <c r="M12" s="41">
        <v>169972</v>
      </c>
      <c r="N12" s="41">
        <v>56123</v>
      </c>
      <c r="O12" s="41">
        <v>33011</v>
      </c>
      <c r="P12" s="41">
        <v>23112</v>
      </c>
      <c r="Q12" s="41">
        <v>43664</v>
      </c>
      <c r="R12" s="291" t="s">
        <v>430</v>
      </c>
    </row>
    <row r="13" spans="1:18" s="73" customFormat="1" ht="80.099999999999994" customHeight="1">
      <c r="A13" s="195" t="s">
        <v>790</v>
      </c>
      <c r="B13" s="41">
        <v>20650</v>
      </c>
      <c r="C13" s="41">
        <v>10648</v>
      </c>
      <c r="D13" s="41">
        <v>10002</v>
      </c>
      <c r="E13" s="41">
        <v>126</v>
      </c>
      <c r="F13" s="41">
        <v>0</v>
      </c>
      <c r="G13" s="41">
        <v>126</v>
      </c>
      <c r="H13" s="41">
        <v>43373</v>
      </c>
      <c r="I13" s="195" t="s">
        <v>12</v>
      </c>
      <c r="J13" s="41">
        <v>13997</v>
      </c>
      <c r="K13" s="41">
        <v>29376</v>
      </c>
      <c r="L13" s="41">
        <v>10321</v>
      </c>
      <c r="M13" s="41">
        <v>185054</v>
      </c>
      <c r="N13" s="41">
        <v>56475</v>
      </c>
      <c r="O13" s="41">
        <v>33188</v>
      </c>
      <c r="P13" s="41">
        <v>23287</v>
      </c>
      <c r="Q13" s="41">
        <v>438827</v>
      </c>
      <c r="R13" s="291" t="s">
        <v>790</v>
      </c>
    </row>
    <row r="14" spans="1:18" s="73" customFormat="1" ht="80.099999999999994" customHeight="1">
      <c r="A14" s="195" t="s">
        <v>976</v>
      </c>
      <c r="B14" s="41">
        <v>21535</v>
      </c>
      <c r="C14" s="41">
        <v>10756</v>
      </c>
      <c r="D14" s="41">
        <v>10779</v>
      </c>
      <c r="E14" s="41">
        <v>237</v>
      </c>
      <c r="F14" s="41">
        <v>50</v>
      </c>
      <c r="G14" s="41">
        <v>187</v>
      </c>
      <c r="H14" s="41">
        <v>44133</v>
      </c>
      <c r="I14" s="195" t="s">
        <v>12</v>
      </c>
      <c r="J14" s="41">
        <v>14451</v>
      </c>
      <c r="K14" s="41">
        <v>29682</v>
      </c>
      <c r="L14" s="41">
        <v>10409</v>
      </c>
      <c r="M14" s="41">
        <v>192572</v>
      </c>
      <c r="N14" s="41">
        <v>56925</v>
      </c>
      <c r="O14" s="41">
        <v>33512</v>
      </c>
      <c r="P14" s="41">
        <v>23413</v>
      </c>
      <c r="Q14" s="41">
        <v>444115</v>
      </c>
      <c r="R14" s="291" t="s">
        <v>976</v>
      </c>
    </row>
    <row r="15" spans="1:18" s="221" customFormat="1" ht="80.099999999999994" customHeight="1" thickBot="1">
      <c r="A15" s="292" t="s">
        <v>1069</v>
      </c>
      <c r="B15" s="293">
        <f>SUM(C15:D15)</f>
        <v>21842</v>
      </c>
      <c r="C15" s="38">
        <v>10997</v>
      </c>
      <c r="D15" s="38">
        <v>10845</v>
      </c>
      <c r="E15" s="294">
        <f>SUM(F15:G15)</f>
        <v>237</v>
      </c>
      <c r="F15" s="38">
        <v>50</v>
      </c>
      <c r="G15" s="38">
        <v>187</v>
      </c>
      <c r="H15" s="294">
        <f>SUM(J15:K15)</f>
        <v>46901</v>
      </c>
      <c r="I15" s="295" t="s">
        <v>792</v>
      </c>
      <c r="J15" s="38">
        <v>15023</v>
      </c>
      <c r="K15" s="38">
        <v>31878</v>
      </c>
      <c r="L15" s="38">
        <v>10499</v>
      </c>
      <c r="M15" s="38">
        <v>198744</v>
      </c>
      <c r="N15" s="294">
        <f>SUM(O15:P15)</f>
        <v>57266</v>
      </c>
      <c r="O15" s="38">
        <v>33654</v>
      </c>
      <c r="P15" s="38">
        <v>23612</v>
      </c>
      <c r="Q15" s="38">
        <v>444887</v>
      </c>
      <c r="R15" s="296" t="s">
        <v>1069</v>
      </c>
    </row>
    <row r="16" spans="1:18" s="101" customFormat="1" ht="14.25" customHeight="1">
      <c r="A16" s="39" t="s">
        <v>2</v>
      </c>
      <c r="B16" s="297"/>
      <c r="C16" s="297"/>
      <c r="D16" s="297"/>
      <c r="H16" s="99"/>
      <c r="I16" s="153" t="s">
        <v>3</v>
      </c>
      <c r="R16" s="99"/>
    </row>
    <row r="17" s="73" customFormat="1" ht="15" customHeight="1"/>
    <row r="18" s="73" customFormat="1" ht="15" customHeight="1"/>
    <row r="19" s="73" customFormat="1" ht="15" customHeight="1"/>
    <row r="20" s="73" customFormat="1" ht="24" customHeight="1"/>
    <row r="21" s="73" customFormat="1" ht="40.5" customHeight="1"/>
    <row r="22" s="73" customFormat="1" ht="40.5" customHeight="1"/>
    <row r="23" s="73" customFormat="1" ht="40.5" customHeight="1"/>
    <row r="24" s="73" customFormat="1" ht="40.5" customHeight="1"/>
    <row r="25" s="73" customFormat="1" ht="40.5" customHeight="1"/>
    <row r="26" s="73" customFormat="1" ht="14.25" customHeight="1"/>
    <row r="27" s="73" customFormat="1" ht="11.25"/>
    <row r="28" s="73" customFormat="1" ht="11.25"/>
    <row r="29" s="73" customFormat="1" ht="11.25"/>
    <row r="30" s="73" customFormat="1" ht="11.25"/>
    <row r="31" s="73" customFormat="1" ht="11.25"/>
    <row r="32" s="73" customFormat="1" ht="11.25"/>
    <row r="33" s="73" customFormat="1" ht="11.25"/>
    <row r="34" s="73" customFormat="1" ht="11.25"/>
    <row r="35" s="73" customFormat="1" ht="11.25"/>
    <row r="36" s="73" customFormat="1" ht="11.25"/>
    <row r="37" s="73" customFormat="1" ht="11.25"/>
    <row r="38" s="73" customFormat="1" ht="11.25"/>
    <row r="39" s="73" customFormat="1" ht="11.25"/>
    <row r="40" s="73" customFormat="1" ht="11.25"/>
    <row r="41" s="73" customFormat="1" ht="11.25"/>
    <row r="42" s="73" customFormat="1" ht="11.25"/>
    <row r="43" s="73" customFormat="1" ht="11.25"/>
    <row r="44" s="73" customFormat="1" ht="11.25"/>
    <row r="45" s="73" customFormat="1" ht="11.25"/>
    <row r="46" s="73" customFormat="1" ht="11.25"/>
    <row r="47" s="73" customFormat="1" ht="11.25"/>
    <row r="48" s="73" customFormat="1" ht="11.25"/>
    <row r="49" s="73" customFormat="1" ht="11.25"/>
    <row r="50" s="73" customFormat="1" ht="11.25"/>
    <row r="51" s="73" customFormat="1" ht="11.25"/>
    <row r="52" s="73" customFormat="1" ht="11.25"/>
    <row r="53" s="73" customFormat="1" ht="11.25"/>
    <row r="54" s="73" customFormat="1" ht="11.25"/>
    <row r="55" s="73" customFormat="1" ht="11.25"/>
    <row r="56" s="73" customFormat="1" ht="11.25"/>
    <row r="57" s="73" customFormat="1" ht="11.25"/>
    <row r="58" s="73" customFormat="1" ht="11.25"/>
    <row r="59" s="73" customFormat="1" ht="11.25"/>
    <row r="60" s="73" customFormat="1" ht="11.25"/>
    <row r="61" s="73" customFormat="1" ht="11.25"/>
    <row r="62" s="73" customFormat="1" ht="11.25"/>
    <row r="63" s="73" customFormat="1" ht="11.25"/>
    <row r="64" s="73" customFormat="1" ht="11.25"/>
    <row r="65" s="73" customFormat="1" ht="11.25"/>
    <row r="66" s="73" customFormat="1" ht="11.25"/>
    <row r="67" s="73" customFormat="1" ht="11.25"/>
    <row r="68" s="73" customFormat="1" ht="11.25"/>
    <row r="69" s="73" customFormat="1" ht="11.25"/>
    <row r="70" s="73" customFormat="1" ht="11.25"/>
    <row r="71" s="73" customFormat="1" ht="11.25"/>
    <row r="72" s="73" customFormat="1" ht="11.25"/>
    <row r="73" s="73" customFormat="1" ht="11.25"/>
    <row r="74" s="73" customFormat="1" ht="11.25"/>
    <row r="75" s="73" customFormat="1" ht="11.25"/>
    <row r="76" s="73" customFormat="1" ht="11.25"/>
    <row r="77" s="73" customFormat="1" ht="11.25"/>
    <row r="78" s="73" customFormat="1" ht="11.25"/>
    <row r="79" s="73" customFormat="1" ht="11.25"/>
    <row r="80" s="73" customFormat="1" ht="11.25"/>
    <row r="81" s="73" customFormat="1" ht="11.25"/>
    <row r="82" s="73" customFormat="1" ht="11.25"/>
    <row r="83" s="73" customFormat="1" ht="11.25"/>
    <row r="84" s="73" customFormat="1" ht="11.25"/>
    <row r="85" s="73" customFormat="1" ht="11.25"/>
    <row r="86" s="73" customFormat="1" ht="11.25"/>
    <row r="87" s="73" customFormat="1" ht="11.25"/>
    <row r="88" s="73" customFormat="1" ht="11.25"/>
    <row r="89" s="73" customFormat="1" ht="11.25"/>
    <row r="90" s="73" customFormat="1" ht="11.25"/>
    <row r="91" s="73" customFormat="1" ht="11.25"/>
    <row r="92" s="73" customFormat="1" ht="11.25"/>
    <row r="93" s="73" customFormat="1" ht="11.25"/>
    <row r="94" s="73" customFormat="1" ht="11.25"/>
    <row r="95" s="73" customFormat="1" ht="11.25"/>
    <row r="96" s="73" customFormat="1" ht="11.25"/>
    <row r="97" s="73" customFormat="1" ht="11.25"/>
  </sheetData>
  <sheetProtection selectLockedCells="1"/>
  <mergeCells count="18">
    <mergeCell ref="E8:G9"/>
    <mergeCell ref="H8:H9"/>
    <mergeCell ref="J8:K9"/>
    <mergeCell ref="L8:L10"/>
    <mergeCell ref="M8:M10"/>
    <mergeCell ref="A4:H4"/>
    <mergeCell ref="I4:R4"/>
    <mergeCell ref="A5:H5"/>
    <mergeCell ref="I5:Q5"/>
    <mergeCell ref="M7:Q7"/>
    <mergeCell ref="R7:R10"/>
    <mergeCell ref="A7:A10"/>
    <mergeCell ref="B7:H7"/>
    <mergeCell ref="I7:I10"/>
    <mergeCell ref="J7:L7"/>
    <mergeCell ref="N8:P9"/>
    <mergeCell ref="Q8:Q10"/>
    <mergeCell ref="B8:D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alignWithMargins="0"/>
  <colBreaks count="1" manualBreakCount="1">
    <brk id="8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24</vt:i4>
      </vt:variant>
    </vt:vector>
  </HeadingPairs>
  <TitlesOfParts>
    <vt:vector size="48" baseType="lpstr">
      <vt:lpstr>0.교통.관광및정보통신</vt:lpstr>
      <vt:lpstr>0-1.이면</vt:lpstr>
      <vt:lpstr>1.자동차등록 </vt:lpstr>
      <vt:lpstr>1-1.시군별자동차등록</vt:lpstr>
      <vt:lpstr>2.업종별운수업체</vt:lpstr>
      <vt:lpstr>3.영업용자동차업종별수송 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15.관광지지정</vt:lpstr>
      <vt:lpstr>16.해수욕장이용</vt:lpstr>
      <vt:lpstr>17.관광호텔등록</vt:lpstr>
      <vt:lpstr>18.우편시설 </vt:lpstr>
      <vt:lpstr>19.우편물취급</vt:lpstr>
      <vt:lpstr>20.우편요금수입</vt:lpstr>
      <vt:lpstr>21.통신선로시설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'13.주요관광지방문객수'!Print_Area</vt:lpstr>
      <vt:lpstr>'14.지정(법정)관광지현황'!Print_Area</vt:lpstr>
      <vt:lpstr>'15.관광지지정'!Print_Area</vt:lpstr>
      <vt:lpstr>'16.해수욕장이용'!Print_Area</vt:lpstr>
      <vt:lpstr>'17.관광호텔등록'!Print_Area</vt:lpstr>
      <vt:lpstr>'18.우편시설 '!Print_Area</vt:lpstr>
      <vt:lpstr>'19.우편물취급'!Print_Area</vt:lpstr>
      <vt:lpstr>'2.업종별운수업체'!Print_Area</vt:lpstr>
      <vt:lpstr>'20.우편요금수입'!Print_Area</vt:lpstr>
      <vt:lpstr>'21.통신선로시설'!Print_Area</vt:lpstr>
      <vt:lpstr>'3.영업용자동차업종별수송 '!Print_Area</vt:lpstr>
      <vt:lpstr>'4.천연가스버스현황'!Print_Area</vt:lpstr>
      <vt:lpstr>'5.자전거도로현황'!Print_Area</vt:lpstr>
      <vt:lpstr>'6.주차장'!Print_Area</vt:lpstr>
      <vt:lpstr>'7.철도수송'!Print_Area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2016-05-23T04:41:46Z</cp:lastPrinted>
  <dcterms:created xsi:type="dcterms:W3CDTF">2011-12-22T04:06:17Z</dcterms:created>
  <dcterms:modified xsi:type="dcterms:W3CDTF">2016-05-23T04:42:13Z</dcterms:modified>
</cp:coreProperties>
</file>