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5" yWindow="45" windowWidth="25170" windowHeight="12180" tabRatio="792" activeTab="7"/>
  </bookViews>
  <sheets>
    <sheet name="0.간지" sheetId="1" r:id="rId1"/>
    <sheet name="0-1.이면" sheetId="2" r:id="rId2"/>
    <sheet name="1.유통업체현황" sheetId="3" r:id="rId3"/>
    <sheet name="2.금융기관" sheetId="4" r:id="rId4"/>
    <sheet name="3.금융기관예금,대출 및 어음" sheetId="5" r:id="rId5"/>
    <sheet name="4.가계대출규모" sheetId="18" r:id="rId6"/>
    <sheet name="5.새마을금고및신용협동조합" sheetId="6" r:id="rId7"/>
    <sheet name="6.소비자물가지수(기준년도 2010=100)" sheetId="9" r:id="rId8"/>
    <sheet name="6-1.주요품목 소비자물가지수" sheetId="8" r:id="rId9"/>
    <sheet name="7.농수산물도매시장별유통량" sheetId="11" r:id="rId10"/>
    <sheet name="8.수출입통관실적 " sheetId="12" r:id="rId11"/>
    <sheet name="8-1.수출실적" sheetId="13" r:id="rId12"/>
    <sheet name="8-2.수입실적" sheetId="14" r:id="rId13"/>
    <sheet name="9. 농림수산물 수출입실적" sheetId="15" r:id="rId14"/>
    <sheet name="10.상공회의소현황" sheetId="16" r:id="rId15"/>
    <sheet name="11.해외시장개척추진실적" sheetId="17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가중치" localSheetId="5">#REF!</definedName>
    <definedName name="가중치">#REF!</definedName>
    <definedName name="공공">'[1]15.농업용기계보유 '!$A$19:$K$1279</definedName>
    <definedName name="ㅁ" localSheetId="5">#REF!</definedName>
    <definedName name="ㅁ">#REF!</definedName>
    <definedName name="ㅁ1" localSheetId="3">#REF!</definedName>
    <definedName name="ㅁ1" localSheetId="4">#REF!</definedName>
    <definedName name="ㅁ1" localSheetId="5">#REF!</definedName>
    <definedName name="ㅁ1">#REF!</definedName>
    <definedName name="무" hidden="1">{"'6.강수량'!$A$1:$O$37","'6.강수량'!$A$1:$C$1"}</definedName>
    <definedName name="번호" localSheetId="5">#REF!</definedName>
    <definedName name="번호">#REF!</definedName>
    <definedName name="토" hidden="1">{"'6.강수량'!$A$1:$O$37","'6.강수량'!$A$1:$C$1"}</definedName>
    <definedName name="품목" localSheetId="5">#REF!</definedName>
    <definedName name="품목">#REF!</definedName>
    <definedName name="a" localSheetId="2">{"Book1"}</definedName>
    <definedName name="a" localSheetId="14">{"Book1"}</definedName>
    <definedName name="a" localSheetId="15">{"Book1"}</definedName>
    <definedName name="a" localSheetId="3">{"Book1"}</definedName>
    <definedName name="a" localSheetId="4">{"Book1"}</definedName>
    <definedName name="a" localSheetId="5">{"Book1"}</definedName>
    <definedName name="a" localSheetId="6">{"Book1"}</definedName>
    <definedName name="a" localSheetId="8">{"Book1"}</definedName>
    <definedName name="a" localSheetId="9">{"Book1"}</definedName>
    <definedName name="a" localSheetId="10">{"Book1"}</definedName>
    <definedName name="a" localSheetId="11">{"Book1"}</definedName>
    <definedName name="a" localSheetId="12">{"Book1"}</definedName>
    <definedName name="a" localSheetId="13">{"Book1"}</definedName>
    <definedName name="a">{"Book1"}</definedName>
    <definedName name="aa">[2]XL4Poppy!$C$31</definedName>
    <definedName name="AAA" localSheetId="2">'[3]18.농업용기계보유 '!$A$18:$K$1275</definedName>
    <definedName name="AAA" localSheetId="14">'[4]18.농업용기계보유 '!$A$18:$K$1275</definedName>
    <definedName name="AAA" localSheetId="15">'[5]18.농업용기계보유 '!$A$18:$K$1275</definedName>
    <definedName name="AAA" localSheetId="3">'[6]18.농업용기계보유 '!$A$18:$K$1275</definedName>
    <definedName name="AAA" localSheetId="4">'[6]18.농업용기계보유 '!$A$18:$K$1275</definedName>
    <definedName name="AAA" localSheetId="5">'[7]18.농업용기계보유 '!$A$18:$K$1275</definedName>
    <definedName name="AAA" localSheetId="6">'[7]18.농업용기계보유 '!$A$18:$K$1275</definedName>
    <definedName name="AAA" localSheetId="8">'[8]18.농업용기계보유 '!$A$18:$K$1275</definedName>
    <definedName name="AAA" localSheetId="9">'[9]18.농업용기계보유 '!$A$18:$K$1275</definedName>
    <definedName name="AAA" localSheetId="10">'[5]18.농업용기계보유 '!$A$18:$K$1275</definedName>
    <definedName name="AAA" localSheetId="11">'[5]18.농업용기계보유 '!$A$18:$K$1275</definedName>
    <definedName name="AAA" localSheetId="12">'[5]18.농업용기계보유 '!$A$18:$K$1275</definedName>
    <definedName name="AAA" localSheetId="13">'[5]18.농업용기계보유 '!$A$18:$K$1275</definedName>
    <definedName name="AAA">'[10]18.농업용기계보유 '!$A$18:$K$1275</definedName>
    <definedName name="Document_array" localSheetId="2">{"Book1"}</definedName>
    <definedName name="Document_array" localSheetId="14">{"Book1"}</definedName>
    <definedName name="Document_array" localSheetId="15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'0-1.이면'!$A$1:$I$31</definedName>
    <definedName name="_xlnm.Print_Area" localSheetId="2">'1.유통업체현황'!$A$1:$AL$44</definedName>
    <definedName name="_xlnm.Print_Area" localSheetId="14">'10.상공회의소현황'!$A$1:$G$26</definedName>
    <definedName name="_xlnm.Print_Area" localSheetId="15">'11.해외시장개척추진실적'!$A$1:$I$14</definedName>
    <definedName name="_xlnm.Print_Area" localSheetId="3">'2.금융기관'!$A$1:$T$16</definedName>
    <definedName name="_xlnm.Print_Area" localSheetId="4">'3.금융기관예금,대출 및 어음'!$A$1:$O$32</definedName>
    <definedName name="_xlnm.Print_Area" localSheetId="5">'4.가계대출규모'!$A$1:$L$41</definedName>
    <definedName name="_xlnm.Print_Area" localSheetId="6">'5.새마을금고및신용협동조합'!$A$1:$L$40</definedName>
    <definedName name="_xlnm.Print_Area" localSheetId="7">'6.소비자물가지수(기준년도 2010=100)'!$A$1:$BI$34</definedName>
    <definedName name="_xlnm.Print_Area" localSheetId="8">'6-1.주요품목 소비자물가지수'!$A$1:$AN$27</definedName>
    <definedName name="_xlnm.Print_Area" localSheetId="9">'7.농수산물도매시장별유통량'!$A$1:$K$31</definedName>
    <definedName name="_xlnm.Print_Area" localSheetId="10">'8.수출입통관실적 '!$A$1:$E$42</definedName>
    <definedName name="_xlnm.Print_Area" localSheetId="11">'8-1.수출실적'!$A$1:$N$29</definedName>
    <definedName name="_xlnm.Print_Area" localSheetId="12">'8-2.수입실적'!$A$1:$N$29</definedName>
    <definedName name="_xlnm.Print_Area" localSheetId="13">'9. 농림수산물 수출입실적'!$A$1:$K$15</definedName>
    <definedName name="qqq" localSheetId="2">'[3]18.농업용기계보유 '!$A$18:$K$1275</definedName>
    <definedName name="qqq" localSheetId="14">'[4]18.농업용기계보유 '!$A$18:$K$1275</definedName>
    <definedName name="qqq" localSheetId="15">'[5]18.농업용기계보유 '!$A$18:$K$1275</definedName>
    <definedName name="qqq" localSheetId="3">'[6]18.농업용기계보유 '!$A$18:$K$1275</definedName>
    <definedName name="qqq" localSheetId="4">'[6]18.농업용기계보유 '!$A$18:$K$1275</definedName>
    <definedName name="qqq" localSheetId="5">'[7]18.농업용기계보유 '!$A$18:$K$1275</definedName>
    <definedName name="qqq" localSheetId="6">'[7]18.농업용기계보유 '!$A$18:$K$1275</definedName>
    <definedName name="qqq" localSheetId="8">'[8]18.농업용기계보유 '!$A$18:$K$1275</definedName>
    <definedName name="qqq" localSheetId="9">'[9]18.농업용기계보유 '!$A$18:$K$1275</definedName>
    <definedName name="qqq" localSheetId="10">'[5]18.농업용기계보유 '!$A$18:$K$1275</definedName>
    <definedName name="qqq" localSheetId="11">'[5]18.농업용기계보유 '!$A$18:$K$1275</definedName>
    <definedName name="qqq" localSheetId="12">'[5]18.농업용기계보유 '!$A$18:$K$1275</definedName>
    <definedName name="qqq" localSheetId="13">'[5]18.농업용기계보유 '!$A$18:$K$1275</definedName>
    <definedName name="qqq">'[10]18.농업용기계보유 '!$A$18:$K$1275</definedName>
    <definedName name="sss" localSheetId="2">{"Book1"}</definedName>
    <definedName name="sss" localSheetId="14">{"Book1"}</definedName>
    <definedName name="sss" localSheetId="15">{"Book1"}</definedName>
    <definedName name="sss" localSheetId="3">{"Book1"}</definedName>
    <definedName name="sss" localSheetId="4">{"Book1"}</definedName>
    <definedName name="sss" localSheetId="5">{"Book1"}</definedName>
    <definedName name="sss" localSheetId="6">{"Book1"}</definedName>
    <definedName name="sss" localSheetId="8">{"Book1"}</definedName>
    <definedName name="sss" localSheetId="9">{"Book1"}</definedName>
    <definedName name="sss" localSheetId="10">{"Book1"}</definedName>
    <definedName name="sss" localSheetId="11">{"Book1"}</definedName>
    <definedName name="sss" localSheetId="12">{"Book1"}</definedName>
    <definedName name="sss" localSheetId="13">{"Book1"}</definedName>
    <definedName name="sss">{"Book1"}</definedName>
  </definedNames>
  <calcPr calcId="144525"/>
</workbook>
</file>

<file path=xl/calcChain.xml><?xml version="1.0" encoding="utf-8"?>
<calcChain xmlns="http://schemas.openxmlformats.org/spreadsheetml/2006/main">
  <c r="M14" i="5" l="1"/>
  <c r="K14" i="5"/>
  <c r="L14" i="5" s="1"/>
  <c r="J14" i="5"/>
  <c r="I14" i="5"/>
  <c r="H14" i="5"/>
  <c r="G14" i="5"/>
  <c r="F14" i="5"/>
  <c r="E14" i="5"/>
  <c r="D14" i="5"/>
  <c r="C14" i="5"/>
  <c r="B14" i="5"/>
  <c r="N14" i="5" l="1"/>
  <c r="E15" i="12" l="1"/>
  <c r="B15" i="12"/>
  <c r="B14" i="15" l="1"/>
  <c r="G14" i="15"/>
  <c r="C23" i="3" l="1"/>
  <c r="A29" i="8"/>
  <c r="C8" i="8" s="1"/>
  <c r="U27" i="3"/>
  <c r="C27" i="3" s="1"/>
  <c r="V27" i="3"/>
  <c r="W27" i="3"/>
  <c r="X27" i="3"/>
  <c r="F27" i="3" s="1"/>
  <c r="G23" i="3"/>
  <c r="C14" i="16"/>
  <c r="D14" i="16"/>
  <c r="E14" i="16"/>
  <c r="F14" i="16"/>
  <c r="G14" i="16"/>
  <c r="B17" i="11"/>
  <c r="C17" i="11"/>
  <c r="H30" i="11"/>
  <c r="I30" i="11"/>
  <c r="B15" i="6"/>
  <c r="C15" i="6"/>
  <c r="D15" i="6"/>
  <c r="E15" i="6"/>
  <c r="F15" i="6"/>
  <c r="G15" i="6"/>
  <c r="H15" i="6"/>
  <c r="I15" i="6"/>
  <c r="J15" i="6"/>
  <c r="K15" i="6"/>
  <c r="C15" i="18"/>
  <c r="D15" i="18"/>
  <c r="E17" i="18"/>
  <c r="B18" i="18"/>
  <c r="E18" i="18"/>
  <c r="E19" i="18"/>
  <c r="B19" i="18" s="1"/>
  <c r="B20" i="18"/>
  <c r="E20" i="18"/>
  <c r="E21" i="18"/>
  <c r="B21" i="18" s="1"/>
  <c r="E22" i="18"/>
  <c r="B22" i="18" s="1"/>
  <c r="E23" i="18"/>
  <c r="B23" i="18" s="1"/>
  <c r="E24" i="18"/>
  <c r="B24" i="18" s="1"/>
  <c r="E25" i="18"/>
  <c r="B25" i="18" s="1"/>
  <c r="E26" i="18"/>
  <c r="B26" i="18" s="1"/>
  <c r="E27" i="18"/>
  <c r="B27" i="18" s="1"/>
  <c r="B28" i="18"/>
  <c r="E28" i="18"/>
  <c r="E29" i="18"/>
  <c r="B29" i="18" s="1"/>
  <c r="B30" i="18"/>
  <c r="E30" i="18"/>
  <c r="E31" i="18"/>
  <c r="B31" i="18" s="1"/>
  <c r="E32" i="18"/>
  <c r="B32" i="18" s="1"/>
  <c r="E33" i="18"/>
  <c r="B33" i="18" s="1"/>
  <c r="E34" i="18"/>
  <c r="B34" i="18" s="1"/>
  <c r="E35" i="18"/>
  <c r="B35" i="18" s="1"/>
  <c r="E36" i="18"/>
  <c r="B36" i="18" s="1"/>
  <c r="E37" i="18"/>
  <c r="B37" i="18" s="1"/>
  <c r="E38" i="18"/>
  <c r="B38" i="18" s="1"/>
  <c r="E39" i="18"/>
  <c r="B39" i="18" s="1"/>
  <c r="L10" i="5"/>
  <c r="N10" i="5"/>
  <c r="L11" i="5"/>
  <c r="N11" i="5"/>
  <c r="L12" i="5"/>
  <c r="N12" i="5"/>
  <c r="B35" i="5"/>
  <c r="L16" i="5"/>
  <c r="N16" i="5"/>
  <c r="L17" i="5"/>
  <c r="N17" i="5"/>
  <c r="L18" i="5"/>
  <c r="N18" i="5"/>
  <c r="L19" i="5"/>
  <c r="N19" i="5"/>
  <c r="L20" i="5"/>
  <c r="N20" i="5"/>
  <c r="L21" i="5"/>
  <c r="N21" i="5"/>
  <c r="L22" i="5"/>
  <c r="N22" i="5"/>
  <c r="L23" i="5"/>
  <c r="N23" i="5"/>
  <c r="L24" i="5"/>
  <c r="N24" i="5"/>
  <c r="L25" i="5"/>
  <c r="N25" i="5"/>
  <c r="L26" i="5"/>
  <c r="N26" i="5"/>
  <c r="L27" i="5"/>
  <c r="N27" i="5"/>
  <c r="B14" i="4"/>
  <c r="H15" i="3"/>
  <c r="I15" i="3"/>
  <c r="J15" i="3"/>
  <c r="L15" i="3"/>
  <c r="M15" i="3"/>
  <c r="N15" i="3"/>
  <c r="O15" i="3"/>
  <c r="P15" i="3"/>
  <c r="Q15" i="3"/>
  <c r="R15" i="3"/>
  <c r="S15" i="3"/>
  <c r="T15" i="3"/>
  <c r="AA15" i="3"/>
  <c r="AB15" i="3"/>
  <c r="AC15" i="3"/>
  <c r="AD15" i="3"/>
  <c r="AE15" i="3"/>
  <c r="AF15" i="3"/>
  <c r="AG15" i="3"/>
  <c r="AH15" i="3"/>
  <c r="AI15" i="3"/>
  <c r="AJ15" i="3"/>
  <c r="AK15" i="3"/>
  <c r="E17" i="3"/>
  <c r="U17" i="3"/>
  <c r="C17" i="3" s="1"/>
  <c r="V17" i="3"/>
  <c r="G17" i="3" s="1"/>
  <c r="W17" i="3"/>
  <c r="D17" i="3" s="1"/>
  <c r="X17" i="3"/>
  <c r="F17" i="3" s="1"/>
  <c r="E18" i="3"/>
  <c r="U18" i="3"/>
  <c r="C18" i="3" s="1"/>
  <c r="V18" i="3"/>
  <c r="G18" i="3" s="1"/>
  <c r="W18" i="3"/>
  <c r="D18" i="3" s="1"/>
  <c r="X18" i="3"/>
  <c r="F18" i="3" s="1"/>
  <c r="E19" i="3"/>
  <c r="G19" i="3"/>
  <c r="U19" i="3"/>
  <c r="C19" i="3" s="1"/>
  <c r="V19" i="3"/>
  <c r="W19" i="3"/>
  <c r="D19" i="3" s="1"/>
  <c r="X19" i="3"/>
  <c r="F19" i="3" s="1"/>
  <c r="E20" i="3"/>
  <c r="U20" i="3"/>
  <c r="C20" i="3" s="1"/>
  <c r="V20" i="3"/>
  <c r="G20" i="3" s="1"/>
  <c r="W20" i="3"/>
  <c r="D20" i="3" s="1"/>
  <c r="X20" i="3"/>
  <c r="F20" i="3" s="1"/>
  <c r="E21" i="3"/>
  <c r="U21" i="3"/>
  <c r="C21" i="3" s="1"/>
  <c r="V21" i="3"/>
  <c r="W21" i="3"/>
  <c r="D21" i="3" s="1"/>
  <c r="X21" i="3"/>
  <c r="F21" i="3" s="1"/>
  <c r="E22" i="3"/>
  <c r="U22" i="3"/>
  <c r="C22" i="3" s="1"/>
  <c r="V22" i="3"/>
  <c r="G22" i="3"/>
  <c r="W22" i="3"/>
  <c r="D22" i="3" s="1"/>
  <c r="X22" i="3"/>
  <c r="F22" i="3" s="1"/>
  <c r="D23" i="3"/>
  <c r="E23" i="3"/>
  <c r="F23" i="3"/>
  <c r="E24" i="3"/>
  <c r="U24" i="3"/>
  <c r="C24" i="3" s="1"/>
  <c r="V24" i="3"/>
  <c r="G24" i="3"/>
  <c r="W24" i="3"/>
  <c r="D24" i="3"/>
  <c r="X24" i="3"/>
  <c r="F24" i="3"/>
  <c r="E25" i="3"/>
  <c r="U25" i="3"/>
  <c r="C25" i="3" s="1"/>
  <c r="V25" i="3"/>
  <c r="G25" i="3"/>
  <c r="W25" i="3"/>
  <c r="D25" i="3"/>
  <c r="X25" i="3"/>
  <c r="F25" i="3"/>
  <c r="E26" i="3"/>
  <c r="U26" i="3"/>
  <c r="C26" i="3" s="1"/>
  <c r="V26" i="3"/>
  <c r="G26" i="3"/>
  <c r="W26" i="3"/>
  <c r="D26" i="3"/>
  <c r="X26" i="3"/>
  <c r="F26" i="3"/>
  <c r="D27" i="3"/>
  <c r="E27" i="3"/>
  <c r="G27" i="3"/>
  <c r="E28" i="3"/>
  <c r="U28" i="3"/>
  <c r="C28" i="3" s="1"/>
  <c r="V28" i="3"/>
  <c r="G28" i="3" s="1"/>
  <c r="W28" i="3"/>
  <c r="D28" i="3"/>
  <c r="X28" i="3"/>
  <c r="F28" i="3" s="1"/>
  <c r="E29" i="3"/>
  <c r="U29" i="3"/>
  <c r="C29" i="3" s="1"/>
  <c r="V29" i="3"/>
  <c r="G29" i="3" s="1"/>
  <c r="W29" i="3"/>
  <c r="D29" i="3"/>
  <c r="X29" i="3"/>
  <c r="F29" i="3" s="1"/>
  <c r="E30" i="3"/>
  <c r="U30" i="3"/>
  <c r="C30" i="3" s="1"/>
  <c r="V30" i="3"/>
  <c r="G30" i="3" s="1"/>
  <c r="W30" i="3"/>
  <c r="D30" i="3"/>
  <c r="X30" i="3"/>
  <c r="F30" i="3" s="1"/>
  <c r="E31" i="3"/>
  <c r="U31" i="3"/>
  <c r="C31" i="3" s="1"/>
  <c r="V31" i="3"/>
  <c r="G31" i="3" s="1"/>
  <c r="W31" i="3"/>
  <c r="D31" i="3"/>
  <c r="X31" i="3"/>
  <c r="F31" i="3" s="1"/>
  <c r="E32" i="3"/>
  <c r="U32" i="3"/>
  <c r="C32" i="3" s="1"/>
  <c r="V32" i="3"/>
  <c r="G32" i="3" s="1"/>
  <c r="W32" i="3"/>
  <c r="D32" i="3" s="1"/>
  <c r="X32" i="3"/>
  <c r="F32" i="3" s="1"/>
  <c r="E33" i="3"/>
  <c r="F33" i="3"/>
  <c r="U33" i="3"/>
  <c r="C33" i="3" s="1"/>
  <c r="V33" i="3"/>
  <c r="G33" i="3" s="1"/>
  <c r="W33" i="3"/>
  <c r="D33" i="3" s="1"/>
  <c r="X33" i="3"/>
  <c r="E34" i="3"/>
  <c r="U34" i="3"/>
  <c r="C34" i="3" s="1"/>
  <c r="V34" i="3"/>
  <c r="G34" i="3" s="1"/>
  <c r="W34" i="3"/>
  <c r="D34" i="3" s="1"/>
  <c r="X34" i="3"/>
  <c r="F34" i="3" s="1"/>
  <c r="E35" i="3"/>
  <c r="U35" i="3"/>
  <c r="C35" i="3" s="1"/>
  <c r="V35" i="3"/>
  <c r="G35" i="3"/>
  <c r="W35" i="3"/>
  <c r="D35" i="3" s="1"/>
  <c r="X35" i="3"/>
  <c r="F35" i="3" s="1"/>
  <c r="E36" i="3"/>
  <c r="U36" i="3"/>
  <c r="C36" i="3" s="1"/>
  <c r="V36" i="3"/>
  <c r="G36" i="3" s="1"/>
  <c r="W36" i="3"/>
  <c r="D36" i="3" s="1"/>
  <c r="X36" i="3"/>
  <c r="F36" i="3" s="1"/>
  <c r="E37" i="3"/>
  <c r="U37" i="3"/>
  <c r="C37" i="3" s="1"/>
  <c r="V37" i="3"/>
  <c r="G37" i="3"/>
  <c r="W37" i="3"/>
  <c r="D37" i="3"/>
  <c r="X37" i="3"/>
  <c r="F37" i="3"/>
  <c r="E38" i="3"/>
  <c r="U38" i="3"/>
  <c r="C38" i="3" s="1"/>
  <c r="V38" i="3"/>
  <c r="G38" i="3"/>
  <c r="W38" i="3"/>
  <c r="D38" i="3"/>
  <c r="X38" i="3"/>
  <c r="F38" i="3"/>
  <c r="E39" i="3"/>
  <c r="U39" i="3"/>
  <c r="C39" i="3" s="1"/>
  <c r="V39" i="3"/>
  <c r="G39" i="3"/>
  <c r="W39" i="3"/>
  <c r="D39" i="3"/>
  <c r="X39" i="3"/>
  <c r="F39" i="3"/>
  <c r="E15" i="18" l="1"/>
  <c r="A35" i="5"/>
  <c r="O8" i="8"/>
  <c r="K8" i="8"/>
  <c r="G8" i="8"/>
  <c r="S8" i="8"/>
  <c r="AA8" i="8"/>
  <c r="AE8" i="8"/>
  <c r="AI8" i="8"/>
  <c r="AM8" i="8"/>
  <c r="B8" i="8"/>
  <c r="R8" i="8"/>
  <c r="N8" i="8"/>
  <c r="J8" i="8"/>
  <c r="F8" i="8"/>
  <c r="X8" i="8"/>
  <c r="AB8" i="8"/>
  <c r="AF8" i="8"/>
  <c r="AJ8" i="8"/>
  <c r="V8" i="8"/>
  <c r="B17" i="18"/>
  <c r="B15" i="18" s="1"/>
  <c r="Q8" i="8"/>
  <c r="M8" i="8"/>
  <c r="I8" i="8"/>
  <c r="E8" i="8"/>
  <c r="Y8" i="8"/>
  <c r="AC8" i="8"/>
  <c r="AG8" i="8"/>
  <c r="AK8" i="8"/>
  <c r="W8" i="8"/>
  <c r="P8" i="8"/>
  <c r="L8" i="8"/>
  <c r="H8" i="8"/>
  <c r="D8" i="8"/>
  <c r="Z8" i="8"/>
  <c r="AD8" i="8"/>
  <c r="AH8" i="8"/>
  <c r="AL8" i="8"/>
  <c r="V15" i="3"/>
  <c r="D15" i="3"/>
  <c r="E15" i="3"/>
  <c r="G21" i="3"/>
  <c r="G15" i="3" s="1"/>
  <c r="F15" i="3"/>
  <c r="C15" i="3"/>
  <c r="X15" i="3"/>
  <c r="W15" i="3"/>
  <c r="U15" i="3"/>
</calcChain>
</file>

<file path=xl/sharedStrings.xml><?xml version="1.0" encoding="utf-8"?>
<sst xmlns="http://schemas.openxmlformats.org/spreadsheetml/2006/main" count="1454" uniqueCount="575">
  <si>
    <t>가구, 가사비품 및 
카페트
Furniture and furnishings, carpets and other floor coverings</t>
    <phoneticPr fontId="50" type="noConversion"/>
  </si>
  <si>
    <t>외래환자 
서비스
Outpatient services</t>
    <phoneticPr fontId="50" type="noConversion"/>
  </si>
  <si>
    <t>전화 및 팩스장비
Telephone and telefax equipment</t>
    <phoneticPr fontId="50" type="noConversion"/>
  </si>
  <si>
    <t>전화 및 팩스 
서비스
Telephone and telefax services</t>
    <phoneticPr fontId="50" type="noConversion"/>
  </si>
  <si>
    <t>오락 및 문화 
서비스
Recreational and cultural services</t>
    <phoneticPr fontId="57" type="noConversion"/>
  </si>
  <si>
    <t>신문, 서적 및 
문방구
Books , newspapers &amp; stationery</t>
    <phoneticPr fontId="57" type="noConversion"/>
  </si>
  <si>
    <t>기타 오락용품, 
조경용품 및 애완동물
Other recreational items and equipment, gardens and pets</t>
    <phoneticPr fontId="57" type="noConversion"/>
  </si>
  <si>
    <t>기타 오락 및 문화용 
주요 내구재
Other major durables for recreation and culture</t>
    <phoneticPr fontId="57" type="noConversion"/>
  </si>
  <si>
    <t>미용용품 및 
미용 서비스
Personal care</t>
    <phoneticPr fontId="50" type="noConversion"/>
  </si>
  <si>
    <t>오락 및 문화
Recreation and culture</t>
    <phoneticPr fontId="57" type="noConversion"/>
  </si>
  <si>
    <t>단위 : 천불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</si>
  <si>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</si>
  <si>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경주도매시장
Gyeongju Wholesale Market</t>
  </si>
  <si>
    <t>김천도매시장
Gimcheon Wholesale Market</t>
  </si>
  <si>
    <t xml:space="preserve">구미도매시장
Gumi
 Wholesale Market </t>
  </si>
  <si>
    <t xml:space="preserve">영천도매시장
Yeongcheon
 Wholesale Market </t>
  </si>
  <si>
    <t xml:space="preserve"> </t>
    <phoneticPr fontId="50" type="noConversion"/>
  </si>
  <si>
    <t>338</t>
    <phoneticPr fontId="50" type="noConversion"/>
  </si>
  <si>
    <t>1. 유통업체 현황</t>
    <phoneticPr fontId="50" type="noConversion"/>
  </si>
  <si>
    <t>2. 금융기관</t>
    <phoneticPr fontId="50" type="noConversion"/>
  </si>
  <si>
    <t>3. 금융기관예금, 대출 및 어음</t>
    <phoneticPr fontId="50" type="noConversion"/>
  </si>
  <si>
    <t>단위 : 개소, ㎡</t>
  </si>
  <si>
    <t>2009</t>
  </si>
  <si>
    <t>2010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</si>
  <si>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</si>
  <si>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</si>
  <si>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</si>
  <si>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</si>
  <si>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</si>
  <si>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</si>
  <si>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</si>
  <si>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</si>
  <si>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</si>
  <si>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</si>
  <si>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</si>
  <si>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</si>
  <si>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</si>
  <si>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</si>
  <si>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</si>
  <si>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</si>
  <si>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</si>
  <si>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</si>
  <si>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</si>
  <si>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</si>
  <si>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</si>
  <si>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</si>
  <si>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</si>
  <si>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</si>
  <si>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</si>
  <si>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</si>
  <si>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</si>
  <si>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</si>
  <si>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</si>
  <si>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</si>
  <si>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</si>
  <si>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</si>
  <si>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</si>
  <si>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</si>
  <si>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</si>
  <si>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</si>
  <si>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</si>
  <si>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</si>
  <si>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</si>
  <si>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</si>
  <si>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</si>
  <si>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</si>
  <si>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울릉군</t>
  </si>
  <si>
    <t>Ulleung</t>
  </si>
  <si>
    <t>1. 유통업체 현황</t>
    <phoneticPr fontId="50" type="noConversion"/>
  </si>
  <si>
    <t>1. 유통업체 현황(계속)</t>
    <phoneticPr fontId="50" type="noConversion"/>
  </si>
  <si>
    <t>1. Distribution Stores(Cont'd)</t>
    <phoneticPr fontId="50" type="noConversion"/>
  </si>
  <si>
    <t>1. Distribution Stores</t>
    <phoneticPr fontId="50" type="noConversion"/>
  </si>
  <si>
    <t>Unit : place, ㎡</t>
    <phoneticPr fontId="50" type="noConversion"/>
  </si>
  <si>
    <t>연별 및 시군별
Year &amp; Si, Gun</t>
    <phoneticPr fontId="50" type="noConversion"/>
  </si>
  <si>
    <t>합 계
Total</t>
    <phoneticPr fontId="50" type="noConversion"/>
  </si>
  <si>
    <t>대 형 마 트 (할 인 점)
Discount store</t>
    <phoneticPr fontId="50" type="noConversion"/>
  </si>
  <si>
    <t>연별 및
시군별</t>
    <phoneticPr fontId="50" type="noConversion"/>
  </si>
  <si>
    <t>전 문 점
Specialty store</t>
    <phoneticPr fontId="50" type="noConversion"/>
  </si>
  <si>
    <t>백 화 점
Department store</t>
    <phoneticPr fontId="50" type="noConversion"/>
  </si>
  <si>
    <r>
      <t xml:space="preserve">쇼핑센터 Shopping   Center  </t>
    </r>
    <r>
      <rPr>
        <sz val="9"/>
        <color indexed="9"/>
        <rFont val="돋움"/>
        <family val="3"/>
        <charset val="129"/>
      </rPr>
      <t xml:space="preserve"> .</t>
    </r>
    <phoneticPr fontId="50" type="noConversion"/>
  </si>
  <si>
    <t>시     장  Market</t>
    <phoneticPr fontId="50" type="noConversion"/>
  </si>
  <si>
    <t>Year &amp;
Si, Gun</t>
    <phoneticPr fontId="50" type="noConversion"/>
  </si>
  <si>
    <t>기 타 대 규 모 점 포
Large scale stores</t>
    <phoneticPr fontId="50" type="noConversion"/>
  </si>
  <si>
    <t>개소
Number</t>
    <phoneticPr fontId="50" type="noConversion"/>
  </si>
  <si>
    <t xml:space="preserve"> 면 적 Floor space</t>
    <phoneticPr fontId="50" type="noConversion"/>
  </si>
  <si>
    <t>개소
Places</t>
    <phoneticPr fontId="50" type="noConversion"/>
  </si>
  <si>
    <t xml:space="preserve"> 면 적 space</t>
    <phoneticPr fontId="50" type="noConversion"/>
  </si>
  <si>
    <r>
      <t xml:space="preserve">매장면적
</t>
    </r>
    <r>
      <rPr>
        <sz val="8"/>
        <rFont val="돋움"/>
        <family val="3"/>
        <charset val="129"/>
      </rPr>
      <t>Floor space</t>
    </r>
    <phoneticPr fontId="50" type="noConversion"/>
  </si>
  <si>
    <t>대지면적(시장)
Plottage(traditional market)</t>
    <phoneticPr fontId="50" type="noConversion"/>
  </si>
  <si>
    <t>건물연면적
Establishment</t>
    <phoneticPr fontId="50" type="noConversion"/>
  </si>
  <si>
    <t>대지면적
land space</t>
    <phoneticPr fontId="50" type="noConversion"/>
  </si>
  <si>
    <t>…</t>
    <phoneticPr fontId="50" type="noConversion"/>
  </si>
  <si>
    <t>2009</t>
    <phoneticPr fontId="50" type="noConversion"/>
  </si>
  <si>
    <t xml:space="preserve">자료 : 시, 군, </t>
    <phoneticPr fontId="50" type="noConversion"/>
  </si>
  <si>
    <t xml:space="preserve"> Source : Si &amp; Gun</t>
    <phoneticPr fontId="50" type="noConversion"/>
  </si>
  <si>
    <t>자료 : 시, 군,</t>
    <phoneticPr fontId="50" type="noConversion"/>
  </si>
  <si>
    <t>주 : 2010년 자료부터 서식 변경 - "상점가" 항목 추가</t>
    <phoneticPr fontId="50" type="noConversion"/>
  </si>
  <si>
    <t xml:space="preserve">     '기타'는 농수산물센터, 도매시장 등임.</t>
    <phoneticPr fontId="50" type="noConversion"/>
  </si>
  <si>
    <t>2. 금융기관</t>
  </si>
  <si>
    <t>단위 : 개소</t>
  </si>
  <si>
    <t>농협중앙회</t>
  </si>
  <si>
    <t>수협중앙회</t>
  </si>
  <si>
    <t>3. Deposits, Loans and Bills of Financial Institutions</t>
  </si>
  <si>
    <t>단위 : 10억원</t>
  </si>
  <si>
    <t>1월</t>
  </si>
  <si>
    <t>Jan.</t>
  </si>
  <si>
    <t>2월</t>
  </si>
  <si>
    <t>Feb.</t>
  </si>
  <si>
    <t>3월</t>
  </si>
  <si>
    <t>Mar.</t>
  </si>
  <si>
    <t>4월</t>
  </si>
  <si>
    <t>Apr.</t>
  </si>
  <si>
    <t>5월</t>
  </si>
  <si>
    <t>6월</t>
  </si>
  <si>
    <t>7월</t>
  </si>
  <si>
    <t>8월</t>
  </si>
  <si>
    <t>Aug.</t>
  </si>
  <si>
    <t>9월</t>
  </si>
  <si>
    <t>10월</t>
  </si>
  <si>
    <t>Oct.</t>
  </si>
  <si>
    <t>11월</t>
  </si>
  <si>
    <t>Nov.</t>
  </si>
  <si>
    <t>12월</t>
  </si>
  <si>
    <t>Dec.</t>
  </si>
  <si>
    <t>Year &amp;
Month</t>
    <phoneticPr fontId="50" type="noConversion"/>
  </si>
  <si>
    <t>단위 : 개, 백만원</t>
  </si>
  <si>
    <t>금고수
Numbers of
 S.funds</t>
  </si>
  <si>
    <t>Unit : number, Million won</t>
    <phoneticPr fontId="50" type="noConversion"/>
  </si>
  <si>
    <t>Year &amp; Si, Gun</t>
    <phoneticPr fontId="50" type="noConversion"/>
  </si>
  <si>
    <t>Source : Saemaeul Voluntary Division,  Credit Union</t>
    <phoneticPr fontId="50" type="noConversion"/>
  </si>
  <si>
    <t>가중치</t>
  </si>
  <si>
    <t>Jun.</t>
  </si>
  <si>
    <t>May.</t>
  </si>
  <si>
    <t>Jul.</t>
  </si>
  <si>
    <t>Sep.</t>
  </si>
  <si>
    <t xml:space="preserve">식료품·비주류음료
Food &amp; Non-alcoholic beverages    </t>
    <phoneticPr fontId="50" type="noConversion"/>
  </si>
  <si>
    <t>교통
Transportation</t>
    <phoneticPr fontId="50" type="noConversion"/>
  </si>
  <si>
    <t>통신
Communication</t>
    <phoneticPr fontId="50" type="noConversion"/>
  </si>
  <si>
    <t>교육
Education</t>
    <phoneticPr fontId="50" type="noConversion"/>
  </si>
  <si>
    <t>주류
Alcoholic beverage</t>
    <phoneticPr fontId="50" type="noConversion"/>
  </si>
  <si>
    <t>담배
 cigarettes</t>
    <phoneticPr fontId="50" type="noConversion"/>
  </si>
  <si>
    <t>의류
Clothing</t>
    <phoneticPr fontId="50" type="noConversion"/>
  </si>
  <si>
    <t>신발
footwear</t>
    <phoneticPr fontId="50" type="noConversion"/>
  </si>
  <si>
    <t>유치원·초등교육
Pre-primary &amp; primary education</t>
    <phoneticPr fontId="50" type="noConversion"/>
  </si>
  <si>
    <t>중등교육
Secondary education</t>
    <phoneticPr fontId="50" type="noConversion"/>
  </si>
  <si>
    <t>고등교육
Tertiary education</t>
    <phoneticPr fontId="50" type="noConversion"/>
  </si>
  <si>
    <t>기타서비스
Other services</t>
    <phoneticPr fontId="50" type="noConversion"/>
  </si>
  <si>
    <t xml:space="preserve"> </t>
    <phoneticPr fontId="26" type="noConversion"/>
  </si>
  <si>
    <t>Weight</t>
  </si>
  <si>
    <t>2010=100</t>
    <phoneticPr fontId="57" type="noConversion"/>
  </si>
  <si>
    <t xml:space="preserve">2009 </t>
  </si>
  <si>
    <t xml:space="preserve">2010 </t>
  </si>
  <si>
    <t>연별 
및
월별</t>
    <phoneticPr fontId="57" type="noConversion"/>
  </si>
  <si>
    <t xml:space="preserve">   총지수
All items</t>
    <phoneticPr fontId="57" type="noConversion"/>
  </si>
  <si>
    <t>주류·담배
Alcoholic beverage &amp; cigarettes</t>
    <phoneticPr fontId="57" type="noConversion"/>
  </si>
  <si>
    <t>의류 및 신발
Clothing and footwear</t>
    <phoneticPr fontId="50" type="noConversion"/>
  </si>
  <si>
    <t>주택, 수도, 전기 및 연료
Housing, water, electricity, gas and other fuels</t>
    <phoneticPr fontId="50" type="noConversion"/>
  </si>
  <si>
    <t>가정용품 및 가사 서비스
Furnishings, household equipment and routine household maintenance</t>
    <phoneticPr fontId="57" type="noConversion"/>
  </si>
  <si>
    <t>보건
Health</t>
    <phoneticPr fontId="50" type="noConversion"/>
  </si>
  <si>
    <t>음식 및 숙박
Restaurants and hotels</t>
    <phoneticPr fontId="50" type="noConversion"/>
  </si>
  <si>
    <t>기타 상품 및 서비스
Miscellaneous goods and services</t>
    <phoneticPr fontId="50" type="noConversion"/>
  </si>
  <si>
    <t xml:space="preserve"> </t>
    <phoneticPr fontId="57" type="noConversion"/>
  </si>
  <si>
    <t>식료품
Food</t>
    <phoneticPr fontId="57" type="noConversion"/>
  </si>
  <si>
    <t xml:space="preserve"> 비주류 음료
Non-alcoholic beverages    </t>
    <phoneticPr fontId="57" type="noConversion"/>
  </si>
  <si>
    <t>주택임차료
Rentals for housing</t>
    <phoneticPr fontId="50" type="noConversion"/>
  </si>
  <si>
    <t>전기, 가스 및 기타연료
Electricity, gas and other fuels</t>
    <phoneticPr fontId="50" type="noConversion"/>
  </si>
  <si>
    <t>가정용 섬유제품
Household textiles</t>
    <phoneticPr fontId="50" type="noConversion"/>
  </si>
  <si>
    <t>가정용 기기
Household appliances</t>
    <phoneticPr fontId="50" type="noConversion"/>
  </si>
  <si>
    <t>주방용품 및 가정용품
Glassware, tableware and household ustensils</t>
    <phoneticPr fontId="50" type="noConversion"/>
  </si>
  <si>
    <t>가정 · 정원용 공구 및 장비
Tools and equipment for house and garden</t>
    <phoneticPr fontId="57" type="noConversion"/>
  </si>
  <si>
    <t>일상 생활용품 및 가사 서비스
Goods and services for routine household maintenance</t>
    <phoneticPr fontId="57" type="noConversion"/>
  </si>
  <si>
    <t>의료용품 및 장비
Medical products, appliances and equipment</t>
    <phoneticPr fontId="50" type="noConversion"/>
  </si>
  <si>
    <t>병원 서비스
Hospital services</t>
    <phoneticPr fontId="50" type="noConversion"/>
  </si>
  <si>
    <t>운송장비
Purchase of vehicles</t>
    <phoneticPr fontId="50" type="noConversion"/>
  </si>
  <si>
    <t>개인운송장비 운영
Operation of personal transport equipment</t>
    <phoneticPr fontId="50" type="noConversion"/>
  </si>
  <si>
    <t>운송 서비스
Transport services</t>
    <phoneticPr fontId="50" type="noConversion"/>
  </si>
  <si>
    <t>우편서비스
Postal services</t>
    <phoneticPr fontId="50" type="noConversion"/>
  </si>
  <si>
    <t>음향, 영상, 사진 및 정보처리 장비
Audio-visual, photographic and information processing equipment</t>
    <phoneticPr fontId="57" type="noConversion"/>
  </si>
  <si>
    <t>단체여행
Package holidays</t>
    <phoneticPr fontId="57" type="noConversion"/>
  </si>
  <si>
    <t>기타교육
Education not definable by level</t>
    <phoneticPr fontId="50" type="noConversion"/>
  </si>
  <si>
    <t>음식 서비스
Catering services</t>
    <phoneticPr fontId="50" type="noConversion"/>
  </si>
  <si>
    <t>숙박 서비스
Accommodation services</t>
    <phoneticPr fontId="50" type="noConversion"/>
  </si>
  <si>
    <t>기타 개인용품
Personal effects n.e.c.</t>
    <phoneticPr fontId="50" type="noConversion"/>
  </si>
  <si>
    <t>Source : Statistics Korea</t>
  </si>
  <si>
    <t>자료 : 통계청,「소비자물가조사」</t>
  </si>
  <si>
    <t>수도 및 주거관련 
서비스
Water supply and miscellaneous services relating to rhe dwelling</t>
    <phoneticPr fontId="50" type="noConversion"/>
  </si>
  <si>
    <t>주거시설 
유지 · 보수
Maintenance and repair of the dwelling</t>
    <phoneticPr fontId="50" type="noConversion"/>
  </si>
  <si>
    <t>2011</t>
  </si>
  <si>
    <t>주 : 2011년 자료부터 서식 변경 - 합계, 시장 소계 "점포수" 항목 추가</t>
    <phoneticPr fontId="50" type="noConversion"/>
  </si>
  <si>
    <t>단위 : 명,  천원</t>
    <phoneticPr fontId="50" type="noConversion"/>
  </si>
  <si>
    <t>Unit : Person, 1,000 won</t>
    <phoneticPr fontId="50" type="noConversion"/>
  </si>
  <si>
    <t>계
Total</t>
    <phoneticPr fontId="50" type="noConversion"/>
  </si>
  <si>
    <t xml:space="preserve"> </t>
    <phoneticPr fontId="50" type="noConversion"/>
  </si>
  <si>
    <t>연별 및 시군별</t>
    <phoneticPr fontId="50" type="noConversion"/>
  </si>
  <si>
    <t>2. Financial Institutions(Cont'd)</t>
    <phoneticPr fontId="50" type="noConversion"/>
  </si>
  <si>
    <t>Unit : number</t>
    <phoneticPr fontId="50" type="noConversion"/>
  </si>
  <si>
    <t>한국은행
Bank of
Korea</t>
    <phoneticPr fontId="50" type="noConversion"/>
  </si>
  <si>
    <t>지방은행
Local bank</t>
    <phoneticPr fontId="50" type="noConversion"/>
  </si>
  <si>
    <t>특수은행
Chartered banks</t>
    <phoneticPr fontId="50" type="noConversion"/>
  </si>
  <si>
    <t>기타
Others banks</t>
    <phoneticPr fontId="50" type="noConversion"/>
  </si>
  <si>
    <t>우리은행
Woori</t>
    <phoneticPr fontId="50" type="noConversion"/>
  </si>
  <si>
    <t>외환은행
exchange</t>
    <phoneticPr fontId="50" type="noConversion"/>
  </si>
  <si>
    <t>국민은행
Kukmin</t>
    <phoneticPr fontId="50" type="noConversion"/>
  </si>
  <si>
    <t>신한은행
Sinhan</t>
    <phoneticPr fontId="50" type="noConversion"/>
  </si>
  <si>
    <t>대구은행
Taegu</t>
    <phoneticPr fontId="50" type="noConversion"/>
  </si>
  <si>
    <t>부산은행
Pusan</t>
    <phoneticPr fontId="50" type="noConversion"/>
  </si>
  <si>
    <t>기업은행
Industrial bank 
of Korea</t>
    <phoneticPr fontId="50" type="noConversion"/>
  </si>
  <si>
    <t>외국은행</t>
    <phoneticPr fontId="50" type="noConversion"/>
  </si>
  <si>
    <t>Agricultural</t>
    <phoneticPr fontId="50" type="noConversion"/>
  </si>
  <si>
    <t>Marine</t>
    <phoneticPr fontId="50" type="noConversion"/>
  </si>
  <si>
    <t>Union</t>
    <phoneticPr fontId="50" type="noConversion"/>
  </si>
  <si>
    <t>in korea</t>
    <phoneticPr fontId="50" type="noConversion"/>
  </si>
  <si>
    <t>단위 : 천불</t>
    <phoneticPr fontId="50" type="noConversion"/>
  </si>
  <si>
    <t>Unit : USD 1,000</t>
    <phoneticPr fontId="50" type="noConversion"/>
  </si>
  <si>
    <t>연별 및 시군별
Year &amp; Si, Gun</t>
    <phoneticPr fontId="64" type="noConversion"/>
  </si>
  <si>
    <t>합 계
Total</t>
    <phoneticPr fontId="64" type="noConversion"/>
  </si>
  <si>
    <t>총 액(A+B)
Total amount</t>
    <phoneticPr fontId="64" type="noConversion"/>
  </si>
  <si>
    <t>수 출(A)
Export</t>
    <phoneticPr fontId="64" type="noConversion"/>
  </si>
  <si>
    <t>수 입(B)
Import</t>
    <phoneticPr fontId="64" type="noConversion"/>
  </si>
  <si>
    <t>수출입초과(A-B)
Excess of Export &amp; Import</t>
    <phoneticPr fontId="64" type="noConversion"/>
  </si>
  <si>
    <t>402 / Ⅸ. 유통, 금융, 보험 및 기타 서비스</t>
    <phoneticPr fontId="50" type="noConversion"/>
  </si>
  <si>
    <t>연별 및 월별</t>
    <phoneticPr fontId="50" type="noConversion"/>
  </si>
  <si>
    <t>식품 및 산동물
Foods and live animals</t>
    <phoneticPr fontId="50" type="noConversion"/>
  </si>
  <si>
    <t>음료 및 담배
Beverage and tabacco</t>
    <phoneticPr fontId="50" type="noConversion"/>
  </si>
  <si>
    <t>비식용원재료
(연료제외)
Crude materials inedible except fuels</t>
    <phoneticPr fontId="50" type="noConversion"/>
  </si>
  <si>
    <t>광물성연료,
윤활유 및 관련물질
Mineral fuels, lubricant &amp; related materials</t>
    <phoneticPr fontId="50" type="noConversion"/>
  </si>
  <si>
    <t>동식물성
유지 및 왁스
Animal and vegetable oils &amp; fats and waxes</t>
    <phoneticPr fontId="50" type="noConversion"/>
  </si>
  <si>
    <t>연별 및 월별
Year &amp; Month</t>
    <phoneticPr fontId="50" type="noConversion"/>
  </si>
  <si>
    <t>화학물 및 
관련제품
Chemicals &amp;
related products</t>
    <phoneticPr fontId="50" type="noConversion"/>
  </si>
  <si>
    <t>재료별
제조제품
Manufactured goods classified chiefly by material</t>
    <phoneticPr fontId="50" type="noConversion"/>
  </si>
  <si>
    <t>기계 및 운수장비
Machinery and
transport equipment</t>
    <phoneticPr fontId="50" type="noConversion"/>
  </si>
  <si>
    <t>기타제조제품
Miscellaneous manufactured articles</t>
    <phoneticPr fontId="50" type="noConversion"/>
  </si>
  <si>
    <t>달리 분류되지 않은
상품 및 취급물
Commodities &amp; transactions n.e.c</t>
    <phoneticPr fontId="50" type="noConversion"/>
  </si>
  <si>
    <t>Year &amp; Month</t>
    <phoneticPr fontId="50" type="noConversion"/>
  </si>
  <si>
    <t>연  별
year</t>
    <phoneticPr fontId="26" type="noConversion"/>
  </si>
  <si>
    <t>수           출       Exports</t>
    <phoneticPr fontId="26" type="noConversion"/>
  </si>
  <si>
    <t>수           입       Imports</t>
    <phoneticPr fontId="26" type="noConversion"/>
  </si>
  <si>
    <t>농산물
Agricul
tural products</t>
    <phoneticPr fontId="26" type="noConversion"/>
  </si>
  <si>
    <t>축산물
Livestock products</t>
    <phoneticPr fontId="26" type="noConversion"/>
  </si>
  <si>
    <t>임산물
Forestry products</t>
    <phoneticPr fontId="26" type="noConversion"/>
  </si>
  <si>
    <t>수산물
Fishery products</t>
    <phoneticPr fontId="26" type="noConversion"/>
  </si>
  <si>
    <t>농산물
Agricultural products</t>
    <phoneticPr fontId="26" type="noConversion"/>
  </si>
  <si>
    <t>연  별
Year</t>
    <phoneticPr fontId="26" type="noConversion"/>
  </si>
  <si>
    <t>통상·투자사절단 파견
Commerce investment</t>
    <phoneticPr fontId="26" type="noConversion"/>
  </si>
  <si>
    <t>전시·박람회 참가
Exhibition</t>
    <phoneticPr fontId="26" type="noConversion"/>
  </si>
  <si>
    <t>횟  수
Figure</t>
    <phoneticPr fontId="26" type="noConversion"/>
  </si>
  <si>
    <t>참가업체
Participate</t>
    <phoneticPr fontId="26" type="noConversion"/>
  </si>
  <si>
    <t>실  적
Resules</t>
    <phoneticPr fontId="26" type="noConversion"/>
  </si>
  <si>
    <t>참가업체
Paticipate</t>
    <phoneticPr fontId="26" type="noConversion"/>
  </si>
  <si>
    <t>실  적
Results</t>
    <phoneticPr fontId="26" type="noConversion"/>
  </si>
  <si>
    <t>상담액
Consult</t>
    <phoneticPr fontId="26" type="noConversion"/>
  </si>
  <si>
    <t>계약액
Contract</t>
    <phoneticPr fontId="26" type="noConversion"/>
  </si>
  <si>
    <t>Ⅸ. Trade, Banking, Insurance and Other services / 373</t>
    <phoneticPr fontId="50" type="noConversion"/>
  </si>
  <si>
    <t>380 / Ⅸ. 유통, 금융, 보험 및 기타 서비스</t>
    <phoneticPr fontId="50" type="noConversion"/>
  </si>
  <si>
    <t>382 / Ⅸ. 유통, 금융, 보험 및 기타 서비스</t>
    <phoneticPr fontId="50" type="noConversion"/>
  </si>
  <si>
    <t>Ⅸ. Trade, Banking, Insurance and Other services / 383</t>
    <phoneticPr fontId="50" type="noConversion"/>
  </si>
  <si>
    <t>Ⅸ. Trade, Banking, Insurance and Other services / 385</t>
    <phoneticPr fontId="50" type="noConversion"/>
  </si>
  <si>
    <r>
      <t xml:space="preserve">개소
</t>
    </r>
    <r>
      <rPr>
        <sz val="8"/>
        <rFont val="돋움"/>
        <family val="3"/>
        <charset val="129"/>
      </rPr>
      <t>Number</t>
    </r>
    <phoneticPr fontId="50" type="noConversion"/>
  </si>
  <si>
    <t>기타 
Others</t>
    <phoneticPr fontId="50" type="noConversion"/>
  </si>
  <si>
    <t xml:space="preserve">  Pohang</t>
    <phoneticPr fontId="50" type="noConversion"/>
  </si>
  <si>
    <t xml:space="preserve">  Gyeongju</t>
    <phoneticPr fontId="50" type="noConversion"/>
  </si>
  <si>
    <t xml:space="preserve">  Gimcheon</t>
    <phoneticPr fontId="50" type="noConversion"/>
  </si>
  <si>
    <t xml:space="preserve">  Andong</t>
    <phoneticPr fontId="50" type="noConversion"/>
  </si>
  <si>
    <t xml:space="preserve">  Yeongju</t>
    <phoneticPr fontId="50" type="noConversion"/>
  </si>
  <si>
    <t xml:space="preserve">  Yeongcheon</t>
    <phoneticPr fontId="50" type="noConversion"/>
  </si>
  <si>
    <t xml:space="preserve">  Sangju</t>
    <phoneticPr fontId="50" type="noConversion"/>
  </si>
  <si>
    <t xml:space="preserve">  Mungyeong</t>
    <phoneticPr fontId="50" type="noConversion"/>
  </si>
  <si>
    <t xml:space="preserve">  Gyeongsan</t>
    <phoneticPr fontId="50" type="noConversion"/>
  </si>
  <si>
    <t xml:space="preserve">  Gunwi</t>
    <phoneticPr fontId="50" type="noConversion"/>
  </si>
  <si>
    <t xml:space="preserve">  Uiseong</t>
    <phoneticPr fontId="50" type="noConversion"/>
  </si>
  <si>
    <t xml:space="preserve">  Cheongsong</t>
    <phoneticPr fontId="50" type="noConversion"/>
  </si>
  <si>
    <t xml:space="preserve">  Yeongyang</t>
    <phoneticPr fontId="50" type="noConversion"/>
  </si>
  <si>
    <t xml:space="preserve">  Yeongdeok</t>
    <phoneticPr fontId="50" type="noConversion"/>
  </si>
  <si>
    <t xml:space="preserve">  Cheongdo</t>
    <phoneticPr fontId="50" type="noConversion"/>
  </si>
  <si>
    <t xml:space="preserve">  Goryeong</t>
    <phoneticPr fontId="50" type="noConversion"/>
  </si>
  <si>
    <t xml:space="preserve">  Seongju</t>
    <phoneticPr fontId="50" type="noConversion"/>
  </si>
  <si>
    <t xml:space="preserve">  Chilgok</t>
    <phoneticPr fontId="50" type="noConversion"/>
  </si>
  <si>
    <t xml:space="preserve">  Yecheon</t>
    <phoneticPr fontId="50" type="noConversion"/>
  </si>
  <si>
    <t xml:space="preserve">  Bonghwa</t>
    <phoneticPr fontId="50" type="noConversion"/>
  </si>
  <si>
    <t xml:space="preserve">  Uljin</t>
    <phoneticPr fontId="50" type="noConversion"/>
  </si>
  <si>
    <t xml:space="preserve">  Ulleung</t>
    <phoneticPr fontId="50" type="noConversion"/>
  </si>
  <si>
    <t>연별 및 시군별</t>
    <phoneticPr fontId="50" type="noConversion"/>
  </si>
  <si>
    <t>새마을금고  Sammaeul funds</t>
    <phoneticPr fontId="50" type="noConversion"/>
  </si>
  <si>
    <t>신용협동조합  Credit union federations</t>
    <phoneticPr fontId="50" type="noConversion"/>
  </si>
  <si>
    <t>Year &amp; Si, Gun</t>
    <phoneticPr fontId="50" type="noConversion"/>
  </si>
  <si>
    <t>자산액
Amount of 
assets</t>
    <phoneticPr fontId="50" type="noConversion"/>
  </si>
  <si>
    <t>예금액
Amount of 
deposits</t>
    <phoneticPr fontId="50" type="noConversion"/>
  </si>
  <si>
    <t>대출액
Amount of 
loans</t>
    <phoneticPr fontId="50" type="noConversion"/>
  </si>
  <si>
    <t>회원수(명)
Number of
members</t>
    <phoneticPr fontId="50" type="noConversion"/>
  </si>
  <si>
    <t>조합수
Numbers of
 C.U.federation</t>
    <phoneticPr fontId="50" type="noConversion"/>
  </si>
  <si>
    <t>예금액
Amount of deposits</t>
    <phoneticPr fontId="50" type="noConversion"/>
  </si>
  <si>
    <t>조합원수(명)
Number of
members</t>
    <phoneticPr fontId="50" type="noConversion"/>
  </si>
  <si>
    <t>자료 : 통계청,「소비자물가조사」</t>
    <phoneticPr fontId="50" type="noConversion"/>
  </si>
  <si>
    <t>Source : Statistics Korea</t>
    <phoneticPr fontId="50" type="noConversion"/>
  </si>
  <si>
    <t>Source : Statistics Korea</t>
    <phoneticPr fontId="57" type="noConversion"/>
  </si>
  <si>
    <t xml:space="preserve">      2009년 이전 지수는 3자리, 2010년 이후 지수는 1자리로 지수 작성</t>
    <phoneticPr fontId="57" type="noConversion"/>
  </si>
  <si>
    <t>주)  기준연도 : 2010=100</t>
    <phoneticPr fontId="57" type="noConversion"/>
  </si>
  <si>
    <t>합  계
Total</t>
    <phoneticPr fontId="50" type="noConversion"/>
  </si>
  <si>
    <t>2012</t>
  </si>
  <si>
    <t xml:space="preserve"> 청송군 </t>
  </si>
  <si>
    <t xml:space="preserve"> Cheongsong </t>
  </si>
  <si>
    <t>단위 : 톤, 백만원</t>
  </si>
  <si>
    <t>Unit : ton, million won</t>
  </si>
  <si>
    <t>연별
Year</t>
  </si>
  <si>
    <t>도매시장별 By wholesale market</t>
  </si>
  <si>
    <t>계
Total</t>
  </si>
  <si>
    <t>포항도매시장
Pohang
Wholesale Market</t>
  </si>
  <si>
    <t>안동도매시장
Andong
Wholesale Market</t>
  </si>
  <si>
    <t>유통량
Trading 
volume</t>
  </si>
  <si>
    <t>금액
Value</t>
  </si>
  <si>
    <t xml:space="preserve">상주도매시장
Sangiu
 Wholesale Market </t>
  </si>
  <si>
    <t>포항수산시장
Pohang Marine</t>
  </si>
  <si>
    <t xml:space="preserve"> 울진군 </t>
  </si>
  <si>
    <t xml:space="preserve"> Uljin </t>
  </si>
  <si>
    <t>1월  Jan.</t>
  </si>
  <si>
    <t>2월  Feb.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</si>
  <si>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</si>
  <si>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</si>
  <si>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</si>
  <si>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</si>
  <si>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</si>
  <si>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</si>
  <si>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</si>
  <si>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</si>
  <si>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</si>
  <si>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Dec.</t>
  </si>
  <si>
    <t>자료 : 국제비즈니스과</t>
  </si>
  <si>
    <t>주 : 품목은 SITC 기준, 분류단위는 제1단위</t>
  </si>
  <si>
    <t>1월 Jan.</t>
  </si>
  <si>
    <t xml:space="preserve"> Mar.</t>
  </si>
  <si>
    <t xml:space="preserve">10월 </t>
  </si>
  <si>
    <t>12월  Dec.</t>
  </si>
  <si>
    <t>포항시     Pohang</t>
  </si>
  <si>
    <t>경주시     Gyeongju</t>
  </si>
  <si>
    <t>김천시     Gimcheon</t>
  </si>
  <si>
    <t>안동시     Andong</t>
  </si>
  <si>
    <t>구미시     Gumi</t>
  </si>
  <si>
    <t>영주시     Yeongju</t>
  </si>
  <si>
    <t>영천시     Yeongcheon</t>
  </si>
  <si>
    <t>상주시     Sangju</t>
  </si>
  <si>
    <t>문경시     Mungyeong</t>
  </si>
  <si>
    <t>경산시     Gyeongsan</t>
  </si>
  <si>
    <t>군위군     Gunwi</t>
  </si>
  <si>
    <t>의성군     Uiseong</t>
  </si>
  <si>
    <t>청송군     Cheongsong</t>
  </si>
  <si>
    <t>영양군     Yeongyang</t>
  </si>
  <si>
    <t>영덕군     Yeongdeok</t>
  </si>
  <si>
    <t>청도군     Cheongdo</t>
  </si>
  <si>
    <t>고령군     Goryeong</t>
  </si>
  <si>
    <t>성주군     Seongju</t>
  </si>
  <si>
    <t>칠곡군     Chilgok</t>
  </si>
  <si>
    <t>예천군     Yecheon</t>
  </si>
  <si>
    <t>봉화군     Bonghwa</t>
  </si>
  <si>
    <t>울진군     Uljin</t>
  </si>
  <si>
    <t>울릉군     Ulleung</t>
  </si>
  <si>
    <t>주 : 1) 통관기준  Based on customs clearance, 사업체소재지 기준임.</t>
  </si>
  <si>
    <t>2010=100</t>
  </si>
  <si>
    <t xml:space="preserve"> </t>
  </si>
  <si>
    <t>연별 및
월별</t>
  </si>
  <si>
    <t>쌀
Rice</t>
  </si>
  <si>
    <t>돼지고기
Pork</t>
  </si>
  <si>
    <t>쇠고기
(국산)
Beef
(domestic)</t>
  </si>
  <si>
    <t>우유
Milk</t>
  </si>
  <si>
    <t>라면
Instant noodlses</t>
  </si>
  <si>
    <t>스낵과자
snack food</t>
  </si>
  <si>
    <t>달걀
Eggs</t>
  </si>
  <si>
    <t>닭고기
Chicken</t>
  </si>
  <si>
    <t>두부
Bean curd</t>
  </si>
  <si>
    <t>마른멸치
Dried anchovies</t>
  </si>
  <si>
    <t>고등어
Mackerel</t>
  </si>
  <si>
    <t>파
Leek
(welsh onion)</t>
  </si>
  <si>
    <t>참기름
Sesa
meoil</t>
  </si>
  <si>
    <t>맛김
Seasoned laver</t>
  </si>
  <si>
    <t>콩나물
Bean sprouts</t>
  </si>
  <si>
    <t>탄산음료
Soda</t>
  </si>
  <si>
    <t>담배
(국산)
Cigaretts
(domestic)</t>
  </si>
  <si>
    <t>맥주
Beer</t>
  </si>
  <si>
    <t>Year &amp; Month</t>
  </si>
  <si>
    <t>소주
Korean spirits
(soju)</t>
  </si>
  <si>
    <t>세탁료
Laundry charge</t>
  </si>
  <si>
    <t>전세
Deposit money for the lease of a house
(room)</t>
  </si>
  <si>
    <t>전기료
Electric charges</t>
  </si>
  <si>
    <t>도시가스
City gas</t>
  </si>
  <si>
    <t>상수도료
Water chrge</t>
  </si>
  <si>
    <t>세탁세제
Laundry detergent</t>
  </si>
  <si>
    <t>외래
진료비
Out-patients treatment fee</t>
  </si>
  <si>
    <t>치과
진료비
Dental treatment fee</t>
  </si>
  <si>
    <t>감기약
Cild remedies</t>
  </si>
  <si>
    <t>휘발유
Gasoline</t>
  </si>
  <si>
    <t>시내
버스료
Local bus fare</t>
  </si>
  <si>
    <t>이동전화료
Mobile phone charge</t>
  </si>
  <si>
    <t>영화
관람료
Admission fee to theater</t>
  </si>
  <si>
    <t>삼겹살
(외식)
Samgyeopsal</t>
  </si>
  <si>
    <t>설렁탕
Seoleong
tang</t>
  </si>
  <si>
    <t>미용료
Beauty parlor charge</t>
  </si>
  <si>
    <t>목욕료
Public bath fee</t>
  </si>
  <si>
    <t xml:space="preserve">3월 </t>
  </si>
  <si>
    <t>자료 : 통계청,「소비자물가조사」주) 2006년 자료부터 수록</t>
  </si>
  <si>
    <t xml:space="preserve">Source : Statistics Korea </t>
  </si>
  <si>
    <t>연별 및 회의소별
Year &amp; Chamber</t>
  </si>
  <si>
    <t>임직원수
Number of staffs</t>
  </si>
  <si>
    <t>의 원 수
Number of commissioners</t>
  </si>
  <si>
    <t>특별의원수
Number of special commissioners</t>
  </si>
  <si>
    <t>회   원   수
Number of members</t>
  </si>
  <si>
    <t>예산액(천원)
Budget</t>
  </si>
  <si>
    <t>포항상공회의소</t>
  </si>
  <si>
    <t>경주상공회의소</t>
  </si>
  <si>
    <t>상주상공회의소</t>
  </si>
  <si>
    <t>김천상공회의소</t>
  </si>
  <si>
    <t>안동상공회의소</t>
  </si>
  <si>
    <t>구미상공회의소</t>
  </si>
  <si>
    <t>영주상공회의소</t>
  </si>
  <si>
    <t>영천상공회의소</t>
  </si>
  <si>
    <t>경산상공회의소</t>
  </si>
  <si>
    <t>칠곡상공회의소</t>
  </si>
  <si>
    <t>자료 : 민생경제교통과, 2007년 자료부터 수록</t>
  </si>
  <si>
    <r>
      <t>3. 금융기관예금, 대출 및 어음</t>
    </r>
    <r>
      <rPr>
        <b/>
        <vertAlign val="superscript"/>
        <sz val="17"/>
        <rFont val="굴림"/>
        <family val="3"/>
        <charset val="129"/>
      </rPr>
      <t>1)</t>
    </r>
  </si>
  <si>
    <t>Unit : billion won</t>
  </si>
  <si>
    <r>
      <t>예금총계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Grand total</t>
    </r>
  </si>
  <si>
    <t xml:space="preserve"> 저축성 예금
Time and Savings deposits</t>
  </si>
  <si>
    <t>요구불예금
Demand
deposits</t>
  </si>
  <si>
    <t>대출
Lending</t>
  </si>
  <si>
    <r>
      <t>어음교환</t>
    </r>
    <r>
      <rPr>
        <vertAlign val="superscript"/>
        <sz val="9"/>
        <rFont val="돋움"/>
        <family val="3"/>
        <charset val="129"/>
      </rPr>
      <t>3)</t>
    </r>
    <r>
      <rPr>
        <sz val="9"/>
        <rFont val="돋움"/>
        <family val="3"/>
        <charset val="129"/>
      </rPr>
      <t xml:space="preserve">
Bill clearing</t>
    </r>
    <phoneticPr fontId="26" type="noConversion"/>
  </si>
  <si>
    <t>Year &amp;
Month</t>
  </si>
  <si>
    <t>정기예금
Time</t>
  </si>
  <si>
    <t>정기적금
Installment 
savings</t>
  </si>
  <si>
    <r>
      <t>저축예금</t>
    </r>
    <r>
      <rPr>
        <sz val="9"/>
        <rFont val="돋움"/>
        <family val="3"/>
        <charset val="129"/>
      </rPr>
      <t xml:space="preserve">
Savings</t>
    </r>
    <phoneticPr fontId="26" type="noConversion"/>
  </si>
  <si>
    <t>기타
Others</t>
  </si>
  <si>
    <t>장수(천장)
Number of bills</t>
  </si>
  <si>
    <t>금액
Amount</t>
  </si>
  <si>
    <t>장당평균
금액(천원)
Average value per bill</t>
  </si>
  <si>
    <t>부도액
Dishonored amount</t>
  </si>
  <si>
    <r>
      <t>부도율</t>
    </r>
    <r>
      <rPr>
        <vertAlign val="superscript"/>
        <sz val="9"/>
        <rFont val="돋움"/>
        <family val="3"/>
        <charset val="129"/>
      </rPr>
      <t>4)</t>
    </r>
    <r>
      <rPr>
        <sz val="9"/>
        <rFont val="돋움"/>
        <family val="3"/>
        <charset val="129"/>
      </rPr>
      <t xml:space="preserve">
Dishonored rate</t>
    </r>
    <phoneticPr fontId="26" type="noConversion"/>
  </si>
  <si>
    <t>자료 : 한국은행 대구경북본부</t>
  </si>
  <si>
    <t>Source : The Bank of Korea, Daegu Branch</t>
  </si>
  <si>
    <t xml:space="preserve">주 : 1) 예금 취급점포 기준  </t>
  </si>
  <si>
    <t>1) Based on the banking operations</t>
  </si>
  <si>
    <t xml:space="preserve">      2) 외화예금 및 동업자예금 제외  </t>
  </si>
  <si>
    <t>2) Excluding foreign currency and inter bank deposits</t>
  </si>
  <si>
    <t xml:space="preserve">      3) 전자결제액 제외, 전자어음포함</t>
    <phoneticPr fontId="26" type="noConversion"/>
  </si>
  <si>
    <t>3) Including Preferential savings(since June 1997)</t>
  </si>
  <si>
    <t xml:space="preserve">      4) 부도금액기준  </t>
    <phoneticPr fontId="26" type="noConversion"/>
  </si>
  <si>
    <t xml:space="preserve">4) On the basis of Dishonored value </t>
  </si>
  <si>
    <t>자료 : 전국은행연합회</t>
  </si>
  <si>
    <t>Source : Korea Federation of Banks</t>
  </si>
  <si>
    <t>주) 2012년 자료 부터 서식변경(시군분류 삭제)</t>
    <phoneticPr fontId="26" type="noConversion"/>
  </si>
  <si>
    <t>Source : Division of Food Distribution, Fishery Promotion Department</t>
    <phoneticPr fontId="50" type="noConversion"/>
  </si>
  <si>
    <t>Source : Division of International Business</t>
    <phoneticPr fontId="26" type="noConversion"/>
  </si>
  <si>
    <t>Source : Division of International Business</t>
    <phoneticPr fontId="50" type="noConversion"/>
  </si>
  <si>
    <t>Source : Division of International Business</t>
    <phoneticPr fontId="64" type="noConversion"/>
  </si>
  <si>
    <t>Source : Division of People's Livelihood Economy &amp; Transportation</t>
    <phoneticPr fontId="50" type="noConversion"/>
  </si>
  <si>
    <t>…</t>
    <phoneticPr fontId="50" type="noConversion"/>
  </si>
  <si>
    <t>저축성</t>
    <phoneticPr fontId="26" type="noConversion"/>
  </si>
  <si>
    <t>요규불</t>
    <phoneticPr fontId="26" type="noConversion"/>
  </si>
  <si>
    <t>시중은행
Nation-wide commercial banks</t>
    <phoneticPr fontId="26" type="noConversion"/>
  </si>
  <si>
    <t>점포수(시장)
No. of stotes</t>
    <phoneticPr fontId="50" type="noConversion"/>
  </si>
  <si>
    <t>2013</t>
  </si>
  <si>
    <t>전통시장 Traditional market</t>
    <phoneticPr fontId="50" type="noConversion"/>
  </si>
  <si>
    <t>점포수
No. of stores</t>
    <phoneticPr fontId="50" type="noConversion"/>
  </si>
  <si>
    <t>소   계   Total</t>
    <phoneticPr fontId="50" type="noConversion"/>
  </si>
  <si>
    <r>
      <t xml:space="preserve">개소
</t>
    </r>
    <r>
      <rPr>
        <sz val="8"/>
        <rFont val="돋움"/>
        <family val="3"/>
        <charset val="129"/>
      </rPr>
      <t>Number</t>
    </r>
    <phoneticPr fontId="50" type="noConversion"/>
  </si>
  <si>
    <t>4. 가계대출규모</t>
    <phoneticPr fontId="50" type="noConversion"/>
  </si>
  <si>
    <t>4. Volume of house loan</t>
    <phoneticPr fontId="50" type="noConversion"/>
  </si>
  <si>
    <t>단위 : 십억원</t>
    <phoneticPr fontId="26" type="noConversion"/>
  </si>
  <si>
    <t>…</t>
    <phoneticPr fontId="26" type="noConversion"/>
  </si>
  <si>
    <t>예금은행
Deposit money bank</t>
    <phoneticPr fontId="26" type="noConversion"/>
  </si>
  <si>
    <t>소계
Sub Total</t>
    <phoneticPr fontId="26" type="noConversion"/>
  </si>
  <si>
    <t>합계
Total</t>
    <phoneticPr fontId="26" type="noConversion"/>
  </si>
  <si>
    <t>(주택대출)
(Mortgageloan)</t>
    <phoneticPr fontId="26" type="noConversion"/>
  </si>
  <si>
    <t>상호저축은행
Mutual saving bank</t>
    <phoneticPr fontId="26" type="noConversion"/>
  </si>
  <si>
    <t>신용협동조합
Credit union federations</t>
    <phoneticPr fontId="26" type="noConversion"/>
  </si>
  <si>
    <t>상호금융
Mutual finance</t>
    <phoneticPr fontId="26" type="noConversion"/>
  </si>
  <si>
    <t>새마을금고
Saemaeul 
funds</t>
    <phoneticPr fontId="26" type="noConversion"/>
  </si>
  <si>
    <t>기타
 others</t>
    <phoneticPr fontId="26" type="noConversion"/>
  </si>
  <si>
    <t>비은행예금취급기관    
Institution handling non bank deposit</t>
    <phoneticPr fontId="26" type="noConversion"/>
  </si>
  <si>
    <t>비은행예금취급기관    
Institution handling non bank deposit</t>
    <phoneticPr fontId="26" type="noConversion"/>
  </si>
  <si>
    <t>예금취급기관 Deposit money handling institutes</t>
    <phoneticPr fontId="50" type="noConversion"/>
  </si>
  <si>
    <t>자료 : 한국은행 경제통계시스템</t>
    <phoneticPr fontId="50" type="noConversion"/>
  </si>
  <si>
    <t>주 : 2013년부터 작성</t>
    <phoneticPr fontId="26" type="noConversion"/>
  </si>
  <si>
    <t>5. 새마을금고 및 신용협동조합</t>
    <phoneticPr fontId="50" type="noConversion"/>
  </si>
  <si>
    <t>5. Sammaeul funds and Credit union federations</t>
    <phoneticPr fontId="50" type="noConversion"/>
  </si>
  <si>
    <t>6. 소비자물가지수</t>
    <phoneticPr fontId="50" type="noConversion"/>
  </si>
  <si>
    <t>6. Consumer Price Indexes</t>
  </si>
  <si>
    <t>6. 소비자물가지수(계속)</t>
  </si>
  <si>
    <t>6. Consumer Price Indexes(Cont'd)</t>
  </si>
  <si>
    <t>2013</t>
    <phoneticPr fontId="57" type="noConversion"/>
  </si>
  <si>
    <t>6-1. 주요품목 소비자물가지수</t>
    <phoneticPr fontId="26" type="noConversion"/>
  </si>
  <si>
    <t>6-1. 주요품목 소비자물가지수(계속)</t>
    <phoneticPr fontId="26" type="noConversion"/>
  </si>
  <si>
    <t>2013</t>
    <phoneticPr fontId="50" type="noConversion"/>
  </si>
  <si>
    <t>2013</t>
    <phoneticPr fontId="64" type="noConversion"/>
  </si>
  <si>
    <t>2013</t>
    <phoneticPr fontId="26" type="noConversion"/>
  </si>
  <si>
    <t>2013</t>
    <phoneticPr fontId="50" type="noConversion"/>
  </si>
  <si>
    <t>2013</t>
    <phoneticPr fontId="26" type="noConversion"/>
  </si>
  <si>
    <t>11. 해외시장개척 추진실적</t>
    <phoneticPr fontId="50" type="noConversion"/>
  </si>
  <si>
    <t>11. Overseas Market Development</t>
    <phoneticPr fontId="26" type="noConversion"/>
  </si>
  <si>
    <t>10. Chamber of Commerce and Industry</t>
    <phoneticPr fontId="50" type="noConversion"/>
  </si>
  <si>
    <t>10. 상공회의소 현황</t>
    <phoneticPr fontId="50" type="noConversion"/>
  </si>
  <si>
    <t>9. 농림수산물 수출입 실적</t>
    <phoneticPr fontId="50" type="noConversion"/>
  </si>
  <si>
    <t>9. Exports and Imports of Agricultural, Forestry &amp; Fishery products</t>
    <phoneticPr fontId="26" type="noConversion"/>
  </si>
  <si>
    <t>8-2. 수입실적</t>
    <phoneticPr fontId="50" type="noConversion"/>
  </si>
  <si>
    <t>8-2. Imports</t>
    <phoneticPr fontId="50" type="noConversion"/>
  </si>
  <si>
    <t>8-1. 수출실적</t>
    <phoneticPr fontId="50" type="noConversion"/>
  </si>
  <si>
    <t>8-1. Exports</t>
    <phoneticPr fontId="50" type="noConversion"/>
  </si>
  <si>
    <r>
      <t>8. 수출입 통관 실적</t>
    </r>
    <r>
      <rPr>
        <b/>
        <vertAlign val="superscript"/>
        <sz val="17"/>
        <rFont val="굴림"/>
        <family val="3"/>
        <charset val="129"/>
      </rPr>
      <t>1)</t>
    </r>
    <phoneticPr fontId="64" type="noConversion"/>
  </si>
  <si>
    <t>8. Exports and Imports Cleared</t>
    <phoneticPr fontId="64" type="noConversion"/>
  </si>
  <si>
    <t>7. 농·수산물 도매시장별 유통량</t>
    <phoneticPr fontId="50" type="noConversion"/>
  </si>
  <si>
    <t>7.Trading Volume of Agricultural and Fishery Products, by Wholesale Markets</t>
    <phoneticPr fontId="50" type="noConversion"/>
  </si>
  <si>
    <t>4. 가계대출규모</t>
    <phoneticPr fontId="50" type="noConversion"/>
  </si>
  <si>
    <t>6-1. 주요품목 소비자물가지수</t>
    <phoneticPr fontId="50" type="noConversion"/>
  </si>
  <si>
    <t>7. 농·수산물 도매시장별 유통량</t>
    <phoneticPr fontId="50" type="noConversion"/>
  </si>
  <si>
    <t>8. 수출입통관실적</t>
    <phoneticPr fontId="50" type="noConversion"/>
  </si>
  <si>
    <t>9. 농림수산물 수출입실적</t>
    <phoneticPr fontId="50" type="noConversion"/>
  </si>
  <si>
    <t>10. 상공회의소현황</t>
    <phoneticPr fontId="50" type="noConversion"/>
  </si>
  <si>
    <t>11. 해외시장개척추진실적</t>
    <phoneticPr fontId="50" type="noConversion"/>
  </si>
  <si>
    <t>…</t>
    <phoneticPr fontId="26" type="noConversion"/>
  </si>
  <si>
    <t>…</t>
  </si>
  <si>
    <t>청송군</t>
    <phoneticPr fontId="50" type="noConversion"/>
  </si>
  <si>
    <t xml:space="preserve">울진군 </t>
    <phoneticPr fontId="50" type="noConversion"/>
  </si>
  <si>
    <t>자료 : 새마을금고 대구경북본부, 신협중앙회대구경북지역본부. 2006년 자료부터 수록</t>
    <phoneticPr fontId="50" type="noConversion"/>
  </si>
  <si>
    <t>자료 : FTA농식품유통대책단</t>
    <phoneticPr fontId="50" type="noConversion"/>
  </si>
  <si>
    <t>자료 : 글로벌통상협력과</t>
    <phoneticPr fontId="64" type="noConversion"/>
  </si>
  <si>
    <t>자료 : 글로벌통상협력과</t>
    <phoneticPr fontId="50" type="noConversion"/>
  </si>
  <si>
    <t>자료 : 글로벌통상협력과, 2006년 자료부터 수록</t>
    <phoneticPr fontId="26" type="noConversion"/>
  </si>
  <si>
    <t>자료 : 글로벌통상협력과, 2007년 자료부터 수록</t>
    <phoneticPr fontId="26" type="noConversion"/>
  </si>
  <si>
    <t xml:space="preserve">Cheongsong </t>
    <phoneticPr fontId="50" type="noConversion"/>
  </si>
  <si>
    <r>
      <t xml:space="preserve">건물연면적
</t>
    </r>
    <r>
      <rPr>
        <sz val="7"/>
        <rFont val="돋움"/>
        <family val="3"/>
        <charset val="129"/>
      </rPr>
      <t>Establishment</t>
    </r>
    <phoneticPr fontId="50" type="noConversion"/>
  </si>
  <si>
    <r>
      <t xml:space="preserve">매장면적
</t>
    </r>
    <r>
      <rPr>
        <sz val="7"/>
        <rFont val="돋움"/>
        <family val="3"/>
        <charset val="129"/>
      </rPr>
      <t>Floor space</t>
    </r>
    <phoneticPr fontId="50" type="noConversion"/>
  </si>
  <si>
    <t>374 / Ⅸ. 유통, 금융, 보험 및 기타 서비스</t>
    <phoneticPr fontId="50" type="noConversion"/>
  </si>
  <si>
    <t>Ⅸ. Trade, Banking, Insurance and Other services / 375</t>
    <phoneticPr fontId="50" type="noConversion"/>
  </si>
  <si>
    <t>376 / Ⅸ. 유통, 금융, 보험 및 기타 서비스</t>
    <phoneticPr fontId="50" type="noConversion"/>
  </si>
  <si>
    <t xml:space="preserve">     2013년 자료부터 서식 변경 - 시장 "소계" 추가, "점포수" 항목추가, "등록시장" 항목삭제 </t>
    <phoneticPr fontId="50" type="noConversion"/>
  </si>
  <si>
    <t>연별 및 
시군별</t>
    <phoneticPr fontId="50" type="noConversion"/>
  </si>
  <si>
    <t>한국산업
은행
Korea develop ment bank</t>
    <phoneticPr fontId="50" type="noConversion"/>
  </si>
  <si>
    <t>Foreign 
bank</t>
    <phoneticPr fontId="50" type="noConversion"/>
  </si>
  <si>
    <t>Year &amp; 
Si, Gun</t>
    <phoneticPr fontId="50" type="noConversion"/>
  </si>
  <si>
    <t>한국
씨티
은행
City</t>
    <phoneticPr fontId="50" type="noConversion"/>
  </si>
  <si>
    <t>하나
은행
Hana</t>
    <phoneticPr fontId="50" type="noConversion"/>
  </si>
  <si>
    <t>제일은행
Korea First Bank</t>
    <phoneticPr fontId="50" type="noConversion"/>
  </si>
  <si>
    <t>경남은행
Kyongnam</t>
    <phoneticPr fontId="50" type="noConversion"/>
  </si>
  <si>
    <t>Ⅸ. Trade, Banking, Insurance and Other services / 377</t>
    <phoneticPr fontId="50" type="noConversion"/>
  </si>
  <si>
    <t>378 / Ⅸ. 유통, 금융, 보험 및 기타 서비스</t>
    <phoneticPr fontId="50" type="noConversion"/>
  </si>
  <si>
    <t>Ⅸ. Trade, Banking, Insurance and Other services / 379</t>
    <phoneticPr fontId="50" type="noConversion"/>
  </si>
  <si>
    <t>시     장  Market</t>
    <phoneticPr fontId="50" type="noConversion"/>
  </si>
  <si>
    <t xml:space="preserve">상  점  가 </t>
    <phoneticPr fontId="50" type="noConversion"/>
  </si>
  <si>
    <t>Shopping mall</t>
    <phoneticPr fontId="50" type="noConversion"/>
  </si>
  <si>
    <t>건물연면적
Establishment</t>
    <phoneticPr fontId="50" type="noConversion"/>
  </si>
  <si>
    <t>Ⅸ. Trade, Banking, Insurance and Other services / 381</t>
    <phoneticPr fontId="50" type="noConversion"/>
  </si>
  <si>
    <t>384 / Ⅸ. 유통, 금융, 보험 및 기타 서비스</t>
    <phoneticPr fontId="50" type="noConversion"/>
  </si>
  <si>
    <t>386 / Ⅸ. 유통, 금융, 보험 및 기타 서비스</t>
    <phoneticPr fontId="50" type="noConversion"/>
  </si>
  <si>
    <t>Ⅸ. Trade, Banking, Insurance and Other services / 387</t>
    <phoneticPr fontId="50" type="noConversion"/>
  </si>
  <si>
    <t>388 / Ⅸ. 유통, 금융, 보험 및 기타 서비스</t>
    <phoneticPr fontId="50" type="noConversion"/>
  </si>
  <si>
    <t>Ⅸ. Trade, Banking, Insurance and Other services / 389</t>
    <phoneticPr fontId="50" type="noConversion"/>
  </si>
  <si>
    <t>390 / Ⅸ. 유통, 금융, 보험 및 기타 서비스</t>
    <phoneticPr fontId="50" type="noConversion"/>
  </si>
  <si>
    <t>Ⅸ. Trade, Banking, Insurance and Other services / 391</t>
    <phoneticPr fontId="50" type="noConversion"/>
  </si>
  <si>
    <t>392 / Ⅸ. 유통, 금융, 보험 및 기타 서비스</t>
    <phoneticPr fontId="50" type="noConversion"/>
  </si>
  <si>
    <t>Ⅸ. Trade, Banking, Insurance and Other services / 393</t>
    <phoneticPr fontId="50" type="noConversion"/>
  </si>
  <si>
    <t>394 / Ⅸ. 유통, 금융, 보험 및 기타 서비스</t>
    <phoneticPr fontId="26" type="noConversion"/>
  </si>
  <si>
    <t>Ⅸ. Trade, Banking, Insurance and Other services / 395</t>
    <phoneticPr fontId="26" type="noConversion"/>
  </si>
  <si>
    <t>396 / Ⅸ. 유통, 금융, 보험 및 기타 서비스</t>
    <phoneticPr fontId="26" type="noConversion"/>
  </si>
  <si>
    <t>Ⅸ. Trade, Banking, Insurance and Other services / 397</t>
    <phoneticPr fontId="26" type="noConversion"/>
  </si>
  <si>
    <t>398 / Ⅸ. 유통, 금융, 보험 및 기타 서비스</t>
    <phoneticPr fontId="50" type="noConversion"/>
  </si>
  <si>
    <t>Ⅸ. Trade, Banking, Insurance and Other services / 399</t>
    <phoneticPr fontId="64" type="noConversion"/>
  </si>
  <si>
    <t>400 / Ⅸ. 유통, 금융, 보험 및 기타 서비스</t>
    <phoneticPr fontId="50" type="noConversion"/>
  </si>
  <si>
    <t>Ⅸ. Trade, Banking, Insurance and Other services / 401</t>
    <phoneticPr fontId="50" type="noConversion"/>
  </si>
  <si>
    <t>402 / Ⅸ. 유통, 금융, 보험 및 기타 서비스</t>
    <phoneticPr fontId="50" type="noConversion"/>
  </si>
  <si>
    <t>Ⅸ. Trade, Banking, Insurance and Other services / 403</t>
    <phoneticPr fontId="50" type="noConversion"/>
  </si>
  <si>
    <t>404 / Ⅸ. 유통, 금융, 보험 및 기타 서비스</t>
    <phoneticPr fontId="26" type="noConversion"/>
  </si>
  <si>
    <t>Ⅸ. Trade, Banking, Insurance and Other services / 405</t>
    <phoneticPr fontId="50" type="noConversion"/>
  </si>
  <si>
    <t>406 / Ⅸ. 유통, 금융, 보험 및 기타 서비스</t>
    <phoneticPr fontId="26" type="noConversion"/>
  </si>
  <si>
    <t xml:space="preserve">Uljin </t>
    <phoneticPr fontId="50" type="noConversion"/>
  </si>
  <si>
    <t xml:space="preserve">Cheongsong </t>
    <phoneticPr fontId="50" type="noConversion"/>
  </si>
  <si>
    <t>6-1. Consumer Price Indexes of Major Commodities</t>
    <phoneticPr fontId="26" type="noConversion"/>
  </si>
  <si>
    <t>6-1. Consumer Price Indexes of Major Commodities(cont'd)</t>
    <phoneticPr fontId="26" type="noConversion"/>
  </si>
  <si>
    <t xml:space="preserve">     2) 2009년 자료부터 구분 변경( "연별 및 월별" → "연별 및 시군별" ), 소수점 반올림으로 합계값 상이할 수 있음.</t>
    <phoneticPr fontId="64" type="noConversion"/>
  </si>
  <si>
    <t>주 : 품목은 SITC 기준, 분류단위는 제1단위, 소수점 반올림으로 합계값 상이할 수 있음.</t>
    <phoneticPr fontId="5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</si>
</sst>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6"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#,##0.0"/>
    <numFmt numFmtId="181" formatCode="0,000"/>
    <numFmt numFmtId="182" formatCode="#,##0_);[Red]\(#,##0\)"/>
    <numFmt numFmtId="183" formatCode="#,##0.0_);[Red]\(#,##0.0\)"/>
    <numFmt numFmtId="184" formatCode="#,##0.00_);[Red]\(#,##0.00\)"/>
    <numFmt numFmtId="185" formatCode="#,##0_ "/>
    <numFmt numFmtId="186" formatCode="#,##0.0_ "/>
    <numFmt numFmtId="187" formatCode="#,##0.00_ "/>
    <numFmt numFmtId="188" formatCode="_-* #,##0.0_-;\-* #,##0.0_-;_-* &quot;-&quot;?_-;_-@_-"/>
    <numFmt numFmtId="189" formatCode="_ * #,##0.0_ ;_ * \-#,##0.0_ ;_ * &quot;-&quot;_ ;_ @_ "/>
    <numFmt numFmtId="190" formatCode="_ * #,##0.00_ ;_ * \-#,##0.00_ ;_ * &quot;-&quot;_ ;_ @_ "/>
    <numFmt numFmtId="191" formatCode="&quot;₩&quot;#,##0;&quot;₩&quot;&quot;₩&quot;\-#,##0"/>
    <numFmt numFmtId="192" formatCode="&quot;₩&quot;#,##0.00;&quot;₩&quot;\-#,##0.00"/>
    <numFmt numFmtId="193" formatCode="_-[$€-2]* #,##0.00_-;\-[$€-2]* #,##0.00_-;_-[$€-2]* &quot;-&quot;??_-"/>
    <numFmt numFmtId="194" formatCode="&quot;₩&quot;#,##0;[Red]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0" formatCode="&quot;₩&quot;#,##0.00;[Red]&quot;₩&quot;\-#,##0.00"/>
    <numFmt numFmtId="201" formatCode="&quot;$&quot;#,##0_);[Red]\(&quot;$&quot;#,##0\)"/>
    <numFmt numFmtId="202" formatCode="&quot;₩&quot;#,##0;[Red]&quot;₩&quot;\-#,##0"/>
    <numFmt numFmtId="203" formatCode="&quot;$&quot;#,##0.00_);[Red]\(&quot;$&quot;#,##0.00\)"/>
    <numFmt numFmtId="204" formatCode="#,##0;[Red]&quot;-&quot;#,##0"/>
    <numFmt numFmtId="205" formatCode="#,##0.00;[Red]&quot;-&quot;#,##0.00"/>
    <numFmt numFmtId="206" formatCode="_-* #,##0.0_-;\-* #,##0.0_-;_-* &quot;-&quot;_-;_-@_-"/>
    <numFmt numFmtId="207" formatCode="_-* #,##0.000_-;\-* #,##0.000_-;_-* &quot;-&quot;_-;_-@_-"/>
    <numFmt numFmtId="208" formatCode="_(* #,##0_);_(* \(#,##0\);_(* &quot;-&quot;_);_(@_)"/>
    <numFmt numFmtId="209" formatCode="_-* #,##0.0_-;\-* #,##0.000_-;_-* &quot;-&quot;_-;_-@_-"/>
    <numFmt numFmtId="210" formatCode="_ * #,##0_ ;_ * &quot;₩&quot;&quot;₩&quot;\-#,##0_ ;_ * &quot;-&quot;_ ;_ @_ "/>
    <numFmt numFmtId="211" formatCode="_ &quot;₩&quot;* #,##0.00_ ;_ &quot;₩&quot;* &quot;₩&quot;&quot;₩&quot;\-#,##0.00_ ;_ &quot;₩&quot;* &quot;-&quot;??_ ;_ @_ "/>
    <numFmt numFmtId="212" formatCode="_ &quot;₩&quot;* #,##0_ ;_ &quot;₩&quot;* &quot;₩&quot;&quot;₩&quot;\-#,##0_ ;_ &quot;₩&quot;* &quot;-&quot;_ ;_ @_ "/>
    <numFmt numFmtId="213" formatCode="&quot;₩&quot;#,##0.00;[Red]&quot;₩&quot;&quot;₩&quot;&quot;₩&quot;\-#,##0.00"/>
    <numFmt numFmtId="214" formatCode="_ * #,##0.00_ ;_ * &quot;₩&quot;&quot;₩&quot;\-#,##0.00_ ;_ * &quot;-&quot;??_ ;_ @_ "/>
    <numFmt numFmtId="215" formatCode="&quot;R$&quot;#,##0_);[Red]\(&quot;R$&quot;#,##0\)"/>
    <numFmt numFmtId="216" formatCode="_ * #,##0_ ;_ * \!\-#,##0_ ;_ * &quot;-&quot;_ ;_ @_ "/>
    <numFmt numFmtId="217" formatCode="0.0%"/>
    <numFmt numFmtId="218" formatCode="#,##0;\-#,##0;&quot;-&quot;;@"/>
    <numFmt numFmtId="219" formatCode="#,##0\ \ ;\-#,##0\ \ ;&quot;-&quot;\ \ ;@\ \ "/>
    <numFmt numFmtId="220" formatCode="#,##0.0_-;\-#,##0.0_-;&quot;-&quot;_-;@_-"/>
  </numFmts>
  <fonts count="95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u/>
      <sz val="12"/>
      <color indexed="12"/>
      <name val="바탕체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9"/>
      <color indexed="9"/>
      <name val="돋움"/>
      <family val="3"/>
      <charset val="129"/>
    </font>
    <font>
      <sz val="8"/>
      <name val="돋움"/>
      <family val="3"/>
      <charset val="129"/>
    </font>
    <font>
      <sz val="8.5"/>
      <name val="돋움"/>
      <family val="3"/>
      <charset val="129"/>
    </font>
    <font>
      <b/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2"/>
      <name val="바탕"/>
      <family val="1"/>
      <charset val="129"/>
    </font>
    <font>
      <b/>
      <vertAlign val="superscript"/>
      <sz val="17"/>
      <name val="굴림"/>
      <family val="3"/>
      <charset val="129"/>
    </font>
    <font>
      <vertAlign val="superscript"/>
      <sz val="9"/>
      <name val="돋움"/>
      <family val="3"/>
      <charset val="129"/>
    </font>
    <font>
      <sz val="9"/>
      <name val="바탕체"/>
      <family val="1"/>
      <charset val="129"/>
    </font>
    <font>
      <sz val="9"/>
      <color indexed="63"/>
      <name val="돋움"/>
      <family val="3"/>
      <charset val="129"/>
    </font>
    <font>
      <b/>
      <sz val="12"/>
      <name val="굴림"/>
      <family val="3"/>
      <charset val="129"/>
    </font>
    <font>
      <b/>
      <sz val="8.5"/>
      <name val="돋움"/>
      <family val="3"/>
      <charset val="129"/>
    </font>
    <font>
      <sz val="8"/>
      <color indexed="8"/>
      <name val="돋움"/>
      <family val="3"/>
      <charset val="129"/>
    </font>
    <font>
      <sz val="9"/>
      <name val="굴림체"/>
      <family val="3"/>
      <charset val="129"/>
    </font>
    <font>
      <b/>
      <sz val="8"/>
      <color indexed="8"/>
      <name val="돋움"/>
      <family val="3"/>
      <charset val="129"/>
    </font>
    <font>
      <sz val="12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9"/>
      <color theme="1"/>
      <name val="돋움"/>
      <family val="3"/>
      <charset val="129"/>
    </font>
    <font>
      <sz val="7"/>
      <name val="돋움"/>
      <family val="3"/>
      <charset val="129"/>
    </font>
    <font>
      <b/>
      <sz val="9"/>
      <color indexed="63"/>
      <name val="돋움"/>
      <family val="3"/>
      <charset val="129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71">
    <xf numFmtId="0" fontId="0" fillId="0" borderId="0"/>
    <xf numFmtId="0" fontId="2" fillId="0" borderId="0" applyFont="0" applyFill="0" applyBorder="0" applyAlignment="0" applyProtection="0"/>
    <xf numFmtId="0" fontId="20" fillId="0" borderId="0"/>
    <xf numFmtId="0" fontId="71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5" fillId="2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5" fillId="2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5" fillId="2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75" fillId="2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75" fillId="2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75" fillId="3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5" fillId="31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75" fillId="3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75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75" fillId="3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5" fillId="3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75" fillId="3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6" fillId="3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6" fillId="3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6" fillId="3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6" fillId="4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8" fillId="0" borderId="0" applyFont="0" applyFill="0" applyBorder="0" applyAlignment="0" applyProtection="0"/>
    <xf numFmtId="176" fontId="9" fillId="0" borderId="0" applyFont="0" applyFill="0" applyBorder="0" applyAlignment="0" applyProtection="0"/>
    <xf numFmtId="200" fontId="8" fillId="0" borderId="0" applyFont="0" applyFill="0" applyBorder="0" applyAlignment="0" applyProtection="0"/>
    <xf numFmtId="176" fontId="9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1" fillId="0" borderId="0" applyFont="0" applyFill="0" applyBorder="0" applyAlignment="0" applyProtection="0"/>
    <xf numFmtId="201" fontId="12" fillId="0" borderId="0" applyFont="0" applyFill="0" applyBorder="0" applyAlignment="0" applyProtection="0"/>
    <xf numFmtId="201" fontId="12" fillId="0" borderId="0" applyFont="0" applyFill="0" applyBorder="0" applyAlignment="0" applyProtection="0"/>
    <xf numFmtId="201" fontId="12" fillId="0" borderId="0" applyFont="0" applyFill="0" applyBorder="0" applyAlignment="0" applyProtection="0"/>
    <xf numFmtId="201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1" fillId="0" borderId="0" applyFont="0" applyFill="0" applyBorder="0" applyAlignment="0" applyProtection="0"/>
    <xf numFmtId="202" fontId="7" fillId="0" borderId="0" applyFont="0" applyFill="0" applyBorder="0" applyAlignment="0" applyProtection="0"/>
    <xf numFmtId="202" fontId="8" fillId="0" borderId="0" applyFont="0" applyFill="0" applyBorder="0" applyAlignment="0" applyProtection="0"/>
    <xf numFmtId="178" fontId="9" fillId="0" borderId="0" applyFont="0" applyFill="0" applyBorder="0" applyAlignment="0" applyProtection="0"/>
    <xf numFmtId="202" fontId="8" fillId="0" borderId="0" applyFont="0" applyFill="0" applyBorder="0" applyAlignment="0" applyProtection="0"/>
    <xf numFmtId="178" fontId="9" fillId="0" borderId="0" applyFont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ont="0" applyFill="0" applyBorder="0" applyAlignment="0" applyProtection="0"/>
    <xf numFmtId="203" fontId="12" fillId="0" borderId="0" applyFont="0" applyFill="0" applyBorder="0" applyAlignment="0" applyProtection="0"/>
    <xf numFmtId="203" fontId="12" fillId="0" borderId="0" applyFont="0" applyFill="0" applyBorder="0" applyAlignment="0" applyProtection="0"/>
    <xf numFmtId="203" fontId="12" fillId="0" borderId="0" applyFont="0" applyFill="0" applyBorder="0" applyAlignment="0" applyProtection="0"/>
    <xf numFmtId="203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1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04" fontId="7" fillId="0" borderId="0" applyFont="0" applyFill="0" applyBorder="0" applyAlignment="0" applyProtection="0"/>
    <xf numFmtId="204" fontId="8" fillId="0" borderId="0" applyFont="0" applyFill="0" applyBorder="0" applyAlignment="0" applyProtection="0"/>
    <xf numFmtId="177" fontId="9" fillId="0" borderId="0" applyFont="0" applyFill="0" applyBorder="0" applyAlignment="0" applyProtection="0"/>
    <xf numFmtId="204" fontId="8" fillId="0" borderId="0" applyFont="0" applyFill="0" applyBorder="0" applyAlignment="0" applyProtection="0"/>
    <xf numFmtId="177" fontId="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1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1" fillId="0" borderId="0" applyFont="0" applyFill="0" applyBorder="0" applyAlignment="0" applyProtection="0"/>
    <xf numFmtId="205" fontId="7" fillId="0" borderId="0" applyFont="0" applyFill="0" applyBorder="0" applyAlignment="0" applyProtection="0"/>
    <xf numFmtId="205" fontId="8" fillId="0" borderId="0" applyFont="0" applyFill="0" applyBorder="0" applyAlignment="0" applyProtection="0"/>
    <xf numFmtId="179" fontId="9" fillId="0" borderId="0" applyFont="0" applyFill="0" applyBorder="0" applyAlignment="0" applyProtection="0"/>
    <xf numFmtId="205" fontId="8" fillId="0" borderId="0" applyFont="0" applyFill="0" applyBorder="0" applyAlignment="0" applyProtection="0"/>
    <xf numFmtId="179" fontId="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11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" fillId="0" borderId="0"/>
    <xf numFmtId="0" fontId="10" fillId="0" borderId="0"/>
    <xf numFmtId="0" fontId="7" fillId="0" borderId="0"/>
    <xf numFmtId="0" fontId="8" fillId="0" borderId="0"/>
    <xf numFmtId="0" fontId="9" fillId="0" borderId="0"/>
    <xf numFmtId="0" fontId="8" fillId="0" borderId="0"/>
    <xf numFmtId="0" fontId="11" fillId="0" borderId="0"/>
    <xf numFmtId="0" fontId="14" fillId="0" borderId="0"/>
    <xf numFmtId="0" fontId="9" fillId="0" borderId="0"/>
    <xf numFmtId="0" fontId="10" fillId="0" borderId="0"/>
    <xf numFmtId="0" fontId="11" fillId="0" borderId="0"/>
    <xf numFmtId="0" fontId="10" fillId="0" borderId="0"/>
    <xf numFmtId="0" fontId="11" fillId="0" borderId="0"/>
    <xf numFmtId="0" fontId="14" fillId="0" borderId="0"/>
    <xf numFmtId="0" fontId="9" fillId="0" borderId="0"/>
    <xf numFmtId="0" fontId="15" fillId="0" borderId="0"/>
    <xf numFmtId="0" fontId="16" fillId="0" borderId="0"/>
    <xf numFmtId="0" fontId="12" fillId="0" borderId="0"/>
    <xf numFmtId="0" fontId="12" fillId="0" borderId="0"/>
    <xf numFmtId="0" fontId="15" fillId="0" borderId="0"/>
    <xf numFmtId="0" fontId="16" fillId="0" borderId="0"/>
    <xf numFmtId="0" fontId="10" fillId="0" borderId="0"/>
    <xf numFmtId="0" fontId="11" fillId="0" borderId="0"/>
    <xf numFmtId="0" fontId="17" fillId="0" borderId="0"/>
    <xf numFmtId="177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2" fillId="0" borderId="0" applyFont="0" applyFill="0" applyBorder="0" applyAlignment="0" applyProtection="0"/>
    <xf numFmtId="191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192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93" fontId="20" fillId="0" borderId="0" applyFont="0" applyFill="0" applyBorder="0" applyAlignment="0" applyProtection="0"/>
    <xf numFmtId="2" fontId="18" fillId="0" borderId="0" applyFont="0" applyFill="0" applyBorder="0" applyAlignment="0" applyProtection="0"/>
    <xf numFmtId="38" fontId="21" fillId="16" borderId="0" applyNumberFormat="0" applyBorder="0" applyAlignment="0" applyProtection="0"/>
    <xf numFmtId="0" fontId="22" fillId="0" borderId="0">
      <alignment horizontal="left"/>
    </xf>
    <xf numFmtId="0" fontId="23" fillId="0" borderId="1" applyNumberFormat="0" applyAlignment="0" applyProtection="0">
      <alignment horizontal="left" vertical="center"/>
    </xf>
    <xf numFmtId="0" fontId="23" fillId="0" borderId="2">
      <alignment horizontal="left" vertical="center"/>
    </xf>
    <xf numFmtId="0" fontId="23" fillId="0" borderId="2">
      <alignment horizontal="left" vertical="center"/>
    </xf>
    <xf numFmtId="0" fontId="23" fillId="0" borderId="2">
      <alignment horizontal="left" vertical="center"/>
    </xf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0" fontId="21" fillId="16" borderId="3" applyNumberFormat="0" applyBorder="0" applyAlignment="0" applyProtection="0"/>
    <xf numFmtId="10" fontId="21" fillId="16" borderId="3" applyNumberFormat="0" applyBorder="0" applyAlignment="0" applyProtection="0"/>
    <xf numFmtId="10" fontId="21" fillId="16" borderId="3" applyNumberFormat="0" applyBorder="0" applyAlignment="0" applyProtection="0"/>
    <xf numFmtId="10" fontId="21" fillId="16" borderId="3" applyNumberFormat="0" applyBorder="0" applyAlignment="0" applyProtection="0"/>
    <xf numFmtId="0" fontId="25" fillId="0" borderId="4"/>
    <xf numFmtId="0" fontId="20" fillId="0" borderId="0"/>
    <xf numFmtId="0" fontId="18" fillId="0" borderId="0"/>
    <xf numFmtId="10" fontId="18" fillId="0" borderId="0" applyFont="0" applyFill="0" applyBorder="0" applyAlignment="0" applyProtection="0"/>
    <xf numFmtId="0" fontId="25" fillId="0" borderId="0"/>
    <xf numFmtId="0" fontId="72" fillId="0" borderId="0" applyFill="0" applyBorder="0" applyProtection="0">
      <alignment horizontal="centerContinuous" vertical="center"/>
    </xf>
    <xf numFmtId="0" fontId="73" fillId="16" borderId="0" applyFill="0" applyBorder="0" applyProtection="0">
      <alignment horizontal="center" vertical="center"/>
    </xf>
    <xf numFmtId="0" fontId="18" fillId="0" borderId="5" applyNumberFormat="0" applyFont="0" applyFill="0" applyAlignment="0" applyProtection="0"/>
    <xf numFmtId="0" fontId="26" fillId="0" borderId="6">
      <alignment horizontal="left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28" fillId="21" borderId="7" applyNumberFormat="0" applyAlignment="0" applyProtection="0">
      <alignment vertical="center"/>
    </xf>
    <xf numFmtId="0" fontId="28" fillId="21" borderId="7" applyNumberFormat="0" applyAlignment="0" applyProtection="0">
      <alignment vertical="center"/>
    </xf>
    <xf numFmtId="0" fontId="28" fillId="21" borderId="7" applyNumberFormat="0" applyAlignment="0" applyProtection="0">
      <alignment vertical="center"/>
    </xf>
    <xf numFmtId="0" fontId="28" fillId="21" borderId="7" applyNumberFormat="0" applyAlignment="0" applyProtection="0">
      <alignment vertical="center"/>
    </xf>
    <xf numFmtId="0" fontId="78" fillId="49" borderId="92" applyNumberFormat="0" applyAlignment="0" applyProtection="0">
      <alignment vertical="center"/>
    </xf>
    <xf numFmtId="197" fontId="20" fillId="0" borderId="0">
      <protection locked="0"/>
    </xf>
    <xf numFmtId="210" fontId="1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79" fillId="50" borderId="0" applyNumberFormat="0" applyBorder="0" applyAlignment="0" applyProtection="0">
      <alignment vertical="center"/>
    </xf>
    <xf numFmtId="0" fontId="31" fillId="0" borderId="0">
      <protection locked="0"/>
    </xf>
    <xf numFmtId="0" fontId="31" fillId="0" borderId="0">
      <protection locked="0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20" fillId="22" borderId="8" applyNumberFormat="0" applyFont="0" applyAlignment="0" applyProtection="0">
      <alignment vertical="center"/>
    </xf>
    <xf numFmtId="0" fontId="20" fillId="22" borderId="8" applyNumberFormat="0" applyFont="0" applyAlignment="0" applyProtection="0">
      <alignment vertical="center"/>
    </xf>
    <xf numFmtId="0" fontId="20" fillId="22" borderId="8" applyNumberFormat="0" applyFont="0" applyAlignment="0" applyProtection="0">
      <alignment vertical="center"/>
    </xf>
    <xf numFmtId="0" fontId="20" fillId="22" borderId="8" applyNumberFormat="0" applyFont="0" applyAlignment="0" applyProtection="0">
      <alignment vertical="center"/>
    </xf>
    <xf numFmtId="0" fontId="1" fillId="51" borderId="93" applyNumberFormat="0" applyFont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>
      <alignment vertical="center"/>
    </xf>
    <xf numFmtId="9" fontId="74" fillId="16" borderId="0" applyFill="0" applyBorder="0" applyProtection="0">
      <alignment horizontal="right"/>
    </xf>
    <xf numFmtId="10" fontId="74" fillId="0" borderId="0" applyFill="0" applyBorder="0" applyProtection="0">
      <alignment horizontal="right"/>
    </xf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80" fillId="52" borderId="0" applyNumberFormat="0" applyBorder="0" applyAlignment="0" applyProtection="0">
      <alignment vertical="center"/>
    </xf>
    <xf numFmtId="0" fontId="35" fillId="0" borderId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7" fillId="24" borderId="9" applyNumberFormat="0" applyAlignment="0" applyProtection="0">
      <alignment vertical="center"/>
    </xf>
    <xf numFmtId="0" fontId="37" fillId="24" borderId="9" applyNumberFormat="0" applyAlignment="0" applyProtection="0">
      <alignment vertical="center"/>
    </xf>
    <xf numFmtId="0" fontId="82" fillId="53" borderId="94" applyNumberFormat="0" applyAlignment="0" applyProtection="0">
      <alignment vertical="center"/>
    </xf>
    <xf numFmtId="194" fontId="18" fillId="0" borderId="0">
      <alignment vertical="center"/>
    </xf>
    <xf numFmtId="177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7" fontId="20" fillId="0" borderId="0" applyProtection="0"/>
    <xf numFmtId="41" fontId="19" fillId="0" borderId="0" applyFont="0" applyFill="0" applyBorder="0" applyAlignment="0" applyProtection="0"/>
    <xf numFmtId="0" fontId="20" fillId="0" borderId="0" applyProtection="0"/>
    <xf numFmtId="0" fontId="20" fillId="0" borderId="0" applyProtection="0"/>
    <xf numFmtId="178" fontId="20" fillId="0" borderId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177" fontId="20" fillId="0" borderId="0" applyProtection="0"/>
    <xf numFmtId="177" fontId="20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/>
    <xf numFmtId="0" fontId="38" fillId="0" borderId="10" applyNumberFormat="0" applyFill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83" fillId="0" borderId="95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84" fillId="0" borderId="96" applyNumberFormat="0" applyFill="0" applyAlignment="0" applyProtection="0">
      <alignment vertical="center"/>
    </xf>
    <xf numFmtId="0" fontId="40" fillId="7" borderId="7" applyNumberFormat="0" applyAlignment="0" applyProtection="0">
      <alignment vertical="center"/>
    </xf>
    <xf numFmtId="0" fontId="40" fillId="7" borderId="7" applyNumberFormat="0" applyAlignment="0" applyProtection="0">
      <alignment vertical="center"/>
    </xf>
    <xf numFmtId="0" fontId="40" fillId="7" borderId="7" applyNumberFormat="0" applyAlignment="0" applyProtection="0">
      <alignment vertical="center"/>
    </xf>
    <xf numFmtId="0" fontId="40" fillId="7" borderId="7" applyNumberFormat="0" applyAlignment="0" applyProtection="0">
      <alignment vertical="center"/>
    </xf>
    <xf numFmtId="0" fontId="85" fillId="54" borderId="92" applyNumberFormat="0" applyAlignment="0" applyProtection="0">
      <alignment vertical="center"/>
    </xf>
    <xf numFmtId="4" fontId="31" fillId="0" borderId="0">
      <protection locked="0"/>
    </xf>
    <xf numFmtId="198" fontId="20" fillId="0" borderId="0">
      <protection locked="0"/>
    </xf>
    <xf numFmtId="211" fontId="19" fillId="0" borderId="0">
      <protection locked="0"/>
    </xf>
    <xf numFmtId="0" fontId="41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86" fillId="0" borderId="97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87" fillId="0" borderId="98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88" fillId="0" borderId="99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90" fillId="55" borderId="0" applyNumberFormat="0" applyBorder="0" applyAlignment="0" applyProtection="0">
      <alignment vertical="center"/>
    </xf>
    <xf numFmtId="0" fontId="47" fillId="21" borderId="15" applyNumberFormat="0" applyAlignment="0" applyProtection="0">
      <alignment vertical="center"/>
    </xf>
    <xf numFmtId="0" fontId="47" fillId="21" borderId="15" applyNumberFormat="0" applyAlignment="0" applyProtection="0">
      <alignment vertical="center"/>
    </xf>
    <xf numFmtId="0" fontId="47" fillId="21" borderId="15" applyNumberFormat="0" applyAlignment="0" applyProtection="0">
      <alignment vertical="center"/>
    </xf>
    <xf numFmtId="0" fontId="47" fillId="21" borderId="15" applyNumberFormat="0" applyAlignment="0" applyProtection="0">
      <alignment vertical="center"/>
    </xf>
    <xf numFmtId="0" fontId="91" fillId="49" borderId="100" applyNumberFormat="0" applyAlignment="0" applyProtection="0">
      <alignment vertical="center"/>
    </xf>
    <xf numFmtId="41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Protection="0"/>
    <xf numFmtId="216" fontId="20" fillId="0" borderId="0" applyProtection="0"/>
    <xf numFmtId="177" fontId="20" fillId="0" borderId="0" applyProtection="0"/>
    <xf numFmtId="215" fontId="19" fillId="16" borderId="0" applyFill="0" applyBorder="0" applyProtection="0">
      <alignment horizontal="right"/>
    </xf>
    <xf numFmtId="0" fontId="20" fillId="0" borderId="0" applyFont="0" applyFill="0" applyBorder="0" applyAlignment="0" applyProtection="0"/>
    <xf numFmtId="0" fontId="48" fillId="0" borderId="0">
      <alignment vertical="center"/>
    </xf>
    <xf numFmtId="176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96" fontId="20" fillId="0" borderId="0">
      <protection locked="0"/>
    </xf>
    <xf numFmtId="212" fontId="19" fillId="0" borderId="0">
      <protection locked="0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7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19" fillId="0" borderId="0"/>
    <xf numFmtId="0" fontId="75" fillId="0" borderId="0">
      <alignment vertical="center"/>
    </xf>
    <xf numFmtId="0" fontId="19" fillId="0" borderId="0">
      <alignment vertical="center"/>
    </xf>
    <xf numFmtId="0" fontId="18" fillId="0" borderId="0"/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0" fontId="19" fillId="0" borderId="0"/>
    <xf numFmtId="0" fontId="20" fillId="0" borderId="0"/>
    <xf numFmtId="0" fontId="19" fillId="0" borderId="0"/>
    <xf numFmtId="0" fontId="75" fillId="0" borderId="0">
      <alignment vertical="center"/>
    </xf>
    <xf numFmtId="0" fontId="20" fillId="0" borderId="0" applyProtection="0"/>
    <xf numFmtId="0" fontId="18" fillId="0" borderId="0"/>
    <xf numFmtId="0" fontId="75" fillId="0" borderId="0">
      <alignment vertical="center"/>
    </xf>
    <xf numFmtId="0" fontId="75" fillId="0" borderId="0">
      <alignment vertical="center"/>
    </xf>
    <xf numFmtId="0" fontId="20" fillId="0" borderId="0"/>
    <xf numFmtId="0" fontId="20" fillId="0" borderId="0"/>
    <xf numFmtId="0" fontId="19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69" fillId="0" borderId="0"/>
    <xf numFmtId="0" fontId="69" fillId="0" borderId="0"/>
    <xf numFmtId="0" fontId="19" fillId="0" borderId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31" fillId="0" borderId="5">
      <protection locked="0"/>
    </xf>
    <xf numFmtId="195" fontId="20" fillId="0" borderId="0">
      <protection locked="0"/>
    </xf>
    <xf numFmtId="213" fontId="19" fillId="0" borderId="0">
      <protection locked="0"/>
    </xf>
    <xf numFmtId="199" fontId="20" fillId="0" borderId="0">
      <protection locked="0"/>
    </xf>
    <xf numFmtId="214" fontId="19" fillId="0" borderId="0">
      <protection locked="0"/>
    </xf>
  </cellStyleXfs>
  <cellXfs count="798">
    <xf numFmtId="0" fontId="0" fillId="0" borderId="0" xfId="0"/>
    <xf numFmtId="49" fontId="51" fillId="16" borderId="0" xfId="0" applyNumberFormat="1" applyFont="1" applyFill="1" applyBorder="1" applyAlignment="1" applyProtection="1">
      <alignment horizontal="center" vertical="center"/>
      <protection hidden="1"/>
    </xf>
    <xf numFmtId="0" fontId="51" fillId="16" borderId="0" xfId="0" applyFont="1" applyFill="1" applyBorder="1" applyAlignment="1" applyProtection="1">
      <alignment horizontal="center" vertical="center"/>
      <protection hidden="1"/>
    </xf>
    <xf numFmtId="0" fontId="51" fillId="16" borderId="0" xfId="0" applyFont="1" applyFill="1" applyBorder="1" applyAlignment="1" applyProtection="1">
      <alignment horizontal="right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52" fillId="16" borderId="0" xfId="0" applyNumberFormat="1" applyFont="1" applyFill="1" applyBorder="1" applyAlignment="1" applyProtection="1">
      <alignment horizontal="left" vertical="center"/>
      <protection hidden="1"/>
    </xf>
    <xf numFmtId="49" fontId="52" fillId="16" borderId="0" xfId="0" applyNumberFormat="1" applyFont="1" applyFill="1" applyBorder="1" applyAlignment="1" applyProtection="1">
      <alignment horizontal="center" vertical="center"/>
      <protection hidden="1"/>
    </xf>
    <xf numFmtId="0" fontId="52" fillId="16" borderId="0" xfId="0" applyFont="1" applyFill="1" applyBorder="1" applyAlignment="1" applyProtection="1">
      <alignment horizontal="center" vertical="center"/>
      <protection hidden="1"/>
    </xf>
    <xf numFmtId="0" fontId="53" fillId="16" borderId="0" xfId="0" applyFont="1" applyFill="1" applyBorder="1" applyAlignment="1" applyProtection="1">
      <alignment horizontal="left" vertical="center"/>
      <protection hidden="1"/>
    </xf>
    <xf numFmtId="0" fontId="0" fillId="16" borderId="0" xfId="0" applyFill="1" applyAlignment="1" applyProtection="1">
      <alignment horizontal="center" vertical="center"/>
      <protection hidden="1"/>
    </xf>
    <xf numFmtId="0" fontId="53" fillId="16" borderId="0" xfId="0" applyFont="1" applyFill="1" applyBorder="1" applyAlignment="1" applyProtection="1">
      <alignment horizontal="right" vertical="center"/>
      <protection hidden="1"/>
    </xf>
    <xf numFmtId="0" fontId="54" fillId="16" borderId="0" xfId="0" applyFont="1" applyFill="1" applyBorder="1" applyAlignment="1" applyProtection="1">
      <alignment horizontal="center" vertical="center"/>
      <protection hidden="1"/>
    </xf>
    <xf numFmtId="0" fontId="55" fillId="16" borderId="0" xfId="0" applyFont="1" applyFill="1" applyAlignment="1" applyProtection="1">
      <alignment horizontal="center" vertical="center"/>
      <protection hidden="1"/>
    </xf>
    <xf numFmtId="0" fontId="55" fillId="16" borderId="0" xfId="0" applyFont="1" applyFill="1" applyBorder="1" applyAlignment="1" applyProtection="1">
      <alignment horizontal="center" vertical="center"/>
      <protection hidden="1"/>
    </xf>
    <xf numFmtId="0" fontId="53" fillId="16" borderId="0" xfId="0" applyFont="1" applyFill="1" applyBorder="1" applyAlignment="1" applyProtection="1">
      <alignment horizontal="center" vertical="center"/>
      <protection hidden="1"/>
    </xf>
    <xf numFmtId="0" fontId="53" fillId="16" borderId="17" xfId="0" applyFont="1" applyFill="1" applyBorder="1" applyAlignment="1" applyProtection="1">
      <alignment horizontal="center" vertical="center"/>
      <protection hidden="1"/>
    </xf>
    <xf numFmtId="0" fontId="53" fillId="16" borderId="20" xfId="0" applyFont="1" applyFill="1" applyBorder="1" applyAlignment="1" applyProtection="1">
      <alignment horizontal="center" vertical="center" wrapText="1"/>
      <protection hidden="1"/>
    </xf>
    <xf numFmtId="0" fontId="53" fillId="16" borderId="23" xfId="0" applyFont="1" applyFill="1" applyBorder="1" applyAlignment="1" applyProtection="1">
      <alignment horizontal="center" vertical="center" wrapText="1"/>
      <protection hidden="1"/>
    </xf>
    <xf numFmtId="182" fontId="53" fillId="16" borderId="17" xfId="0" quotePrefix="1" applyNumberFormat="1" applyFont="1" applyFill="1" applyBorder="1" applyAlignment="1" applyProtection="1">
      <alignment horizontal="center" vertical="center"/>
      <protection hidden="1"/>
    </xf>
    <xf numFmtId="41" fontId="53" fillId="16" borderId="26" xfId="0" applyNumberFormat="1" applyFont="1" applyFill="1" applyBorder="1" applyAlignment="1" applyProtection="1">
      <alignment horizontal="right" vertical="center"/>
      <protection hidden="1"/>
    </xf>
    <xf numFmtId="41" fontId="53" fillId="16" borderId="0" xfId="0" applyNumberFormat="1" applyFont="1" applyFill="1" applyBorder="1" applyAlignment="1" applyProtection="1">
      <alignment horizontal="right" vertical="center"/>
      <protection hidden="1"/>
    </xf>
    <xf numFmtId="41" fontId="53" fillId="16" borderId="17" xfId="0" applyNumberFormat="1" applyFont="1" applyFill="1" applyBorder="1" applyAlignment="1" applyProtection="1">
      <alignment horizontal="right" vertical="center"/>
      <protection hidden="1"/>
    </xf>
    <xf numFmtId="177" fontId="53" fillId="16" borderId="0" xfId="302" quotePrefix="1" applyFont="1" applyFill="1" applyBorder="1" applyAlignment="1" applyProtection="1">
      <alignment horizontal="center" vertical="center"/>
      <protection hidden="1"/>
    </xf>
    <xf numFmtId="0" fontId="59" fillId="16" borderId="0" xfId="0" applyFont="1" applyFill="1" applyBorder="1" applyAlignment="1" applyProtection="1">
      <alignment horizontal="center" vertical="center"/>
      <protection hidden="1"/>
    </xf>
    <xf numFmtId="182" fontId="59" fillId="16" borderId="17" xfId="0" quotePrefix="1" applyNumberFormat="1" applyFont="1" applyFill="1" applyBorder="1" applyAlignment="1" applyProtection="1">
      <alignment horizontal="center" vertical="center"/>
      <protection hidden="1"/>
    </xf>
    <xf numFmtId="182" fontId="53" fillId="16" borderId="17" xfId="0" applyNumberFormat="1" applyFont="1" applyFill="1" applyBorder="1" applyAlignment="1" applyProtection="1">
      <alignment horizontal="center" vertical="center"/>
      <protection hidden="1"/>
    </xf>
    <xf numFmtId="182" fontId="53" fillId="16" borderId="27" xfId="0" applyNumberFormat="1" applyFont="1" applyFill="1" applyBorder="1" applyAlignment="1" applyProtection="1">
      <alignment horizontal="center" vertical="center"/>
      <protection hidden="1"/>
    </xf>
    <xf numFmtId="0" fontId="53" fillId="16" borderId="4" xfId="0" applyFont="1" applyFill="1" applyBorder="1" applyAlignment="1" applyProtection="1">
      <alignment horizontal="left" vertical="center"/>
      <protection hidden="1"/>
    </xf>
    <xf numFmtId="0" fontId="57" fillId="16" borderId="0" xfId="0" applyFont="1" applyFill="1" applyBorder="1" applyAlignment="1" applyProtection="1">
      <alignment horizontal="left"/>
      <protection hidden="1"/>
    </xf>
    <xf numFmtId="0" fontId="61" fillId="16" borderId="0" xfId="0" applyFont="1" applyFill="1" applyAlignment="1" applyProtection="1">
      <alignment horizontal="center" vertical="center"/>
      <protection hidden="1"/>
    </xf>
    <xf numFmtId="0" fontId="61" fillId="16" borderId="0" xfId="0" applyFont="1" applyFill="1" applyBorder="1" applyAlignment="1" applyProtection="1">
      <alignment horizontal="center" vertical="center"/>
      <protection hidden="1"/>
    </xf>
    <xf numFmtId="184" fontId="0" fillId="16" borderId="0" xfId="0" applyNumberFormat="1" applyFill="1" applyBorder="1" applyAlignment="1" applyProtection="1">
      <alignment horizontal="center" vertical="center"/>
      <protection hidden="1"/>
    </xf>
    <xf numFmtId="184" fontId="53" fillId="16" borderId="0" xfId="0" applyNumberFormat="1" applyFont="1" applyFill="1" applyBorder="1" applyAlignment="1" applyProtection="1">
      <alignment horizontal="left" vertical="center"/>
      <protection hidden="1"/>
    </xf>
    <xf numFmtId="186" fontId="53" fillId="16" borderId="0" xfId="0" applyNumberFormat="1" applyFont="1" applyFill="1" applyAlignment="1" applyProtection="1">
      <alignment horizontal="right" vertical="center"/>
      <protection hidden="1"/>
    </xf>
    <xf numFmtId="187" fontId="53" fillId="16" borderId="0" xfId="0" applyNumberFormat="1" applyFont="1" applyFill="1" applyAlignment="1" applyProtection="1">
      <alignment horizontal="right" vertical="center"/>
      <protection hidden="1"/>
    </xf>
    <xf numFmtId="0" fontId="53" fillId="16" borderId="17" xfId="0" quotePrefix="1" applyFont="1" applyFill="1" applyBorder="1" applyAlignment="1" applyProtection="1">
      <alignment horizontal="center" vertical="center"/>
      <protection hidden="1"/>
    </xf>
    <xf numFmtId="189" fontId="53" fillId="16" borderId="0" xfId="0" applyNumberFormat="1" applyFont="1" applyFill="1" applyAlignment="1" applyProtection="1">
      <alignment horizontal="right" vertical="center"/>
      <protection hidden="1"/>
    </xf>
    <xf numFmtId="0" fontId="53" fillId="16" borderId="26" xfId="0" applyFont="1" applyFill="1" applyBorder="1" applyAlignment="1" applyProtection="1">
      <alignment horizontal="center" vertical="center"/>
      <protection hidden="1"/>
    </xf>
    <xf numFmtId="0" fontId="59" fillId="16" borderId="17" xfId="0" quotePrefix="1" applyNumberFormat="1" applyFont="1" applyFill="1" applyBorder="1" applyAlignment="1" applyProtection="1">
      <alignment horizontal="center" vertical="center"/>
      <protection hidden="1"/>
    </xf>
    <xf numFmtId="0" fontId="59" fillId="16" borderId="26" xfId="0" quotePrefix="1" applyNumberFormat="1" applyFont="1" applyFill="1" applyBorder="1" applyAlignment="1" applyProtection="1">
      <alignment horizontal="center" vertical="center"/>
      <protection hidden="1"/>
    </xf>
    <xf numFmtId="182" fontId="53" fillId="16" borderId="26" xfId="0" applyNumberFormat="1" applyFont="1" applyFill="1" applyBorder="1" applyAlignment="1" applyProtection="1">
      <alignment horizontal="center" vertical="center"/>
      <protection hidden="1"/>
    </xf>
    <xf numFmtId="0" fontId="53" fillId="16" borderId="28" xfId="0" applyFont="1" applyFill="1" applyBorder="1" applyAlignment="1" applyProtection="1">
      <alignment horizontal="center" vertical="center"/>
      <protection hidden="1"/>
    </xf>
    <xf numFmtId="0" fontId="53" fillId="16" borderId="0" xfId="0" applyFont="1" applyFill="1" applyAlignment="1" applyProtection="1">
      <alignment horizontal="center" vertical="center"/>
      <protection hidden="1"/>
    </xf>
    <xf numFmtId="3" fontId="53" fillId="16" borderId="0" xfId="0" applyNumberFormat="1" applyFont="1" applyFill="1" applyBorder="1" applyAlignment="1" applyProtection="1">
      <alignment horizontal="center" vertical="center"/>
      <protection hidden="1"/>
    </xf>
    <xf numFmtId="184" fontId="53" fillId="16" borderId="0" xfId="0" applyNumberFormat="1" applyFont="1" applyFill="1" applyBorder="1" applyAlignment="1" applyProtection="1">
      <alignment horizontal="center" vertical="center"/>
      <protection hidden="1"/>
    </xf>
    <xf numFmtId="181" fontId="0" fillId="16" borderId="0" xfId="0" applyNumberFormat="1" applyFill="1" applyAlignment="1" applyProtection="1">
      <alignment horizontal="center" vertical="center"/>
      <protection hidden="1"/>
    </xf>
    <xf numFmtId="181" fontId="55" fillId="16" borderId="0" xfId="0" applyNumberFormat="1" applyFont="1" applyFill="1" applyAlignment="1" applyProtection="1">
      <alignment horizontal="center" vertical="center"/>
      <protection hidden="1"/>
    </xf>
    <xf numFmtId="181" fontId="53" fillId="16" borderId="0" xfId="0" applyNumberFormat="1" applyFont="1" applyFill="1" applyBorder="1" applyAlignment="1" applyProtection="1">
      <alignment horizontal="left" vertical="center"/>
      <protection hidden="1"/>
    </xf>
    <xf numFmtId="1" fontId="53" fillId="16" borderId="17" xfId="0" quotePrefix="1" applyNumberFormat="1" applyFont="1" applyFill="1" applyBorder="1" applyAlignment="1" applyProtection="1">
      <alignment horizontal="center" vertical="center"/>
      <protection hidden="1"/>
    </xf>
    <xf numFmtId="185" fontId="53" fillId="16" borderId="0" xfId="0" applyNumberFormat="1" applyFont="1" applyFill="1" applyAlignment="1" applyProtection="1">
      <alignment horizontal="right" vertical="center"/>
      <protection hidden="1"/>
    </xf>
    <xf numFmtId="41" fontId="53" fillId="16" borderId="0" xfId="0" applyNumberFormat="1" applyFont="1" applyFill="1" applyAlignment="1" applyProtection="1">
      <alignment horizontal="right" vertical="center"/>
      <protection hidden="1"/>
    </xf>
    <xf numFmtId="1" fontId="53" fillId="16" borderId="26" xfId="0" quotePrefix="1" applyNumberFormat="1" applyFont="1" applyFill="1" applyBorder="1" applyAlignment="1" applyProtection="1">
      <alignment horizontal="center" vertical="center"/>
      <protection hidden="1"/>
    </xf>
    <xf numFmtId="185" fontId="53" fillId="16" borderId="17" xfId="0" applyNumberFormat="1" applyFont="1" applyFill="1" applyBorder="1" applyAlignment="1" applyProtection="1">
      <alignment horizontal="right" vertical="center"/>
      <protection hidden="1"/>
    </xf>
    <xf numFmtId="177" fontId="53" fillId="16" borderId="0" xfId="0" applyNumberFormat="1" applyFont="1" applyFill="1" applyAlignment="1" applyProtection="1">
      <alignment horizontal="right" vertical="center"/>
      <protection hidden="1"/>
    </xf>
    <xf numFmtId="177" fontId="53" fillId="16" borderId="17" xfId="0" applyNumberFormat="1" applyFont="1" applyFill="1" applyBorder="1" applyAlignment="1" applyProtection="1">
      <alignment horizontal="right" vertical="center"/>
      <protection hidden="1"/>
    </xf>
    <xf numFmtId="1" fontId="59" fillId="16" borderId="17" xfId="0" quotePrefix="1" applyNumberFormat="1" applyFont="1" applyFill="1" applyBorder="1" applyAlignment="1" applyProtection="1">
      <alignment horizontal="center" vertical="center"/>
      <protection hidden="1"/>
    </xf>
    <xf numFmtId="177" fontId="59" fillId="16" borderId="0" xfId="248" applyFont="1" applyFill="1" applyAlignment="1" applyProtection="1">
      <alignment horizontal="right" vertical="center"/>
      <protection hidden="1"/>
    </xf>
    <xf numFmtId="177" fontId="59" fillId="16" borderId="17" xfId="248" applyFont="1" applyFill="1" applyBorder="1" applyAlignment="1" applyProtection="1">
      <alignment horizontal="right" vertical="center"/>
      <protection hidden="1"/>
    </xf>
    <xf numFmtId="1" fontId="59" fillId="16" borderId="26" xfId="0" quotePrefix="1" applyNumberFormat="1" applyFont="1" applyFill="1" applyBorder="1" applyAlignment="1" applyProtection="1">
      <alignment horizontal="center" vertical="center"/>
      <protection hidden="1"/>
    </xf>
    <xf numFmtId="185" fontId="59" fillId="16" borderId="0" xfId="0" applyNumberFormat="1" applyFont="1" applyFill="1" applyAlignment="1" applyProtection="1">
      <alignment horizontal="right" vertical="center"/>
      <protection hidden="1"/>
    </xf>
    <xf numFmtId="181" fontId="53" fillId="16" borderId="0" xfId="0" applyNumberFormat="1" applyFont="1" applyFill="1" applyAlignment="1" applyProtection="1">
      <alignment horizontal="center" vertical="center"/>
      <protection hidden="1"/>
    </xf>
    <xf numFmtId="0" fontId="53" fillId="16" borderId="0" xfId="0" applyFont="1" applyFill="1" applyBorder="1" applyAlignment="1" applyProtection="1">
      <alignment vertical="center"/>
      <protection hidden="1"/>
    </xf>
    <xf numFmtId="0" fontId="0" fillId="0" borderId="0" xfId="0" applyBorder="1" applyProtection="1">
      <protection hidden="1"/>
    </xf>
    <xf numFmtId="0" fontId="53" fillId="16" borderId="0" xfId="0" applyFont="1" applyFill="1" applyAlignment="1" applyProtection="1">
      <alignment vertical="center"/>
      <protection hidden="1"/>
    </xf>
    <xf numFmtId="0" fontId="53" fillId="16" borderId="0" xfId="0" applyFont="1" applyFill="1" applyProtection="1">
      <protection hidden="1"/>
    </xf>
    <xf numFmtId="0" fontId="53" fillId="16" borderId="0" xfId="0" applyFont="1" applyFill="1" applyBorder="1" applyProtection="1">
      <protection hidden="1"/>
    </xf>
    <xf numFmtId="0" fontId="0" fillId="0" borderId="0" xfId="0" applyProtection="1">
      <protection hidden="1"/>
    </xf>
    <xf numFmtId="182" fontId="53" fillId="16" borderId="0" xfId="0" applyNumberFormat="1" applyFont="1" applyFill="1" applyAlignment="1" applyProtection="1">
      <alignment horizontal="center" vertical="center"/>
      <protection hidden="1"/>
    </xf>
    <xf numFmtId="182" fontId="53" fillId="16" borderId="0" xfId="0" applyNumberFormat="1" applyFont="1" applyFill="1" applyBorder="1" applyAlignment="1" applyProtection="1">
      <alignment horizontal="center" vertical="center"/>
      <protection hidden="1"/>
    </xf>
    <xf numFmtId="182" fontId="54" fillId="16" borderId="0" xfId="0" applyNumberFormat="1" applyFont="1" applyFill="1" applyBorder="1" applyAlignment="1" applyProtection="1">
      <alignment horizontal="center" vertical="center"/>
      <protection hidden="1"/>
    </xf>
    <xf numFmtId="182" fontId="55" fillId="16" borderId="0" xfId="0" applyNumberFormat="1" applyFont="1" applyFill="1" applyBorder="1" applyAlignment="1" applyProtection="1">
      <alignment horizontal="center" vertical="center"/>
      <protection hidden="1"/>
    </xf>
    <xf numFmtId="182" fontId="53" fillId="16" borderId="0" xfId="0" applyNumberFormat="1" applyFont="1" applyFill="1" applyBorder="1" applyAlignment="1" applyProtection="1">
      <alignment horizontal="left" vertical="center"/>
      <protection hidden="1"/>
    </xf>
    <xf numFmtId="182" fontId="59" fillId="16" borderId="0" xfId="0" applyNumberFormat="1" applyFont="1" applyFill="1" applyBorder="1" applyAlignment="1" applyProtection="1">
      <alignment horizontal="center" vertical="center"/>
      <protection hidden="1"/>
    </xf>
    <xf numFmtId="41" fontId="53" fillId="16" borderId="0" xfId="0" applyNumberFormat="1" applyFont="1" applyFill="1" applyBorder="1" applyAlignment="1" applyProtection="1">
      <alignment horizontal="center" vertical="center"/>
      <protection hidden="1"/>
    </xf>
    <xf numFmtId="182" fontId="57" fillId="16" borderId="0" xfId="0" applyNumberFormat="1" applyFont="1" applyFill="1" applyBorder="1" applyAlignment="1" applyProtection="1">
      <alignment horizontal="left"/>
      <protection hidden="1"/>
    </xf>
    <xf numFmtId="182" fontId="53" fillId="16" borderId="0" xfId="0" applyNumberFormat="1" applyFont="1" applyFill="1" applyAlignment="1" applyProtection="1">
      <alignment horizontal="right" vertical="center"/>
      <protection hidden="1"/>
    </xf>
    <xf numFmtId="182" fontId="61" fillId="16" borderId="0" xfId="0" applyNumberFormat="1" applyFont="1" applyFill="1" applyAlignment="1" applyProtection="1">
      <alignment horizontal="center" vertical="center"/>
      <protection hidden="1"/>
    </xf>
    <xf numFmtId="182" fontId="0" fillId="16" borderId="0" xfId="0" applyNumberFormat="1" applyFill="1" applyAlignment="1" applyProtection="1">
      <alignment horizontal="center" vertical="center"/>
      <protection hidden="1"/>
    </xf>
    <xf numFmtId="182" fontId="0" fillId="16" borderId="0" xfId="0" applyNumberFormat="1" applyFill="1" applyBorder="1" applyAlignment="1" applyProtection="1">
      <alignment horizontal="center" vertical="center"/>
      <protection hidden="1"/>
    </xf>
    <xf numFmtId="49" fontId="53" fillId="16" borderId="0" xfId="0" applyNumberFormat="1" applyFont="1" applyFill="1" applyBorder="1" applyAlignment="1" applyProtection="1">
      <alignment horizontal="left" vertical="center"/>
      <protection hidden="1"/>
    </xf>
    <xf numFmtId="185" fontId="53" fillId="16" borderId="0" xfId="0" applyNumberFormat="1" applyFont="1" applyFill="1" applyBorder="1" applyAlignment="1" applyProtection="1">
      <alignment vertical="center"/>
      <protection hidden="1"/>
    </xf>
    <xf numFmtId="177" fontId="53" fillId="16" borderId="0" xfId="0" applyNumberFormat="1" applyFont="1" applyFill="1" applyBorder="1" applyAlignment="1" applyProtection="1">
      <alignment vertical="center"/>
      <protection hidden="1"/>
    </xf>
    <xf numFmtId="177" fontId="59" fillId="16" borderId="0" xfId="248" applyFont="1" applyFill="1" applyBorder="1" applyAlignment="1" applyProtection="1">
      <alignment vertical="center"/>
      <protection hidden="1"/>
    </xf>
    <xf numFmtId="3" fontId="53" fillId="16" borderId="0" xfId="0" applyNumberFormat="1" applyFont="1" applyFill="1" applyAlignment="1" applyProtection="1">
      <alignment horizontal="center" vertical="center"/>
      <protection hidden="1"/>
    </xf>
    <xf numFmtId="0" fontId="59" fillId="16" borderId="17" xfId="358" quotePrefix="1" applyNumberFormat="1" applyFont="1" applyFill="1" applyBorder="1" applyAlignment="1" applyProtection="1">
      <alignment horizontal="center" vertical="center"/>
      <protection hidden="1"/>
    </xf>
    <xf numFmtId="0" fontId="53" fillId="16" borderId="0" xfId="0" applyFont="1" applyFill="1" applyAlignment="1" applyProtection="1">
      <alignment horizontal="left" vertical="center"/>
      <protection hidden="1"/>
    </xf>
    <xf numFmtId="0" fontId="53" fillId="16" borderId="29" xfId="0" applyFont="1" applyFill="1" applyBorder="1" applyAlignment="1" applyProtection="1">
      <alignment horizontal="center" vertical="center" wrapText="1"/>
      <protection hidden="1"/>
    </xf>
    <xf numFmtId="0" fontId="53" fillId="16" borderId="3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/>
      <protection hidden="1"/>
    </xf>
    <xf numFmtId="177" fontId="53" fillId="16" borderId="0" xfId="0" applyNumberFormat="1" applyFont="1" applyFill="1" applyAlignment="1" applyProtection="1">
      <alignment horizontal="center" vertical="center"/>
      <protection hidden="1"/>
    </xf>
    <xf numFmtId="0" fontId="59" fillId="16" borderId="27" xfId="0" quotePrefix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protection hidden="1"/>
    </xf>
    <xf numFmtId="0" fontId="0" fillId="16" borderId="0" xfId="0" applyFill="1" applyProtection="1">
      <protection hidden="1"/>
    </xf>
    <xf numFmtId="41" fontId="59" fillId="16" borderId="0" xfId="0" applyNumberFormat="1" applyFont="1" applyFill="1" applyBorder="1" applyAlignment="1" applyProtection="1">
      <alignment horizontal="center" vertical="center"/>
      <protection hidden="1"/>
    </xf>
    <xf numFmtId="0" fontId="60" fillId="0" borderId="31" xfId="0" applyFont="1" applyBorder="1" applyAlignment="1" applyProtection="1">
      <alignment horizontal="center" vertical="center" wrapText="1"/>
      <protection hidden="1"/>
    </xf>
    <xf numFmtId="0" fontId="60" fillId="0" borderId="32" xfId="0" applyFont="1" applyBorder="1" applyAlignment="1" applyProtection="1">
      <alignment horizontal="center" vertical="center" wrapText="1"/>
      <protection hidden="1"/>
    </xf>
    <xf numFmtId="41" fontId="53" fillId="16" borderId="0" xfId="0" applyNumberFormat="1" applyFont="1" applyFill="1" applyAlignment="1" applyProtection="1">
      <alignment horizontal="center" vertical="center"/>
      <protection hidden="1"/>
    </xf>
    <xf numFmtId="0" fontId="53" fillId="0" borderId="0" xfId="0" applyFont="1" applyBorder="1" applyProtection="1">
      <protection hidden="1"/>
    </xf>
    <xf numFmtId="181" fontId="53" fillId="16" borderId="0" xfId="0" applyNumberFormat="1" applyFont="1" applyFill="1" applyAlignment="1" applyProtection="1">
      <alignment horizontal="right" vertical="center"/>
      <protection hidden="1"/>
    </xf>
    <xf numFmtId="0" fontId="53" fillId="16" borderId="26" xfId="0" quotePrefix="1" applyFont="1" applyFill="1" applyBorder="1" applyAlignment="1" applyProtection="1">
      <alignment horizontal="center" vertical="center"/>
      <protection hidden="1"/>
    </xf>
    <xf numFmtId="0" fontId="59" fillId="16" borderId="26" xfId="358" quotePrefix="1" applyNumberFormat="1" applyFont="1" applyFill="1" applyBorder="1" applyAlignment="1" applyProtection="1">
      <alignment horizontal="center" vertical="center"/>
      <protection hidden="1"/>
    </xf>
    <xf numFmtId="0" fontId="53" fillId="56" borderId="0" xfId="360" applyFont="1" applyFill="1" applyBorder="1" applyAlignment="1" applyProtection="1">
      <alignment horizontal="left" vertical="center"/>
      <protection hidden="1"/>
    </xf>
    <xf numFmtId="181" fontId="64" fillId="56" borderId="0" xfId="360" applyNumberFormat="1" applyFont="1" applyFill="1" applyAlignment="1" applyProtection="1">
      <alignment horizontal="center" vertical="center"/>
      <protection hidden="1"/>
    </xf>
    <xf numFmtId="0" fontId="53" fillId="56" borderId="0" xfId="363" applyFont="1" applyFill="1" applyBorder="1" applyAlignment="1" applyProtection="1">
      <alignment horizontal="right" vertical="center"/>
      <protection hidden="1"/>
    </xf>
    <xf numFmtId="49" fontId="53" fillId="56" borderId="0" xfId="363" quotePrefix="1" applyNumberFormat="1" applyFont="1" applyFill="1" applyBorder="1" applyAlignment="1" applyProtection="1">
      <alignment horizontal="left" vertical="center"/>
      <protection hidden="1"/>
    </xf>
    <xf numFmtId="49" fontId="59" fillId="56" borderId="0" xfId="360" applyNumberFormat="1" applyFont="1" applyFill="1" applyAlignment="1" applyProtection="1">
      <alignment horizontal="center" vertical="center"/>
      <protection hidden="1"/>
    </xf>
    <xf numFmtId="49" fontId="53" fillId="56" borderId="0" xfId="363" quotePrefix="1" applyNumberFormat="1" applyFont="1" applyFill="1" applyBorder="1" applyAlignment="1" applyProtection="1">
      <alignment horizontal="right" vertical="center"/>
      <protection hidden="1"/>
    </xf>
    <xf numFmtId="0" fontId="53" fillId="56" borderId="29" xfId="360" applyFont="1" applyFill="1" applyBorder="1" applyAlignment="1" applyProtection="1">
      <alignment horizontal="center" vertical="center" wrapText="1"/>
      <protection hidden="1"/>
    </xf>
    <xf numFmtId="0" fontId="53" fillId="56" borderId="30" xfId="360" applyFont="1" applyFill="1" applyBorder="1" applyAlignment="1" applyProtection="1">
      <alignment horizontal="center" vertical="center" wrapText="1"/>
      <protection hidden="1"/>
    </xf>
    <xf numFmtId="49" fontId="61" fillId="56" borderId="0" xfId="363" applyNumberFormat="1" applyFont="1" applyFill="1" applyAlignment="1" applyProtection="1">
      <alignment horizontal="center" vertical="center"/>
      <protection hidden="1"/>
    </xf>
    <xf numFmtId="41" fontId="59" fillId="16" borderId="0" xfId="358" applyNumberFormat="1" applyFont="1" applyFill="1" applyAlignment="1" applyProtection="1">
      <alignment horizontal="right" vertical="center"/>
      <protection hidden="1"/>
    </xf>
    <xf numFmtId="0" fontId="53" fillId="56" borderId="0" xfId="363" applyFont="1" applyFill="1" applyProtection="1">
      <alignment vertical="center"/>
      <protection hidden="1"/>
    </xf>
    <xf numFmtId="206" fontId="53" fillId="56" borderId="0" xfId="363" applyNumberFormat="1" applyFont="1" applyFill="1" applyProtection="1">
      <alignment vertical="center"/>
      <protection hidden="1"/>
    </xf>
    <xf numFmtId="0" fontId="19" fillId="56" borderId="0" xfId="363" applyFill="1" applyProtection="1">
      <alignment vertical="center"/>
      <protection hidden="1"/>
    </xf>
    <xf numFmtId="0" fontId="54" fillId="56" borderId="0" xfId="363" applyFont="1" applyFill="1" applyProtection="1">
      <alignment vertical="center"/>
      <protection hidden="1"/>
    </xf>
    <xf numFmtId="0" fontId="53" fillId="56" borderId="0" xfId="359" applyFont="1" applyFill="1" applyAlignment="1" applyProtection="1">
      <alignment horizontal="center" vertical="center"/>
      <protection hidden="1"/>
    </xf>
    <xf numFmtId="0" fontId="53" fillId="56" borderId="0" xfId="359" applyFont="1" applyFill="1" applyBorder="1" applyAlignment="1" applyProtection="1">
      <alignment horizontal="center" vertical="center"/>
      <protection hidden="1"/>
    </xf>
    <xf numFmtId="0" fontId="53" fillId="56" borderId="0" xfId="359" applyFont="1" applyFill="1" applyBorder="1" applyAlignment="1" applyProtection="1">
      <alignment horizontal="right" vertical="center"/>
      <protection hidden="1"/>
    </xf>
    <xf numFmtId="0" fontId="53" fillId="56" borderId="0" xfId="359" applyFont="1" applyFill="1" applyBorder="1" applyAlignment="1" applyProtection="1">
      <alignment horizontal="left" vertical="center"/>
      <protection hidden="1"/>
    </xf>
    <xf numFmtId="41" fontId="59" fillId="56" borderId="0" xfId="359" applyNumberFormat="1" applyFont="1" applyFill="1" applyBorder="1" applyAlignment="1" applyProtection="1">
      <alignment horizontal="center" vertical="center"/>
      <protection hidden="1"/>
    </xf>
    <xf numFmtId="41" fontId="53" fillId="56" borderId="26" xfId="359" quotePrefix="1" applyNumberFormat="1" applyFont="1" applyFill="1" applyBorder="1" applyAlignment="1" applyProtection="1">
      <alignment horizontal="center" vertical="center"/>
      <protection hidden="1"/>
    </xf>
    <xf numFmtId="41" fontId="59" fillId="56" borderId="0" xfId="359" applyNumberFormat="1" applyFont="1" applyFill="1" applyAlignment="1" applyProtection="1">
      <alignment horizontal="right" vertical="center"/>
      <protection hidden="1"/>
    </xf>
    <xf numFmtId="41" fontId="59" fillId="56" borderId="17" xfId="359" applyNumberFormat="1" applyFont="1" applyFill="1" applyBorder="1" applyAlignment="1" applyProtection="1">
      <alignment horizontal="right" vertical="center"/>
      <protection hidden="1"/>
    </xf>
    <xf numFmtId="41" fontId="59" fillId="56" borderId="26" xfId="359" quotePrefix="1" applyNumberFormat="1" applyFont="1" applyFill="1" applyBorder="1" applyAlignment="1" applyProtection="1">
      <alignment horizontal="center" vertical="center"/>
      <protection hidden="1"/>
    </xf>
    <xf numFmtId="41" fontId="53" fillId="56" borderId="26" xfId="302" applyNumberFormat="1" applyFont="1" applyFill="1" applyBorder="1" applyAlignment="1" applyProtection="1">
      <alignment horizontal="center" vertical="center"/>
      <protection hidden="1"/>
    </xf>
    <xf numFmtId="177" fontId="53" fillId="56" borderId="17" xfId="302" applyFont="1" applyFill="1" applyBorder="1" applyAlignment="1" applyProtection="1">
      <alignment horizontal="center" vertical="center"/>
      <protection hidden="1"/>
    </xf>
    <xf numFmtId="0" fontId="61" fillId="56" borderId="0" xfId="359" applyFont="1" applyFill="1" applyAlignment="1" applyProtection="1">
      <alignment horizontal="center" vertical="center"/>
      <protection hidden="1"/>
    </xf>
    <xf numFmtId="0" fontId="20" fillId="56" borderId="0" xfId="359" applyFill="1" applyBorder="1" applyAlignment="1" applyProtection="1">
      <alignment horizontal="center" vertical="center"/>
      <protection hidden="1"/>
    </xf>
    <xf numFmtId="0" fontId="20" fillId="56" borderId="0" xfId="359" applyFill="1" applyAlignment="1" applyProtection="1">
      <alignment horizontal="center" vertical="center"/>
      <protection hidden="1"/>
    </xf>
    <xf numFmtId="0" fontId="61" fillId="56" borderId="0" xfId="359" applyFont="1" applyFill="1" applyBorder="1" applyAlignment="1" applyProtection="1">
      <alignment horizontal="center" vertical="center"/>
      <protection hidden="1"/>
    </xf>
    <xf numFmtId="181" fontId="0" fillId="56" borderId="0" xfId="0" applyNumberFormat="1" applyFill="1" applyAlignment="1" applyProtection="1">
      <alignment horizontal="center" vertical="center"/>
      <protection hidden="1"/>
    </xf>
    <xf numFmtId="181" fontId="53" fillId="56" borderId="0" xfId="0" applyNumberFormat="1" applyFont="1" applyFill="1" applyBorder="1" applyAlignment="1" applyProtection="1">
      <alignment horizontal="left" vertical="center"/>
      <protection hidden="1"/>
    </xf>
    <xf numFmtId="185" fontId="53" fillId="56" borderId="0" xfId="0" applyNumberFormat="1" applyFont="1" applyFill="1" applyAlignment="1" applyProtection="1">
      <alignment horizontal="right" vertical="center"/>
      <protection hidden="1"/>
    </xf>
    <xf numFmtId="177" fontId="53" fillId="56" borderId="0" xfId="0" applyNumberFormat="1" applyFont="1" applyFill="1" applyAlignment="1" applyProtection="1">
      <alignment horizontal="right" vertical="center"/>
      <protection hidden="1"/>
    </xf>
    <xf numFmtId="177" fontId="59" fillId="56" borderId="0" xfId="248" applyFont="1" applyFill="1" applyAlignment="1" applyProtection="1">
      <alignment horizontal="right" vertical="center"/>
      <protection hidden="1"/>
    </xf>
    <xf numFmtId="181" fontId="53" fillId="56" borderId="0" xfId="0" applyNumberFormat="1" applyFont="1" applyFill="1" applyAlignment="1" applyProtection="1">
      <alignment horizontal="center" vertical="center"/>
      <protection hidden="1"/>
    </xf>
    <xf numFmtId="0" fontId="53" fillId="16" borderId="0" xfId="0" quotePrefix="1" applyFont="1" applyFill="1" applyBorder="1" applyAlignment="1" applyProtection="1">
      <alignment horizontal="center" vertical="center"/>
      <protection hidden="1"/>
    </xf>
    <xf numFmtId="41" fontId="53" fillId="56" borderId="17" xfId="355" applyNumberFormat="1" applyFont="1" applyFill="1" applyBorder="1" applyAlignment="1" applyProtection="1">
      <alignment horizontal="center" vertical="center"/>
      <protection hidden="1"/>
    </xf>
    <xf numFmtId="41" fontId="53" fillId="56" borderId="26" xfId="355" applyNumberFormat="1" applyFont="1" applyFill="1" applyBorder="1" applyAlignment="1" applyProtection="1">
      <alignment horizontal="left" vertical="center"/>
      <protection hidden="1"/>
    </xf>
    <xf numFmtId="41" fontId="53" fillId="56" borderId="17" xfId="354" applyNumberFormat="1" applyFont="1" applyFill="1" applyBorder="1" applyAlignment="1" applyProtection="1">
      <alignment horizontal="center" vertical="center"/>
      <protection hidden="1"/>
    </xf>
    <xf numFmtId="41" fontId="53" fillId="56" borderId="26" xfId="354" applyNumberFormat="1" applyFont="1" applyFill="1" applyBorder="1" applyAlignment="1" applyProtection="1">
      <alignment horizontal="left" vertical="center"/>
      <protection hidden="1"/>
    </xf>
    <xf numFmtId="41" fontId="53" fillId="16" borderId="17" xfId="356" applyNumberFormat="1" applyFont="1" applyFill="1" applyBorder="1" applyAlignment="1" applyProtection="1">
      <alignment horizontal="center" vertical="center"/>
      <protection hidden="1"/>
    </xf>
    <xf numFmtId="41" fontId="53" fillId="16" borderId="26" xfId="356" applyNumberFormat="1" applyFont="1" applyFill="1" applyBorder="1" applyAlignment="1" applyProtection="1">
      <alignment horizontal="left" vertical="center"/>
      <protection hidden="1"/>
    </xf>
    <xf numFmtId="41" fontId="53" fillId="16" borderId="17" xfId="0" quotePrefix="1" applyNumberFormat="1" applyFont="1" applyFill="1" applyBorder="1" applyAlignment="1" applyProtection="1">
      <alignment horizontal="center" vertical="center"/>
      <protection hidden="1"/>
    </xf>
    <xf numFmtId="182" fontId="53" fillId="16" borderId="0" xfId="0" applyNumberFormat="1" applyFont="1" applyFill="1" applyAlignment="1" applyProtection="1">
      <alignment horizontal="left" vertical="center"/>
      <protection hidden="1"/>
    </xf>
    <xf numFmtId="182" fontId="53" fillId="16" borderId="0" xfId="0" applyNumberFormat="1" applyFont="1" applyFill="1" applyBorder="1" applyAlignment="1" applyProtection="1">
      <alignment horizontal="right" vertical="center"/>
      <protection hidden="1"/>
    </xf>
    <xf numFmtId="41" fontId="58" fillId="16" borderId="0" xfId="0" applyNumberFormat="1" applyFont="1" applyFill="1" applyBorder="1" applyAlignment="1" applyProtection="1">
      <alignment horizontal="right" vertical="center"/>
      <protection hidden="1"/>
    </xf>
    <xf numFmtId="41" fontId="59" fillId="16" borderId="27" xfId="0" quotePrefix="1" applyNumberFormat="1" applyFont="1" applyFill="1" applyBorder="1" applyAlignment="1" applyProtection="1">
      <alignment horizontal="center" vertical="center"/>
      <protection hidden="1"/>
    </xf>
    <xf numFmtId="41" fontId="67" fillId="16" borderId="4" xfId="248" applyNumberFormat="1" applyFont="1" applyFill="1" applyBorder="1" applyAlignment="1" applyProtection="1">
      <alignment horizontal="right" vertical="center"/>
      <protection hidden="1"/>
    </xf>
    <xf numFmtId="41" fontId="58" fillId="16" borderId="26" xfId="0" applyNumberFormat="1" applyFont="1" applyFill="1" applyBorder="1" applyAlignment="1" applyProtection="1">
      <alignment horizontal="center" vertical="center"/>
      <protection hidden="1"/>
    </xf>
    <xf numFmtId="41" fontId="58" fillId="16" borderId="0" xfId="0" applyNumberFormat="1" applyFont="1" applyFill="1" applyBorder="1" applyAlignment="1" applyProtection="1">
      <alignment horizontal="center" vertical="center"/>
      <protection hidden="1"/>
    </xf>
    <xf numFmtId="41" fontId="53" fillId="56" borderId="0" xfId="359" applyNumberFormat="1" applyFont="1" applyFill="1" applyBorder="1" applyAlignment="1" applyProtection="1">
      <alignment horizontal="center" vertical="center"/>
      <protection hidden="1"/>
    </xf>
    <xf numFmtId="0" fontId="53" fillId="16" borderId="0" xfId="357" applyFont="1" applyFill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protection hidden="1"/>
    </xf>
    <xf numFmtId="49" fontId="53" fillId="16" borderId="17" xfId="0" applyNumberFormat="1" applyFont="1" applyFill="1" applyBorder="1" applyAlignment="1" applyProtection="1">
      <alignment horizontal="center" vertical="center"/>
      <protection hidden="1"/>
    </xf>
    <xf numFmtId="49" fontId="53" fillId="16" borderId="27" xfId="0" applyNumberFormat="1" applyFont="1" applyFill="1" applyBorder="1" applyAlignment="1" applyProtection="1">
      <alignment horizontal="center" vertical="center"/>
      <protection hidden="1"/>
    </xf>
    <xf numFmtId="16" fontId="53" fillId="16" borderId="17" xfId="0" applyNumberFormat="1" applyFont="1" applyFill="1" applyBorder="1" applyAlignment="1" applyProtection="1">
      <alignment horizontal="center" vertical="center"/>
      <protection hidden="1"/>
    </xf>
    <xf numFmtId="0" fontId="53" fillId="16" borderId="27" xfId="0" applyFont="1" applyFill="1" applyBorder="1" applyAlignment="1" applyProtection="1">
      <alignment horizontal="center" vertical="center"/>
      <protection hidden="1"/>
    </xf>
    <xf numFmtId="16" fontId="53" fillId="16" borderId="26" xfId="0" applyNumberFormat="1" applyFont="1" applyFill="1" applyBorder="1" applyAlignment="1" applyProtection="1">
      <alignment horizontal="center" vertical="center"/>
      <protection hidden="1"/>
    </xf>
    <xf numFmtId="49" fontId="53" fillId="16" borderId="26" xfId="0" applyNumberFormat="1" applyFont="1" applyFill="1" applyBorder="1" applyAlignment="1" applyProtection="1">
      <alignment horizontal="center" vertical="center"/>
      <protection hidden="1"/>
    </xf>
    <xf numFmtId="49" fontId="53" fillId="16" borderId="28" xfId="0" applyNumberFormat="1" applyFont="1" applyFill="1" applyBorder="1" applyAlignment="1" applyProtection="1">
      <alignment horizontal="center" vertical="center"/>
      <protection hidden="1"/>
    </xf>
    <xf numFmtId="41" fontId="53" fillId="16" borderId="17" xfId="0" applyNumberFormat="1" applyFont="1" applyFill="1" applyBorder="1" applyAlignment="1" applyProtection="1">
      <alignment horizontal="left" vertical="center" indent="1"/>
      <protection hidden="1"/>
    </xf>
    <xf numFmtId="41" fontId="53" fillId="16" borderId="27" xfId="0" applyNumberFormat="1" applyFont="1" applyFill="1" applyBorder="1" applyAlignment="1" applyProtection="1">
      <alignment horizontal="left" vertical="center" indent="1"/>
      <protection hidden="1"/>
    </xf>
    <xf numFmtId="49" fontId="55" fillId="16" borderId="0" xfId="0" applyNumberFormat="1" applyFont="1" applyFill="1" applyAlignment="1" applyProtection="1">
      <alignment horizontal="center" vertical="center"/>
      <protection hidden="1"/>
    </xf>
    <xf numFmtId="206" fontId="59" fillId="56" borderId="0" xfId="363" applyNumberFormat="1" applyFont="1" applyFill="1" applyAlignment="1" applyProtection="1">
      <alignment horizontal="right" vertical="center"/>
      <protection hidden="1"/>
    </xf>
    <xf numFmtId="188" fontId="59" fillId="56" borderId="26" xfId="363" applyNumberFormat="1" applyFont="1" applyFill="1" applyBorder="1" applyAlignment="1" applyProtection="1">
      <alignment horizontal="center" vertical="center"/>
      <protection hidden="1"/>
    </xf>
    <xf numFmtId="188" fontId="53" fillId="56" borderId="26" xfId="363" quotePrefix="1" applyNumberFormat="1" applyFont="1" applyFill="1" applyBorder="1" applyAlignment="1" applyProtection="1">
      <alignment horizontal="center" vertical="center"/>
      <protection hidden="1"/>
    </xf>
    <xf numFmtId="188" fontId="59" fillId="56" borderId="26" xfId="363" quotePrefix="1" applyNumberFormat="1" applyFont="1" applyFill="1" applyBorder="1" applyAlignment="1" applyProtection="1">
      <alignment horizontal="center" vertical="center"/>
      <protection hidden="1"/>
    </xf>
    <xf numFmtId="0" fontId="53" fillId="56" borderId="26" xfId="363" applyFont="1" applyFill="1" applyBorder="1" applyAlignment="1" applyProtection="1">
      <alignment horizontal="center" vertical="center"/>
      <protection hidden="1"/>
    </xf>
    <xf numFmtId="0" fontId="53" fillId="56" borderId="28" xfId="363" applyFont="1" applyFill="1" applyBorder="1" applyAlignment="1" applyProtection="1">
      <alignment horizontal="center" vertical="center"/>
      <protection hidden="1"/>
    </xf>
    <xf numFmtId="206" fontId="59" fillId="56" borderId="17" xfId="363" applyNumberFormat="1" applyFont="1" applyFill="1" applyBorder="1" applyAlignment="1" applyProtection="1">
      <alignment horizontal="center" vertical="center" wrapText="1"/>
      <protection hidden="1"/>
    </xf>
    <xf numFmtId="41" fontId="53" fillId="56" borderId="17" xfId="363" applyNumberFormat="1" applyFont="1" applyFill="1" applyBorder="1" applyAlignment="1" applyProtection="1">
      <alignment horizontal="center" vertical="center" wrapText="1"/>
      <protection hidden="1"/>
    </xf>
    <xf numFmtId="41" fontId="53" fillId="56" borderId="0" xfId="363" applyNumberFormat="1" applyFont="1" applyFill="1" applyBorder="1" applyAlignment="1" applyProtection="1">
      <alignment vertical="center" wrapText="1"/>
      <protection hidden="1"/>
    </xf>
    <xf numFmtId="41" fontId="53" fillId="56" borderId="0" xfId="363" applyNumberFormat="1" applyFont="1" applyFill="1" applyAlignment="1" applyProtection="1">
      <alignment horizontal="right" vertical="center"/>
      <protection hidden="1"/>
    </xf>
    <xf numFmtId="207" fontId="53" fillId="56" borderId="17" xfId="363" applyNumberFormat="1" applyFont="1" applyFill="1" applyBorder="1" applyAlignment="1" applyProtection="1">
      <alignment horizontal="center" vertical="center" wrapText="1"/>
      <protection hidden="1"/>
    </xf>
    <xf numFmtId="207" fontId="53" fillId="56" borderId="0" xfId="363" applyNumberFormat="1" applyFont="1" applyFill="1" applyAlignment="1" applyProtection="1">
      <alignment horizontal="right" vertical="center"/>
      <protection hidden="1"/>
    </xf>
    <xf numFmtId="41" fontId="53" fillId="56" borderId="17" xfId="363" applyNumberFormat="1" applyFont="1" applyFill="1" applyBorder="1" applyAlignment="1" applyProtection="1">
      <alignment horizontal="center" vertical="center"/>
      <protection hidden="1"/>
    </xf>
    <xf numFmtId="206" fontId="53" fillId="56" borderId="17" xfId="363" applyNumberFormat="1" applyFont="1" applyFill="1" applyBorder="1" applyAlignment="1" applyProtection="1">
      <alignment horizontal="center" vertical="center" wrapText="1"/>
      <protection hidden="1"/>
    </xf>
    <xf numFmtId="206" fontId="53" fillId="56" borderId="0" xfId="363" applyNumberFormat="1" applyFont="1" applyFill="1" applyAlignment="1" applyProtection="1">
      <alignment horizontal="right" vertical="center"/>
      <protection hidden="1"/>
    </xf>
    <xf numFmtId="206" fontId="53" fillId="56" borderId="27" xfId="363" applyNumberFormat="1" applyFont="1" applyFill="1" applyBorder="1" applyAlignment="1" applyProtection="1">
      <alignment horizontal="center" vertical="center" wrapText="1"/>
      <protection hidden="1"/>
    </xf>
    <xf numFmtId="188" fontId="92" fillId="56" borderId="26" xfId="363" quotePrefix="1" applyNumberFormat="1" applyFont="1" applyFill="1" applyBorder="1" applyAlignment="1" applyProtection="1">
      <alignment horizontal="center" vertical="center"/>
      <protection hidden="1"/>
    </xf>
    <xf numFmtId="206" fontId="92" fillId="56" borderId="0" xfId="363" applyNumberFormat="1" applyFont="1" applyFill="1" applyAlignment="1" applyProtection="1">
      <alignment horizontal="right" vertical="center"/>
      <protection hidden="1"/>
    </xf>
    <xf numFmtId="206" fontId="92" fillId="56" borderId="17" xfId="363" quotePrefix="1" applyNumberFormat="1" applyFont="1" applyFill="1" applyBorder="1" applyAlignment="1" applyProtection="1">
      <alignment horizontal="center" vertical="center" wrapText="1"/>
      <protection hidden="1"/>
    </xf>
    <xf numFmtId="49" fontId="53" fillId="16" borderId="0" xfId="0" quotePrefix="1" applyNumberFormat="1" applyFont="1" applyFill="1" applyBorder="1" applyAlignment="1" applyProtection="1">
      <alignment vertical="center"/>
      <protection hidden="1"/>
    </xf>
    <xf numFmtId="49" fontId="53" fillId="16" borderId="0" xfId="0" quotePrefix="1" applyNumberFormat="1" applyFont="1" applyFill="1" applyBorder="1" applyAlignment="1" applyProtection="1">
      <alignment horizontal="right" vertical="center"/>
      <protection hidden="1"/>
    </xf>
    <xf numFmtId="188" fontId="53" fillId="16" borderId="17" xfId="0" applyNumberFormat="1" applyFont="1" applyFill="1" applyBorder="1" applyAlignment="1" applyProtection="1">
      <alignment horizontal="center" vertical="center"/>
      <protection hidden="1"/>
    </xf>
    <xf numFmtId="188" fontId="53" fillId="16" borderId="0" xfId="0" applyNumberFormat="1" applyFont="1" applyFill="1" applyAlignment="1" applyProtection="1">
      <alignment horizontal="right" vertical="center"/>
      <protection hidden="1"/>
    </xf>
    <xf numFmtId="188" fontId="53" fillId="16" borderId="26" xfId="0" quotePrefix="1" applyNumberFormat="1" applyFont="1" applyFill="1" applyBorder="1" applyAlignment="1" applyProtection="1">
      <alignment horizontal="center" vertical="center"/>
      <protection hidden="1"/>
    </xf>
    <xf numFmtId="188" fontId="53" fillId="16" borderId="17" xfId="0" quotePrefix="1" applyNumberFormat="1" applyFont="1" applyFill="1" applyBorder="1" applyAlignment="1" applyProtection="1">
      <alignment horizontal="center" vertical="center"/>
      <protection hidden="1"/>
    </xf>
    <xf numFmtId="188" fontId="59" fillId="16" borderId="17" xfId="0" quotePrefix="1" applyNumberFormat="1" applyFont="1" applyFill="1" applyBorder="1" applyAlignment="1" applyProtection="1">
      <alignment horizontal="center" vertical="center"/>
      <protection hidden="1"/>
    </xf>
    <xf numFmtId="188" fontId="59" fillId="16" borderId="26" xfId="0" quotePrefix="1" applyNumberFormat="1" applyFont="1" applyFill="1" applyBorder="1" applyAlignment="1" applyProtection="1">
      <alignment horizontal="center" vertical="center"/>
      <protection hidden="1"/>
    </xf>
    <xf numFmtId="188" fontId="53" fillId="16" borderId="26" xfId="0" applyNumberFormat="1" applyFont="1" applyFill="1" applyBorder="1" applyAlignment="1" applyProtection="1">
      <alignment horizontal="center" vertical="center"/>
      <protection hidden="1"/>
    </xf>
    <xf numFmtId="49" fontId="53" fillId="16" borderId="0" xfId="0" applyNumberFormat="1" applyFont="1" applyFill="1" applyBorder="1" applyAlignment="1" applyProtection="1">
      <alignment vertical="center"/>
      <protection hidden="1"/>
    </xf>
    <xf numFmtId="188" fontId="59" fillId="16" borderId="0" xfId="248" applyNumberFormat="1" applyFont="1" applyFill="1" applyAlignment="1" applyProtection="1">
      <alignment horizontal="right" vertical="center"/>
      <protection hidden="1"/>
    </xf>
    <xf numFmtId="188" fontId="53" fillId="16" borderId="27" xfId="0" applyNumberFormat="1" applyFont="1" applyFill="1" applyBorder="1" applyAlignment="1" applyProtection="1">
      <alignment horizontal="center" vertical="center"/>
      <protection hidden="1"/>
    </xf>
    <xf numFmtId="188" fontId="53" fillId="16" borderId="28" xfId="0" applyNumberFormat="1" applyFont="1" applyFill="1" applyBorder="1" applyAlignment="1" applyProtection="1">
      <alignment horizontal="center" vertical="center"/>
      <protection hidden="1"/>
    </xf>
    <xf numFmtId="189" fontId="53" fillId="16" borderId="0" xfId="0" applyNumberFormat="1" applyFont="1" applyFill="1" applyProtection="1">
      <protection hidden="1"/>
    </xf>
    <xf numFmtId="0" fontId="59" fillId="0" borderId="33" xfId="0" applyFont="1" applyBorder="1" applyAlignment="1" applyProtection="1">
      <alignment horizontal="center" vertical="center" wrapText="1"/>
      <protection hidden="1"/>
    </xf>
    <xf numFmtId="0" fontId="59" fillId="0" borderId="34" xfId="0" applyFont="1" applyBorder="1" applyAlignment="1" applyProtection="1">
      <alignment horizontal="center" vertical="center" wrapText="1"/>
      <protection hidden="1"/>
    </xf>
    <xf numFmtId="0" fontId="53" fillId="16" borderId="0" xfId="0" quotePrefix="1" applyFont="1" applyFill="1" applyBorder="1" applyAlignment="1" applyProtection="1">
      <alignment horizontal="right" vertical="center"/>
      <protection hidden="1"/>
    </xf>
    <xf numFmtId="188" fontId="53" fillId="16" borderId="0" xfId="0" applyNumberFormat="1" applyFont="1" applyFill="1" applyBorder="1" applyAlignment="1" applyProtection="1">
      <alignment horizontal="right" vertical="center"/>
      <protection hidden="1"/>
    </xf>
    <xf numFmtId="188" fontId="59" fillId="16" borderId="0" xfId="0" applyNumberFormat="1" applyFont="1" applyFill="1" applyAlignment="1" applyProtection="1">
      <alignment horizontal="right" vertical="center"/>
      <protection hidden="1"/>
    </xf>
    <xf numFmtId="41" fontId="53" fillId="16" borderId="17" xfId="0" applyNumberFormat="1" applyFont="1" applyFill="1" applyBorder="1" applyAlignment="1" applyProtection="1">
      <alignment horizontal="center" vertical="center"/>
      <protection hidden="1"/>
    </xf>
    <xf numFmtId="41" fontId="59" fillId="16" borderId="0" xfId="0" applyNumberFormat="1" applyFont="1" applyFill="1" applyAlignment="1" applyProtection="1">
      <alignment horizontal="right" vertical="center"/>
      <protection hidden="1"/>
    </xf>
    <xf numFmtId="41" fontId="53" fillId="56" borderId="0" xfId="359" applyNumberFormat="1" applyFont="1" applyFill="1" applyAlignment="1" applyProtection="1">
      <alignment horizontal="right" vertical="center"/>
      <protection hidden="1"/>
    </xf>
    <xf numFmtId="41" fontId="53" fillId="56" borderId="17" xfId="359" applyNumberFormat="1" applyFont="1" applyFill="1" applyBorder="1" applyAlignment="1" applyProtection="1">
      <alignment horizontal="center" vertical="center"/>
      <protection hidden="1"/>
    </xf>
    <xf numFmtId="41" fontId="53" fillId="56" borderId="0" xfId="359" applyNumberFormat="1" applyFont="1" applyFill="1" applyBorder="1" applyAlignment="1" applyProtection="1">
      <alignment horizontal="left" vertical="center"/>
      <protection hidden="1"/>
    </xf>
    <xf numFmtId="41" fontId="53" fillId="56" borderId="17" xfId="359" applyNumberFormat="1" applyFont="1" applyFill="1" applyBorder="1" applyAlignment="1" applyProtection="1">
      <alignment horizontal="left" vertical="center"/>
      <protection hidden="1"/>
    </xf>
    <xf numFmtId="41" fontId="53" fillId="56" borderId="26" xfId="359" applyNumberFormat="1" applyFont="1" applyFill="1" applyBorder="1" applyAlignment="1" applyProtection="1">
      <alignment horizontal="left" vertical="center"/>
      <protection hidden="1"/>
    </xf>
    <xf numFmtId="217" fontId="53" fillId="16" borderId="0" xfId="0" applyNumberFormat="1" applyFont="1" applyFill="1" applyAlignment="1" applyProtection="1">
      <alignment horizontal="center" vertical="center"/>
      <protection hidden="1"/>
    </xf>
    <xf numFmtId="217" fontId="53" fillId="16" borderId="0" xfId="0" applyNumberFormat="1" applyFont="1" applyFill="1" applyBorder="1" applyAlignment="1" applyProtection="1">
      <alignment horizontal="center" vertical="center"/>
      <protection hidden="1"/>
    </xf>
    <xf numFmtId="217" fontId="53" fillId="16" borderId="0" xfId="0" applyNumberFormat="1" applyFont="1" applyFill="1" applyAlignment="1" applyProtection="1">
      <alignment horizontal="right" vertical="center" shrinkToFit="1"/>
      <protection hidden="1"/>
    </xf>
    <xf numFmtId="41" fontId="53" fillId="56" borderId="17" xfId="359" quotePrefix="1" applyNumberFormat="1" applyFont="1" applyFill="1" applyBorder="1" applyAlignment="1" applyProtection="1">
      <alignment horizontal="center" vertical="center"/>
      <protection hidden="1"/>
    </xf>
    <xf numFmtId="0" fontId="53" fillId="56" borderId="35" xfId="359" applyFont="1" applyFill="1" applyBorder="1" applyAlignment="1" applyProtection="1">
      <alignment horizontal="center" vertical="center" wrapText="1"/>
      <protection hidden="1"/>
    </xf>
    <xf numFmtId="0" fontId="53" fillId="56" borderId="36" xfId="359" applyFont="1" applyFill="1" applyBorder="1" applyAlignment="1" applyProtection="1">
      <alignment horizontal="center" vertical="center" wrapText="1"/>
      <protection hidden="1"/>
    </xf>
    <xf numFmtId="0" fontId="53" fillId="56" borderId="37" xfId="359" applyFont="1" applyFill="1" applyBorder="1" applyAlignment="1" applyProtection="1">
      <alignment horizontal="center" vertical="center"/>
      <protection hidden="1"/>
    </xf>
    <xf numFmtId="0" fontId="54" fillId="56" borderId="0" xfId="359" applyFont="1" applyFill="1" applyBorder="1" applyAlignment="1" applyProtection="1">
      <alignment horizontal="center" vertical="center"/>
      <protection hidden="1"/>
    </xf>
    <xf numFmtId="49" fontId="54" fillId="56" borderId="0" xfId="360" applyNumberFormat="1" applyFont="1" applyFill="1" applyAlignment="1" applyProtection="1">
      <alignment horizontal="center" vertical="center"/>
      <protection hidden="1"/>
    </xf>
    <xf numFmtId="0" fontId="55" fillId="56" borderId="0" xfId="0" applyFont="1" applyFill="1" applyBorder="1" applyAlignment="1" applyProtection="1">
      <alignment horizontal="center" vertical="center"/>
      <protection hidden="1"/>
    </xf>
    <xf numFmtId="41" fontId="59" fillId="56" borderId="17" xfId="359" quotePrefix="1" applyNumberFormat="1" applyFont="1" applyFill="1" applyBorder="1" applyAlignment="1" applyProtection="1">
      <alignment horizontal="center" vertical="center"/>
      <protection hidden="1"/>
    </xf>
    <xf numFmtId="41" fontId="53" fillId="56" borderId="17" xfId="359" quotePrefix="1" applyNumberFormat="1" applyFont="1" applyFill="1" applyBorder="1" applyAlignment="1" applyProtection="1">
      <alignment horizontal="center" vertical="center"/>
      <protection hidden="1"/>
    </xf>
    <xf numFmtId="0" fontId="53" fillId="16" borderId="4" xfId="0" applyFont="1" applyFill="1" applyBorder="1" applyAlignment="1" applyProtection="1">
      <alignment horizontal="right" vertical="center"/>
      <protection hidden="1"/>
    </xf>
    <xf numFmtId="0" fontId="55" fillId="56" borderId="0" xfId="0" applyFont="1" applyFill="1" applyBorder="1" applyAlignment="1" applyProtection="1">
      <alignment horizontal="center" vertical="center"/>
      <protection hidden="1"/>
    </xf>
    <xf numFmtId="0" fontId="57" fillId="16" borderId="0" xfId="0" applyFont="1" applyFill="1" applyBorder="1" applyAlignment="1" applyProtection="1">
      <alignment horizontal="left" vertical="center"/>
      <protection hidden="1"/>
    </xf>
    <xf numFmtId="0" fontId="57" fillId="16" borderId="0" xfId="0" applyFont="1" applyFill="1" applyBorder="1" applyAlignment="1" applyProtection="1">
      <alignment horizontal="center"/>
      <protection hidden="1"/>
    </xf>
    <xf numFmtId="0" fontId="0" fillId="0" borderId="0" xfId="0" applyFont="1" applyProtection="1">
      <protection hidden="1"/>
    </xf>
    <xf numFmtId="41" fontId="0" fillId="0" borderId="0" xfId="0" applyNumberFormat="1" applyFont="1" applyProtection="1">
      <protection hidden="1"/>
    </xf>
    <xf numFmtId="41" fontId="0" fillId="0" borderId="0" xfId="0" applyNumberFormat="1" applyProtection="1">
      <protection hidden="1"/>
    </xf>
    <xf numFmtId="41" fontId="67" fillId="56" borderId="4" xfId="0" applyNumberFormat="1" applyFont="1" applyFill="1" applyBorder="1" applyAlignment="1" applyProtection="1">
      <alignment horizontal="right" vertical="center"/>
      <protection hidden="1"/>
    </xf>
    <xf numFmtId="0" fontId="57" fillId="16" borderId="0" xfId="361" applyFont="1" applyFill="1" applyAlignment="1" applyProtection="1">
      <alignment horizontal="left"/>
      <protection hidden="1"/>
    </xf>
    <xf numFmtId="0" fontId="57" fillId="16" borderId="0" xfId="361" applyFont="1" applyFill="1" applyBorder="1" applyAlignment="1" applyProtection="1">
      <alignment horizontal="left"/>
      <protection hidden="1"/>
    </xf>
    <xf numFmtId="1" fontId="57" fillId="16" borderId="0" xfId="362" applyNumberFormat="1" applyFont="1" applyFill="1" applyBorder="1" applyAlignment="1" applyProtection="1">
      <alignment horizontal="right"/>
      <protection hidden="1"/>
    </xf>
    <xf numFmtId="188" fontId="60" fillId="16" borderId="0" xfId="0" applyNumberFormat="1" applyFont="1" applyFill="1" applyBorder="1" applyAlignment="1" applyProtection="1">
      <alignment horizontal="right" vertical="center"/>
      <protection hidden="1"/>
    </xf>
    <xf numFmtId="188" fontId="53" fillId="56" borderId="0" xfId="0" applyNumberFormat="1" applyFont="1" applyFill="1" applyBorder="1" applyAlignment="1" applyProtection="1">
      <alignment horizontal="center" vertical="center"/>
      <protection hidden="1"/>
    </xf>
    <xf numFmtId="188" fontId="60" fillId="56" borderId="0" xfId="0" applyNumberFormat="1" applyFont="1" applyFill="1" applyBorder="1" applyAlignment="1" applyProtection="1">
      <alignment horizontal="right" vertical="center"/>
      <protection hidden="1"/>
    </xf>
    <xf numFmtId="188" fontId="53" fillId="16" borderId="28" xfId="0" applyNumberFormat="1" applyFont="1" applyFill="1" applyBorder="1" applyAlignment="1" applyProtection="1">
      <alignment horizontal="right" vertical="center"/>
      <protection hidden="1"/>
    </xf>
    <xf numFmtId="188" fontId="53" fillId="16" borderId="4" xfId="0" applyNumberFormat="1" applyFont="1" applyFill="1" applyBorder="1" applyAlignment="1" applyProtection="1">
      <alignment horizontal="right" vertical="center"/>
      <protection hidden="1"/>
    </xf>
    <xf numFmtId="188" fontId="60" fillId="16" borderId="4" xfId="0" applyNumberFormat="1" applyFont="1" applyFill="1" applyBorder="1" applyAlignment="1" applyProtection="1">
      <alignment horizontal="right" vertical="center"/>
      <protection hidden="1"/>
    </xf>
    <xf numFmtId="188" fontId="53" fillId="56" borderId="4" xfId="0" applyNumberFormat="1" applyFont="1" applyFill="1" applyBorder="1" applyAlignment="1" applyProtection="1">
      <alignment horizontal="center" vertical="center"/>
      <protection hidden="1"/>
    </xf>
    <xf numFmtId="188" fontId="60" fillId="56" borderId="4" xfId="0" applyNumberFormat="1" applyFont="1" applyFill="1" applyBorder="1" applyAlignment="1" applyProtection="1">
      <alignment horizontal="right" vertical="center"/>
      <protection hidden="1"/>
    </xf>
    <xf numFmtId="0" fontId="57" fillId="16" borderId="0" xfId="0" applyFont="1" applyFill="1" applyAlignment="1" applyProtection="1">
      <protection hidden="1"/>
    </xf>
    <xf numFmtId="49" fontId="57" fillId="16" borderId="0" xfId="0" applyNumberFormat="1" applyFont="1" applyFill="1" applyBorder="1" applyAlignment="1" applyProtection="1">
      <alignment horizontal="right"/>
      <protection hidden="1"/>
    </xf>
    <xf numFmtId="0" fontId="57" fillId="16" borderId="0" xfId="0" applyFont="1" applyFill="1" applyAlignment="1" applyProtection="1">
      <alignment horizontal="left"/>
      <protection hidden="1"/>
    </xf>
    <xf numFmtId="0" fontId="57" fillId="16" borderId="0" xfId="0" applyFont="1" applyFill="1" applyBorder="1" applyAlignment="1" applyProtection="1">
      <protection hidden="1"/>
    </xf>
    <xf numFmtId="0" fontId="57" fillId="16" borderId="0" xfId="0" applyFont="1" applyFill="1" applyAlignment="1" applyProtection="1">
      <alignment horizontal="right"/>
      <protection hidden="1"/>
    </xf>
    <xf numFmtId="0" fontId="57" fillId="0" borderId="0" xfId="0" applyFont="1" applyBorder="1" applyAlignment="1" applyProtection="1">
      <protection hidden="1"/>
    </xf>
    <xf numFmtId="180" fontId="57" fillId="56" borderId="35" xfId="360" applyNumberFormat="1" applyFont="1" applyFill="1" applyBorder="1" applyAlignment="1" applyProtection="1">
      <protection hidden="1"/>
    </xf>
    <xf numFmtId="180" fontId="57" fillId="56" borderId="35" xfId="360" applyNumberFormat="1" applyFont="1" applyFill="1" applyBorder="1" applyAlignment="1" applyProtection="1">
      <alignment horizontal="right"/>
      <protection hidden="1"/>
    </xf>
    <xf numFmtId="49" fontId="57" fillId="56" borderId="35" xfId="363" applyNumberFormat="1" applyFont="1" applyFill="1" applyBorder="1" applyAlignment="1" applyProtection="1">
      <alignment horizontal="right"/>
      <protection hidden="1"/>
    </xf>
    <xf numFmtId="49" fontId="57" fillId="56" borderId="35" xfId="360" applyNumberFormat="1" applyFont="1" applyFill="1" applyBorder="1" applyAlignment="1" applyProtection="1">
      <alignment horizontal="right"/>
      <protection hidden="1"/>
    </xf>
    <xf numFmtId="49" fontId="57" fillId="56" borderId="35" xfId="360" applyNumberFormat="1" applyFont="1" applyFill="1" applyBorder="1" applyAlignment="1" applyProtection="1">
      <protection hidden="1"/>
    </xf>
    <xf numFmtId="3" fontId="57" fillId="56" borderId="35" xfId="360" applyNumberFormat="1" applyFont="1" applyFill="1" applyBorder="1" applyAlignment="1" applyProtection="1">
      <protection hidden="1"/>
    </xf>
    <xf numFmtId="3" fontId="57" fillId="56" borderId="35" xfId="360" applyNumberFormat="1" applyFont="1" applyFill="1" applyBorder="1" applyAlignment="1" applyProtection="1">
      <alignment horizontal="right"/>
      <protection hidden="1"/>
    </xf>
    <xf numFmtId="0" fontId="57" fillId="56" borderId="0" xfId="360" applyFont="1" applyFill="1" applyProtection="1">
      <protection hidden="1"/>
    </xf>
    <xf numFmtId="0" fontId="57" fillId="56" borderId="0" xfId="363" applyFont="1" applyFill="1" applyProtection="1">
      <alignment vertical="center"/>
      <protection hidden="1"/>
    </xf>
    <xf numFmtId="49" fontId="57" fillId="56" borderId="0" xfId="363" applyNumberFormat="1" applyFont="1" applyFill="1" applyBorder="1" applyAlignment="1" applyProtection="1">
      <alignment horizontal="left" vertical="center"/>
      <protection hidden="1"/>
    </xf>
    <xf numFmtId="49" fontId="57" fillId="56" borderId="0" xfId="363" applyNumberFormat="1" applyFont="1" applyFill="1" applyAlignment="1" applyProtection="1">
      <alignment horizontal="center" vertical="center"/>
      <protection hidden="1"/>
    </xf>
    <xf numFmtId="41" fontId="53" fillId="56" borderId="0" xfId="359" applyNumberFormat="1" applyFont="1" applyFill="1" applyAlignment="1" applyProtection="1">
      <alignment horizontal="right" vertical="center"/>
      <protection locked="0" hidden="1"/>
    </xf>
    <xf numFmtId="41" fontId="53" fillId="56" borderId="0" xfId="359" applyNumberFormat="1" applyFont="1" applyFill="1" applyBorder="1" applyAlignment="1" applyProtection="1">
      <alignment horizontal="right" vertical="center"/>
      <protection locked="0" hidden="1"/>
    </xf>
    <xf numFmtId="41" fontId="53" fillId="56" borderId="0" xfId="355" applyNumberFormat="1" applyFont="1" applyFill="1" applyAlignment="1" applyProtection="1">
      <alignment horizontal="right" vertical="center"/>
      <protection locked="0" hidden="1"/>
    </xf>
    <xf numFmtId="177" fontId="33" fillId="57" borderId="0" xfId="258" applyNumberFormat="1" applyFont="1" applyFill="1" applyAlignment="1" applyProtection="1">
      <alignment vertical="center"/>
      <protection locked="0" hidden="1"/>
    </xf>
    <xf numFmtId="0" fontId="57" fillId="56" borderId="35" xfId="359" applyFont="1" applyFill="1" applyBorder="1" applyAlignment="1" applyProtection="1">
      <alignment horizontal="left"/>
      <protection locked="0" hidden="1"/>
    </xf>
    <xf numFmtId="182" fontId="57" fillId="56" borderId="35" xfId="359" applyNumberFormat="1" applyFont="1" applyFill="1" applyBorder="1" applyAlignment="1" applyProtection="1">
      <alignment horizontal="left"/>
      <protection locked="0" hidden="1"/>
    </xf>
    <xf numFmtId="0" fontId="57" fillId="56" borderId="35" xfId="359" applyFont="1" applyFill="1" applyBorder="1" applyAlignment="1" applyProtection="1">
      <alignment horizontal="right"/>
      <protection locked="0" hidden="1"/>
    </xf>
    <xf numFmtId="0" fontId="57" fillId="56" borderId="0" xfId="359" applyFont="1" applyFill="1" applyBorder="1" applyAlignment="1" applyProtection="1">
      <alignment horizontal="left"/>
      <protection locked="0" hidden="1"/>
    </xf>
    <xf numFmtId="0" fontId="57" fillId="56" borderId="0" xfId="359" applyFont="1" applyFill="1" applyAlignment="1" applyProtection="1">
      <alignment horizontal="left"/>
      <protection locked="0" hidden="1"/>
    </xf>
    <xf numFmtId="182" fontId="57" fillId="56" borderId="0" xfId="359" applyNumberFormat="1" applyFont="1" applyFill="1" applyAlignment="1" applyProtection="1">
      <alignment horizontal="center"/>
      <protection locked="0" hidden="1"/>
    </xf>
    <xf numFmtId="182" fontId="57" fillId="56" borderId="0" xfId="359" applyNumberFormat="1" applyFont="1" applyFill="1" applyBorder="1" applyAlignment="1" applyProtection="1">
      <alignment horizontal="center"/>
      <protection locked="0" hidden="1"/>
    </xf>
    <xf numFmtId="0" fontId="57" fillId="56" borderId="0" xfId="359" applyFont="1" applyFill="1" applyBorder="1" applyAlignment="1" applyProtection="1">
      <alignment horizontal="center"/>
      <protection locked="0" hidden="1"/>
    </xf>
    <xf numFmtId="0" fontId="57" fillId="56" borderId="0" xfId="359" applyFont="1" applyFill="1" applyAlignment="1" applyProtection="1">
      <alignment horizontal="center"/>
      <protection locked="0" hidden="1"/>
    </xf>
    <xf numFmtId="0" fontId="53" fillId="56" borderId="0" xfId="359" applyFont="1" applyFill="1" applyAlignment="1" applyProtection="1">
      <alignment horizontal="left" vertical="center"/>
      <protection locked="0" hidden="1"/>
    </xf>
    <xf numFmtId="0" fontId="53" fillId="56" borderId="0" xfId="359" applyFont="1" applyFill="1" applyBorder="1" applyAlignment="1" applyProtection="1">
      <alignment horizontal="center" vertical="center"/>
      <protection locked="0" hidden="1"/>
    </xf>
    <xf numFmtId="0" fontId="53" fillId="56" borderId="0" xfId="359" applyFont="1" applyFill="1" applyAlignment="1" applyProtection="1">
      <alignment horizontal="center" vertical="center"/>
      <protection locked="0" hidden="1"/>
    </xf>
    <xf numFmtId="0" fontId="57" fillId="16" borderId="0" xfId="0" applyFont="1" applyFill="1" applyAlignment="1" applyProtection="1">
      <alignment horizontal="left"/>
      <protection locked="0" hidden="1"/>
    </xf>
    <xf numFmtId="182" fontId="57" fillId="16" borderId="0" xfId="0" applyNumberFormat="1" applyFont="1" applyFill="1" applyAlignment="1" applyProtection="1">
      <alignment horizontal="left"/>
      <protection locked="0" hidden="1"/>
    </xf>
    <xf numFmtId="0" fontId="57" fillId="16" borderId="0" xfId="0" applyFont="1" applyFill="1" applyAlignment="1" applyProtection="1">
      <alignment horizontal="right"/>
      <protection locked="0" hidden="1"/>
    </xf>
    <xf numFmtId="0" fontId="53" fillId="16" borderId="0" xfId="0" applyFont="1" applyFill="1" applyBorder="1" applyAlignment="1" applyProtection="1">
      <alignment horizontal="center" vertical="center"/>
      <protection locked="0" hidden="1"/>
    </xf>
    <xf numFmtId="0" fontId="57" fillId="16" borderId="0" xfId="0" applyFont="1" applyFill="1" applyBorder="1" applyAlignment="1" applyProtection="1">
      <alignment horizontal="left"/>
      <protection locked="0" hidden="1"/>
    </xf>
    <xf numFmtId="177" fontId="57" fillId="16" borderId="0" xfId="306" applyFont="1" applyFill="1" applyAlignment="1" applyProtection="1">
      <alignment horizontal="left"/>
      <protection locked="0" hidden="1"/>
    </xf>
    <xf numFmtId="183" fontId="57" fillId="16" borderId="0" xfId="0" applyNumberFormat="1" applyFont="1" applyFill="1" applyBorder="1" applyAlignment="1" applyProtection="1">
      <alignment horizontal="left"/>
      <protection locked="0" hidden="1"/>
    </xf>
    <xf numFmtId="0" fontId="57" fillId="16" borderId="0" xfId="0" applyFont="1" applyFill="1" applyAlignment="1" applyProtection="1">
      <protection locked="0" hidden="1"/>
    </xf>
    <xf numFmtId="183" fontId="57" fillId="16" borderId="0" xfId="0" applyNumberFormat="1" applyFont="1" applyFill="1" applyAlignment="1" applyProtection="1">
      <alignment horizontal="center"/>
      <protection locked="0" hidden="1"/>
    </xf>
    <xf numFmtId="183" fontId="57" fillId="16" borderId="0" xfId="0" applyNumberFormat="1" applyFont="1" applyFill="1" applyBorder="1" applyAlignment="1" applyProtection="1">
      <alignment horizontal="center"/>
      <protection locked="0" hidden="1"/>
    </xf>
    <xf numFmtId="3" fontId="57" fillId="16" borderId="0" xfId="0" applyNumberFormat="1" applyFont="1" applyFill="1" applyBorder="1" applyAlignment="1" applyProtection="1">
      <alignment horizontal="center"/>
      <protection locked="0" hidden="1"/>
    </xf>
    <xf numFmtId="184" fontId="57" fillId="16" borderId="0" xfId="0" applyNumberFormat="1" applyFont="1" applyFill="1" applyBorder="1" applyAlignment="1" applyProtection="1">
      <alignment horizontal="center"/>
      <protection locked="0" hidden="1"/>
    </xf>
    <xf numFmtId="0" fontId="57" fillId="16" borderId="0" xfId="0" applyFont="1" applyFill="1" applyBorder="1" applyAlignment="1" applyProtection="1">
      <alignment horizontal="right"/>
      <protection locked="0" hidden="1"/>
    </xf>
    <xf numFmtId="0" fontId="57" fillId="16" borderId="0" xfId="0" applyFont="1" applyFill="1" applyAlignment="1" applyProtection="1">
      <alignment horizontal="center"/>
      <protection locked="0" hidden="1"/>
    </xf>
    <xf numFmtId="0" fontId="57" fillId="16" borderId="0" xfId="0" applyFont="1" applyFill="1" applyBorder="1" applyAlignment="1" applyProtection="1">
      <alignment horizontal="center"/>
      <protection locked="0" hidden="1"/>
    </xf>
    <xf numFmtId="181" fontId="57" fillId="16" borderId="0" xfId="0" applyNumberFormat="1" applyFont="1" applyFill="1" applyAlignment="1" applyProtection="1">
      <alignment horizontal="left"/>
      <protection locked="0" hidden="1"/>
    </xf>
    <xf numFmtId="181" fontId="57" fillId="56" borderId="0" xfId="0" applyNumberFormat="1" applyFont="1" applyFill="1" applyBorder="1" applyAlignment="1" applyProtection="1">
      <alignment horizontal="left"/>
      <protection locked="0" hidden="1"/>
    </xf>
    <xf numFmtId="177" fontId="53" fillId="56" borderId="0" xfId="248" applyFont="1" applyFill="1" applyAlignment="1" applyProtection="1">
      <alignment horizontal="right" vertical="center"/>
      <protection locked="0" hidden="1"/>
    </xf>
    <xf numFmtId="208" fontId="53" fillId="16" borderId="0" xfId="248" applyNumberFormat="1" applyFont="1" applyFill="1" applyAlignment="1" applyProtection="1">
      <alignment horizontal="right" vertical="center"/>
      <protection locked="0" hidden="1"/>
    </xf>
    <xf numFmtId="177" fontId="53" fillId="16" borderId="17" xfId="248" applyFont="1" applyFill="1" applyBorder="1" applyAlignment="1" applyProtection="1">
      <alignment horizontal="right" vertical="center"/>
      <protection locked="0" hidden="1"/>
    </xf>
    <xf numFmtId="177" fontId="53" fillId="16" borderId="4" xfId="248" applyFont="1" applyFill="1" applyBorder="1" applyAlignment="1" applyProtection="1">
      <alignment horizontal="right" vertical="center"/>
      <protection locked="0" hidden="1"/>
    </xf>
    <xf numFmtId="177" fontId="53" fillId="16" borderId="27" xfId="248" applyFont="1" applyFill="1" applyBorder="1" applyAlignment="1" applyProtection="1">
      <alignment horizontal="right" vertical="center"/>
      <protection locked="0" hidden="1"/>
    </xf>
    <xf numFmtId="0" fontId="53" fillId="16" borderId="26" xfId="0" applyFont="1" applyFill="1" applyBorder="1" applyAlignment="1" applyProtection="1">
      <alignment horizontal="left" vertical="center"/>
      <protection hidden="1"/>
    </xf>
    <xf numFmtId="0" fontId="53" fillId="16" borderId="28" xfId="0" applyFont="1" applyFill="1" applyBorder="1" applyAlignment="1" applyProtection="1">
      <alignment horizontal="left" vertical="center"/>
      <protection hidden="1"/>
    </xf>
    <xf numFmtId="1" fontId="53" fillId="16" borderId="0" xfId="0" applyNumberFormat="1" applyFont="1" applyFill="1" applyBorder="1" applyAlignment="1" applyProtection="1">
      <alignment horizontal="right" vertical="center"/>
      <protection hidden="1"/>
    </xf>
    <xf numFmtId="177" fontId="53" fillId="16" borderId="26" xfId="248" applyFont="1" applyFill="1" applyBorder="1" applyAlignment="1" applyProtection="1">
      <alignment horizontal="center" vertical="center"/>
      <protection hidden="1"/>
    </xf>
    <xf numFmtId="177" fontId="53" fillId="16" borderId="28" xfId="248" applyFont="1" applyFill="1" applyBorder="1" applyAlignment="1" applyProtection="1">
      <alignment horizontal="center" vertical="center"/>
      <protection hidden="1"/>
    </xf>
    <xf numFmtId="208" fontId="53" fillId="16" borderId="0" xfId="248" applyNumberFormat="1" applyFont="1" applyFill="1" applyBorder="1" applyAlignment="1" applyProtection="1">
      <alignment horizontal="right" vertical="center"/>
      <protection hidden="1"/>
    </xf>
    <xf numFmtId="208" fontId="53" fillId="16" borderId="4" xfId="248" applyNumberFormat="1" applyFont="1" applyFill="1" applyBorder="1" applyAlignment="1" applyProtection="1">
      <alignment horizontal="right" vertical="center"/>
      <protection hidden="1"/>
    </xf>
    <xf numFmtId="177" fontId="53" fillId="16" borderId="0" xfId="248" applyFont="1" applyFill="1" applyBorder="1" applyAlignment="1" applyProtection="1">
      <alignment horizontal="center" vertical="center"/>
      <protection locked="0" hidden="1"/>
    </xf>
    <xf numFmtId="0" fontId="57" fillId="16" borderId="0" xfId="0" applyFont="1" applyFill="1" applyAlignment="1" applyProtection="1">
      <alignment horizontal="left" vertical="center"/>
      <protection locked="0" hidden="1"/>
    </xf>
    <xf numFmtId="0" fontId="53" fillId="16" borderId="0" xfId="0" applyFont="1" applyFill="1" applyAlignment="1" applyProtection="1">
      <alignment horizontal="center" vertical="center"/>
      <protection locked="0" hidden="1"/>
    </xf>
    <xf numFmtId="181" fontId="53" fillId="16" borderId="0" xfId="0" applyNumberFormat="1" applyFont="1" applyFill="1" applyAlignment="1" applyProtection="1">
      <alignment horizontal="center" vertical="center"/>
      <protection locked="0" hidden="1"/>
    </xf>
    <xf numFmtId="181" fontId="53" fillId="56" borderId="0" xfId="0" applyNumberFormat="1" applyFont="1" applyFill="1" applyAlignment="1" applyProtection="1">
      <alignment horizontal="center" vertical="center"/>
      <protection locked="0" hidden="1"/>
    </xf>
    <xf numFmtId="41" fontId="59" fillId="56" borderId="17" xfId="363" quotePrefix="1" applyNumberFormat="1" applyFont="1" applyFill="1" applyBorder="1" applyAlignment="1" applyProtection="1">
      <alignment horizontal="center" vertical="center" wrapText="1"/>
      <protection hidden="1"/>
    </xf>
    <xf numFmtId="41" fontId="67" fillId="56" borderId="4" xfId="0" applyNumberFormat="1" applyFont="1" applyFill="1" applyBorder="1" applyAlignment="1" applyProtection="1">
      <alignment horizontal="right" vertical="center"/>
      <protection locked="0" hidden="1"/>
    </xf>
    <xf numFmtId="41" fontId="67" fillId="56" borderId="4" xfId="0" applyNumberFormat="1" applyFont="1" applyFill="1" applyBorder="1" applyAlignment="1" applyProtection="1">
      <alignment horizontal="right" vertical="center" shrinkToFit="1"/>
      <protection locked="0" hidden="1"/>
    </xf>
    <xf numFmtId="41" fontId="67" fillId="16" borderId="28" xfId="0" applyNumberFormat="1" applyFont="1" applyFill="1" applyBorder="1" applyAlignment="1" applyProtection="1">
      <alignment horizontal="center" vertical="center"/>
      <protection locked="0" hidden="1"/>
    </xf>
    <xf numFmtId="41" fontId="67" fillId="16" borderId="4" xfId="0" applyNumberFormat="1" applyFont="1" applyFill="1" applyBorder="1" applyAlignment="1" applyProtection="1">
      <alignment horizontal="center" vertical="center"/>
      <protection locked="0" hidden="1"/>
    </xf>
    <xf numFmtId="182" fontId="57" fillId="16" borderId="0" xfId="0" applyNumberFormat="1" applyFont="1" applyFill="1" applyAlignment="1" applyProtection="1">
      <alignment horizontal="left" vertical="center"/>
      <protection locked="0" hidden="1"/>
    </xf>
    <xf numFmtId="182" fontId="57" fillId="16" borderId="0" xfId="0" applyNumberFormat="1" applyFont="1" applyFill="1" applyBorder="1" applyAlignment="1" applyProtection="1">
      <alignment horizontal="left"/>
      <protection locked="0" hidden="1"/>
    </xf>
    <xf numFmtId="182" fontId="57" fillId="16" borderId="0" xfId="0" applyNumberFormat="1" applyFont="1" applyFill="1" applyAlignment="1" applyProtection="1">
      <alignment horizontal="right" vertical="center"/>
      <protection locked="0" hidden="1"/>
    </xf>
    <xf numFmtId="0" fontId="57" fillId="16" borderId="35" xfId="0" applyNumberFormat="1" applyFont="1" applyFill="1" applyBorder="1" applyAlignment="1" applyProtection="1">
      <alignment horizontal="left"/>
      <protection locked="0" hidden="1"/>
    </xf>
    <xf numFmtId="0" fontId="57" fillId="16" borderId="35" xfId="0" applyNumberFormat="1" applyFont="1" applyFill="1" applyBorder="1" applyAlignment="1" applyProtection="1">
      <alignment horizontal="right"/>
      <protection locked="0" hidden="1"/>
    </xf>
    <xf numFmtId="0" fontId="57" fillId="16" borderId="0" xfId="0" applyNumberFormat="1" applyFont="1" applyFill="1" applyBorder="1" applyAlignment="1" applyProtection="1">
      <alignment horizontal="left"/>
      <protection locked="0" hidden="1"/>
    </xf>
    <xf numFmtId="41" fontId="53" fillId="16" borderId="0" xfId="358" applyNumberFormat="1" applyFont="1" applyFill="1" applyAlignment="1" applyProtection="1">
      <alignment horizontal="right" vertical="center"/>
      <protection locked="0" hidden="1"/>
    </xf>
    <xf numFmtId="41" fontId="53" fillId="16" borderId="0" xfId="0" applyNumberFormat="1" applyFont="1" applyFill="1" applyAlignment="1" applyProtection="1">
      <alignment horizontal="right" vertical="center"/>
      <protection locked="0" hidden="1"/>
    </xf>
    <xf numFmtId="41" fontId="53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53" fillId="16" borderId="4" xfId="0" applyNumberFormat="1" applyFont="1" applyFill="1" applyBorder="1" applyAlignment="1" applyProtection="1">
      <alignment horizontal="right" vertical="center"/>
      <protection locked="0" hidden="1"/>
    </xf>
    <xf numFmtId="3" fontId="57" fillId="16" borderId="0" xfId="0" applyNumberFormat="1" applyFont="1" applyFill="1" applyAlignment="1" applyProtection="1">
      <alignment horizontal="left"/>
      <protection locked="0" hidden="1"/>
    </xf>
    <xf numFmtId="3" fontId="57" fillId="16" borderId="0" xfId="0" applyNumberFormat="1" applyFont="1" applyFill="1" applyAlignment="1" applyProtection="1">
      <alignment horizontal="right"/>
      <protection locked="0" hidden="1"/>
    </xf>
    <xf numFmtId="3" fontId="57" fillId="16" borderId="0" xfId="0" applyNumberFormat="1" applyFont="1" applyFill="1" applyBorder="1" applyAlignment="1" applyProtection="1">
      <alignment horizontal="left"/>
      <protection locked="0" hidden="1"/>
    </xf>
    <xf numFmtId="3" fontId="57" fillId="16" borderId="0" xfId="0" applyNumberFormat="1" applyFont="1" applyFill="1" applyBorder="1" applyAlignment="1" applyProtection="1">
      <alignment horizontal="right"/>
      <protection locked="0" hidden="1"/>
    </xf>
    <xf numFmtId="3" fontId="57" fillId="16" borderId="0" xfId="0" applyNumberFormat="1" applyFont="1" applyFill="1" applyAlignment="1" applyProtection="1">
      <alignment horizontal="center"/>
      <protection locked="0" hidden="1"/>
    </xf>
    <xf numFmtId="177" fontId="59" fillId="16" borderId="4" xfId="248" applyFont="1" applyFill="1" applyBorder="1" applyAlignment="1" applyProtection="1">
      <alignment horizontal="center" vertical="center"/>
      <protection locked="0" hidden="1"/>
    </xf>
    <xf numFmtId="0" fontId="57" fillId="16" borderId="35" xfId="0" applyFont="1" applyFill="1" applyBorder="1" applyAlignment="1" applyProtection="1">
      <protection locked="0" hidden="1"/>
    </xf>
    <xf numFmtId="3" fontId="57" fillId="16" borderId="35" xfId="0" applyNumberFormat="1" applyFont="1" applyFill="1" applyBorder="1" applyAlignment="1" applyProtection="1">
      <protection locked="0" hidden="1"/>
    </xf>
    <xf numFmtId="3" fontId="57" fillId="16" borderId="35" xfId="0" applyNumberFormat="1" applyFont="1" applyFill="1" applyBorder="1" applyAlignment="1" applyProtection="1">
      <alignment horizontal="right"/>
      <protection locked="0" hidden="1"/>
    </xf>
    <xf numFmtId="0" fontId="57" fillId="16" borderId="0" xfId="0" applyFont="1" applyFill="1" applyBorder="1" applyAlignment="1" applyProtection="1">
      <alignment horizontal="left" vertical="center"/>
      <protection locked="0" hidden="1"/>
    </xf>
    <xf numFmtId="182" fontId="57" fillId="16" borderId="0" xfId="0" applyNumberFormat="1" applyFont="1" applyFill="1" applyBorder="1" applyAlignment="1" applyProtection="1">
      <alignment horizontal="left" vertical="center"/>
      <protection locked="0" hidden="1"/>
    </xf>
    <xf numFmtId="0" fontId="68" fillId="16" borderId="0" xfId="364" applyFont="1" applyFill="1" applyAlignment="1" applyProtection="1">
      <alignment horizontal="right" vertical="center"/>
      <protection locked="0" hidden="1"/>
    </xf>
    <xf numFmtId="41" fontId="59" fillId="16" borderId="4" xfId="248" applyNumberFormat="1" applyFont="1" applyFill="1" applyBorder="1" applyAlignment="1" applyProtection="1">
      <alignment horizontal="center" vertical="center"/>
      <protection locked="0" hidden="1"/>
    </xf>
    <xf numFmtId="189" fontId="53" fillId="16" borderId="4" xfId="248" applyNumberFormat="1" applyFont="1" applyFill="1" applyBorder="1" applyAlignment="1" applyProtection="1">
      <alignment horizontal="right" vertical="center"/>
      <protection hidden="1"/>
    </xf>
    <xf numFmtId="190" fontId="53" fillId="16" borderId="4" xfId="248" applyNumberFormat="1" applyFont="1" applyFill="1" applyBorder="1" applyAlignment="1" applyProtection="1">
      <alignment horizontal="right" vertical="center"/>
      <protection hidden="1"/>
    </xf>
    <xf numFmtId="0" fontId="53" fillId="16" borderId="0" xfId="0" applyNumberFormat="1" applyFont="1" applyFill="1" applyAlignment="1" applyProtection="1">
      <alignment horizontal="right" vertical="center"/>
      <protection hidden="1"/>
    </xf>
    <xf numFmtId="189" fontId="53" fillId="16" borderId="0" xfId="248" applyNumberFormat="1" applyFont="1" applyFill="1" applyAlignment="1" applyProtection="1">
      <alignment horizontal="right" vertical="center"/>
      <protection locked="0" hidden="1"/>
    </xf>
    <xf numFmtId="189" fontId="53" fillId="16" borderId="4" xfId="248" applyNumberFormat="1" applyFont="1" applyFill="1" applyBorder="1" applyAlignment="1" applyProtection="1">
      <alignment horizontal="right" vertical="center"/>
      <protection locked="0" hidden="1"/>
    </xf>
    <xf numFmtId="190" fontId="53" fillId="16" borderId="0" xfId="248" applyNumberFormat="1" applyFont="1" applyFill="1" applyAlignment="1" applyProtection="1">
      <alignment horizontal="right" vertical="center"/>
      <protection locked="0" hidden="1"/>
    </xf>
    <xf numFmtId="190" fontId="53" fillId="16" borderId="4" xfId="248" applyNumberFormat="1" applyFont="1" applyFill="1" applyBorder="1" applyAlignment="1" applyProtection="1">
      <alignment horizontal="right" vertical="center"/>
      <protection locked="0" hidden="1"/>
    </xf>
    <xf numFmtId="177" fontId="53" fillId="56" borderId="0" xfId="248" applyFont="1" applyFill="1" applyBorder="1" applyAlignment="1" applyProtection="1">
      <alignment horizontal="right" vertical="center"/>
      <protection locked="0" hidden="1"/>
    </xf>
    <xf numFmtId="208" fontId="53" fillId="16" borderId="0" xfId="248" applyNumberFormat="1" applyFont="1" applyFill="1" applyBorder="1" applyAlignment="1" applyProtection="1">
      <alignment horizontal="right" vertical="center"/>
      <protection locked="0" hidden="1"/>
    </xf>
    <xf numFmtId="177" fontId="53" fillId="56" borderId="0" xfId="248" applyFont="1" applyFill="1" applyAlignment="1" applyProtection="1">
      <alignment horizontal="right" vertical="center"/>
      <protection locked="0" hidden="1"/>
    </xf>
    <xf numFmtId="177" fontId="53" fillId="56" borderId="0" xfId="248" applyFont="1" applyFill="1" applyAlignment="1" applyProtection="1">
      <alignment horizontal="right" vertical="center"/>
      <protection locked="0" hidden="1"/>
    </xf>
    <xf numFmtId="41" fontId="53" fillId="58" borderId="0" xfId="359" applyNumberFormat="1" applyFont="1" applyFill="1" applyBorder="1" applyAlignment="1" applyProtection="1">
      <alignment horizontal="center" vertical="center"/>
      <protection hidden="1"/>
    </xf>
    <xf numFmtId="0" fontId="53" fillId="0" borderId="17" xfId="0" applyFont="1" applyBorder="1" applyProtection="1">
      <protection hidden="1"/>
    </xf>
    <xf numFmtId="188" fontId="59" fillId="56" borderId="0" xfId="0" quotePrefix="1" applyNumberFormat="1" applyFont="1" applyFill="1" applyBorder="1" applyAlignment="1" applyProtection="1">
      <alignment horizontal="center" vertical="center"/>
      <protection hidden="1"/>
    </xf>
    <xf numFmtId="0" fontId="53" fillId="16" borderId="0" xfId="0" applyFont="1" applyFill="1" applyBorder="1" applyAlignment="1" applyProtection="1">
      <alignment horizontal="center" vertical="center"/>
      <protection hidden="1"/>
    </xf>
    <xf numFmtId="41" fontId="53" fillId="56" borderId="28" xfId="358" applyNumberFormat="1" applyFont="1" applyFill="1" applyBorder="1" applyAlignment="1" applyProtection="1">
      <alignment horizontal="right" vertical="center"/>
      <protection locked="0" hidden="1"/>
    </xf>
    <xf numFmtId="41" fontId="53" fillId="16" borderId="26" xfId="358" applyNumberFormat="1" applyFont="1" applyFill="1" applyBorder="1" applyAlignment="1" applyProtection="1">
      <alignment horizontal="right" vertical="center"/>
      <protection locked="0" hidden="1"/>
    </xf>
    <xf numFmtId="177" fontId="53" fillId="16" borderId="0" xfId="248" applyFont="1" applyFill="1" applyBorder="1" applyAlignment="1" applyProtection="1">
      <alignment vertical="center"/>
      <protection locked="0" hidden="1"/>
    </xf>
    <xf numFmtId="177" fontId="53" fillId="16" borderId="4" xfId="248" applyFont="1" applyFill="1" applyBorder="1" applyAlignment="1" applyProtection="1">
      <alignment vertical="center"/>
      <protection locked="0" hidden="1"/>
    </xf>
    <xf numFmtId="41" fontId="53" fillId="56" borderId="0" xfId="358" applyNumberFormat="1" applyFont="1" applyFill="1" applyAlignment="1" applyProtection="1">
      <alignment horizontal="right" vertical="center"/>
      <protection locked="0" hidden="1"/>
    </xf>
    <xf numFmtId="41" fontId="53" fillId="56" borderId="4" xfId="0" applyNumberFormat="1" applyFont="1" applyFill="1" applyBorder="1" applyAlignment="1" applyProtection="1">
      <alignment horizontal="right" vertical="center"/>
      <protection locked="0" hidden="1"/>
    </xf>
    <xf numFmtId="0" fontId="59" fillId="16" borderId="0" xfId="0" applyFont="1" applyFill="1" applyBorder="1" applyAlignment="1" applyProtection="1">
      <alignment horizontal="center" vertical="center"/>
      <protection hidden="1"/>
    </xf>
    <xf numFmtId="41" fontId="53" fillId="16" borderId="0" xfId="0" applyNumberFormat="1" applyFont="1" applyFill="1" applyAlignment="1" applyProtection="1">
      <alignment horizontal="right" vertical="center"/>
      <protection hidden="1"/>
    </xf>
    <xf numFmtId="41" fontId="59" fillId="16" borderId="0" xfId="358" applyNumberFormat="1" applyFont="1" applyFill="1" applyAlignment="1" applyProtection="1">
      <alignment horizontal="right" vertical="center"/>
      <protection hidden="1"/>
    </xf>
    <xf numFmtId="0" fontId="57" fillId="16" borderId="0" xfId="0" applyFont="1" applyFill="1" applyBorder="1" applyAlignment="1" applyProtection="1">
      <alignment horizontal="left"/>
      <protection locked="0" hidden="1"/>
    </xf>
    <xf numFmtId="41" fontId="53" fillId="16" borderId="0" xfId="358" applyNumberFormat="1" applyFont="1" applyFill="1" applyAlignment="1" applyProtection="1">
      <alignment horizontal="right" vertical="center"/>
      <protection locked="0" hidden="1"/>
    </xf>
    <xf numFmtId="41" fontId="53" fillId="16" borderId="28" xfId="358" applyNumberFormat="1" applyFont="1" applyFill="1" applyBorder="1" applyAlignment="1" applyProtection="1">
      <alignment horizontal="right" vertical="center"/>
      <protection locked="0" hidden="1"/>
    </xf>
    <xf numFmtId="0" fontId="55" fillId="16" borderId="0" xfId="0" applyFont="1" applyFill="1" applyAlignment="1" applyProtection="1">
      <alignment horizontal="center" vertical="center"/>
      <protection hidden="1"/>
    </xf>
    <xf numFmtId="185" fontId="59" fillId="16" borderId="0" xfId="0" applyNumberFormat="1" applyFont="1" applyFill="1" applyBorder="1" applyAlignment="1" applyProtection="1">
      <alignment vertical="center"/>
      <protection hidden="1"/>
    </xf>
    <xf numFmtId="218" fontId="53" fillId="56" borderId="0" xfId="359" applyNumberFormat="1" applyFont="1" applyFill="1" applyAlignment="1" applyProtection="1">
      <alignment horizontal="right" vertical="center"/>
      <protection hidden="1"/>
    </xf>
    <xf numFmtId="218" fontId="59" fillId="56" borderId="0" xfId="359" applyNumberFormat="1" applyFont="1" applyFill="1" applyAlignment="1" applyProtection="1">
      <alignment horizontal="right" vertical="center"/>
      <protection hidden="1"/>
    </xf>
    <xf numFmtId="218" fontId="53" fillId="56" borderId="0" xfId="359" applyNumberFormat="1" applyFont="1" applyFill="1" applyAlignment="1" applyProtection="1">
      <alignment horizontal="right" vertical="center"/>
      <protection locked="0" hidden="1"/>
    </xf>
    <xf numFmtId="218" fontId="69" fillId="16" borderId="0" xfId="0" applyNumberFormat="1" applyFont="1" applyFill="1" applyAlignment="1" applyProtection="1">
      <alignment horizontal="right" vertical="center"/>
      <protection locked="0" hidden="1"/>
    </xf>
    <xf numFmtId="218" fontId="53" fillId="56" borderId="0" xfId="359" applyNumberFormat="1" applyFont="1" applyFill="1" applyBorder="1" applyAlignment="1" applyProtection="1">
      <alignment horizontal="right" vertical="center"/>
      <protection locked="0" hidden="1"/>
    </xf>
    <xf numFmtId="218" fontId="53" fillId="56" borderId="0" xfId="254" quotePrefix="1" applyNumberFormat="1" applyFont="1" applyFill="1" applyBorder="1" applyAlignment="1" applyProtection="1">
      <alignment horizontal="right" vertical="center" shrinkToFit="1"/>
      <protection locked="0" hidden="1"/>
    </xf>
    <xf numFmtId="218" fontId="53" fillId="56" borderId="0" xfId="355" applyNumberFormat="1" applyFont="1" applyFill="1" applyAlignment="1" applyProtection="1">
      <alignment horizontal="right" vertical="center"/>
      <protection locked="0" hidden="1"/>
    </xf>
    <xf numFmtId="0" fontId="55" fillId="56" borderId="0" xfId="359" applyFont="1" applyFill="1" applyBorder="1" applyAlignment="1" applyProtection="1">
      <alignment horizontal="center" vertical="top"/>
      <protection hidden="1"/>
    </xf>
    <xf numFmtId="49" fontId="53" fillId="16" borderId="18" xfId="0" applyNumberFormat="1" applyFont="1" applyFill="1" applyBorder="1" applyAlignment="1" applyProtection="1">
      <alignment horizontal="center" vertical="center"/>
      <protection hidden="1"/>
    </xf>
    <xf numFmtId="49" fontId="53" fillId="16" borderId="19" xfId="0" applyNumberFormat="1" applyFont="1" applyFill="1" applyBorder="1" applyAlignment="1" applyProtection="1">
      <alignment horizontal="center" vertical="center"/>
      <protection hidden="1"/>
    </xf>
    <xf numFmtId="49" fontId="53" fillId="16" borderId="21" xfId="0" applyNumberFormat="1" applyFont="1" applyFill="1" applyBorder="1" applyAlignment="1" applyProtection="1">
      <alignment horizontal="center" vertical="center"/>
      <protection hidden="1"/>
    </xf>
    <xf numFmtId="49" fontId="53" fillId="16" borderId="22" xfId="0" applyNumberFormat="1" applyFont="1" applyFill="1" applyBorder="1" applyAlignment="1" applyProtection="1">
      <alignment horizontal="center" vertical="center" wrapText="1"/>
      <protection hidden="1"/>
    </xf>
    <xf numFmtId="49" fontId="53" fillId="16" borderId="24" xfId="0" applyNumberFormat="1" applyFont="1" applyFill="1" applyBorder="1" applyAlignment="1" applyProtection="1">
      <alignment horizontal="center" vertical="center"/>
      <protection hidden="1"/>
    </xf>
    <xf numFmtId="49" fontId="53" fillId="16" borderId="25" xfId="0" applyNumberFormat="1" applyFont="1" applyFill="1" applyBorder="1" applyAlignment="1" applyProtection="1">
      <alignment horizontal="center" vertical="center"/>
      <protection hidden="1"/>
    </xf>
    <xf numFmtId="182" fontId="59" fillId="16" borderId="27" xfId="0" quotePrefix="1" applyNumberFormat="1" applyFont="1" applyFill="1" applyBorder="1" applyAlignment="1" applyProtection="1">
      <alignment horizontal="center" vertical="center"/>
      <protection hidden="1"/>
    </xf>
    <xf numFmtId="41" fontId="59" fillId="16" borderId="28" xfId="0" applyNumberFormat="1" applyFont="1" applyFill="1" applyBorder="1" applyAlignment="1" applyProtection="1">
      <alignment horizontal="right" vertical="center"/>
      <protection hidden="1"/>
    </xf>
    <xf numFmtId="41" fontId="59" fillId="16" borderId="4" xfId="0" applyNumberFormat="1" applyFont="1" applyFill="1" applyBorder="1" applyAlignment="1" applyProtection="1">
      <alignment horizontal="right" vertical="center"/>
      <protection locked="0" hidden="1"/>
    </xf>
    <xf numFmtId="41" fontId="59" fillId="16" borderId="27" xfId="0" applyNumberFormat="1" applyFont="1" applyFill="1" applyBorder="1" applyAlignment="1" applyProtection="1">
      <alignment horizontal="right" vertical="center"/>
      <protection locked="0" hidden="1"/>
    </xf>
    <xf numFmtId="182" fontId="59" fillId="16" borderId="4" xfId="0" quotePrefix="1" applyNumberFormat="1" applyFont="1" applyFill="1" applyBorder="1" applyAlignment="1" applyProtection="1">
      <alignment horizontal="center" vertical="center"/>
      <protection hidden="1"/>
    </xf>
    <xf numFmtId="41" fontId="53" fillId="56" borderId="28" xfId="359" applyNumberFormat="1" applyFont="1" applyFill="1" applyBorder="1" applyAlignment="1" applyProtection="1">
      <alignment horizontal="left" vertical="center"/>
      <protection hidden="1"/>
    </xf>
    <xf numFmtId="219" fontId="53" fillId="56" borderId="0" xfId="359" applyNumberFormat="1" applyFont="1" applyFill="1" applyAlignment="1" applyProtection="1">
      <alignment horizontal="right" vertical="center"/>
      <protection hidden="1"/>
    </xf>
    <xf numFmtId="219" fontId="59" fillId="56" borderId="0" xfId="359" applyNumberFormat="1" applyFont="1" applyFill="1" applyAlignment="1" applyProtection="1">
      <alignment horizontal="right" vertical="center"/>
      <protection hidden="1"/>
    </xf>
    <xf numFmtId="219" fontId="53" fillId="56" borderId="0" xfId="359" applyNumberFormat="1" applyFont="1" applyFill="1" applyBorder="1" applyAlignment="1" applyProtection="1">
      <alignment horizontal="center" vertical="center"/>
      <protection hidden="1"/>
    </xf>
    <xf numFmtId="219" fontId="53" fillId="56" borderId="0" xfId="359" applyNumberFormat="1" applyFont="1" applyFill="1" applyAlignment="1" applyProtection="1">
      <alignment horizontal="right" vertical="center"/>
      <protection locked="0" hidden="1"/>
    </xf>
    <xf numFmtId="219" fontId="53" fillId="56" borderId="0" xfId="258" applyNumberFormat="1" applyFont="1" applyFill="1" applyAlignment="1" applyProtection="1">
      <alignment horizontal="right" vertical="center"/>
      <protection locked="0" hidden="1"/>
    </xf>
    <xf numFmtId="219" fontId="53" fillId="56" borderId="0" xfId="359" applyNumberFormat="1" applyFont="1" applyFill="1" applyBorder="1" applyAlignment="1" applyProtection="1">
      <alignment horizontal="right" vertical="center"/>
      <protection locked="0" hidden="1"/>
    </xf>
    <xf numFmtId="219" fontId="53" fillId="56" borderId="0" xfId="355" applyNumberFormat="1" applyFont="1" applyFill="1" applyBorder="1" applyAlignment="1" applyProtection="1">
      <alignment horizontal="right" vertical="center"/>
      <protection locked="0" hidden="1"/>
    </xf>
    <xf numFmtId="219" fontId="53" fillId="56" borderId="0" xfId="355" applyNumberFormat="1" applyFont="1" applyFill="1" applyAlignment="1" applyProtection="1">
      <alignment horizontal="right" vertical="center"/>
      <protection locked="0" hidden="1"/>
    </xf>
    <xf numFmtId="219" fontId="53" fillId="56" borderId="27" xfId="359" applyNumberFormat="1" applyFont="1" applyFill="1" applyBorder="1" applyAlignment="1" applyProtection="1">
      <alignment horizontal="right" vertical="center"/>
      <protection locked="0" hidden="1"/>
    </xf>
    <xf numFmtId="189" fontId="59" fillId="56" borderId="0" xfId="248" applyNumberFormat="1" applyFont="1" applyFill="1" applyAlignment="1" applyProtection="1">
      <alignment horizontal="right" vertical="center"/>
      <protection locked="0" hidden="1"/>
    </xf>
    <xf numFmtId="186" fontId="59" fillId="56" borderId="0" xfId="0" applyNumberFormat="1" applyFont="1" applyFill="1" applyAlignment="1" applyProtection="1">
      <alignment horizontal="right" vertical="center"/>
      <protection hidden="1"/>
    </xf>
    <xf numFmtId="187" fontId="59" fillId="56" borderId="0" xfId="0" applyNumberFormat="1" applyFont="1" applyFill="1" applyAlignment="1" applyProtection="1">
      <alignment horizontal="right" vertical="center"/>
      <protection hidden="1"/>
    </xf>
    <xf numFmtId="206" fontId="65" fillId="56" borderId="0" xfId="363" applyNumberFormat="1" applyFont="1" applyFill="1" applyBorder="1" applyAlignment="1" applyProtection="1">
      <alignment horizontal="right" vertical="center" wrapText="1"/>
      <protection hidden="1"/>
    </xf>
    <xf numFmtId="41" fontId="53" fillId="56" borderId="0" xfId="363" applyNumberFormat="1" applyFont="1" applyFill="1" applyBorder="1" applyAlignment="1" applyProtection="1">
      <alignment horizontal="right" vertical="center"/>
      <protection hidden="1"/>
    </xf>
    <xf numFmtId="206" fontId="65" fillId="56" borderId="38" xfId="363" applyNumberFormat="1" applyFont="1" applyFill="1" applyBorder="1" applyAlignment="1" applyProtection="1">
      <alignment horizontal="right" vertical="center" wrapText="1"/>
      <protection hidden="1"/>
    </xf>
    <xf numFmtId="220" fontId="65" fillId="56" borderId="0" xfId="363" applyNumberFormat="1" applyFont="1" applyFill="1" applyBorder="1" applyAlignment="1" applyProtection="1">
      <alignment horizontal="right" vertical="center" wrapText="1"/>
      <protection hidden="1"/>
    </xf>
    <xf numFmtId="220" fontId="94" fillId="56" borderId="0" xfId="363" applyNumberFormat="1" applyFont="1" applyFill="1" applyBorder="1" applyAlignment="1" applyProtection="1">
      <alignment horizontal="right" vertical="center" wrapText="1"/>
      <protection hidden="1"/>
    </xf>
    <xf numFmtId="220" fontId="53" fillId="56" borderId="0" xfId="363" applyNumberFormat="1" applyFont="1" applyFill="1" applyBorder="1" applyAlignment="1" applyProtection="1">
      <alignment horizontal="right" vertical="center"/>
      <protection hidden="1"/>
    </xf>
    <xf numFmtId="220" fontId="65" fillId="56" borderId="38" xfId="363" applyNumberFormat="1" applyFont="1" applyFill="1" applyBorder="1" applyAlignment="1" applyProtection="1">
      <alignment horizontal="right" vertical="center" wrapText="1"/>
      <protection hidden="1"/>
    </xf>
    <xf numFmtId="206" fontId="59" fillId="56" borderId="0" xfId="363" applyNumberFormat="1" applyFont="1" applyFill="1" applyBorder="1" applyAlignment="1" applyProtection="1">
      <alignment horizontal="right" vertical="center" wrapText="1"/>
      <protection hidden="1"/>
    </xf>
    <xf numFmtId="41" fontId="53" fillId="56" borderId="0" xfId="363" applyNumberFormat="1" applyFont="1" applyFill="1" applyBorder="1" applyAlignment="1" applyProtection="1">
      <alignment horizontal="right" vertical="center" wrapText="1"/>
      <protection hidden="1"/>
    </xf>
    <xf numFmtId="209" fontId="65" fillId="56" borderId="0" xfId="363" applyNumberFormat="1" applyFont="1" applyFill="1" applyBorder="1" applyAlignment="1" applyProtection="1">
      <alignment horizontal="right" vertical="center" wrapText="1"/>
      <protection hidden="1"/>
    </xf>
    <xf numFmtId="206" fontId="92" fillId="56" borderId="0" xfId="363" applyNumberFormat="1" applyFont="1" applyFill="1" applyBorder="1" applyAlignment="1" applyProtection="1">
      <alignment horizontal="right" vertical="center" wrapText="1"/>
      <protection hidden="1"/>
    </xf>
    <xf numFmtId="0" fontId="53" fillId="56" borderId="16" xfId="359" applyFont="1" applyFill="1" applyBorder="1" applyAlignment="1" applyProtection="1">
      <alignment horizontal="center" vertical="center" wrapText="1"/>
      <protection hidden="1"/>
    </xf>
    <xf numFmtId="0" fontId="53" fillId="56" borderId="20" xfId="359" applyFont="1" applyFill="1" applyBorder="1" applyAlignment="1" applyProtection="1">
      <alignment horizontal="center" vertical="center" wrapText="1"/>
      <protection hidden="1"/>
    </xf>
    <xf numFmtId="0" fontId="53" fillId="56" borderId="23" xfId="359" applyFont="1" applyFill="1" applyBorder="1" applyAlignment="1" applyProtection="1">
      <alignment horizontal="center" vertical="center" wrapText="1"/>
      <protection hidden="1"/>
    </xf>
    <xf numFmtId="0" fontId="53" fillId="56" borderId="45" xfId="359" applyFont="1" applyFill="1" applyBorder="1" applyAlignment="1" applyProtection="1">
      <alignment horizontal="center" vertical="center" wrapText="1"/>
      <protection hidden="1"/>
    </xf>
    <xf numFmtId="0" fontId="53" fillId="56" borderId="31" xfId="359" applyFont="1" applyFill="1" applyBorder="1" applyAlignment="1" applyProtection="1">
      <alignment horizontal="center" vertical="center" wrapText="1"/>
      <protection hidden="1"/>
    </xf>
    <xf numFmtId="0" fontId="53" fillId="56" borderId="52" xfId="359" applyFont="1" applyFill="1" applyBorder="1" applyAlignment="1" applyProtection="1">
      <alignment horizontal="center" vertical="center"/>
      <protection hidden="1"/>
    </xf>
    <xf numFmtId="0" fontId="53" fillId="56" borderId="37" xfId="359" applyFont="1" applyFill="1" applyBorder="1" applyAlignment="1" applyProtection="1">
      <alignment horizontal="center" vertical="center"/>
      <protection hidden="1"/>
    </xf>
    <xf numFmtId="0" fontId="53" fillId="56" borderId="41" xfId="359" applyFont="1" applyFill="1" applyBorder="1" applyAlignment="1" applyProtection="1">
      <alignment horizontal="center" vertical="center" wrapText="1"/>
      <protection hidden="1"/>
    </xf>
    <xf numFmtId="0" fontId="53" fillId="56" borderId="43" xfId="359" applyFont="1" applyFill="1" applyBorder="1" applyAlignment="1" applyProtection="1">
      <alignment horizontal="center" vertical="center" wrapText="1"/>
      <protection hidden="1"/>
    </xf>
    <xf numFmtId="0" fontId="54" fillId="56" borderId="0" xfId="359" applyFont="1" applyFill="1" applyBorder="1" applyAlignment="1" applyProtection="1">
      <alignment horizontal="center" vertical="center"/>
      <protection hidden="1"/>
    </xf>
    <xf numFmtId="0" fontId="53" fillId="56" borderId="55" xfId="359" applyFont="1" applyFill="1" applyBorder="1" applyAlignment="1" applyProtection="1">
      <alignment horizontal="center" vertical="center" wrapText="1"/>
      <protection hidden="1"/>
    </xf>
    <xf numFmtId="0" fontId="53" fillId="56" borderId="37" xfId="359" applyFont="1" applyFill="1" applyBorder="1" applyAlignment="1" applyProtection="1">
      <alignment horizontal="center" vertical="center" wrapText="1"/>
      <protection hidden="1"/>
    </xf>
    <xf numFmtId="0" fontId="53" fillId="56" borderId="35" xfId="359" applyFont="1" applyFill="1" applyBorder="1" applyAlignment="1" applyProtection="1">
      <alignment horizontal="center" vertical="center" wrapText="1"/>
      <protection hidden="1"/>
    </xf>
    <xf numFmtId="0" fontId="53" fillId="56" borderId="47" xfId="359" applyFont="1" applyFill="1" applyBorder="1" applyAlignment="1" applyProtection="1">
      <alignment horizontal="center" vertical="center" wrapText="1"/>
      <protection hidden="1"/>
    </xf>
    <xf numFmtId="0" fontId="53" fillId="56" borderId="36" xfId="359" applyFont="1" applyFill="1" applyBorder="1" applyAlignment="1" applyProtection="1">
      <alignment horizontal="center" vertical="center" wrapText="1"/>
      <protection hidden="1"/>
    </xf>
    <xf numFmtId="0" fontId="53" fillId="56" borderId="52" xfId="359" applyFont="1" applyFill="1" applyBorder="1" applyAlignment="1" applyProtection="1">
      <alignment horizontal="center" vertical="center" wrapText="1"/>
      <protection hidden="1"/>
    </xf>
    <xf numFmtId="0" fontId="53" fillId="56" borderId="58" xfId="359" applyFont="1" applyFill="1" applyBorder="1" applyAlignment="1" applyProtection="1">
      <alignment horizontal="center" vertical="center" wrapText="1"/>
      <protection hidden="1"/>
    </xf>
    <xf numFmtId="0" fontId="53" fillId="56" borderId="59" xfId="359" applyFont="1" applyFill="1" applyBorder="1" applyAlignment="1" applyProtection="1">
      <alignment horizontal="center" vertical="center" wrapText="1"/>
      <protection hidden="1"/>
    </xf>
    <xf numFmtId="0" fontId="53" fillId="56" borderId="57" xfId="359" applyFont="1" applyFill="1" applyBorder="1" applyAlignment="1" applyProtection="1">
      <alignment horizontal="center" vertical="center" wrapText="1"/>
      <protection hidden="1"/>
    </xf>
    <xf numFmtId="0" fontId="53" fillId="56" borderId="60" xfId="359" applyFont="1" applyFill="1" applyBorder="1" applyAlignment="1" applyProtection="1">
      <alignment horizontal="center" vertical="center" wrapText="1"/>
      <protection hidden="1"/>
    </xf>
    <xf numFmtId="0" fontId="53" fillId="56" borderId="61" xfId="359" applyFont="1" applyFill="1" applyBorder="1" applyAlignment="1" applyProtection="1">
      <alignment horizontal="center" vertical="center" wrapText="1"/>
      <protection hidden="1"/>
    </xf>
    <xf numFmtId="0" fontId="53" fillId="56" borderId="62" xfId="359" applyFont="1" applyFill="1" applyBorder="1" applyAlignment="1" applyProtection="1">
      <alignment horizontal="center" vertical="center" wrapText="1"/>
      <protection hidden="1"/>
    </xf>
    <xf numFmtId="0" fontId="53" fillId="56" borderId="41" xfId="359" applyFont="1" applyFill="1" applyBorder="1" applyAlignment="1" applyProtection="1">
      <alignment horizontal="center" vertical="center"/>
      <protection hidden="1"/>
    </xf>
    <xf numFmtId="177" fontId="53" fillId="56" borderId="63" xfId="304" applyFont="1" applyFill="1" applyBorder="1" applyAlignment="1" applyProtection="1">
      <alignment horizontal="center" vertical="center" wrapText="1"/>
      <protection hidden="1"/>
    </xf>
    <xf numFmtId="177" fontId="53" fillId="56" borderId="17" xfId="304" applyFont="1" applyFill="1" applyBorder="1" applyAlignment="1" applyProtection="1">
      <alignment horizontal="center" vertical="center" wrapText="1"/>
      <protection hidden="1"/>
    </xf>
    <xf numFmtId="177" fontId="53" fillId="56" borderId="64" xfId="304" applyFont="1" applyFill="1" applyBorder="1" applyAlignment="1" applyProtection="1">
      <alignment horizontal="center" vertical="center" wrapText="1"/>
      <protection hidden="1"/>
    </xf>
    <xf numFmtId="3" fontId="53" fillId="56" borderId="56" xfId="359" applyNumberFormat="1" applyFont="1" applyFill="1" applyBorder="1" applyAlignment="1" applyProtection="1">
      <alignment horizontal="center" vertical="center" wrapText="1"/>
      <protection hidden="1"/>
    </xf>
    <xf numFmtId="3" fontId="53" fillId="56" borderId="55" xfId="359" applyNumberFormat="1" applyFont="1" applyFill="1" applyBorder="1" applyAlignment="1" applyProtection="1">
      <alignment horizontal="center" vertical="center"/>
      <protection hidden="1"/>
    </xf>
    <xf numFmtId="3" fontId="53" fillId="56" borderId="65" xfId="359" applyNumberFormat="1" applyFont="1" applyFill="1" applyBorder="1" applyAlignment="1" applyProtection="1">
      <alignment horizontal="center" vertical="center"/>
      <protection hidden="1"/>
    </xf>
    <xf numFmtId="0" fontId="53" fillId="56" borderId="35" xfId="359" applyFont="1" applyFill="1" applyBorder="1" applyAlignment="1" applyProtection="1">
      <alignment horizontal="center" vertical="center"/>
      <protection hidden="1"/>
    </xf>
    <xf numFmtId="0" fontId="53" fillId="56" borderId="49" xfId="359" applyFont="1" applyFill="1" applyBorder="1" applyAlignment="1" applyProtection="1">
      <alignment horizontal="center" vertical="center"/>
      <protection hidden="1"/>
    </xf>
    <xf numFmtId="0" fontId="53" fillId="56" borderId="36" xfId="359" applyFont="1" applyFill="1" applyBorder="1" applyAlignment="1" applyProtection="1">
      <alignment horizontal="center" vertical="center"/>
      <protection hidden="1"/>
    </xf>
    <xf numFmtId="0" fontId="53" fillId="56" borderId="51" xfId="359" applyFont="1" applyFill="1" applyBorder="1" applyAlignment="1" applyProtection="1">
      <alignment horizontal="center" vertical="center"/>
      <protection hidden="1"/>
    </xf>
    <xf numFmtId="0" fontId="53" fillId="56" borderId="53" xfId="359" applyFont="1" applyFill="1" applyBorder="1" applyAlignment="1" applyProtection="1">
      <alignment horizontal="center" vertical="center" wrapText="1"/>
      <protection hidden="1"/>
    </xf>
    <xf numFmtId="0" fontId="53" fillId="56" borderId="54" xfId="359" applyFont="1" applyFill="1" applyBorder="1" applyAlignment="1" applyProtection="1">
      <alignment horizontal="center" vertical="center" wrapText="1"/>
      <protection hidden="1"/>
    </xf>
    <xf numFmtId="0" fontId="53" fillId="56" borderId="48" xfId="359" applyFont="1" applyFill="1" applyBorder="1" applyAlignment="1" applyProtection="1">
      <alignment horizontal="center" vertical="center" wrapText="1"/>
      <protection hidden="1"/>
    </xf>
    <xf numFmtId="0" fontId="53" fillId="56" borderId="50" xfId="359" applyFont="1" applyFill="1" applyBorder="1" applyAlignment="1" applyProtection="1">
      <alignment horizontal="center" vertical="center" wrapText="1"/>
      <protection hidden="1"/>
    </xf>
    <xf numFmtId="177" fontId="53" fillId="56" borderId="60" xfId="304" applyFont="1" applyFill="1" applyBorder="1" applyAlignment="1" applyProtection="1">
      <alignment horizontal="center" vertical="center" wrapText="1"/>
      <protection hidden="1"/>
    </xf>
    <xf numFmtId="177" fontId="53" fillId="56" borderId="58" xfId="304" applyFont="1" applyFill="1" applyBorder="1" applyAlignment="1" applyProtection="1">
      <alignment horizontal="center" vertical="center" wrapText="1"/>
      <protection hidden="1"/>
    </xf>
    <xf numFmtId="177" fontId="53" fillId="56" borderId="66" xfId="304" applyFont="1" applyFill="1" applyBorder="1" applyAlignment="1" applyProtection="1">
      <alignment horizontal="center" vertical="center" wrapText="1"/>
      <protection hidden="1"/>
    </xf>
    <xf numFmtId="0" fontId="58" fillId="56" borderId="16" xfId="359" applyFont="1" applyFill="1" applyBorder="1" applyAlignment="1" applyProtection="1">
      <alignment horizontal="center" vertical="center" wrapText="1"/>
      <protection hidden="1"/>
    </xf>
    <xf numFmtId="0" fontId="58" fillId="56" borderId="23" xfId="359" applyFont="1" applyFill="1" applyBorder="1" applyAlignment="1" applyProtection="1">
      <alignment horizontal="center" vertical="center" wrapText="1"/>
      <protection hidden="1"/>
    </xf>
    <xf numFmtId="0" fontId="54" fillId="56" borderId="0" xfId="359" applyFont="1" applyFill="1" applyAlignment="1" applyProtection="1">
      <alignment horizontal="center" vertical="center"/>
      <protection hidden="1"/>
    </xf>
    <xf numFmtId="0" fontId="55" fillId="56" borderId="0" xfId="359" applyFont="1" applyFill="1" applyBorder="1" applyAlignment="1" applyProtection="1">
      <alignment horizontal="center" vertical="top"/>
      <protection hidden="1"/>
    </xf>
    <xf numFmtId="41" fontId="59" fillId="56" borderId="0" xfId="359" quotePrefix="1" applyNumberFormat="1" applyFont="1" applyFill="1" applyBorder="1" applyAlignment="1" applyProtection="1">
      <alignment horizontal="center" vertical="center"/>
      <protection hidden="1"/>
    </xf>
    <xf numFmtId="41" fontId="59" fillId="56" borderId="17" xfId="359" quotePrefix="1" applyNumberFormat="1" applyFont="1" applyFill="1" applyBorder="1" applyAlignment="1" applyProtection="1">
      <alignment horizontal="center" vertical="center"/>
      <protection hidden="1"/>
    </xf>
    <xf numFmtId="177" fontId="53" fillId="56" borderId="39" xfId="303" applyFont="1" applyFill="1" applyBorder="1" applyAlignment="1" applyProtection="1">
      <alignment horizontal="center" vertical="center" wrapText="1"/>
      <protection hidden="1"/>
    </xf>
    <xf numFmtId="177" fontId="53" fillId="56" borderId="40" xfId="303" applyFont="1" applyFill="1" applyBorder="1" applyAlignment="1" applyProtection="1">
      <alignment horizontal="center" vertical="center" wrapText="1"/>
      <protection hidden="1"/>
    </xf>
    <xf numFmtId="177" fontId="53" fillId="56" borderId="41" xfId="303" applyFont="1" applyFill="1" applyBorder="1" applyAlignment="1" applyProtection="1">
      <alignment horizontal="center" vertical="center" wrapText="1"/>
      <protection hidden="1"/>
    </xf>
    <xf numFmtId="177" fontId="53" fillId="56" borderId="42" xfId="303" applyFont="1" applyFill="1" applyBorder="1" applyAlignment="1" applyProtection="1">
      <alignment horizontal="center" vertical="center" wrapText="1"/>
      <protection hidden="1"/>
    </xf>
    <xf numFmtId="177" fontId="53" fillId="56" borderId="43" xfId="303" applyFont="1" applyFill="1" applyBorder="1" applyAlignment="1" applyProtection="1">
      <alignment horizontal="center" vertical="center" wrapText="1"/>
      <protection hidden="1"/>
    </xf>
    <xf numFmtId="177" fontId="53" fillId="56" borderId="44" xfId="303" applyFont="1" applyFill="1" applyBorder="1" applyAlignment="1" applyProtection="1">
      <alignment horizontal="center" vertical="center" wrapText="1"/>
      <protection hidden="1"/>
    </xf>
    <xf numFmtId="41" fontId="53" fillId="56" borderId="0" xfId="359" quotePrefix="1" applyNumberFormat="1" applyFont="1" applyFill="1" applyBorder="1" applyAlignment="1" applyProtection="1">
      <alignment horizontal="center" vertical="center"/>
      <protection hidden="1"/>
    </xf>
    <xf numFmtId="41" fontId="53" fillId="56" borderId="17" xfId="359" quotePrefix="1" applyNumberFormat="1" applyFont="1" applyFill="1" applyBorder="1" applyAlignment="1" applyProtection="1">
      <alignment horizontal="center" vertical="center"/>
      <protection hidden="1"/>
    </xf>
    <xf numFmtId="0" fontId="53" fillId="56" borderId="46" xfId="359" applyFont="1" applyFill="1" applyBorder="1" applyAlignment="1" applyProtection="1">
      <alignment horizontal="center" vertical="center" wrapText="1"/>
      <protection hidden="1"/>
    </xf>
    <xf numFmtId="0" fontId="53" fillId="56" borderId="47" xfId="359" applyFont="1" applyFill="1" applyBorder="1" applyAlignment="1" applyProtection="1">
      <alignment horizontal="center" vertical="center"/>
      <protection hidden="1"/>
    </xf>
    <xf numFmtId="0" fontId="53" fillId="56" borderId="49" xfId="359" applyFont="1" applyFill="1" applyBorder="1" applyAlignment="1" applyProtection="1">
      <alignment horizontal="center" vertical="center" wrapText="1"/>
      <protection hidden="1"/>
    </xf>
    <xf numFmtId="0" fontId="53" fillId="56" borderId="51" xfId="359" applyFont="1" applyFill="1" applyBorder="1" applyAlignment="1" applyProtection="1">
      <alignment horizontal="center" vertical="center" wrapText="1"/>
      <protection hidden="1"/>
    </xf>
    <xf numFmtId="0" fontId="53" fillId="56" borderId="39" xfId="359" applyFont="1" applyFill="1" applyBorder="1" applyAlignment="1" applyProtection="1">
      <alignment horizontal="center" vertical="center" wrapText="1"/>
      <protection hidden="1"/>
    </xf>
    <xf numFmtId="0" fontId="53" fillId="56" borderId="56" xfId="359" applyFont="1" applyFill="1" applyBorder="1" applyAlignment="1" applyProtection="1">
      <alignment horizontal="center" vertical="center" wrapText="1"/>
      <protection hidden="1"/>
    </xf>
    <xf numFmtId="0" fontId="53" fillId="56" borderId="6" xfId="359" applyFont="1" applyFill="1" applyBorder="1" applyAlignment="1" applyProtection="1">
      <alignment horizontal="center" vertical="center" wrapText="1"/>
      <protection hidden="1"/>
    </xf>
    <xf numFmtId="0" fontId="53" fillId="56" borderId="85" xfId="359" applyFont="1" applyFill="1" applyBorder="1" applyAlignment="1" applyProtection="1">
      <alignment horizontal="center" vertical="center" wrapText="1"/>
      <protection hidden="1"/>
    </xf>
    <xf numFmtId="0" fontId="53" fillId="56" borderId="32" xfId="359" applyFont="1" applyFill="1" applyBorder="1" applyAlignment="1" applyProtection="1">
      <alignment horizontal="center" vertical="center" wrapText="1"/>
      <protection hidden="1"/>
    </xf>
    <xf numFmtId="49" fontId="53" fillId="16" borderId="16" xfId="304" applyNumberFormat="1" applyFont="1" applyFill="1" applyBorder="1" applyAlignment="1" applyProtection="1">
      <alignment horizontal="center" vertical="center" wrapText="1"/>
      <protection hidden="1"/>
    </xf>
    <xf numFmtId="49" fontId="53" fillId="16" borderId="20" xfId="304" applyNumberFormat="1" applyFont="1" applyFill="1" applyBorder="1" applyAlignment="1" applyProtection="1">
      <alignment horizontal="center" vertical="center"/>
      <protection hidden="1"/>
    </xf>
    <xf numFmtId="49" fontId="53" fillId="16" borderId="23" xfId="304" applyNumberFormat="1" applyFont="1" applyFill="1" applyBorder="1" applyAlignment="1" applyProtection="1">
      <alignment horizontal="center" vertical="center"/>
      <protection hidden="1"/>
    </xf>
    <xf numFmtId="0" fontId="53" fillId="16" borderId="39" xfId="0" applyFont="1" applyFill="1" applyBorder="1" applyAlignment="1" applyProtection="1">
      <alignment horizontal="center" vertical="center" wrapText="1"/>
      <protection hidden="1"/>
    </xf>
    <xf numFmtId="0" fontId="53" fillId="16" borderId="41" xfId="0" applyFont="1" applyFill="1" applyBorder="1" applyAlignment="1" applyProtection="1">
      <alignment horizontal="center" vertical="center"/>
      <protection hidden="1"/>
    </xf>
    <xf numFmtId="0" fontId="53" fillId="16" borderId="43" xfId="0" applyFont="1" applyFill="1" applyBorder="1" applyAlignment="1" applyProtection="1">
      <alignment horizontal="center" vertical="center"/>
      <protection hidden="1"/>
    </xf>
    <xf numFmtId="0" fontId="53" fillId="16" borderId="68" xfId="0" applyFont="1" applyFill="1" applyBorder="1" applyAlignment="1" applyProtection="1">
      <alignment horizontal="center" vertical="center" wrapText="1"/>
      <protection hidden="1"/>
    </xf>
    <xf numFmtId="0" fontId="53" fillId="16" borderId="45" xfId="0" applyFont="1" applyFill="1" applyBorder="1" applyAlignment="1" applyProtection="1">
      <alignment horizontal="center" vertical="center" wrapText="1"/>
      <protection hidden="1"/>
    </xf>
    <xf numFmtId="0" fontId="53" fillId="16" borderId="31" xfId="0" applyFont="1" applyFill="1" applyBorder="1" applyAlignment="1" applyProtection="1">
      <alignment horizontal="center" vertical="center" wrapText="1"/>
      <protection hidden="1"/>
    </xf>
    <xf numFmtId="49" fontId="53" fillId="16" borderId="16" xfId="0" applyNumberFormat="1" applyFont="1" applyFill="1" applyBorder="1" applyAlignment="1" applyProtection="1">
      <alignment horizontal="center" vertical="center" wrapText="1"/>
      <protection hidden="1"/>
    </xf>
    <xf numFmtId="49" fontId="53" fillId="16" borderId="20" xfId="0" applyNumberFormat="1" applyFont="1" applyFill="1" applyBorder="1" applyAlignment="1" applyProtection="1">
      <alignment horizontal="center" vertical="center" wrapText="1"/>
      <protection hidden="1"/>
    </xf>
    <xf numFmtId="49" fontId="53" fillId="16" borderId="23" xfId="0" applyNumberFormat="1" applyFont="1" applyFill="1" applyBorder="1" applyAlignment="1" applyProtection="1">
      <alignment horizontal="center" vertical="center" wrapText="1"/>
      <protection hidden="1"/>
    </xf>
    <xf numFmtId="0" fontId="53" fillId="16" borderId="59" xfId="0" applyFont="1" applyFill="1" applyBorder="1" applyAlignment="1" applyProtection="1">
      <alignment horizontal="center" vertical="center" wrapText="1"/>
      <protection hidden="1"/>
    </xf>
    <xf numFmtId="0" fontId="53" fillId="16" borderId="57" xfId="0" applyFont="1" applyFill="1" applyBorder="1" applyAlignment="1" applyProtection="1">
      <alignment horizontal="center" vertical="center" wrapText="1"/>
      <protection hidden="1"/>
    </xf>
    <xf numFmtId="0" fontId="54" fillId="16" borderId="0" xfId="0" applyFont="1" applyFill="1" applyAlignment="1" applyProtection="1">
      <alignment horizontal="center" vertical="center"/>
      <protection hidden="1"/>
    </xf>
    <xf numFmtId="3" fontId="53" fillId="16" borderId="56" xfId="0" applyNumberFormat="1" applyFont="1" applyFill="1" applyBorder="1" applyAlignment="1" applyProtection="1">
      <alignment horizontal="center" vertical="center" wrapText="1"/>
      <protection hidden="1"/>
    </xf>
    <xf numFmtId="3" fontId="53" fillId="16" borderId="55" xfId="0" applyNumberFormat="1" applyFont="1" applyFill="1" applyBorder="1" applyAlignment="1" applyProtection="1">
      <alignment horizontal="center" vertical="center"/>
      <protection hidden="1"/>
    </xf>
    <xf numFmtId="3" fontId="53" fillId="16" borderId="65" xfId="0" applyNumberFormat="1" applyFont="1" applyFill="1" applyBorder="1" applyAlignment="1" applyProtection="1">
      <alignment horizontal="center" vertical="center"/>
      <protection hidden="1"/>
    </xf>
    <xf numFmtId="49" fontId="53" fillId="16" borderId="20" xfId="0" applyNumberFormat="1" applyFont="1" applyFill="1" applyBorder="1" applyAlignment="1" applyProtection="1">
      <alignment horizontal="center" vertical="center"/>
      <protection hidden="1"/>
    </xf>
    <xf numFmtId="49" fontId="53" fillId="16" borderId="23" xfId="0" applyNumberFormat="1" applyFont="1" applyFill="1" applyBorder="1" applyAlignment="1" applyProtection="1">
      <alignment horizontal="center" vertical="center"/>
      <protection hidden="1"/>
    </xf>
    <xf numFmtId="49" fontId="53" fillId="16" borderId="52" xfId="0" applyNumberFormat="1" applyFont="1" applyFill="1" applyBorder="1" applyAlignment="1" applyProtection="1">
      <alignment horizontal="center" vertical="center" wrapText="1"/>
      <protection hidden="1"/>
    </xf>
    <xf numFmtId="49" fontId="53" fillId="16" borderId="32" xfId="0" applyNumberFormat="1" applyFont="1" applyFill="1" applyBorder="1" applyAlignment="1" applyProtection="1">
      <alignment horizontal="center" vertical="center" wrapText="1"/>
      <protection hidden="1"/>
    </xf>
    <xf numFmtId="49" fontId="53" fillId="16" borderId="18" xfId="0" applyNumberFormat="1" applyFont="1" applyFill="1" applyBorder="1" applyAlignment="1" applyProtection="1">
      <alignment horizontal="center" vertical="center" wrapText="1"/>
      <protection hidden="1"/>
    </xf>
    <xf numFmtId="49" fontId="53" fillId="16" borderId="21" xfId="0" applyNumberFormat="1" applyFont="1" applyFill="1" applyBorder="1" applyAlignment="1" applyProtection="1">
      <alignment horizontal="center" vertical="center"/>
      <protection hidden="1"/>
    </xf>
    <xf numFmtId="49" fontId="53" fillId="16" borderId="24" xfId="0" applyNumberFormat="1" applyFont="1" applyFill="1" applyBorder="1" applyAlignment="1" applyProtection="1">
      <alignment horizontal="center" vertical="center"/>
      <protection hidden="1"/>
    </xf>
    <xf numFmtId="49" fontId="53" fillId="16" borderId="53" xfId="0" applyNumberFormat="1" applyFont="1" applyFill="1" applyBorder="1" applyAlignment="1" applyProtection="1">
      <alignment horizontal="center" vertical="center" wrapText="1"/>
      <protection hidden="1"/>
    </xf>
    <xf numFmtId="49" fontId="53" fillId="16" borderId="67" xfId="0" applyNumberFormat="1" applyFont="1" applyFill="1" applyBorder="1" applyAlignment="1" applyProtection="1">
      <alignment horizontal="center" vertical="center" wrapText="1"/>
      <protection hidden="1"/>
    </xf>
    <xf numFmtId="49" fontId="53" fillId="16" borderId="54" xfId="0" applyNumberFormat="1" applyFont="1" applyFill="1" applyBorder="1" applyAlignment="1" applyProtection="1">
      <alignment horizontal="center" vertical="center" wrapText="1"/>
      <protection hidden="1"/>
    </xf>
    <xf numFmtId="0" fontId="53" fillId="16" borderId="60" xfId="0" applyFont="1" applyFill="1" applyBorder="1" applyAlignment="1" applyProtection="1">
      <alignment horizontal="center" vertical="center" wrapText="1"/>
      <protection hidden="1"/>
    </xf>
    <xf numFmtId="49" fontId="53" fillId="16" borderId="45" xfId="0" applyNumberFormat="1" applyFont="1" applyFill="1" applyBorder="1" applyAlignment="1" applyProtection="1">
      <alignment horizontal="center" vertical="center" wrapText="1"/>
      <protection hidden="1"/>
    </xf>
    <xf numFmtId="49" fontId="53" fillId="16" borderId="31" xfId="0" applyNumberFormat="1" applyFont="1" applyFill="1" applyBorder="1" applyAlignment="1" applyProtection="1">
      <alignment horizontal="center" vertical="center" wrapText="1"/>
      <protection hidden="1"/>
    </xf>
    <xf numFmtId="49" fontId="53" fillId="16" borderId="21" xfId="0" applyNumberFormat="1" applyFont="1" applyFill="1" applyBorder="1" applyAlignment="1" applyProtection="1">
      <alignment horizontal="center" vertical="center" wrapText="1"/>
      <protection hidden="1"/>
    </xf>
    <xf numFmtId="49" fontId="53" fillId="16" borderId="24" xfId="0" applyNumberFormat="1" applyFont="1" applyFill="1" applyBorder="1" applyAlignment="1" applyProtection="1">
      <alignment horizontal="center" vertical="center" wrapText="1"/>
      <protection hidden="1"/>
    </xf>
    <xf numFmtId="0" fontId="53" fillId="16" borderId="68" xfId="0" applyFont="1" applyFill="1" applyBorder="1" applyAlignment="1" applyProtection="1">
      <alignment horizontal="center" vertical="center"/>
      <protection hidden="1"/>
    </xf>
    <xf numFmtId="0" fontId="53" fillId="16" borderId="59" xfId="0" applyFont="1" applyFill="1" applyBorder="1" applyAlignment="1" applyProtection="1">
      <alignment horizontal="center" vertical="center"/>
      <protection hidden="1"/>
    </xf>
    <xf numFmtId="0" fontId="53" fillId="16" borderId="45" xfId="0" applyFont="1" applyFill="1" applyBorder="1" applyAlignment="1" applyProtection="1">
      <alignment horizontal="center" vertical="center"/>
      <protection hidden="1"/>
    </xf>
    <xf numFmtId="0" fontId="53" fillId="16" borderId="31" xfId="0" applyFont="1" applyFill="1" applyBorder="1" applyAlignment="1" applyProtection="1">
      <alignment horizontal="center" vertical="center"/>
      <protection hidden="1"/>
    </xf>
    <xf numFmtId="0" fontId="54" fillId="16" borderId="0" xfId="0" applyFont="1" applyFill="1" applyBorder="1" applyAlignment="1" applyProtection="1">
      <alignment horizontal="center" vertical="center"/>
      <protection hidden="1"/>
    </xf>
    <xf numFmtId="177" fontId="53" fillId="56" borderId="60" xfId="306" applyFont="1" applyFill="1" applyBorder="1" applyAlignment="1" applyProtection="1">
      <alignment horizontal="center" vertical="center" wrapText="1"/>
      <protection hidden="1"/>
    </xf>
    <xf numFmtId="177" fontId="53" fillId="16" borderId="58" xfId="306" applyFont="1" applyFill="1" applyBorder="1" applyAlignment="1" applyProtection="1">
      <alignment horizontal="center" vertical="center"/>
      <protection hidden="1"/>
    </xf>
    <xf numFmtId="177" fontId="53" fillId="16" borderId="66" xfId="306" applyFont="1" applyFill="1" applyBorder="1" applyAlignment="1" applyProtection="1">
      <alignment horizontal="center" vertical="center"/>
      <protection hidden="1"/>
    </xf>
    <xf numFmtId="0" fontId="53" fillId="16" borderId="41" xfId="0" applyFont="1" applyFill="1" applyBorder="1" applyAlignment="1" applyProtection="1">
      <alignment horizontal="center" vertical="center" wrapText="1"/>
      <protection hidden="1"/>
    </xf>
    <xf numFmtId="0" fontId="53" fillId="16" borderId="43" xfId="0" applyFont="1" applyFill="1" applyBorder="1" applyAlignment="1" applyProtection="1">
      <alignment horizontal="center" vertical="center" wrapText="1"/>
      <protection hidden="1"/>
    </xf>
    <xf numFmtId="0" fontId="53" fillId="16" borderId="69" xfId="0" applyFont="1" applyFill="1" applyBorder="1" applyAlignment="1" applyProtection="1">
      <alignment horizontal="center" vertical="center" wrapText="1"/>
      <protection hidden="1"/>
    </xf>
    <xf numFmtId="0" fontId="53" fillId="16" borderId="52" xfId="0" applyFont="1" applyFill="1" applyBorder="1" applyAlignment="1" applyProtection="1">
      <alignment horizontal="center" vertical="center"/>
      <protection hidden="1"/>
    </xf>
    <xf numFmtId="0" fontId="53" fillId="16" borderId="32" xfId="0" applyFont="1" applyFill="1" applyBorder="1" applyAlignment="1" applyProtection="1">
      <alignment horizontal="center" vertical="center"/>
      <protection hidden="1"/>
    </xf>
    <xf numFmtId="0" fontId="53" fillId="16" borderId="40" xfId="0" applyFont="1" applyFill="1" applyBorder="1" applyAlignment="1" applyProtection="1">
      <alignment horizontal="center" vertical="center" wrapText="1"/>
      <protection hidden="1"/>
    </xf>
    <xf numFmtId="177" fontId="53" fillId="16" borderId="56" xfId="306" applyFont="1" applyFill="1" applyBorder="1" applyAlignment="1" applyProtection="1">
      <alignment horizontal="center" vertical="center" wrapText="1"/>
      <protection hidden="1"/>
    </xf>
    <xf numFmtId="177" fontId="53" fillId="16" borderId="55" xfId="306" applyFont="1" applyFill="1" applyBorder="1" applyAlignment="1" applyProtection="1">
      <alignment horizontal="center" vertical="center"/>
      <protection hidden="1"/>
    </xf>
    <xf numFmtId="177" fontId="53" fillId="16" borderId="65" xfId="306" applyFont="1" applyFill="1" applyBorder="1" applyAlignment="1" applyProtection="1">
      <alignment horizontal="center" vertical="center"/>
      <protection hidden="1"/>
    </xf>
    <xf numFmtId="0" fontId="53" fillId="16" borderId="70" xfId="0" applyFont="1" applyFill="1" applyBorder="1" applyAlignment="1" applyProtection="1">
      <alignment horizontal="center" vertical="center" wrapText="1"/>
      <protection hidden="1"/>
    </xf>
    <xf numFmtId="184" fontId="53" fillId="16" borderId="42" xfId="0" applyNumberFormat="1" applyFont="1" applyFill="1" applyBorder="1" applyAlignment="1" applyProtection="1">
      <alignment horizontal="center" vertical="center" wrapText="1"/>
      <protection hidden="1"/>
    </xf>
    <xf numFmtId="184" fontId="53" fillId="16" borderId="42" xfId="0" applyNumberFormat="1" applyFont="1" applyFill="1" applyBorder="1" applyAlignment="1" applyProtection="1">
      <alignment horizontal="center" vertical="center"/>
      <protection hidden="1"/>
    </xf>
    <xf numFmtId="184" fontId="53" fillId="16" borderId="44" xfId="0" applyNumberFormat="1" applyFont="1" applyFill="1" applyBorder="1" applyAlignment="1" applyProtection="1">
      <alignment horizontal="center" vertical="center"/>
      <protection hidden="1"/>
    </xf>
    <xf numFmtId="0" fontId="57" fillId="16" borderId="0" xfId="0" applyFont="1" applyFill="1" applyBorder="1" applyAlignment="1" applyProtection="1">
      <alignment horizontal="right"/>
      <protection locked="0" hidden="1"/>
    </xf>
    <xf numFmtId="181" fontId="53" fillId="16" borderId="16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23" xfId="0" applyNumberFormat="1" applyFont="1" applyFill="1" applyBorder="1" applyAlignment="1" applyProtection="1">
      <alignment horizontal="center" vertical="center"/>
      <protection hidden="1"/>
    </xf>
    <xf numFmtId="181" fontId="54" fillId="16" borderId="0" xfId="0" applyNumberFormat="1" applyFont="1" applyFill="1" applyAlignment="1" applyProtection="1">
      <alignment horizontal="center" vertical="center"/>
      <protection hidden="1"/>
    </xf>
    <xf numFmtId="181" fontId="55" fillId="16" borderId="0" xfId="0" applyNumberFormat="1" applyFont="1" applyFill="1" applyAlignment="1" applyProtection="1">
      <alignment horizontal="center" vertical="center"/>
      <protection hidden="1"/>
    </xf>
    <xf numFmtId="177" fontId="53" fillId="16" borderId="48" xfId="304" applyFont="1" applyFill="1" applyBorder="1" applyAlignment="1" applyProtection="1">
      <alignment horizontal="center" vertical="center" wrapText="1"/>
      <protection hidden="1"/>
    </xf>
    <xf numFmtId="177" fontId="53" fillId="16" borderId="26" xfId="304" applyFont="1" applyFill="1" applyBorder="1" applyAlignment="1" applyProtection="1">
      <alignment horizontal="center" vertical="center" wrapText="1"/>
      <protection hidden="1"/>
    </xf>
    <xf numFmtId="177" fontId="53" fillId="16" borderId="71" xfId="304" applyFont="1" applyFill="1" applyBorder="1" applyAlignment="1" applyProtection="1">
      <alignment horizontal="center" vertical="center" wrapText="1"/>
      <protection hidden="1"/>
    </xf>
    <xf numFmtId="181" fontId="53" fillId="16" borderId="61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73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36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74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53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18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47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51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54" xfId="0" applyNumberFormat="1" applyFont="1" applyFill="1" applyBorder="1" applyAlignment="1" applyProtection="1">
      <alignment horizontal="center" vertical="center" wrapText="1"/>
      <protection hidden="1"/>
    </xf>
    <xf numFmtId="0" fontId="53" fillId="16" borderId="57" xfId="0" applyFont="1" applyFill="1" applyBorder="1" applyAlignment="1" applyProtection="1">
      <alignment horizontal="center" vertical="center"/>
      <protection hidden="1"/>
    </xf>
    <xf numFmtId="0" fontId="53" fillId="16" borderId="60" xfId="0" applyFont="1" applyFill="1" applyBorder="1" applyAlignment="1" applyProtection="1">
      <alignment horizontal="center" vertical="center"/>
      <protection hidden="1"/>
    </xf>
    <xf numFmtId="181" fontId="53" fillId="16" borderId="24" xfId="0" applyNumberFormat="1" applyFont="1" applyFill="1" applyBorder="1" applyAlignment="1" applyProtection="1">
      <alignment horizontal="center" vertical="center"/>
      <protection hidden="1"/>
    </xf>
    <xf numFmtId="177" fontId="53" fillId="56" borderId="72" xfId="304" applyFont="1" applyFill="1" applyBorder="1" applyAlignment="1" applyProtection="1">
      <alignment horizontal="center" vertical="center" wrapText="1"/>
      <protection hidden="1"/>
    </xf>
    <xf numFmtId="177" fontId="53" fillId="56" borderId="29" xfId="304" applyFont="1" applyFill="1" applyBorder="1" applyAlignment="1" applyProtection="1">
      <alignment horizontal="center" vertical="center" wrapText="1"/>
      <protection hidden="1"/>
    </xf>
    <xf numFmtId="177" fontId="53" fillId="56" borderId="30" xfId="304" applyFont="1" applyFill="1" applyBorder="1" applyAlignment="1" applyProtection="1">
      <alignment horizontal="center" vertical="center" wrapText="1"/>
      <protection hidden="1"/>
    </xf>
    <xf numFmtId="181" fontId="53" fillId="16" borderId="23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41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43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70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45" xfId="0" applyNumberFormat="1" applyFont="1" applyFill="1" applyBorder="1" applyAlignment="1" applyProtection="1">
      <alignment horizontal="center" vertical="center"/>
      <protection hidden="1"/>
    </xf>
    <xf numFmtId="181" fontId="53" fillId="16" borderId="31" xfId="0" applyNumberFormat="1" applyFont="1" applyFill="1" applyBorder="1" applyAlignment="1" applyProtection="1">
      <alignment horizontal="center" vertical="center"/>
      <protection hidden="1"/>
    </xf>
    <xf numFmtId="181" fontId="53" fillId="16" borderId="75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42" xfId="0" applyNumberFormat="1" applyFont="1" applyFill="1" applyBorder="1" applyAlignment="1" applyProtection="1">
      <alignment horizontal="center" vertical="center"/>
      <protection hidden="1"/>
    </xf>
    <xf numFmtId="181" fontId="53" fillId="16" borderId="44" xfId="0" applyNumberFormat="1" applyFont="1" applyFill="1" applyBorder="1" applyAlignment="1" applyProtection="1">
      <alignment horizontal="center" vertical="center"/>
      <protection hidden="1"/>
    </xf>
    <xf numFmtId="0" fontId="53" fillId="16" borderId="4" xfId="0" applyFont="1" applyFill="1" applyBorder="1" applyAlignment="1" applyProtection="1">
      <alignment horizontal="right" vertical="center"/>
      <protection hidden="1"/>
    </xf>
    <xf numFmtId="181" fontId="53" fillId="56" borderId="70" xfId="0" applyNumberFormat="1" applyFont="1" applyFill="1" applyBorder="1" applyAlignment="1" applyProtection="1">
      <alignment horizontal="center" vertical="center" wrapText="1"/>
      <protection hidden="1"/>
    </xf>
    <xf numFmtId="181" fontId="53" fillId="56" borderId="45" xfId="0" applyNumberFormat="1" applyFont="1" applyFill="1" applyBorder="1" applyAlignment="1" applyProtection="1">
      <alignment horizontal="center" vertical="center"/>
      <protection hidden="1"/>
    </xf>
    <xf numFmtId="181" fontId="53" fillId="56" borderId="31" xfId="0" applyNumberFormat="1" applyFont="1" applyFill="1" applyBorder="1" applyAlignment="1" applyProtection="1">
      <alignment horizontal="center" vertical="center"/>
      <protection hidden="1"/>
    </xf>
    <xf numFmtId="181" fontId="53" fillId="16" borderId="52" xfId="0" applyNumberFormat="1" applyFont="1" applyFill="1" applyBorder="1" applyAlignment="1" applyProtection="1">
      <alignment horizontal="center" vertical="center"/>
      <protection hidden="1"/>
    </xf>
    <xf numFmtId="181" fontId="53" fillId="16" borderId="32" xfId="0" applyNumberFormat="1" applyFont="1" applyFill="1" applyBorder="1" applyAlignment="1" applyProtection="1">
      <alignment horizontal="center" vertical="center"/>
      <protection hidden="1"/>
    </xf>
    <xf numFmtId="0" fontId="53" fillId="16" borderId="56" xfId="0" applyFont="1" applyFill="1" applyBorder="1" applyAlignment="1" applyProtection="1">
      <alignment horizontal="center" vertical="center"/>
      <protection hidden="1"/>
    </xf>
    <xf numFmtId="181" fontId="53" fillId="56" borderId="39" xfId="360" applyNumberFormat="1" applyFont="1" applyFill="1" applyBorder="1" applyAlignment="1" applyProtection="1">
      <alignment horizontal="center" vertical="center" wrapText="1"/>
      <protection hidden="1"/>
    </xf>
    <xf numFmtId="181" fontId="53" fillId="56" borderId="68" xfId="360" applyNumberFormat="1" applyFont="1" applyFill="1" applyBorder="1" applyAlignment="1" applyProtection="1">
      <alignment horizontal="center" vertical="center"/>
      <protection hidden="1"/>
    </xf>
    <xf numFmtId="181" fontId="53" fillId="56" borderId="18" xfId="360" applyNumberFormat="1" applyFont="1" applyFill="1" applyBorder="1" applyAlignment="1" applyProtection="1">
      <alignment horizontal="center" vertical="center"/>
      <protection hidden="1"/>
    </xf>
    <xf numFmtId="181" fontId="53" fillId="56" borderId="45" xfId="360" applyNumberFormat="1" applyFont="1" applyFill="1" applyBorder="1" applyAlignment="1" applyProtection="1">
      <alignment horizontal="center" vertical="center"/>
      <protection hidden="1"/>
    </xf>
    <xf numFmtId="0" fontId="53" fillId="56" borderId="51" xfId="360" applyFont="1" applyFill="1" applyBorder="1" applyAlignment="1" applyProtection="1">
      <alignment horizontal="center" vertical="center" wrapText="1"/>
      <protection hidden="1"/>
    </xf>
    <xf numFmtId="0" fontId="53" fillId="56" borderId="41" xfId="360" applyFont="1" applyFill="1" applyBorder="1" applyAlignment="1" applyProtection="1">
      <alignment horizontal="center" vertical="center" wrapText="1"/>
      <protection hidden="1"/>
    </xf>
    <xf numFmtId="0" fontId="53" fillId="56" borderId="43" xfId="360" applyFont="1" applyFill="1" applyBorder="1" applyAlignment="1" applyProtection="1">
      <alignment horizontal="center" vertical="center" wrapText="1"/>
      <protection hidden="1"/>
    </xf>
    <xf numFmtId="0" fontId="53" fillId="56" borderId="45" xfId="360" applyFont="1" applyFill="1" applyBorder="1" applyAlignment="1" applyProtection="1">
      <alignment horizontal="center" vertical="center" wrapText="1"/>
      <protection hidden="1"/>
    </xf>
    <xf numFmtId="0" fontId="53" fillId="56" borderId="45" xfId="360" applyFont="1" applyFill="1" applyBorder="1" applyAlignment="1" applyProtection="1">
      <alignment horizontal="center" vertical="center"/>
      <protection hidden="1"/>
    </xf>
    <xf numFmtId="0" fontId="53" fillId="56" borderId="31" xfId="360" applyFont="1" applyFill="1" applyBorder="1" applyAlignment="1" applyProtection="1">
      <alignment horizontal="center" vertical="center"/>
      <protection hidden="1"/>
    </xf>
    <xf numFmtId="181" fontId="53" fillId="56" borderId="45" xfId="360" applyNumberFormat="1" applyFont="1" applyFill="1" applyBorder="1" applyAlignment="1" applyProtection="1">
      <alignment horizontal="center" vertical="center" wrapText="1"/>
      <protection hidden="1"/>
    </xf>
    <xf numFmtId="181" fontId="53" fillId="56" borderId="31" xfId="360" applyNumberFormat="1" applyFont="1" applyFill="1" applyBorder="1" applyAlignment="1" applyProtection="1">
      <alignment horizontal="center" vertical="center" wrapText="1"/>
      <protection hidden="1"/>
    </xf>
    <xf numFmtId="49" fontId="54" fillId="56" borderId="0" xfId="360" applyNumberFormat="1" applyFont="1" applyFill="1" applyAlignment="1" applyProtection="1">
      <alignment horizontal="center" vertical="center"/>
      <protection hidden="1"/>
    </xf>
    <xf numFmtId="181" fontId="53" fillId="56" borderId="68" xfId="360" applyNumberFormat="1" applyFont="1" applyFill="1" applyBorder="1" applyAlignment="1" applyProtection="1">
      <alignment horizontal="center" vertical="center" wrapText="1"/>
      <protection hidden="1"/>
    </xf>
    <xf numFmtId="181" fontId="53" fillId="56" borderId="16" xfId="360" applyNumberFormat="1" applyFont="1" applyFill="1" applyBorder="1" applyAlignment="1" applyProtection="1">
      <alignment horizontal="center" vertical="center"/>
      <protection hidden="1"/>
    </xf>
    <xf numFmtId="49" fontId="53" fillId="56" borderId="68" xfId="360" applyNumberFormat="1" applyFont="1" applyFill="1" applyBorder="1" applyAlignment="1" applyProtection="1">
      <alignment horizontal="center" vertical="center" wrapText="1"/>
      <protection hidden="1"/>
    </xf>
    <xf numFmtId="49" fontId="53" fillId="56" borderId="59" xfId="360" applyNumberFormat="1" applyFont="1" applyFill="1" applyBorder="1" applyAlignment="1" applyProtection="1">
      <alignment horizontal="center" vertical="center" wrapText="1"/>
      <protection hidden="1"/>
    </xf>
    <xf numFmtId="49" fontId="53" fillId="56" borderId="16" xfId="360" applyNumberFormat="1" applyFont="1" applyFill="1" applyBorder="1" applyAlignment="1" applyProtection="1">
      <alignment horizontal="center" vertical="center" wrapText="1"/>
      <protection hidden="1"/>
    </xf>
    <xf numFmtId="49" fontId="53" fillId="56" borderId="45" xfId="360" applyNumberFormat="1" applyFont="1" applyFill="1" applyBorder="1" applyAlignment="1" applyProtection="1">
      <alignment horizontal="center" vertical="center" wrapText="1"/>
      <protection hidden="1"/>
    </xf>
    <xf numFmtId="49" fontId="53" fillId="56" borderId="52" xfId="360" applyNumberFormat="1" applyFont="1" applyFill="1" applyBorder="1" applyAlignment="1" applyProtection="1">
      <alignment horizontal="center" vertical="center" wrapText="1"/>
      <protection hidden="1"/>
    </xf>
    <xf numFmtId="49" fontId="53" fillId="56" borderId="63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17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64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39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41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43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70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45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31" xfId="363" applyNumberFormat="1" applyFont="1" applyFill="1" applyBorder="1" applyAlignment="1" applyProtection="1">
      <alignment horizontal="center" vertical="center" wrapText="1"/>
      <protection hidden="1"/>
    </xf>
    <xf numFmtId="0" fontId="53" fillId="56" borderId="82" xfId="363" applyFont="1" applyFill="1" applyBorder="1" applyAlignment="1" applyProtection="1">
      <alignment horizontal="center" vertical="center" wrapText="1"/>
      <protection hidden="1"/>
    </xf>
    <xf numFmtId="0" fontId="53" fillId="56" borderId="68" xfId="363" applyFont="1" applyFill="1" applyBorder="1" applyAlignment="1" applyProtection="1">
      <alignment horizontal="center" vertical="center"/>
      <protection hidden="1"/>
    </xf>
    <xf numFmtId="0" fontId="53" fillId="56" borderId="59" xfId="363" applyFont="1" applyFill="1" applyBorder="1" applyAlignment="1" applyProtection="1">
      <alignment horizontal="center" vertical="center"/>
      <protection hidden="1"/>
    </xf>
    <xf numFmtId="0" fontId="53" fillId="56" borderId="83" xfId="363" applyFont="1" applyFill="1" applyBorder="1" applyAlignment="1" applyProtection="1">
      <alignment horizontal="center" vertical="center"/>
      <protection hidden="1"/>
    </xf>
    <xf numFmtId="0" fontId="53" fillId="56" borderId="45" xfId="363" applyFont="1" applyFill="1" applyBorder="1" applyAlignment="1" applyProtection="1">
      <alignment horizontal="center" vertical="center"/>
      <protection hidden="1"/>
    </xf>
    <xf numFmtId="0" fontId="53" fillId="56" borderId="52" xfId="363" applyFont="1" applyFill="1" applyBorder="1" applyAlignment="1" applyProtection="1">
      <alignment horizontal="center" vertical="center"/>
      <protection hidden="1"/>
    </xf>
    <xf numFmtId="0" fontId="53" fillId="56" borderId="84" xfId="363" applyFont="1" applyFill="1" applyBorder="1" applyAlignment="1" applyProtection="1">
      <alignment horizontal="center" vertical="center"/>
      <protection hidden="1"/>
    </xf>
    <xf numFmtId="0" fontId="53" fillId="56" borderId="6" xfId="363" applyFont="1" applyFill="1" applyBorder="1" applyAlignment="1" applyProtection="1">
      <alignment horizontal="center" vertical="center"/>
      <protection hidden="1"/>
    </xf>
    <xf numFmtId="0" fontId="53" fillId="56" borderId="85" xfId="363" applyFont="1" applyFill="1" applyBorder="1" applyAlignment="1" applyProtection="1">
      <alignment horizontal="center" vertical="center"/>
      <protection hidden="1"/>
    </xf>
    <xf numFmtId="181" fontId="53" fillId="56" borderId="31" xfId="360" applyNumberFormat="1" applyFont="1" applyFill="1" applyBorder="1" applyAlignment="1" applyProtection="1">
      <alignment horizontal="center" vertical="center"/>
      <protection hidden="1"/>
    </xf>
    <xf numFmtId="0" fontId="53" fillId="56" borderId="31" xfId="360" applyFont="1" applyFill="1" applyBorder="1" applyAlignment="1" applyProtection="1">
      <alignment horizontal="center" vertical="center" wrapText="1"/>
      <protection hidden="1"/>
    </xf>
    <xf numFmtId="49" fontId="53" fillId="56" borderId="52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32" xfId="363" applyNumberFormat="1" applyFont="1" applyFill="1" applyBorder="1" applyAlignment="1" applyProtection="1">
      <alignment horizontal="center" vertical="center" wrapText="1"/>
      <protection hidden="1"/>
    </xf>
    <xf numFmtId="181" fontId="53" fillId="56" borderId="59" xfId="360" applyNumberFormat="1" applyFont="1" applyFill="1" applyBorder="1" applyAlignment="1" applyProtection="1">
      <alignment horizontal="center" vertical="center"/>
      <protection hidden="1"/>
    </xf>
    <xf numFmtId="181" fontId="53" fillId="56" borderId="52" xfId="360" applyNumberFormat="1" applyFont="1" applyFill="1" applyBorder="1" applyAlignment="1" applyProtection="1">
      <alignment horizontal="center" vertical="center"/>
      <protection hidden="1"/>
    </xf>
    <xf numFmtId="181" fontId="53" fillId="56" borderId="52" xfId="360" applyNumberFormat="1" applyFont="1" applyFill="1" applyBorder="1" applyAlignment="1" applyProtection="1">
      <alignment horizontal="center" vertical="center" wrapText="1"/>
      <protection hidden="1"/>
    </xf>
    <xf numFmtId="181" fontId="53" fillId="56" borderId="32" xfId="360" applyNumberFormat="1" applyFont="1" applyFill="1" applyBorder="1" applyAlignment="1" applyProtection="1">
      <alignment horizontal="center" vertical="center" wrapText="1"/>
      <protection hidden="1"/>
    </xf>
    <xf numFmtId="0" fontId="53" fillId="56" borderId="20" xfId="360" applyFont="1" applyFill="1" applyBorder="1" applyAlignment="1" applyProtection="1">
      <alignment horizontal="center" vertical="center" wrapText="1"/>
      <protection hidden="1"/>
    </xf>
    <xf numFmtId="0" fontId="53" fillId="56" borderId="23" xfId="360" applyFont="1" applyFill="1" applyBorder="1" applyAlignment="1" applyProtection="1">
      <alignment horizontal="center" vertical="center" wrapText="1"/>
      <protection hidden="1"/>
    </xf>
    <xf numFmtId="49" fontId="53" fillId="56" borderId="76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77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78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79" xfId="363" applyNumberFormat="1" applyFont="1" applyFill="1" applyBorder="1" applyAlignment="1" applyProtection="1">
      <alignment horizontal="center" vertical="center" wrapText="1"/>
      <protection hidden="1"/>
    </xf>
    <xf numFmtId="181" fontId="53" fillId="56" borderId="16" xfId="360" applyNumberFormat="1" applyFont="1" applyFill="1" applyBorder="1" applyAlignment="1" applyProtection="1">
      <alignment horizontal="center" vertical="center" wrapText="1"/>
      <protection hidden="1"/>
    </xf>
    <xf numFmtId="181" fontId="53" fillId="56" borderId="20" xfId="360" applyNumberFormat="1" applyFont="1" applyFill="1" applyBorder="1" applyAlignment="1" applyProtection="1">
      <alignment horizontal="center" vertical="center" wrapText="1"/>
      <protection hidden="1"/>
    </xf>
    <xf numFmtId="181" fontId="53" fillId="56" borderId="23" xfId="360" applyNumberFormat="1" applyFont="1" applyFill="1" applyBorder="1" applyAlignment="1" applyProtection="1">
      <alignment horizontal="center" vertical="center" wrapText="1"/>
      <protection hidden="1"/>
    </xf>
    <xf numFmtId="181" fontId="53" fillId="56" borderId="53" xfId="360" applyNumberFormat="1" applyFont="1" applyFill="1" applyBorder="1" applyAlignment="1" applyProtection="1">
      <alignment horizontal="center" vertical="center" wrapText="1"/>
      <protection hidden="1"/>
    </xf>
    <xf numFmtId="181" fontId="53" fillId="56" borderId="67" xfId="360" applyNumberFormat="1" applyFont="1" applyFill="1" applyBorder="1" applyAlignment="1" applyProtection="1">
      <alignment horizontal="center" vertical="center" wrapText="1"/>
      <protection hidden="1"/>
    </xf>
    <xf numFmtId="181" fontId="53" fillId="56" borderId="54" xfId="360" applyNumberFormat="1" applyFont="1" applyFill="1" applyBorder="1" applyAlignment="1" applyProtection="1">
      <alignment horizontal="center" vertical="center" wrapText="1"/>
      <protection hidden="1"/>
    </xf>
    <xf numFmtId="49" fontId="53" fillId="56" borderId="80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81" xfId="363" applyNumberFormat="1" applyFont="1" applyFill="1" applyBorder="1" applyAlignment="1" applyProtection="1">
      <alignment horizontal="center" vertical="center" wrapText="1"/>
      <protection hidden="1"/>
    </xf>
    <xf numFmtId="0" fontId="53" fillId="56" borderId="86" xfId="363" applyFont="1" applyFill="1" applyBorder="1" applyAlignment="1" applyProtection="1">
      <alignment horizontal="center" vertical="center" wrapText="1"/>
      <protection hidden="1"/>
    </xf>
    <xf numFmtId="0" fontId="53" fillId="56" borderId="86" xfId="363" applyFont="1" applyFill="1" applyBorder="1" applyAlignment="1" applyProtection="1">
      <alignment horizontal="center" vertical="center"/>
      <protection hidden="1"/>
    </xf>
    <xf numFmtId="0" fontId="53" fillId="56" borderId="87" xfId="363" applyFont="1" applyFill="1" applyBorder="1" applyAlignment="1" applyProtection="1">
      <alignment horizontal="center" vertical="center"/>
      <protection hidden="1"/>
    </xf>
    <xf numFmtId="0" fontId="53" fillId="56" borderId="88" xfId="363" applyFont="1" applyFill="1" applyBorder="1" applyAlignment="1" applyProtection="1">
      <alignment horizontal="center" vertical="center"/>
      <protection hidden="1"/>
    </xf>
    <xf numFmtId="0" fontId="53" fillId="56" borderId="76" xfId="363" applyFont="1" applyFill="1" applyBorder="1" applyAlignment="1" applyProtection="1">
      <alignment horizontal="center" vertical="center"/>
      <protection hidden="1"/>
    </xf>
    <xf numFmtId="0" fontId="53" fillId="56" borderId="80" xfId="363" applyFont="1" applyFill="1" applyBorder="1" applyAlignment="1" applyProtection="1">
      <alignment horizontal="center" vertical="center"/>
      <protection hidden="1"/>
    </xf>
    <xf numFmtId="49" fontId="53" fillId="56" borderId="89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90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91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48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26" xfId="363" applyNumberFormat="1" applyFont="1" applyFill="1" applyBorder="1" applyAlignment="1" applyProtection="1">
      <alignment horizontal="center" vertical="center" wrapText="1"/>
      <protection hidden="1"/>
    </xf>
    <xf numFmtId="49" fontId="53" fillId="56" borderId="71" xfId="363" applyNumberFormat="1" applyFont="1" applyFill="1" applyBorder="1" applyAlignment="1" applyProtection="1">
      <alignment horizontal="center" vertical="center" wrapText="1"/>
      <protection hidden="1"/>
    </xf>
    <xf numFmtId="181" fontId="53" fillId="56" borderId="48" xfId="360" applyNumberFormat="1" applyFont="1" applyFill="1" applyBorder="1" applyAlignment="1" applyProtection="1">
      <alignment horizontal="center" vertical="center" wrapText="1"/>
      <protection hidden="1"/>
    </xf>
    <xf numFmtId="181" fontId="53" fillId="56" borderId="35" xfId="360" applyNumberFormat="1" applyFont="1" applyFill="1" applyBorder="1" applyAlignment="1" applyProtection="1">
      <alignment horizontal="center" vertical="center" wrapText="1"/>
      <protection hidden="1"/>
    </xf>
    <xf numFmtId="181" fontId="53" fillId="56" borderId="26" xfId="360" applyNumberFormat="1" applyFont="1" applyFill="1" applyBorder="1" applyAlignment="1" applyProtection="1">
      <alignment horizontal="center" vertical="center" wrapText="1"/>
      <protection hidden="1"/>
    </xf>
    <xf numFmtId="181" fontId="53" fillId="56" borderId="0" xfId="360" applyNumberFormat="1" applyFont="1" applyFill="1" applyBorder="1" applyAlignment="1" applyProtection="1">
      <alignment horizontal="center" vertical="center" wrapText="1"/>
      <protection hidden="1"/>
    </xf>
    <xf numFmtId="181" fontId="53" fillId="56" borderId="18" xfId="360" applyNumberFormat="1" applyFont="1" applyFill="1" applyBorder="1" applyAlignment="1" applyProtection="1">
      <alignment horizontal="center" vertical="center" wrapText="1"/>
      <protection hidden="1"/>
    </xf>
    <xf numFmtId="181" fontId="53" fillId="56" borderId="21" xfId="360" applyNumberFormat="1" applyFont="1" applyFill="1" applyBorder="1" applyAlignment="1" applyProtection="1">
      <alignment horizontal="center" vertical="center" wrapText="1"/>
      <protection hidden="1"/>
    </xf>
    <xf numFmtId="181" fontId="53" fillId="56" borderId="24" xfId="360" applyNumberFormat="1" applyFont="1" applyFill="1" applyBorder="1" applyAlignment="1" applyProtection="1">
      <alignment horizontal="center" vertical="center" wrapText="1"/>
      <protection hidden="1"/>
    </xf>
    <xf numFmtId="0" fontId="53" fillId="56" borderId="35" xfId="360" applyFont="1" applyFill="1" applyBorder="1" applyAlignment="1" applyProtection="1">
      <alignment horizontal="center" vertical="center" wrapText="1"/>
      <protection hidden="1"/>
    </xf>
    <xf numFmtId="0" fontId="53" fillId="56" borderId="35" xfId="360" applyFont="1" applyFill="1" applyBorder="1" applyAlignment="1" applyProtection="1">
      <alignment horizontal="center" vertical="center"/>
      <protection hidden="1"/>
    </xf>
    <xf numFmtId="0" fontId="53" fillId="56" borderId="49" xfId="360" applyFont="1" applyFill="1" applyBorder="1" applyAlignment="1" applyProtection="1">
      <alignment horizontal="center" vertical="center"/>
      <protection hidden="1"/>
    </xf>
    <xf numFmtId="0" fontId="53" fillId="56" borderId="0" xfId="360" applyFont="1" applyFill="1" applyBorder="1" applyAlignment="1" applyProtection="1">
      <alignment horizontal="center" vertical="center"/>
      <protection hidden="1"/>
    </xf>
    <xf numFmtId="0" fontId="53" fillId="56" borderId="21" xfId="360" applyFont="1" applyFill="1" applyBorder="1" applyAlignment="1" applyProtection="1">
      <alignment horizontal="center" vertical="center"/>
      <protection hidden="1"/>
    </xf>
    <xf numFmtId="181" fontId="53" fillId="56" borderId="20" xfId="360" applyNumberFormat="1" applyFont="1" applyFill="1" applyBorder="1" applyAlignment="1" applyProtection="1">
      <alignment horizontal="center" vertical="center"/>
      <protection hidden="1"/>
    </xf>
    <xf numFmtId="181" fontId="53" fillId="56" borderId="23" xfId="360" applyNumberFormat="1" applyFont="1" applyFill="1" applyBorder="1" applyAlignment="1" applyProtection="1">
      <alignment horizontal="center" vertical="center"/>
      <protection hidden="1"/>
    </xf>
    <xf numFmtId="0" fontId="53" fillId="56" borderId="46" xfId="360" applyFont="1" applyFill="1" applyBorder="1" applyAlignment="1" applyProtection="1">
      <alignment horizontal="center" vertical="center" wrapText="1"/>
      <protection hidden="1"/>
    </xf>
    <xf numFmtId="0" fontId="53" fillId="56" borderId="67" xfId="360" applyFont="1" applyFill="1" applyBorder="1" applyAlignment="1" applyProtection="1">
      <alignment horizontal="center" vertical="center"/>
      <protection hidden="1"/>
    </xf>
    <xf numFmtId="0" fontId="53" fillId="56" borderId="39" xfId="360" applyFont="1" applyFill="1" applyBorder="1" applyAlignment="1" applyProtection="1">
      <alignment horizontal="center" vertical="center" wrapText="1"/>
      <protection hidden="1"/>
    </xf>
    <xf numFmtId="0" fontId="53" fillId="56" borderId="68" xfId="360" applyFont="1" applyFill="1" applyBorder="1" applyAlignment="1" applyProtection="1">
      <alignment horizontal="center" vertical="center"/>
      <protection hidden="1"/>
    </xf>
    <xf numFmtId="0" fontId="53" fillId="56" borderId="18" xfId="360" applyFont="1" applyFill="1" applyBorder="1" applyAlignment="1" applyProtection="1">
      <alignment horizontal="center" vertical="center"/>
      <protection hidden="1"/>
    </xf>
    <xf numFmtId="181" fontId="53" fillId="56" borderId="51" xfId="360" applyNumberFormat="1" applyFont="1" applyFill="1" applyBorder="1" applyAlignment="1" applyProtection="1">
      <alignment horizontal="center" vertical="center"/>
      <protection hidden="1"/>
    </xf>
    <xf numFmtId="181" fontId="53" fillId="56" borderId="41" xfId="360" applyNumberFormat="1" applyFont="1" applyFill="1" applyBorder="1" applyAlignment="1" applyProtection="1">
      <alignment horizontal="center" vertical="center"/>
      <protection hidden="1"/>
    </xf>
    <xf numFmtId="181" fontId="53" fillId="56" borderId="43" xfId="360" applyNumberFormat="1" applyFont="1" applyFill="1" applyBorder="1" applyAlignment="1" applyProtection="1">
      <alignment horizontal="center" vertical="center"/>
      <protection hidden="1"/>
    </xf>
    <xf numFmtId="0" fontId="53" fillId="56" borderId="68" xfId="360" applyFont="1" applyFill="1" applyBorder="1" applyAlignment="1" applyProtection="1">
      <alignment horizontal="center" vertical="center" wrapText="1"/>
      <protection hidden="1"/>
    </xf>
    <xf numFmtId="0" fontId="53" fillId="56" borderId="16" xfId="360" applyFont="1" applyFill="1" applyBorder="1" applyAlignment="1" applyProtection="1">
      <alignment horizontal="center" vertical="center" wrapText="1"/>
      <protection hidden="1"/>
    </xf>
    <xf numFmtId="181" fontId="53" fillId="56" borderId="70" xfId="360" applyNumberFormat="1" applyFont="1" applyFill="1" applyBorder="1" applyAlignment="1" applyProtection="1">
      <alignment horizontal="center" vertical="center" wrapText="1"/>
      <protection hidden="1"/>
    </xf>
    <xf numFmtId="0" fontId="57" fillId="56" borderId="0" xfId="363" applyFont="1" applyFill="1" applyAlignment="1" applyProtection="1">
      <alignment horizontal="left" vertical="center" wrapText="1"/>
      <protection hidden="1"/>
    </xf>
    <xf numFmtId="49" fontId="57" fillId="56" borderId="0" xfId="360" applyNumberFormat="1" applyFont="1" applyFill="1" applyBorder="1" applyAlignment="1" applyProtection="1">
      <alignment horizontal="left"/>
      <protection hidden="1"/>
    </xf>
    <xf numFmtId="49" fontId="53" fillId="56" borderId="70" xfId="360" applyNumberFormat="1" applyFont="1" applyFill="1" applyBorder="1" applyAlignment="1" applyProtection="1">
      <alignment horizontal="center" vertical="center" wrapText="1"/>
      <protection hidden="1"/>
    </xf>
    <xf numFmtId="49" fontId="53" fillId="56" borderId="31" xfId="360" applyNumberFormat="1" applyFont="1" applyFill="1" applyBorder="1" applyAlignment="1" applyProtection="1">
      <alignment horizontal="center" vertical="center" wrapText="1"/>
      <protection hidden="1"/>
    </xf>
    <xf numFmtId="0" fontId="54" fillId="56" borderId="0" xfId="363" applyFont="1" applyFill="1" applyAlignment="1" applyProtection="1">
      <alignment horizontal="center" vertical="center"/>
      <protection hidden="1"/>
    </xf>
    <xf numFmtId="49" fontId="55" fillId="16" borderId="0" xfId="0" applyNumberFormat="1" applyFont="1" applyFill="1" applyAlignment="1" applyProtection="1">
      <alignment horizontal="center" vertical="center"/>
      <protection hidden="1"/>
    </xf>
    <xf numFmtId="49" fontId="54" fillId="16" borderId="0" xfId="0" applyNumberFormat="1" applyFont="1" applyFill="1" applyAlignment="1" applyProtection="1">
      <alignment horizontal="center" vertical="center"/>
      <protection hidden="1"/>
    </xf>
    <xf numFmtId="181" fontId="53" fillId="16" borderId="46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69" xfId="0" applyNumberFormat="1" applyFont="1" applyFill="1" applyBorder="1" applyAlignment="1" applyProtection="1">
      <alignment horizontal="center" vertical="center" wrapText="1"/>
      <protection hidden="1"/>
    </xf>
    <xf numFmtId="49" fontId="53" fillId="16" borderId="48" xfId="304" applyNumberFormat="1" applyFont="1" applyFill="1" applyBorder="1" applyAlignment="1" applyProtection="1">
      <alignment horizontal="center" vertical="center" wrapText="1"/>
      <protection hidden="1"/>
    </xf>
    <xf numFmtId="49" fontId="53" fillId="16" borderId="71" xfId="304" applyNumberFormat="1" applyFont="1" applyFill="1" applyBorder="1" applyAlignment="1" applyProtection="1">
      <alignment horizontal="center" vertical="center" wrapText="1"/>
      <protection hidden="1"/>
    </xf>
    <xf numFmtId="181" fontId="53" fillId="16" borderId="49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24" xfId="0" applyNumberFormat="1" applyFont="1" applyFill="1" applyBorder="1" applyAlignment="1" applyProtection="1">
      <alignment horizontal="center" vertical="center" wrapText="1"/>
      <protection hidden="1"/>
    </xf>
    <xf numFmtId="49" fontId="53" fillId="16" borderId="63" xfId="304" applyNumberFormat="1" applyFont="1" applyFill="1" applyBorder="1" applyAlignment="1" applyProtection="1">
      <alignment horizontal="center" vertical="center" wrapText="1"/>
      <protection hidden="1"/>
    </xf>
    <xf numFmtId="49" fontId="53" fillId="16" borderId="64" xfId="304" applyNumberFormat="1" applyFont="1" applyFill="1" applyBorder="1" applyAlignment="1" applyProtection="1">
      <alignment horizontal="center" vertical="center" wrapText="1"/>
      <protection hidden="1"/>
    </xf>
    <xf numFmtId="181" fontId="53" fillId="16" borderId="72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30" xfId="0" applyNumberFormat="1" applyFont="1" applyFill="1" applyBorder="1" applyAlignment="1" applyProtection="1">
      <alignment horizontal="center" vertical="center" wrapText="1"/>
      <protection hidden="1"/>
    </xf>
    <xf numFmtId="41" fontId="53" fillId="16" borderId="56" xfId="0" applyNumberFormat="1" applyFont="1" applyFill="1" applyBorder="1" applyAlignment="1" applyProtection="1">
      <alignment horizontal="center" vertical="center"/>
      <protection hidden="1"/>
    </xf>
    <xf numFmtId="41" fontId="53" fillId="16" borderId="57" xfId="0" applyNumberFormat="1" applyFont="1" applyFill="1" applyBorder="1" applyAlignment="1" applyProtection="1">
      <alignment horizontal="center" vertical="center"/>
      <protection hidden="1"/>
    </xf>
    <xf numFmtId="41" fontId="53" fillId="16" borderId="45" xfId="0" applyNumberFormat="1" applyFont="1" applyFill="1" applyBorder="1" applyAlignment="1" applyProtection="1">
      <alignment horizontal="center" vertical="center" wrapText="1"/>
      <protection hidden="1"/>
    </xf>
    <xf numFmtId="41" fontId="53" fillId="16" borderId="53" xfId="0" applyNumberFormat="1" applyFont="1" applyFill="1" applyBorder="1" applyAlignment="1" applyProtection="1">
      <alignment horizontal="center" vertical="center" wrapText="1"/>
      <protection hidden="1"/>
    </xf>
    <xf numFmtId="41" fontId="53" fillId="16" borderId="18" xfId="0" applyNumberFormat="1" applyFont="1" applyFill="1" applyBorder="1" applyAlignment="1" applyProtection="1">
      <alignment horizontal="center" vertical="center" wrapText="1"/>
      <protection hidden="1"/>
    </xf>
    <xf numFmtId="41" fontId="53" fillId="16" borderId="67" xfId="0" applyNumberFormat="1" applyFont="1" applyFill="1" applyBorder="1" applyAlignment="1" applyProtection="1">
      <alignment horizontal="center" vertical="center" wrapText="1"/>
      <protection hidden="1"/>
    </xf>
    <xf numFmtId="41" fontId="53" fillId="16" borderId="21" xfId="0" applyNumberFormat="1" applyFont="1" applyFill="1" applyBorder="1" applyAlignment="1" applyProtection="1">
      <alignment horizontal="center" vertical="center" wrapText="1"/>
      <protection hidden="1"/>
    </xf>
    <xf numFmtId="41" fontId="53" fillId="16" borderId="47" xfId="0" applyNumberFormat="1" applyFont="1" applyFill="1" applyBorder="1" applyAlignment="1" applyProtection="1">
      <alignment horizontal="center" vertical="center" wrapText="1"/>
      <protection hidden="1"/>
    </xf>
    <xf numFmtId="41" fontId="53" fillId="16" borderId="51" xfId="0" applyNumberFormat="1" applyFont="1" applyFill="1" applyBorder="1" applyAlignment="1" applyProtection="1">
      <alignment horizontal="center" vertical="center" wrapText="1"/>
      <protection hidden="1"/>
    </xf>
    <xf numFmtId="41" fontId="53" fillId="16" borderId="31" xfId="0" applyNumberFormat="1" applyFont="1" applyFill="1" applyBorder="1" applyAlignment="1" applyProtection="1">
      <alignment horizontal="center" vertical="center" wrapText="1"/>
      <protection hidden="1"/>
    </xf>
    <xf numFmtId="41" fontId="53" fillId="16" borderId="61" xfId="0" applyNumberFormat="1" applyFont="1" applyFill="1" applyBorder="1" applyAlignment="1" applyProtection="1">
      <alignment horizontal="center" vertical="center" wrapText="1"/>
      <protection hidden="1"/>
    </xf>
    <xf numFmtId="41" fontId="53" fillId="16" borderId="0" xfId="0" applyNumberFormat="1" applyFont="1" applyFill="1" applyBorder="1" applyAlignment="1" applyProtection="1">
      <alignment horizontal="center" vertical="center" wrapText="1"/>
      <protection hidden="1"/>
    </xf>
    <xf numFmtId="41" fontId="53" fillId="16" borderId="36" xfId="0" applyNumberFormat="1" applyFont="1" applyFill="1" applyBorder="1" applyAlignment="1" applyProtection="1">
      <alignment horizontal="center" vertical="center" wrapText="1"/>
      <protection hidden="1"/>
    </xf>
    <xf numFmtId="41" fontId="53" fillId="16" borderId="54" xfId="0" applyNumberFormat="1" applyFont="1" applyFill="1" applyBorder="1" applyAlignment="1" applyProtection="1">
      <alignment horizontal="center" vertical="center" wrapText="1"/>
      <protection hidden="1"/>
    </xf>
    <xf numFmtId="41" fontId="53" fillId="16" borderId="16" xfId="0" applyNumberFormat="1" applyFont="1" applyFill="1" applyBorder="1" applyAlignment="1" applyProtection="1">
      <alignment horizontal="center" vertical="center" wrapText="1"/>
      <protection hidden="1"/>
    </xf>
    <xf numFmtId="41" fontId="53" fillId="16" borderId="20" xfId="0" applyNumberFormat="1" applyFont="1" applyFill="1" applyBorder="1" applyAlignment="1" applyProtection="1">
      <alignment horizontal="center" vertical="center" wrapText="1"/>
      <protection hidden="1"/>
    </xf>
    <xf numFmtId="41" fontId="53" fillId="16" borderId="23" xfId="0" applyNumberFormat="1" applyFont="1" applyFill="1" applyBorder="1" applyAlignment="1" applyProtection="1">
      <alignment horizontal="center" vertical="center" wrapText="1"/>
      <protection hidden="1"/>
    </xf>
    <xf numFmtId="41" fontId="53" fillId="16" borderId="1" xfId="0" applyNumberFormat="1" applyFont="1" applyFill="1" applyBorder="1" applyAlignment="1" applyProtection="1">
      <alignment horizontal="center" vertical="center"/>
      <protection hidden="1"/>
    </xf>
    <xf numFmtId="0" fontId="53" fillId="16" borderId="1" xfId="0" applyFont="1" applyFill="1" applyBorder="1" applyAlignment="1" applyProtection="1">
      <alignment horizontal="center" vertical="center"/>
      <protection hidden="1"/>
    </xf>
    <xf numFmtId="41" fontId="53" fillId="16" borderId="60" xfId="305" applyNumberFormat="1" applyFont="1" applyFill="1" applyBorder="1" applyAlignment="1" applyProtection="1">
      <alignment horizontal="center" vertical="center" wrapText="1"/>
      <protection hidden="1"/>
    </xf>
    <xf numFmtId="41" fontId="53" fillId="16" borderId="58" xfId="305" applyNumberFormat="1" applyFont="1" applyFill="1" applyBorder="1" applyAlignment="1" applyProtection="1">
      <alignment horizontal="center" vertical="center"/>
      <protection hidden="1"/>
    </xf>
    <xf numFmtId="41" fontId="53" fillId="16" borderId="66" xfId="305" applyNumberFormat="1" applyFont="1" applyFill="1" applyBorder="1" applyAlignment="1" applyProtection="1">
      <alignment horizontal="center" vertical="center"/>
      <protection hidden="1"/>
    </xf>
    <xf numFmtId="0" fontId="53" fillId="16" borderId="41" xfId="0" applyNumberFormat="1" applyFont="1" applyFill="1" applyBorder="1" applyAlignment="1" applyProtection="1">
      <alignment horizontal="center" vertical="center" wrapText="1"/>
      <protection hidden="1"/>
    </xf>
    <xf numFmtId="0" fontId="53" fillId="16" borderId="45" xfId="0" applyNumberFormat="1" applyFont="1" applyFill="1" applyBorder="1" applyAlignment="1" applyProtection="1">
      <alignment horizontal="center" vertical="center"/>
      <protection hidden="1"/>
    </xf>
    <xf numFmtId="0" fontId="53" fillId="16" borderId="41" xfId="0" applyNumberFormat="1" applyFont="1" applyFill="1" applyBorder="1" applyAlignment="1" applyProtection="1">
      <alignment horizontal="center" vertical="center"/>
      <protection hidden="1"/>
    </xf>
    <xf numFmtId="0" fontId="53" fillId="16" borderId="45" xfId="0" applyNumberFormat="1" applyFont="1" applyFill="1" applyBorder="1" applyAlignment="1" applyProtection="1">
      <alignment horizontal="center" vertical="center" wrapText="1"/>
      <protection hidden="1"/>
    </xf>
    <xf numFmtId="0" fontId="53" fillId="16" borderId="53" xfId="0" applyNumberFormat="1" applyFont="1" applyFill="1" applyBorder="1" applyAlignment="1" applyProtection="1">
      <alignment horizontal="center" vertical="center" wrapText="1"/>
      <protection hidden="1"/>
    </xf>
    <xf numFmtId="0" fontId="53" fillId="16" borderId="61" xfId="0" applyNumberFormat="1" applyFont="1" applyFill="1" applyBorder="1" applyAlignment="1" applyProtection="1">
      <alignment horizontal="center" vertical="center" wrapText="1"/>
      <protection hidden="1"/>
    </xf>
    <xf numFmtId="0" fontId="53" fillId="16" borderId="67" xfId="0" applyNumberFormat="1" applyFont="1" applyFill="1" applyBorder="1" applyAlignment="1" applyProtection="1">
      <alignment horizontal="center" vertical="center" wrapText="1"/>
      <protection hidden="1"/>
    </xf>
    <xf numFmtId="0" fontId="53" fillId="16" borderId="0" xfId="0" applyNumberFormat="1" applyFont="1" applyFill="1" applyBorder="1" applyAlignment="1" applyProtection="1">
      <alignment horizontal="center" vertical="center" wrapText="1"/>
      <protection hidden="1"/>
    </xf>
    <xf numFmtId="0" fontId="53" fillId="16" borderId="47" xfId="0" applyNumberFormat="1" applyFont="1" applyFill="1" applyBorder="1" applyAlignment="1" applyProtection="1">
      <alignment horizontal="center" vertical="center" wrapText="1"/>
      <protection hidden="1"/>
    </xf>
    <xf numFmtId="0" fontId="53" fillId="16" borderId="36" xfId="0" applyNumberFormat="1" applyFont="1" applyFill="1" applyBorder="1" applyAlignment="1" applyProtection="1">
      <alignment horizontal="center" vertical="center" wrapText="1"/>
      <protection hidden="1"/>
    </xf>
    <xf numFmtId="0" fontId="53" fillId="16" borderId="43" xfId="0" applyNumberFormat="1" applyFont="1" applyFill="1" applyBorder="1" applyAlignment="1" applyProtection="1">
      <alignment horizontal="center" vertical="center" wrapText="1"/>
      <protection hidden="1"/>
    </xf>
    <xf numFmtId="0" fontId="53" fillId="16" borderId="31" xfId="0" applyNumberFormat="1" applyFont="1" applyFill="1" applyBorder="1" applyAlignment="1" applyProtection="1">
      <alignment horizontal="center" vertical="center" wrapText="1"/>
      <protection hidden="1"/>
    </xf>
    <xf numFmtId="182" fontId="54" fillId="16" borderId="0" xfId="0" applyNumberFormat="1" applyFont="1" applyFill="1" applyAlignment="1" applyProtection="1">
      <alignment horizontal="center" vertical="center"/>
      <protection hidden="1"/>
    </xf>
    <xf numFmtId="182" fontId="66" fillId="16" borderId="0" xfId="0" applyNumberFormat="1" applyFont="1" applyFill="1" applyBorder="1" applyAlignment="1" applyProtection="1">
      <alignment horizontal="center" vertical="center"/>
      <protection hidden="1"/>
    </xf>
    <xf numFmtId="182" fontId="53" fillId="16" borderId="0" xfId="0" applyNumberFormat="1" applyFont="1" applyFill="1" applyBorder="1" applyAlignment="1" applyProtection="1">
      <alignment horizontal="left" vertical="center"/>
      <protection hidden="1"/>
    </xf>
    <xf numFmtId="0" fontId="53" fillId="16" borderId="60" xfId="305" applyNumberFormat="1" applyFont="1" applyFill="1" applyBorder="1" applyAlignment="1" applyProtection="1">
      <alignment horizontal="center" vertical="center" wrapText="1"/>
      <protection hidden="1"/>
    </xf>
    <xf numFmtId="0" fontId="53" fillId="16" borderId="58" xfId="305" applyNumberFormat="1" applyFont="1" applyFill="1" applyBorder="1" applyAlignment="1" applyProtection="1">
      <alignment horizontal="center" vertical="center"/>
      <protection hidden="1"/>
    </xf>
    <xf numFmtId="0" fontId="53" fillId="16" borderId="66" xfId="305" applyNumberFormat="1" applyFont="1" applyFill="1" applyBorder="1" applyAlignment="1" applyProtection="1">
      <alignment horizontal="center" vertical="center"/>
      <protection hidden="1"/>
    </xf>
    <xf numFmtId="0" fontId="53" fillId="16" borderId="56" xfId="0" applyNumberFormat="1" applyFont="1" applyFill="1" applyBorder="1" applyAlignment="1" applyProtection="1">
      <alignment horizontal="center" vertical="center"/>
      <protection hidden="1"/>
    </xf>
    <xf numFmtId="0" fontId="53" fillId="16" borderId="57" xfId="0" applyNumberFormat="1" applyFont="1" applyFill="1" applyBorder="1" applyAlignment="1" applyProtection="1">
      <alignment horizontal="center" vertical="center"/>
      <protection hidden="1"/>
    </xf>
    <xf numFmtId="0" fontId="53" fillId="16" borderId="52" xfId="0" applyNumberFormat="1" applyFont="1" applyFill="1" applyBorder="1" applyAlignment="1" applyProtection="1">
      <alignment horizontal="center" vertical="center" wrapText="1"/>
      <protection hidden="1"/>
    </xf>
    <xf numFmtId="0" fontId="53" fillId="16" borderId="32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39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68" xfId="0" applyNumberFormat="1" applyFont="1" applyFill="1" applyBorder="1" applyAlignment="1" applyProtection="1">
      <alignment horizontal="center" vertical="center"/>
      <protection hidden="1"/>
    </xf>
    <xf numFmtId="181" fontId="53" fillId="16" borderId="59" xfId="0" applyNumberFormat="1" applyFont="1" applyFill="1" applyBorder="1" applyAlignment="1" applyProtection="1">
      <alignment horizontal="center" vertical="center"/>
      <protection hidden="1"/>
    </xf>
    <xf numFmtId="181" fontId="53" fillId="16" borderId="41" xfId="0" applyNumberFormat="1" applyFont="1" applyFill="1" applyBorder="1" applyAlignment="1" applyProtection="1">
      <alignment horizontal="center" vertical="center"/>
      <protection hidden="1"/>
    </xf>
    <xf numFmtId="181" fontId="53" fillId="16" borderId="43" xfId="0" applyNumberFormat="1" applyFont="1" applyFill="1" applyBorder="1" applyAlignment="1" applyProtection="1">
      <alignment horizontal="center" vertical="center"/>
      <protection hidden="1"/>
    </xf>
    <xf numFmtId="181" fontId="53" fillId="16" borderId="45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31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52" xfId="0" applyNumberFormat="1" applyFont="1" applyFill="1" applyBorder="1" applyAlignment="1" applyProtection="1">
      <alignment horizontal="center" vertical="center" wrapText="1"/>
      <protection hidden="1"/>
    </xf>
    <xf numFmtId="181" fontId="53" fillId="16" borderId="32" xfId="0" applyNumberFormat="1" applyFont="1" applyFill="1" applyBorder="1" applyAlignment="1" applyProtection="1">
      <alignment horizontal="center" vertical="center" wrapText="1"/>
      <protection hidden="1"/>
    </xf>
    <xf numFmtId="177" fontId="53" fillId="16" borderId="56" xfId="304" applyFont="1" applyFill="1" applyBorder="1" applyAlignment="1" applyProtection="1">
      <alignment horizontal="center" vertical="center" wrapText="1"/>
      <protection hidden="1"/>
    </xf>
    <xf numFmtId="177" fontId="53" fillId="16" borderId="55" xfId="304" applyFont="1" applyFill="1" applyBorder="1" applyAlignment="1" applyProtection="1">
      <alignment horizontal="center" vertical="center" wrapText="1"/>
      <protection hidden="1"/>
    </xf>
    <xf numFmtId="177" fontId="53" fillId="16" borderId="65" xfId="304" applyFont="1" applyFill="1" applyBorder="1" applyAlignment="1" applyProtection="1">
      <alignment horizontal="center" vertical="center" wrapText="1"/>
      <protection hidden="1"/>
    </xf>
    <xf numFmtId="0" fontId="57" fillId="16" borderId="46" xfId="0" applyFont="1" applyFill="1" applyBorder="1" applyAlignment="1" applyProtection="1">
      <alignment horizontal="center" vertical="center" wrapText="1"/>
      <protection hidden="1"/>
    </xf>
    <xf numFmtId="0" fontId="57" fillId="16" borderId="67" xfId="0" applyFont="1" applyFill="1" applyBorder="1" applyAlignment="1" applyProtection="1">
      <alignment horizontal="center" vertical="center" wrapText="1"/>
      <protection hidden="1"/>
    </xf>
    <xf numFmtId="0" fontId="57" fillId="16" borderId="54" xfId="0" applyFont="1" applyFill="1" applyBorder="1" applyAlignment="1" applyProtection="1">
      <alignment horizontal="center" vertical="center" wrapText="1"/>
      <protection hidden="1"/>
    </xf>
    <xf numFmtId="0" fontId="55" fillId="56" borderId="0" xfId="0" applyFont="1" applyFill="1" applyBorder="1" applyAlignment="1" applyProtection="1">
      <alignment horizontal="center" vertical="center"/>
      <protection hidden="1"/>
    </xf>
    <xf numFmtId="0" fontId="57" fillId="16" borderId="68" xfId="0" applyFont="1" applyFill="1" applyBorder="1" applyAlignment="1" applyProtection="1">
      <alignment horizontal="center" vertical="center" wrapText="1"/>
      <protection hidden="1"/>
    </xf>
    <xf numFmtId="0" fontId="57" fillId="16" borderId="45" xfId="0" applyFont="1" applyFill="1" applyBorder="1" applyAlignment="1" applyProtection="1">
      <alignment horizontal="center" vertical="center" wrapText="1"/>
      <protection hidden="1"/>
    </xf>
    <xf numFmtId="0" fontId="57" fillId="16" borderId="31" xfId="0" applyFont="1" applyFill="1" applyBorder="1" applyAlignment="1" applyProtection="1">
      <alignment horizontal="center" vertical="center" wrapText="1"/>
      <protection hidden="1"/>
    </xf>
    <xf numFmtId="0" fontId="53" fillId="16" borderId="0" xfId="0" applyFont="1" applyFill="1" applyBorder="1" applyAlignment="1" applyProtection="1">
      <alignment horizontal="left" vertical="center"/>
      <protection hidden="1"/>
    </xf>
    <xf numFmtId="0" fontId="57" fillId="16" borderId="39" xfId="0" applyFont="1" applyFill="1" applyBorder="1" applyAlignment="1" applyProtection="1">
      <alignment horizontal="center" vertical="center" wrapText="1"/>
      <protection hidden="1"/>
    </xf>
    <xf numFmtId="0" fontId="57" fillId="16" borderId="41" xfId="0" applyFont="1" applyFill="1" applyBorder="1" applyAlignment="1" applyProtection="1">
      <alignment horizontal="center" vertical="center" wrapText="1"/>
      <protection hidden="1"/>
    </xf>
    <xf numFmtId="0" fontId="57" fillId="16" borderId="43" xfId="0" applyFont="1" applyFill="1" applyBorder="1" applyAlignment="1" applyProtection="1">
      <alignment horizontal="center" vertical="center" wrapText="1"/>
      <protection hidden="1"/>
    </xf>
    <xf numFmtId="0" fontId="55" fillId="16" borderId="0" xfId="0" applyFont="1" applyFill="1" applyAlignment="1" applyProtection="1">
      <alignment horizontal="center" vertical="center"/>
      <protection hidden="1"/>
    </xf>
    <xf numFmtId="0" fontId="57" fillId="16" borderId="45" xfId="0" applyFont="1" applyFill="1" applyBorder="1" applyAlignment="1" applyProtection="1">
      <alignment horizontal="center" vertical="center"/>
      <protection hidden="1"/>
    </xf>
    <xf numFmtId="0" fontId="57" fillId="16" borderId="31" xfId="0" applyFont="1" applyFill="1" applyBorder="1" applyAlignment="1" applyProtection="1">
      <alignment horizontal="center" vertical="center"/>
      <protection hidden="1"/>
    </xf>
    <xf numFmtId="0" fontId="57" fillId="16" borderId="59" xfId="0" applyFont="1" applyFill="1" applyBorder="1" applyAlignment="1" applyProtection="1">
      <alignment horizontal="center" vertical="center" wrapText="1"/>
      <protection hidden="1"/>
    </xf>
    <xf numFmtId="0" fontId="57" fillId="16" borderId="52" xfId="0" applyFont="1" applyFill="1" applyBorder="1" applyAlignment="1" applyProtection="1">
      <alignment horizontal="center" vertical="center"/>
      <protection hidden="1"/>
    </xf>
    <xf numFmtId="0" fontId="57" fillId="16" borderId="32" xfId="0" applyFont="1" applyFill="1" applyBorder="1" applyAlignment="1" applyProtection="1">
      <alignment horizontal="center" vertical="center"/>
      <protection hidden="1"/>
    </xf>
    <xf numFmtId="176" fontId="54" fillId="16" borderId="0" xfId="310" applyFont="1" applyFill="1" applyBorder="1" applyAlignment="1" applyProtection="1">
      <alignment horizontal="center" vertical="center"/>
      <protection hidden="1"/>
    </xf>
    <xf numFmtId="0" fontId="53" fillId="16" borderId="0" xfId="0" applyFont="1" applyFill="1" applyBorder="1" applyAlignment="1" applyProtection="1">
      <alignment horizontal="center" vertical="center"/>
      <protection hidden="1"/>
    </xf>
    <xf numFmtId="0" fontId="54" fillId="16" borderId="0" xfId="0" applyFont="1" applyFill="1" applyAlignment="1" applyProtection="1">
      <alignment horizontal="center" vertical="center" wrapText="1"/>
      <protection hidden="1"/>
    </xf>
    <xf numFmtId="0" fontId="53" fillId="16" borderId="46" xfId="0" applyFont="1" applyFill="1" applyBorder="1" applyAlignment="1" applyProtection="1">
      <alignment horizontal="center" vertical="center" wrapText="1"/>
      <protection hidden="1"/>
    </xf>
    <xf numFmtId="0" fontId="53" fillId="16" borderId="48" xfId="0" applyFont="1" applyFill="1" applyBorder="1" applyAlignment="1" applyProtection="1">
      <alignment horizontal="center" vertical="center" wrapText="1"/>
      <protection hidden="1"/>
    </xf>
    <xf numFmtId="0" fontId="53" fillId="16" borderId="16" xfId="0" applyFont="1" applyFill="1" applyBorder="1" applyAlignment="1" applyProtection="1">
      <alignment horizontal="center" vertical="center" wrapText="1"/>
      <protection hidden="1"/>
    </xf>
    <xf numFmtId="0" fontId="53" fillId="16" borderId="20" xfId="0" applyFont="1" applyFill="1" applyBorder="1" applyAlignment="1" applyProtection="1">
      <alignment horizontal="center" vertical="center" wrapText="1"/>
      <protection hidden="1"/>
    </xf>
    <xf numFmtId="0" fontId="53" fillId="16" borderId="23" xfId="0" applyFont="1" applyFill="1" applyBorder="1" applyAlignment="1" applyProtection="1">
      <alignment horizontal="center" vertical="center" wrapText="1"/>
      <protection hidden="1"/>
    </xf>
    <xf numFmtId="0" fontId="53" fillId="16" borderId="53" xfId="0" applyFont="1" applyFill="1" applyBorder="1" applyAlignment="1" applyProtection="1">
      <alignment horizontal="center" vertical="center" wrapText="1"/>
      <protection hidden="1"/>
    </xf>
    <xf numFmtId="0" fontId="53" fillId="16" borderId="67" xfId="0" applyFont="1" applyFill="1" applyBorder="1" applyAlignment="1" applyProtection="1">
      <alignment horizontal="center" vertical="center" wrapText="1"/>
      <protection hidden="1"/>
    </xf>
    <xf numFmtId="0" fontId="53" fillId="16" borderId="54" xfId="0" applyFont="1" applyFill="1" applyBorder="1" applyAlignment="1" applyProtection="1">
      <alignment horizontal="center" vertical="center" wrapText="1"/>
      <protection hidden="1"/>
    </xf>
    <xf numFmtId="41" fontId="53" fillId="16" borderId="4" xfId="0" applyNumberFormat="1" applyFont="1" applyFill="1" applyBorder="1" applyAlignment="1" applyProtection="1">
      <alignment horizontal="center" vertical="center"/>
      <protection hidden="1"/>
    </xf>
    <xf numFmtId="41" fontId="53" fillId="16" borderId="27" xfId="0" applyNumberFormat="1" applyFont="1" applyFill="1" applyBorder="1" applyAlignment="1" applyProtection="1">
      <alignment horizontal="center" vertical="center"/>
      <protection hidden="1"/>
    </xf>
    <xf numFmtId="41" fontId="53" fillId="16" borderId="0" xfId="0" applyNumberFormat="1" applyFont="1" applyFill="1" applyBorder="1" applyAlignment="1" applyProtection="1">
      <alignment horizontal="center" vertical="center"/>
      <protection hidden="1"/>
    </xf>
    <xf numFmtId="41" fontId="53" fillId="16" borderId="17" xfId="0" applyNumberFormat="1" applyFont="1" applyFill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60" fillId="16" borderId="46" xfId="0" applyFont="1" applyFill="1" applyBorder="1" applyAlignment="1" applyProtection="1">
      <alignment horizontal="center" vertical="center" wrapText="1"/>
      <protection hidden="1"/>
    </xf>
    <xf numFmtId="0" fontId="60" fillId="16" borderId="67" xfId="0" applyFont="1" applyFill="1" applyBorder="1" applyAlignment="1" applyProtection="1">
      <alignment horizontal="center" vertical="center" wrapText="1"/>
      <protection hidden="1"/>
    </xf>
    <xf numFmtId="0" fontId="60" fillId="16" borderId="54" xfId="0" applyFont="1" applyFill="1" applyBorder="1" applyAlignment="1" applyProtection="1">
      <alignment horizontal="center" vertical="center" wrapText="1"/>
      <protection hidden="1"/>
    </xf>
    <xf numFmtId="0" fontId="60" fillId="16" borderId="72" xfId="0" applyFont="1" applyFill="1" applyBorder="1" applyAlignment="1" applyProtection="1">
      <alignment horizontal="center" vertical="center" wrapText="1"/>
      <protection hidden="1"/>
    </xf>
    <xf numFmtId="0" fontId="60" fillId="16" borderId="29" xfId="0" applyFont="1" applyFill="1" applyBorder="1" applyAlignment="1" applyProtection="1">
      <alignment horizontal="center" vertical="center" wrapText="1"/>
      <protection hidden="1"/>
    </xf>
    <xf numFmtId="0" fontId="60" fillId="16" borderId="30" xfId="0" applyFont="1" applyFill="1" applyBorder="1" applyAlignment="1" applyProtection="1">
      <alignment horizontal="center" vertical="center" wrapText="1"/>
      <protection hidden="1"/>
    </xf>
    <xf numFmtId="0" fontId="60" fillId="16" borderId="69" xfId="0" applyFont="1" applyFill="1" applyBorder="1" applyAlignment="1" applyProtection="1">
      <alignment horizontal="center" vertical="center" wrapText="1"/>
      <protection hidden="1"/>
    </xf>
    <xf numFmtId="0" fontId="60" fillId="16" borderId="20" xfId="0" applyFont="1" applyFill="1" applyBorder="1" applyAlignment="1" applyProtection="1">
      <alignment horizontal="center" vertical="center" wrapText="1"/>
      <protection hidden="1"/>
    </xf>
    <xf numFmtId="0" fontId="60" fillId="16" borderId="23" xfId="0" applyFont="1" applyFill="1" applyBorder="1" applyAlignment="1" applyProtection="1">
      <alignment horizontal="center" vertical="center" wrapText="1"/>
      <protection hidden="1"/>
    </xf>
    <xf numFmtId="41" fontId="59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59" fillId="16" borderId="17" xfId="0" quotePrefix="1" applyNumberFormat="1" applyFont="1" applyFill="1" applyBorder="1" applyAlignment="1" applyProtection="1">
      <alignment horizontal="center" vertical="center"/>
      <protection hidden="1"/>
    </xf>
    <xf numFmtId="41" fontId="53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53" fillId="16" borderId="17" xfId="0" quotePrefix="1" applyNumberFormat="1" applyFont="1" applyFill="1" applyBorder="1" applyAlignment="1" applyProtection="1">
      <alignment horizontal="center" vertical="center"/>
      <protection hidden="1"/>
    </xf>
    <xf numFmtId="0" fontId="60" fillId="0" borderId="56" xfId="0" applyFont="1" applyBorder="1" applyAlignment="1" applyProtection="1">
      <alignment horizontal="center" vertical="center" wrapText="1"/>
      <protection hidden="1"/>
    </xf>
    <xf numFmtId="0" fontId="60" fillId="0" borderId="57" xfId="0" applyFont="1" applyBorder="1" applyAlignment="1" applyProtection="1">
      <alignment horizontal="center" vertical="center" wrapText="1"/>
      <protection hidden="1"/>
    </xf>
    <xf numFmtId="0" fontId="60" fillId="0" borderId="39" xfId="0" applyFont="1" applyBorder="1" applyAlignment="1" applyProtection="1">
      <alignment horizontal="center" vertical="center" wrapText="1"/>
      <protection hidden="1"/>
    </xf>
    <xf numFmtId="0" fontId="60" fillId="0" borderId="59" xfId="0" applyFont="1" applyBorder="1" applyAlignment="1" applyProtection="1">
      <alignment horizontal="center" vertical="center" wrapText="1"/>
      <protection hidden="1"/>
    </xf>
    <xf numFmtId="0" fontId="60" fillId="0" borderId="83" xfId="0" applyFont="1" applyBorder="1" applyAlignment="1" applyProtection="1">
      <alignment horizontal="center" vertical="center" wrapText="1"/>
      <protection hidden="1"/>
    </xf>
    <xf numFmtId="0" fontId="60" fillId="0" borderId="30" xfId="0" applyFont="1" applyBorder="1" applyAlignment="1" applyProtection="1">
      <alignment horizontal="center" vertical="center" wrapText="1"/>
      <protection hidden="1"/>
    </xf>
    <xf numFmtId="0" fontId="60" fillId="0" borderId="16" xfId="0" applyFont="1" applyBorder="1" applyAlignment="1" applyProtection="1">
      <alignment horizontal="center" vertical="center" wrapText="1"/>
      <protection hidden="1"/>
    </xf>
    <xf numFmtId="0" fontId="60" fillId="0" borderId="23" xfId="0" applyFont="1" applyBorder="1" applyAlignment="1" applyProtection="1">
      <alignment horizontal="center" vertical="center" wrapText="1"/>
      <protection hidden="1"/>
    </xf>
    <xf numFmtId="0" fontId="60" fillId="0" borderId="52" xfId="0" applyFont="1" applyBorder="1" applyAlignment="1" applyProtection="1">
      <alignment horizontal="center" vertical="center" wrapText="1"/>
      <protection hidden="1"/>
    </xf>
    <xf numFmtId="0" fontId="60" fillId="0" borderId="41" xfId="0" applyFont="1" applyBorder="1" applyAlignment="1" applyProtection="1">
      <alignment horizontal="center" vertical="center" wrapText="1"/>
      <protection hidden="1"/>
    </xf>
    <xf numFmtId="0" fontId="60" fillId="0" borderId="18" xfId="0" applyFont="1" applyBorder="1" applyAlignment="1" applyProtection="1">
      <alignment horizontal="center" vertical="center" wrapText="1"/>
      <protection hidden="1"/>
    </xf>
    <xf numFmtId="0" fontId="60" fillId="0" borderId="24" xfId="0" applyFont="1" applyBorder="1" applyAlignment="1" applyProtection="1">
      <alignment horizontal="center" vertical="center" wrapText="1"/>
      <protection hidden="1"/>
    </xf>
    <xf numFmtId="0" fontId="60" fillId="0" borderId="37" xfId="0" applyFont="1" applyBorder="1" applyAlignment="1" applyProtection="1">
      <alignment horizontal="center" vertical="center" wrapText="1"/>
      <protection hidden="1"/>
    </xf>
    <xf numFmtId="220" fontId="70" fillId="56" borderId="33" xfId="363" applyNumberFormat="1" applyFont="1" applyFill="1" applyBorder="1" applyAlignment="1" applyProtection="1">
      <alignment horizontal="right" vertical="center"/>
      <protection hidden="1"/>
    </xf>
    <xf numFmtId="220" fontId="59" fillId="56" borderId="0" xfId="363" applyNumberFormat="1" applyFont="1" applyFill="1" applyBorder="1" applyAlignment="1" applyProtection="1">
      <alignment horizontal="right" vertical="center"/>
      <protection hidden="1"/>
    </xf>
    <xf numFmtId="220" fontId="65" fillId="56" borderId="0" xfId="363" applyNumberFormat="1" applyFont="1" applyFill="1" applyBorder="1" applyAlignment="1" applyProtection="1">
      <alignment horizontal="right" vertical="center"/>
      <protection hidden="1"/>
    </xf>
    <xf numFmtId="220" fontId="92" fillId="56" borderId="0" xfId="363" applyNumberFormat="1" applyFont="1" applyFill="1" applyBorder="1" applyAlignment="1" applyProtection="1">
      <alignment horizontal="right" vertical="center"/>
      <protection hidden="1"/>
    </xf>
    <xf numFmtId="220" fontId="65" fillId="56" borderId="38" xfId="363" applyNumberFormat="1" applyFont="1" applyFill="1" applyBorder="1" applyAlignment="1" applyProtection="1">
      <alignment horizontal="right" vertical="center"/>
      <protection hidden="1"/>
    </xf>
  </cellXfs>
  <cellStyles count="371">
    <cellStyle name=" 1" xfId="1"/>
    <cellStyle name="??&amp;O?&amp;H?_x0008_??_x0007__x0001__x0001_" xfId="2"/>
    <cellStyle name="¤@?e_TEST-1 " xfId="3"/>
    <cellStyle name="20% - 강조색1" xfId="4" builtinId="30" customBuiltin="1"/>
    <cellStyle name="20% - 강조색1 2" xfId="5"/>
    <cellStyle name="20% - 강조색1 2 2" xfId="6"/>
    <cellStyle name="20% - 강조색1 3" xfId="7"/>
    <cellStyle name="20% - 강조색2" xfId="8" builtinId="34" customBuiltin="1"/>
    <cellStyle name="20% - 강조색2 2" xfId="9"/>
    <cellStyle name="20% - 강조색2 2 2" xfId="10"/>
    <cellStyle name="20% - 강조색2 3" xfId="11"/>
    <cellStyle name="20% - 강조색3" xfId="12" builtinId="38" customBuiltin="1"/>
    <cellStyle name="20% - 강조색3 2" xfId="13"/>
    <cellStyle name="20% - 강조색3 2 2" xfId="14"/>
    <cellStyle name="20% - 강조색3 3" xfId="15"/>
    <cellStyle name="20% - 강조색4" xfId="16" builtinId="42" customBuiltin="1"/>
    <cellStyle name="20% - 강조색4 2" xfId="17"/>
    <cellStyle name="20% - 강조색4 2 2" xfId="18"/>
    <cellStyle name="20% - 강조색4 3" xfId="19"/>
    <cellStyle name="20% - 강조색5" xfId="20" builtinId="46" customBuiltin="1"/>
    <cellStyle name="20% - 강조색5 2" xfId="21"/>
    <cellStyle name="20% - 강조색5 2 2" xfId="22"/>
    <cellStyle name="20% - 강조색5 3" xfId="23"/>
    <cellStyle name="20% - 강조색6" xfId="24" builtinId="50" customBuiltin="1"/>
    <cellStyle name="20% - 강조색6 2" xfId="25"/>
    <cellStyle name="20% - 강조색6 2 2" xfId="26"/>
    <cellStyle name="20% - 강조색6 3" xfId="27"/>
    <cellStyle name="40% - 강조색1" xfId="28" builtinId="31" customBuiltin="1"/>
    <cellStyle name="40% - 강조색1 2" xfId="29"/>
    <cellStyle name="40% - 강조색1 2 2" xfId="30"/>
    <cellStyle name="40% - 강조색1 3" xfId="31"/>
    <cellStyle name="40% - 강조색2" xfId="32" builtinId="35" customBuiltin="1"/>
    <cellStyle name="40% - 강조색2 2" xfId="33"/>
    <cellStyle name="40% - 강조색2 2 2" xfId="34"/>
    <cellStyle name="40% - 강조색2 3" xfId="35"/>
    <cellStyle name="40% - 강조색3" xfId="36" builtinId="39" customBuiltin="1"/>
    <cellStyle name="40% - 강조색3 2" xfId="37"/>
    <cellStyle name="40% - 강조색3 2 2" xfId="38"/>
    <cellStyle name="40% - 강조색3 3" xfId="39"/>
    <cellStyle name="40% - 강조색4" xfId="40" builtinId="43" customBuiltin="1"/>
    <cellStyle name="40% - 강조색4 2" xfId="41"/>
    <cellStyle name="40% - 강조색4 2 2" xfId="42"/>
    <cellStyle name="40% - 강조색4 3" xfId="43"/>
    <cellStyle name="40% - 강조색5" xfId="44" builtinId="47" customBuiltin="1"/>
    <cellStyle name="40% - 강조색5 2" xfId="45"/>
    <cellStyle name="40% - 강조색5 2 2" xfId="46"/>
    <cellStyle name="40% - 강조색5 3" xfId="47"/>
    <cellStyle name="40% - 강조색6" xfId="48" builtinId="51" customBuiltin="1"/>
    <cellStyle name="40% - 강조색6 2" xfId="49"/>
    <cellStyle name="40% - 강조색6 2 2" xfId="50"/>
    <cellStyle name="40% - 강조색6 3" xfId="51"/>
    <cellStyle name="60% - 강조색1" xfId="52" builtinId="32" customBuiltin="1"/>
    <cellStyle name="60% - 강조색1 2" xfId="53"/>
    <cellStyle name="60% - 강조색1 2 2" xfId="54"/>
    <cellStyle name="60% - 강조색2" xfId="55" builtinId="36" customBuiltin="1"/>
    <cellStyle name="60% - 강조색2 2" xfId="56"/>
    <cellStyle name="60% - 강조색2 2 2" xfId="57"/>
    <cellStyle name="60% - 강조색3" xfId="58" builtinId="40" customBuiltin="1"/>
    <cellStyle name="60% - 강조색3 2" xfId="59"/>
    <cellStyle name="60% - 강조색3 2 2" xfId="60"/>
    <cellStyle name="60% - 강조색4" xfId="61" builtinId="44" customBuiltin="1"/>
    <cellStyle name="60% - 강조색4 2" xfId="62"/>
    <cellStyle name="60% - 강조색4 2 2" xfId="63"/>
    <cellStyle name="60% - 강조색5" xfId="64" builtinId="48" customBuiltin="1"/>
    <cellStyle name="60% - 강조색5 2" xfId="65"/>
    <cellStyle name="60% - 강조색5 2 2" xfId="66"/>
    <cellStyle name="60% - 강조색6" xfId="67" builtinId="52" customBuiltin="1"/>
    <cellStyle name="60% - 강조색6 2" xfId="68"/>
    <cellStyle name="60% - 강조색6 2 2" xfId="69"/>
    <cellStyle name="강조색1" xfId="187" builtinId="29" customBuiltin="1"/>
    <cellStyle name="강조색1 2" xfId="188"/>
    <cellStyle name="강조색1 2 2" xfId="189"/>
    <cellStyle name="강조색2" xfId="190" builtinId="33" customBuiltin="1"/>
    <cellStyle name="강조색2 2" xfId="191"/>
    <cellStyle name="강조색2 2 2" xfId="192"/>
    <cellStyle name="강조색3" xfId="193" builtinId="37" customBuiltin="1"/>
    <cellStyle name="강조색3 2" xfId="194"/>
    <cellStyle name="강조색3 2 2" xfId="195"/>
    <cellStyle name="강조색4" xfId="196" builtinId="41" customBuiltin="1"/>
    <cellStyle name="강조색4 2" xfId="197"/>
    <cellStyle name="강조색4 2 2" xfId="198"/>
    <cellStyle name="강조색5" xfId="199" builtinId="45" customBuiltin="1"/>
    <cellStyle name="강조색5 2" xfId="200"/>
    <cellStyle name="강조색5 2 2" xfId="201"/>
    <cellStyle name="강조색6" xfId="202" builtinId="49" customBuiltin="1"/>
    <cellStyle name="강조색6 2" xfId="203"/>
    <cellStyle name="강조색6 2 2" xfId="204"/>
    <cellStyle name="경고문" xfId="205" builtinId="11" customBuiltin="1"/>
    <cellStyle name="경고문 2" xfId="206"/>
    <cellStyle name="경고문 2 2" xfId="207"/>
    <cellStyle name="계산" xfId="208" builtinId="22" customBuiltin="1"/>
    <cellStyle name="계산 2" xfId="209"/>
    <cellStyle name="계산 2 2" xfId="210"/>
    <cellStyle name="계산 2 3" xfId="211"/>
    <cellStyle name="계산 2 4" xfId="212"/>
    <cellStyle name="고정소숫점" xfId="213"/>
    <cellStyle name="고정소숫점 2" xfId="214"/>
    <cellStyle name="고정출력1" xfId="215"/>
    <cellStyle name="고정출력2" xfId="216"/>
    <cellStyle name="나쁨" xfId="217" builtinId="27" customBuiltin="1"/>
    <cellStyle name="나쁨 2" xfId="218"/>
    <cellStyle name="나쁨 2 2" xfId="219"/>
    <cellStyle name="날짜" xfId="220"/>
    <cellStyle name="달러" xfId="221"/>
    <cellStyle name="똿뗦먛귟 [0.00]_PRODUCT DETAIL Q1" xfId="222"/>
    <cellStyle name="똿뗦먛귟_PRODUCT DETAIL Q1" xfId="223"/>
    <cellStyle name="메모" xfId="224" builtinId="10" customBuiltin="1"/>
    <cellStyle name="메모 2" xfId="225"/>
    <cellStyle name="메모 2 2" xfId="226"/>
    <cellStyle name="메모 2 3" xfId="227"/>
    <cellStyle name="메모 2 4" xfId="228"/>
    <cellStyle name="믅됞 [0.00]_PRODUCT DETAIL Q1" xfId="229"/>
    <cellStyle name="믅됞_PRODUCT DETAIL Q1" xfId="230"/>
    <cellStyle name="바탕글" xfId="231"/>
    <cellStyle name="백분율 [0]" xfId="232"/>
    <cellStyle name="백분율 [2]" xfId="233"/>
    <cellStyle name="백분율 2" xfId="234"/>
    <cellStyle name="백분율 2 2" xfId="235"/>
    <cellStyle name="백분율 2 2 2" xfId="236"/>
    <cellStyle name="보통" xfId="237" builtinId="28" customBuiltin="1"/>
    <cellStyle name="보통 2" xfId="238"/>
    <cellStyle name="보통 2 2" xfId="239"/>
    <cellStyle name="뷭?_?긚??_1" xfId="240"/>
    <cellStyle name="설명 텍스트" xfId="241" builtinId="53" customBuiltin="1"/>
    <cellStyle name="설명 텍스트 2" xfId="242"/>
    <cellStyle name="설명 텍스트 2 2" xfId="243"/>
    <cellStyle name="셀 확인" xfId="244" builtinId="23" customBuiltin="1"/>
    <cellStyle name="셀 확인 2" xfId="245"/>
    <cellStyle name="셀 확인 2 2" xfId="246"/>
    <cellStyle name="숫자(R)" xfId="247"/>
    <cellStyle name="쉼표 [0]" xfId="248" builtinId="6"/>
    <cellStyle name="쉼표 [0] 2" xfId="249"/>
    <cellStyle name="쉼표 [0] 2 2" xfId="250"/>
    <cellStyle name="쉼표 [0] 2 3" xfId="251"/>
    <cellStyle name="쉼표 [0] 2 4" xfId="252"/>
    <cellStyle name="쉼표 [0] 2_014_교육및문화" xfId="253"/>
    <cellStyle name="쉼표 [0] 3" xfId="254"/>
    <cellStyle name="쉼표 [0] 3 2" xfId="255"/>
    <cellStyle name="쉼표 [0] 3 3" xfId="256"/>
    <cellStyle name="쉼표 [0] 4" xfId="257"/>
    <cellStyle name="쉼표 [0] 5" xfId="258"/>
    <cellStyle name="쉼표 [0] 6" xfId="259"/>
    <cellStyle name="스타일 1" xfId="260"/>
    <cellStyle name="연결된 셀" xfId="261" builtinId="24" customBuiltin="1"/>
    <cellStyle name="연결된 셀 2" xfId="262"/>
    <cellStyle name="연결된 셀 2 2" xfId="263"/>
    <cellStyle name="요약" xfId="264" builtinId="25" customBuiltin="1"/>
    <cellStyle name="요약 2" xfId="265"/>
    <cellStyle name="요약 2 2" xfId="266"/>
    <cellStyle name="요약 2 3" xfId="267"/>
    <cellStyle name="요약 2 4" xfId="268"/>
    <cellStyle name="입력" xfId="269" builtinId="20" customBuiltin="1"/>
    <cellStyle name="입력 2" xfId="270"/>
    <cellStyle name="입력 2 2" xfId="271"/>
    <cellStyle name="입력 2 3" xfId="272"/>
    <cellStyle name="입력 2 4" xfId="273"/>
    <cellStyle name="자리수" xfId="274"/>
    <cellStyle name="자리수0" xfId="275"/>
    <cellStyle name="자리수0 2" xfId="276"/>
    <cellStyle name="작은제목" xfId="277"/>
    <cellStyle name="제목" xfId="278" builtinId="15" customBuiltin="1"/>
    <cellStyle name="제목 1" xfId="279" builtinId="16" customBuiltin="1"/>
    <cellStyle name="제목 1 2" xfId="280"/>
    <cellStyle name="제목 1 2 2" xfId="281"/>
    <cellStyle name="제목 2" xfId="282" builtinId="17" customBuiltin="1"/>
    <cellStyle name="제목 2 2" xfId="283"/>
    <cellStyle name="제목 2 2 2" xfId="284"/>
    <cellStyle name="제목 3" xfId="285" builtinId="18" customBuiltin="1"/>
    <cellStyle name="제목 3 2" xfId="286"/>
    <cellStyle name="제목 3 2 2" xfId="287"/>
    <cellStyle name="제목 4" xfId="288" builtinId="19" customBuiltin="1"/>
    <cellStyle name="제목 4 2" xfId="289"/>
    <cellStyle name="제목 4 2 2" xfId="290"/>
    <cellStyle name="제목 5" xfId="291"/>
    <cellStyle name="제목 5 2" xfId="292"/>
    <cellStyle name="좋음" xfId="293" builtinId="26" customBuiltin="1"/>
    <cellStyle name="좋음 2" xfId="294"/>
    <cellStyle name="좋음 2 2" xfId="295"/>
    <cellStyle name="출력" xfId="296" builtinId="21" customBuiltin="1"/>
    <cellStyle name="출력 2" xfId="297"/>
    <cellStyle name="출력 2 2" xfId="298"/>
    <cellStyle name="출력 2 3" xfId="299"/>
    <cellStyle name="출력 2 4" xfId="300"/>
    <cellStyle name="콤마 [0]" xfId="301"/>
    <cellStyle name="콤마 [0]_2.주민등록인구" xfId="302"/>
    <cellStyle name="콤마 [0]_32.임상별임목축적" xfId="303"/>
    <cellStyle name="콤마 [0]_해안선및도서" xfId="304"/>
    <cellStyle name="콤마 [0]_해안선및도서 2" xfId="305"/>
    <cellStyle name="콤마 [0]_해안선및도서 3" xfId="306"/>
    <cellStyle name="콤마 [2]" xfId="307"/>
    <cellStyle name="콤마_ 견적기준 FLOW " xfId="308"/>
    <cellStyle name="큰제목" xfId="309"/>
    <cellStyle name="통화 [0]" xfId="310" builtinId="7"/>
    <cellStyle name="통화 [0] 2" xfId="311"/>
    <cellStyle name="퍼센트" xfId="312"/>
    <cellStyle name="퍼센트 2" xfId="313"/>
    <cellStyle name="표준" xfId="0" builtinId="0"/>
    <cellStyle name="표준 2" xfId="314"/>
    <cellStyle name="표준 2 2" xfId="315"/>
    <cellStyle name="표준 2 2 2" xfId="316"/>
    <cellStyle name="표준 2 2_2013년 통계연보 제출자료(기업지원과)" xfId="317"/>
    <cellStyle name="표준 2 3" xfId="318"/>
    <cellStyle name="표준 2 3 2" xfId="319"/>
    <cellStyle name="표준 2 3 2 2" xfId="320"/>
    <cellStyle name="표준 2 4" xfId="321"/>
    <cellStyle name="표준 2 4 2" xfId="322"/>
    <cellStyle name="표준 2 4 2 2" xfId="323"/>
    <cellStyle name="표준 2 5" xfId="324"/>
    <cellStyle name="표준 2 5 2" xfId="325"/>
    <cellStyle name="표준 2 6" xfId="326"/>
    <cellStyle name="표준 2 7" xfId="327"/>
    <cellStyle name="표준 2 8" xfId="328"/>
    <cellStyle name="표준 2_시군자료(앞_수의사현황포함)(1)" xfId="329"/>
    <cellStyle name="표준 3" xfId="330"/>
    <cellStyle name="표준 3 2" xfId="331"/>
    <cellStyle name="표준 3 2 2" xfId="332"/>
    <cellStyle name="표준 3 3" xfId="333"/>
    <cellStyle name="표준 3 3 2" xfId="334"/>
    <cellStyle name="표준 3 3 2 2" xfId="335"/>
    <cellStyle name="표준 3 4" xfId="336"/>
    <cellStyle name="표준 3 4 2" xfId="337"/>
    <cellStyle name="표준 4" xfId="338"/>
    <cellStyle name="표준 4 2" xfId="339"/>
    <cellStyle name="표준 4 2 2" xfId="340"/>
    <cellStyle name="표준 4 2 3" xfId="341"/>
    <cellStyle name="표준 4 2 3 2" xfId="342"/>
    <cellStyle name="표준 4 3" xfId="343"/>
    <cellStyle name="표준 4 4" xfId="344"/>
    <cellStyle name="표준 4 4 2" xfId="345"/>
    <cellStyle name="표준 5" xfId="346"/>
    <cellStyle name="표준 5 2" xfId="347"/>
    <cellStyle name="표준 5 2 2" xfId="348"/>
    <cellStyle name="표준 5 3" xfId="349"/>
    <cellStyle name="표준 6" xfId="350"/>
    <cellStyle name="표준 7" xfId="351"/>
    <cellStyle name="표준 8" xfId="352"/>
    <cellStyle name="표준 9" xfId="353"/>
    <cellStyle name="표준_09 유통금융" xfId="354"/>
    <cellStyle name="표준_09. 유통금융" xfId="355"/>
    <cellStyle name="표준_1.유통업체현황" xfId="356"/>
    <cellStyle name="표준_4_ 노동" xfId="357"/>
    <cellStyle name="표준_9. 유통금융" xfId="358"/>
    <cellStyle name="표준_9_유통금융" xfId="359"/>
    <cellStyle name="표준_경지규모별농가" xfId="361"/>
    <cellStyle name="표준_맥류" xfId="362"/>
    <cellStyle name="표준_소비자물가지수(2010기준)" xfId="363"/>
    <cellStyle name="표준_Sheet1" xfId="360"/>
    <cellStyle name="하이퍼링크" xfId="364" builtinId="8"/>
    <cellStyle name="하이퍼링크 2" xfId="365"/>
    <cellStyle name="합산" xfId="366"/>
    <cellStyle name="화폐기호" xfId="367"/>
    <cellStyle name="화폐기호 2" xfId="368"/>
    <cellStyle name="화폐기호0" xfId="369"/>
    <cellStyle name="화폐기호0 2" xfId="370"/>
    <cellStyle name="A¨­￠￢￠O [0]_INQUIRY ￠?￥i¨u¡AAⓒ￢Aⓒª " xfId="70"/>
    <cellStyle name="A¨­￠￢￠O_INQUIRY ￠?￥i¨u¡AAⓒ￢Aⓒª " xfId="71"/>
    <cellStyle name="ÅëÈ­ [0]_¼ÕÀÍ¿¹»ê" xfId="72"/>
    <cellStyle name="AeE­ [0]_¼OAI¿¹≫e" xfId="73"/>
    <cellStyle name="ÅëÈ­ [0]_ÀÎ°Çºñ,¿ÜÁÖºñ" xfId="74"/>
    <cellStyle name="AeE­ [0]_AI°Cºn,μμ±Þºn" xfId="75"/>
    <cellStyle name="ÅëÈ­ [0]_laroux" xfId="76"/>
    <cellStyle name="AeE­ [0]_laroux_1" xfId="77"/>
    <cellStyle name="ÅëÈ­ [0]_laroux_1" xfId="78"/>
    <cellStyle name="AeE­ [0]_laroux_2" xfId="79"/>
    <cellStyle name="ÅëÈ­ [0]_laroux_2" xfId="80"/>
    <cellStyle name="AeE­ [0]_laroux_2_41-06농림16" xfId="81"/>
    <cellStyle name="ÅëÈ­ [0]_laroux_2_41-06농림16" xfId="82"/>
    <cellStyle name="AeE­ [0]_laroux_2_41-06농림41" xfId="83"/>
    <cellStyle name="ÅëÈ­ [0]_laroux_2_41-06농림41" xfId="84"/>
    <cellStyle name="AeE­ [0]_Sheet1" xfId="85"/>
    <cellStyle name="ÅëÈ­ [0]_Sheet1" xfId="86"/>
    <cellStyle name="ÅëÈ­_¼ÕÀÍ¿¹»ê" xfId="87"/>
    <cellStyle name="AeE­_¼OAI¿¹≫e" xfId="88"/>
    <cellStyle name="ÅëÈ­_ÀÎ°Çºñ,¿ÜÁÖºñ" xfId="89"/>
    <cellStyle name="AeE­_AI°Cºn,μμ±Þºn" xfId="90"/>
    <cellStyle name="ÅëÈ­_laroux" xfId="91"/>
    <cellStyle name="AeE­_laroux_1" xfId="92"/>
    <cellStyle name="ÅëÈ­_laroux_1" xfId="93"/>
    <cellStyle name="AeE­_laroux_2" xfId="94"/>
    <cellStyle name="ÅëÈ­_laroux_2" xfId="95"/>
    <cellStyle name="AeE­_laroux_2_41-06농림16" xfId="96"/>
    <cellStyle name="ÅëÈ­_laroux_2_41-06농림16" xfId="97"/>
    <cellStyle name="AeE­_laroux_2_41-06농림41" xfId="98"/>
    <cellStyle name="ÅëÈ­_laroux_2_41-06농림41" xfId="99"/>
    <cellStyle name="AeE­_Sheet1" xfId="100"/>
    <cellStyle name="ÅëÈ­_Sheet1" xfId="101"/>
    <cellStyle name="AeE­_Sheet1_41-06농림16" xfId="102"/>
    <cellStyle name="ÅëÈ­_Sheet1_41-06농림16" xfId="103"/>
    <cellStyle name="AeE­_Sheet1_41-06농림41" xfId="104"/>
    <cellStyle name="ÅëÈ­_Sheet1_41-06농림41" xfId="105"/>
    <cellStyle name="AeE¡ⓒ [0]_INQUIRY ￠?￥i¨u¡AAⓒ￢Aⓒª " xfId="106"/>
    <cellStyle name="AeE¡ⓒ_INQUIRY ￠?￥i¨u¡AAⓒ￢Aⓒª " xfId="107"/>
    <cellStyle name="ÄÞ¸¶ [0]_¼ÕÀÍ¿¹»ê" xfId="108"/>
    <cellStyle name="AÞ¸¶ [0]_¼OAI¿¹≫e" xfId="109"/>
    <cellStyle name="ÄÞ¸¶ [0]_ÀÎ°Çºñ,¿ÜÁÖºñ" xfId="110"/>
    <cellStyle name="AÞ¸¶ [0]_AI°Cºn,μμ±Þºn" xfId="111"/>
    <cellStyle name="ÄÞ¸¶ [0]_laroux" xfId="112"/>
    <cellStyle name="AÞ¸¶ [0]_laroux_1" xfId="113"/>
    <cellStyle name="ÄÞ¸¶ [0]_laroux_1" xfId="114"/>
    <cellStyle name="AÞ¸¶ [0]_Sheet1" xfId="115"/>
    <cellStyle name="ÄÞ¸¶ [0]_Sheet1" xfId="116"/>
    <cellStyle name="ÄÞ¸¶_¼ÕÀÍ¿¹»ê" xfId="117"/>
    <cellStyle name="AÞ¸¶_¼OAI¿¹≫e" xfId="118"/>
    <cellStyle name="ÄÞ¸¶_ÀÎ°Çºñ,¿ÜÁÖºñ" xfId="119"/>
    <cellStyle name="AÞ¸¶_AI°Cºn,μμ±Þºn" xfId="120"/>
    <cellStyle name="ÄÞ¸¶_laroux" xfId="121"/>
    <cellStyle name="AÞ¸¶_laroux_1" xfId="122"/>
    <cellStyle name="ÄÞ¸¶_laroux_1" xfId="123"/>
    <cellStyle name="AÞ¸¶_Sheet1" xfId="124"/>
    <cellStyle name="ÄÞ¸¶_Sheet1" xfId="125"/>
    <cellStyle name="AÞ¸¶_Sheet1_41-06농림16" xfId="126"/>
    <cellStyle name="ÄÞ¸¶_Sheet1_41-06농림16" xfId="127"/>
    <cellStyle name="AÞ¸¶_Sheet1_41-06농림41" xfId="128"/>
    <cellStyle name="ÄÞ¸¶_Sheet1_41-06농림41" xfId="129"/>
    <cellStyle name="C¡IA¨ª_¡ic¨u¡A¨￢I¨￢¡Æ AN¡Æe " xfId="130"/>
    <cellStyle name="C￥AØ_¿μ¾÷CoE² " xfId="131"/>
    <cellStyle name="Ç¥ÁØ_¼ÕÀÍ¿¹»ê" xfId="132"/>
    <cellStyle name="C￥AØ_¼OAI¿¹≫e" xfId="133"/>
    <cellStyle name="Ç¥ÁØ_ÀÎ°Çºñ,¿ÜÁÖºñ" xfId="134"/>
    <cellStyle name="C￥AØ_AI°Cºn,μμ±Þºn" xfId="135"/>
    <cellStyle name="Ç¥ÁØ_laroux" xfId="136"/>
    <cellStyle name="C￥AØ_laroux_1" xfId="137"/>
    <cellStyle name="Ç¥ÁØ_laroux_1" xfId="138"/>
    <cellStyle name="C￥AØ_laroux_1_Sheet1" xfId="139"/>
    <cellStyle name="Ç¥ÁØ_laroux_1_Sheet1" xfId="140"/>
    <cellStyle name="C￥AØ_laroux_2" xfId="141"/>
    <cellStyle name="Ç¥ÁØ_laroux_2" xfId="142"/>
    <cellStyle name="C￥AØ_laroux_2_Sheet1" xfId="143"/>
    <cellStyle name="Ç¥ÁØ_laroux_2_Sheet1" xfId="144"/>
    <cellStyle name="C￥AØ_laroux_3" xfId="145"/>
    <cellStyle name="Ç¥ÁØ_laroux_3" xfId="146"/>
    <cellStyle name="C￥AØ_laroux_4" xfId="147"/>
    <cellStyle name="Ç¥ÁØ_laroux_4" xfId="148"/>
    <cellStyle name="C￥AØ_laroux_Sheet1" xfId="149"/>
    <cellStyle name="Ç¥ÁØ_laroux_Sheet1" xfId="150"/>
    <cellStyle name="C￥AØ_Sheet1" xfId="151"/>
    <cellStyle name="Ç¥ÁØ_Sheet1" xfId="152"/>
    <cellStyle name="category" xfId="153"/>
    <cellStyle name="Comma [0]_ SG&amp;A Bridge " xfId="154"/>
    <cellStyle name="Comma_ SG&amp;A Bridge " xfId="155"/>
    <cellStyle name="Comma0" xfId="156"/>
    <cellStyle name="Curren?_x0012_퐀_x0017_?" xfId="157"/>
    <cellStyle name="Currency [0]_ SG&amp;A Bridge " xfId="158"/>
    <cellStyle name="Currency_ SG&amp;A Bridge " xfId="159"/>
    <cellStyle name="Currency0" xfId="160"/>
    <cellStyle name="Date" xfId="161"/>
    <cellStyle name="Euro" xfId="162"/>
    <cellStyle name="Fixed" xfId="163"/>
    <cellStyle name="Grey" xfId="164"/>
    <cellStyle name="HEADER" xfId="165"/>
    <cellStyle name="Header1" xfId="166"/>
    <cellStyle name="Header2" xfId="167"/>
    <cellStyle name="Header2 2" xfId="168"/>
    <cellStyle name="Header2 3" xfId="169"/>
    <cellStyle name="Heading 1" xfId="170"/>
    <cellStyle name="Heading 2" xfId="171"/>
    <cellStyle name="HEADING1" xfId="172"/>
    <cellStyle name="HEADING2" xfId="173"/>
    <cellStyle name="Input [yellow]" xfId="174"/>
    <cellStyle name="Input [yellow] 2" xfId="175"/>
    <cellStyle name="Input [yellow] 3" xfId="176"/>
    <cellStyle name="Input [yellow] 4" xfId="177"/>
    <cellStyle name="Model" xfId="178"/>
    <cellStyle name="Normal - Style1" xfId="179"/>
    <cellStyle name="Normal_ SG&amp;A Bridge " xfId="180"/>
    <cellStyle name="Percent [2]" xfId="181"/>
    <cellStyle name="subhead" xfId="182"/>
    <cellStyle name="title [1]" xfId="183"/>
    <cellStyle name="title [2]" xfId="184"/>
    <cellStyle name="Total" xfId="185"/>
    <cellStyle name="UM" xfId="1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26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7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6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</xdr:row>
      <xdr:rowOff>9525</xdr:rowOff>
    </xdr:from>
    <xdr:to>
      <xdr:col>8</xdr:col>
      <xdr:colOff>533400</xdr:colOff>
      <xdr:row>8</xdr:row>
      <xdr:rowOff>238125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04775" y="600075"/>
          <a:ext cx="5915025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9.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유통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금융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보험 및 기타서비스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Trade, Banking, Insurance</a:t>
          </a: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and Other Services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AppData\Local\Temp\BZ92A46B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owner/LOCALS~1/Temp/(&#48537;&#51076;3)&#53685;&#44228;&#50672;&#48372;&#51089;&#49457;&#49436;&#49885;.zip&#50640;%20&#45824;&#54620;%20&#51076;&#49884;%20&#46356;&#47113;&#53552;&#47532;%202/&#50896;&#44256;/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ztvC3/&#50896;&#44256;/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9020055/LOCALS~1/Temp/_AZTMP14_/&#50896;&#44256;/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_AZTMP7_/&#50896;&#44256;/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16CD926/&#50896;&#44256;/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HAMONITEMP/&#50896;&#44256;/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DC3AC2/&#50896;&#44256;/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B27" sqref="B27"/>
      <selection pane="bottomLeft" activeCell="B19" sqref="B19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337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 t="s">
        <v>16</v>
      </c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5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38"/>
  <sheetViews>
    <sheetView view="pageBreakPreview" zoomScaleNormal="100" zoomScaleSheetLayoutView="100" workbookViewId="0">
      <selection activeCell="G42" sqref="G4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17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/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/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18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19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20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507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479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481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508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509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510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501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499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511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512</v>
      </c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513</v>
      </c>
      <c r="B31" s="6"/>
      <c r="C31" s="7"/>
      <c r="D31" s="7"/>
      <c r="F31" s="6"/>
      <c r="G31" s="7"/>
      <c r="H31" s="8"/>
      <c r="I31" s="8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J34" s="1"/>
    </row>
    <row r="35" spans="1:16">
      <c r="J35" s="1"/>
    </row>
    <row r="37" spans="1:16">
      <c r="J37" s="5"/>
    </row>
    <row r="38" spans="1:16">
      <c r="J38" s="5"/>
    </row>
  </sheetData>
  <phoneticPr fontId="50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45"/>
  <sheetViews>
    <sheetView view="pageBreakPreview" topLeftCell="M4" zoomScaleNormal="100" zoomScaleSheetLayoutView="100" workbookViewId="0">
      <selection activeCell="AB25" sqref="AB25"/>
    </sheetView>
  </sheetViews>
  <sheetFormatPr defaultRowHeight="14.25"/>
  <cols>
    <col min="1" max="1" width="5.625" style="127" customWidth="1"/>
    <col min="2" max="2" width="10.625" style="128" customWidth="1"/>
    <col min="3" max="3" width="6.625" style="129" customWidth="1"/>
    <col min="4" max="4" width="9.875" style="128" customWidth="1"/>
    <col min="5" max="5" width="8.625" style="128" customWidth="1"/>
    <col min="6" max="6" width="10.875" style="128" customWidth="1"/>
    <col min="7" max="7" width="8.625" style="128" customWidth="1"/>
    <col min="8" max="8" width="5.625" style="128" customWidth="1"/>
    <col min="9" max="9" width="7.625" style="128" customWidth="1"/>
    <col min="10" max="10" width="8.375" style="128" customWidth="1"/>
    <col min="11" max="11" width="11.625" style="130" customWidth="1"/>
    <col min="12" max="12" width="11.25" style="128" customWidth="1"/>
    <col min="13" max="13" width="12.375" style="128" customWidth="1"/>
    <col min="14" max="14" width="12.125" style="128" customWidth="1"/>
    <col min="15" max="15" width="11.125" style="128" customWidth="1"/>
    <col min="16" max="16" width="12.125" style="128" customWidth="1"/>
    <col min="17" max="17" width="11.875" style="128" customWidth="1"/>
    <col min="18" max="18" width="8.625" style="128" customWidth="1"/>
    <col min="19" max="20" width="11.25" style="128" customWidth="1"/>
    <col min="21" max="21" width="8.75" style="128" customWidth="1"/>
    <col min="22" max="22" width="8.375" style="128" customWidth="1"/>
    <col min="23" max="23" width="10.875" style="128" customWidth="1"/>
    <col min="24" max="24" width="11.75" style="128" customWidth="1"/>
    <col min="25" max="25" width="11.625" style="128" customWidth="1"/>
    <col min="26" max="26" width="12.625" style="128" customWidth="1"/>
    <col min="27" max="28" width="10.625" style="128" customWidth="1"/>
    <col min="29" max="29" width="12.625" style="129" customWidth="1"/>
    <col min="30" max="30" width="12.625" style="128" customWidth="1"/>
    <col min="31" max="31" width="10.625" style="128" customWidth="1"/>
    <col min="32" max="32" width="12.625" style="128" customWidth="1"/>
    <col min="33" max="33" width="13.625" style="129" customWidth="1"/>
    <col min="34" max="34" width="13.625" style="128" customWidth="1"/>
    <col min="35" max="35" width="13.375" style="128" customWidth="1"/>
    <col min="36" max="37" width="13.625" style="128" customWidth="1"/>
    <col min="38" max="38" width="14.625" style="128" customWidth="1"/>
    <col min="39" max="16384" width="9" style="128"/>
  </cols>
  <sheetData>
    <row r="1" spans="1:38" s="117" customFormat="1" ht="14.1" customHeight="1">
      <c r="A1" s="116"/>
      <c r="C1" s="116"/>
      <c r="I1" s="118"/>
      <c r="J1" s="118" t="s">
        <v>252</v>
      </c>
      <c r="K1" s="119" t="s">
        <v>527</v>
      </c>
      <c r="S1" s="118"/>
      <c r="T1" s="118"/>
      <c r="Y1" s="118" t="s">
        <v>528</v>
      </c>
      <c r="Z1" s="119" t="s">
        <v>529</v>
      </c>
      <c r="AC1" s="116"/>
      <c r="AG1" s="116"/>
      <c r="AL1" s="118" t="s">
        <v>539</v>
      </c>
    </row>
    <row r="2" spans="1:38" s="117" customFormat="1" ht="14.1" customHeight="1">
      <c r="A2" s="116"/>
      <c r="C2" s="116"/>
      <c r="I2" s="118"/>
      <c r="J2" s="118"/>
      <c r="K2" s="119"/>
      <c r="S2" s="118"/>
      <c r="T2" s="118"/>
      <c r="Y2" s="118"/>
      <c r="Z2" s="119"/>
      <c r="AC2" s="116"/>
      <c r="AG2" s="116"/>
    </row>
    <row r="3" spans="1:38" s="217" customFormat="1" ht="20.100000000000001" customHeight="1">
      <c r="A3" s="450" t="s">
        <v>68</v>
      </c>
      <c r="B3" s="450"/>
      <c r="C3" s="450"/>
      <c r="D3" s="450"/>
      <c r="E3" s="450"/>
      <c r="F3" s="450"/>
      <c r="G3" s="450"/>
      <c r="H3" s="450"/>
      <c r="I3" s="450"/>
      <c r="J3" s="450"/>
      <c r="K3" s="450" t="s">
        <v>69</v>
      </c>
      <c r="L3" s="450"/>
      <c r="M3" s="450"/>
      <c r="N3" s="450"/>
      <c r="O3" s="450"/>
      <c r="P3" s="450"/>
      <c r="Q3" s="450"/>
      <c r="R3" s="417" t="s">
        <v>70</v>
      </c>
      <c r="S3" s="417"/>
      <c r="T3" s="417"/>
      <c r="U3" s="417"/>
      <c r="V3" s="417"/>
      <c r="W3" s="417"/>
      <c r="X3" s="417"/>
      <c r="Y3" s="417"/>
      <c r="Z3" s="450" t="s">
        <v>69</v>
      </c>
      <c r="AA3" s="450"/>
      <c r="AB3" s="450"/>
      <c r="AC3" s="450"/>
      <c r="AD3" s="450"/>
      <c r="AE3" s="450"/>
      <c r="AF3" s="450"/>
      <c r="AG3" s="451" t="s">
        <v>70</v>
      </c>
      <c r="AH3" s="451"/>
      <c r="AI3" s="451"/>
      <c r="AJ3" s="451"/>
      <c r="AK3" s="451"/>
      <c r="AL3" s="451"/>
    </row>
    <row r="4" spans="1:38" s="372" customFormat="1" ht="24" customHeight="1">
      <c r="A4" s="451" t="s">
        <v>71</v>
      </c>
      <c r="B4" s="451"/>
      <c r="C4" s="451"/>
      <c r="D4" s="451"/>
      <c r="E4" s="451"/>
      <c r="F4" s="451"/>
      <c r="G4" s="451"/>
      <c r="H4" s="451"/>
      <c r="I4" s="451"/>
      <c r="J4" s="451"/>
    </row>
    <row r="5" spans="1:38" s="119" customFormat="1" ht="18" customHeight="1" thickBot="1">
      <c r="A5" s="119" t="s">
        <v>21</v>
      </c>
      <c r="I5" s="118"/>
      <c r="J5" s="118" t="s">
        <v>72</v>
      </c>
      <c r="K5" s="119" t="s">
        <v>21</v>
      </c>
      <c r="M5" s="118"/>
      <c r="N5" s="118"/>
      <c r="Y5" s="118" t="s">
        <v>72</v>
      </c>
      <c r="Z5" s="119" t="s">
        <v>21</v>
      </c>
      <c r="AL5" s="118" t="s">
        <v>72</v>
      </c>
    </row>
    <row r="6" spans="1:38" s="117" customFormat="1" ht="13.35" customHeight="1">
      <c r="A6" s="454" t="s">
        <v>73</v>
      </c>
      <c r="B6" s="455"/>
      <c r="C6" s="443" t="s">
        <v>74</v>
      </c>
      <c r="D6" s="420"/>
      <c r="E6" s="420"/>
      <c r="F6" s="420"/>
      <c r="G6" s="214"/>
      <c r="H6" s="462" t="s">
        <v>75</v>
      </c>
      <c r="I6" s="420"/>
      <c r="J6" s="420"/>
      <c r="K6" s="445" t="s">
        <v>76</v>
      </c>
      <c r="L6" s="443" t="s">
        <v>77</v>
      </c>
      <c r="M6" s="420"/>
      <c r="N6" s="464"/>
      <c r="O6" s="462" t="s">
        <v>78</v>
      </c>
      <c r="P6" s="437"/>
      <c r="Q6" s="437"/>
      <c r="R6" s="437" t="s">
        <v>79</v>
      </c>
      <c r="S6" s="437"/>
      <c r="T6" s="438"/>
      <c r="U6" s="425" t="s">
        <v>80</v>
      </c>
      <c r="V6" s="426"/>
      <c r="W6" s="426"/>
      <c r="X6" s="427"/>
      <c r="Y6" s="434" t="s">
        <v>81</v>
      </c>
      <c r="Z6" s="431" t="s">
        <v>73</v>
      </c>
      <c r="AA6" s="467" t="s">
        <v>542</v>
      </c>
      <c r="AB6" s="426"/>
      <c r="AC6" s="426"/>
      <c r="AD6" s="426"/>
      <c r="AE6" s="426"/>
      <c r="AF6" s="426"/>
      <c r="AG6" s="426" t="s">
        <v>542</v>
      </c>
      <c r="AH6" s="466"/>
      <c r="AI6" s="420" t="s">
        <v>82</v>
      </c>
      <c r="AJ6" s="420"/>
      <c r="AK6" s="420"/>
      <c r="AL6" s="434" t="s">
        <v>81</v>
      </c>
    </row>
    <row r="7" spans="1:38" s="117" customFormat="1" ht="13.35" customHeight="1">
      <c r="A7" s="456"/>
      <c r="B7" s="457"/>
      <c r="C7" s="444"/>
      <c r="D7" s="422"/>
      <c r="E7" s="422"/>
      <c r="F7" s="422"/>
      <c r="G7" s="215"/>
      <c r="H7" s="421"/>
      <c r="I7" s="422"/>
      <c r="J7" s="422"/>
      <c r="K7" s="446"/>
      <c r="L7" s="444"/>
      <c r="M7" s="422"/>
      <c r="N7" s="465"/>
      <c r="O7" s="463"/>
      <c r="P7" s="439"/>
      <c r="Q7" s="439"/>
      <c r="R7" s="439"/>
      <c r="S7" s="439"/>
      <c r="T7" s="440"/>
      <c r="U7" s="423" t="s">
        <v>459</v>
      </c>
      <c r="V7" s="419"/>
      <c r="W7" s="419"/>
      <c r="X7" s="424"/>
      <c r="Y7" s="435"/>
      <c r="Z7" s="432"/>
      <c r="AA7" s="418" t="s">
        <v>457</v>
      </c>
      <c r="AB7" s="419"/>
      <c r="AC7" s="419"/>
      <c r="AD7" s="419"/>
      <c r="AE7" s="423" t="s">
        <v>543</v>
      </c>
      <c r="AF7" s="419"/>
      <c r="AG7" s="419" t="s">
        <v>544</v>
      </c>
      <c r="AH7" s="415"/>
      <c r="AI7" s="421"/>
      <c r="AJ7" s="422"/>
      <c r="AK7" s="422"/>
      <c r="AL7" s="435"/>
    </row>
    <row r="8" spans="1:38" s="117" customFormat="1" ht="15" customHeight="1">
      <c r="A8" s="456"/>
      <c r="B8" s="457"/>
      <c r="C8" s="415" t="s">
        <v>83</v>
      </c>
      <c r="D8" s="413" t="s">
        <v>84</v>
      </c>
      <c r="E8" s="414"/>
      <c r="F8" s="414"/>
      <c r="G8" s="216"/>
      <c r="H8" s="411" t="s">
        <v>85</v>
      </c>
      <c r="I8" s="413" t="s">
        <v>84</v>
      </c>
      <c r="J8" s="414"/>
      <c r="K8" s="446"/>
      <c r="L8" s="415" t="s">
        <v>83</v>
      </c>
      <c r="M8" s="413" t="s">
        <v>86</v>
      </c>
      <c r="N8" s="414"/>
      <c r="O8" s="411" t="s">
        <v>83</v>
      </c>
      <c r="P8" s="413" t="s">
        <v>86</v>
      </c>
      <c r="Q8" s="414"/>
      <c r="R8" s="415" t="s">
        <v>83</v>
      </c>
      <c r="S8" s="413" t="s">
        <v>86</v>
      </c>
      <c r="T8" s="414"/>
      <c r="U8" s="411" t="s">
        <v>83</v>
      </c>
      <c r="V8" s="408" t="s">
        <v>458</v>
      </c>
      <c r="W8" s="413" t="s">
        <v>86</v>
      </c>
      <c r="X8" s="414"/>
      <c r="Y8" s="435"/>
      <c r="Z8" s="432"/>
      <c r="AA8" s="468" t="s">
        <v>460</v>
      </c>
      <c r="AB8" s="415" t="s">
        <v>458</v>
      </c>
      <c r="AC8" s="413" t="s">
        <v>86</v>
      </c>
      <c r="AD8" s="430"/>
      <c r="AE8" s="423" t="s">
        <v>257</v>
      </c>
      <c r="AF8" s="423" t="s">
        <v>458</v>
      </c>
      <c r="AG8" s="414" t="s">
        <v>86</v>
      </c>
      <c r="AH8" s="430"/>
      <c r="AI8" s="415" t="s">
        <v>257</v>
      </c>
      <c r="AJ8" s="413" t="s">
        <v>86</v>
      </c>
      <c r="AK8" s="414"/>
      <c r="AL8" s="435"/>
    </row>
    <row r="9" spans="1:38" s="117" customFormat="1" ht="20.100000000000001" customHeight="1">
      <c r="A9" s="456"/>
      <c r="B9" s="457"/>
      <c r="C9" s="415"/>
      <c r="D9" s="411" t="s">
        <v>87</v>
      </c>
      <c r="E9" s="408" t="s">
        <v>525</v>
      </c>
      <c r="F9" s="448" t="s">
        <v>88</v>
      </c>
      <c r="G9" s="448" t="s">
        <v>455</v>
      </c>
      <c r="H9" s="411"/>
      <c r="I9" s="411" t="s">
        <v>526</v>
      </c>
      <c r="J9" s="428" t="s">
        <v>525</v>
      </c>
      <c r="K9" s="446"/>
      <c r="L9" s="415"/>
      <c r="M9" s="411" t="s">
        <v>87</v>
      </c>
      <c r="N9" s="408" t="s">
        <v>89</v>
      </c>
      <c r="O9" s="411"/>
      <c r="P9" s="411" t="s">
        <v>87</v>
      </c>
      <c r="Q9" s="441" t="s">
        <v>89</v>
      </c>
      <c r="R9" s="415"/>
      <c r="S9" s="411" t="s">
        <v>87</v>
      </c>
      <c r="T9" s="408" t="s">
        <v>89</v>
      </c>
      <c r="U9" s="411"/>
      <c r="V9" s="409"/>
      <c r="W9" s="411" t="s">
        <v>87</v>
      </c>
      <c r="X9" s="428" t="s">
        <v>90</v>
      </c>
      <c r="Y9" s="435"/>
      <c r="Z9" s="432"/>
      <c r="AA9" s="468"/>
      <c r="AB9" s="415"/>
      <c r="AC9" s="411" t="s">
        <v>87</v>
      </c>
      <c r="AD9" s="408" t="s">
        <v>90</v>
      </c>
      <c r="AE9" s="423"/>
      <c r="AF9" s="423"/>
      <c r="AG9" s="415" t="s">
        <v>87</v>
      </c>
      <c r="AH9" s="408" t="s">
        <v>90</v>
      </c>
      <c r="AI9" s="415"/>
      <c r="AJ9" s="411" t="s">
        <v>87</v>
      </c>
      <c r="AK9" s="428" t="s">
        <v>545</v>
      </c>
      <c r="AL9" s="435"/>
    </row>
    <row r="10" spans="1:38" s="117" customFormat="1" ht="20.100000000000001" customHeight="1">
      <c r="A10" s="458"/>
      <c r="B10" s="459"/>
      <c r="C10" s="416"/>
      <c r="D10" s="412"/>
      <c r="E10" s="410"/>
      <c r="F10" s="449"/>
      <c r="G10" s="449"/>
      <c r="H10" s="412"/>
      <c r="I10" s="412"/>
      <c r="J10" s="429"/>
      <c r="K10" s="447"/>
      <c r="L10" s="416"/>
      <c r="M10" s="412"/>
      <c r="N10" s="410"/>
      <c r="O10" s="412"/>
      <c r="P10" s="412"/>
      <c r="Q10" s="442"/>
      <c r="R10" s="416"/>
      <c r="S10" s="412"/>
      <c r="T10" s="410"/>
      <c r="U10" s="412"/>
      <c r="V10" s="410"/>
      <c r="W10" s="412"/>
      <c r="X10" s="429"/>
      <c r="Y10" s="436"/>
      <c r="Z10" s="433"/>
      <c r="AA10" s="469"/>
      <c r="AB10" s="416"/>
      <c r="AC10" s="412"/>
      <c r="AD10" s="410"/>
      <c r="AE10" s="470"/>
      <c r="AF10" s="470"/>
      <c r="AG10" s="416"/>
      <c r="AH10" s="410"/>
      <c r="AI10" s="416"/>
      <c r="AJ10" s="412"/>
      <c r="AK10" s="429"/>
      <c r="AL10" s="436"/>
    </row>
    <row r="11" spans="1:38" s="152" customFormat="1" ht="17.100000000000001" customHeight="1">
      <c r="A11" s="460" t="s">
        <v>92</v>
      </c>
      <c r="B11" s="461"/>
      <c r="C11" s="365">
        <v>213</v>
      </c>
      <c r="D11" s="365">
        <v>780149.65</v>
      </c>
      <c r="E11" s="365">
        <v>689859.45</v>
      </c>
      <c r="F11" s="365">
        <v>928610.7</v>
      </c>
      <c r="G11" s="365" t="s">
        <v>451</v>
      </c>
      <c r="H11" s="365">
        <v>36</v>
      </c>
      <c r="I11" s="365">
        <v>183607.6</v>
      </c>
      <c r="J11" s="365">
        <v>464685.45</v>
      </c>
      <c r="K11" s="213" t="s">
        <v>22</v>
      </c>
      <c r="L11" s="205">
        <v>1</v>
      </c>
      <c r="M11" s="205">
        <v>4651</v>
      </c>
      <c r="N11" s="205">
        <v>16562</v>
      </c>
      <c r="O11" s="205">
        <v>2</v>
      </c>
      <c r="P11" s="205">
        <v>26867</v>
      </c>
      <c r="Q11" s="205">
        <v>73219</v>
      </c>
      <c r="R11" s="205">
        <v>3</v>
      </c>
      <c r="S11" s="205">
        <v>29288.05</v>
      </c>
      <c r="T11" s="205">
        <v>72150</v>
      </c>
      <c r="U11" s="258">
        <v>42</v>
      </c>
      <c r="V11" s="258" t="s">
        <v>451</v>
      </c>
      <c r="W11" s="258">
        <v>233638</v>
      </c>
      <c r="X11" s="258">
        <v>255642</v>
      </c>
      <c r="Y11" s="121" t="s">
        <v>22</v>
      </c>
      <c r="Z11" s="213" t="s">
        <v>22</v>
      </c>
      <c r="AA11" s="385">
        <v>42</v>
      </c>
      <c r="AB11" s="385" t="s">
        <v>451</v>
      </c>
      <c r="AC11" s="385">
        <v>233638</v>
      </c>
      <c r="AD11" s="385">
        <v>255642</v>
      </c>
      <c r="AE11" s="385" t="s">
        <v>91</v>
      </c>
      <c r="AF11" s="385" t="s">
        <v>451</v>
      </c>
      <c r="AG11" s="385" t="s">
        <v>91</v>
      </c>
      <c r="AH11" s="385" t="s">
        <v>91</v>
      </c>
      <c r="AI11" s="385">
        <v>8</v>
      </c>
      <c r="AJ11" s="385">
        <v>32402</v>
      </c>
      <c r="AK11" s="385">
        <v>63243</v>
      </c>
      <c r="AL11" s="121" t="s">
        <v>22</v>
      </c>
    </row>
    <row r="12" spans="1:38" s="152" customFormat="1" ht="17.100000000000001" customHeight="1">
      <c r="A12" s="460" t="s">
        <v>23</v>
      </c>
      <c r="B12" s="461"/>
      <c r="C12" s="365">
        <v>220</v>
      </c>
      <c r="D12" s="365">
        <v>964663</v>
      </c>
      <c r="E12" s="365">
        <v>671132</v>
      </c>
      <c r="F12" s="365">
        <v>1140597.7</v>
      </c>
      <c r="G12" s="365" t="s">
        <v>451</v>
      </c>
      <c r="H12" s="365">
        <v>30</v>
      </c>
      <c r="I12" s="365">
        <v>175175</v>
      </c>
      <c r="J12" s="365">
        <v>422678</v>
      </c>
      <c r="K12" s="213" t="s">
        <v>23</v>
      </c>
      <c r="L12" s="205">
        <v>1</v>
      </c>
      <c r="M12" s="205">
        <v>4651</v>
      </c>
      <c r="N12" s="205">
        <v>16562</v>
      </c>
      <c r="O12" s="205">
        <v>2</v>
      </c>
      <c r="P12" s="205">
        <v>26867</v>
      </c>
      <c r="Q12" s="205">
        <v>73219</v>
      </c>
      <c r="R12" s="205">
        <v>4</v>
      </c>
      <c r="S12" s="205">
        <v>39750</v>
      </c>
      <c r="T12" s="205">
        <v>90020</v>
      </c>
      <c r="U12" s="258">
        <v>47</v>
      </c>
      <c r="V12" s="258" t="s">
        <v>451</v>
      </c>
      <c r="W12" s="258">
        <v>421242</v>
      </c>
      <c r="X12" s="258">
        <v>485721</v>
      </c>
      <c r="Y12" s="121" t="s">
        <v>23</v>
      </c>
      <c r="Z12" s="213" t="s">
        <v>23</v>
      </c>
      <c r="AA12" s="385">
        <v>38</v>
      </c>
      <c r="AB12" s="385" t="s">
        <v>451</v>
      </c>
      <c r="AC12" s="385">
        <v>359860</v>
      </c>
      <c r="AD12" s="385">
        <v>401868</v>
      </c>
      <c r="AE12" s="385">
        <v>9</v>
      </c>
      <c r="AF12" s="385" t="s">
        <v>451</v>
      </c>
      <c r="AG12" s="385">
        <v>61382</v>
      </c>
      <c r="AH12" s="385">
        <v>83853</v>
      </c>
      <c r="AI12" s="385">
        <v>13</v>
      </c>
      <c r="AJ12" s="385">
        <v>39441</v>
      </c>
      <c r="AK12" s="385">
        <v>68653</v>
      </c>
      <c r="AL12" s="121" t="s">
        <v>23</v>
      </c>
    </row>
    <row r="13" spans="1:38" s="152" customFormat="1" ht="17.100000000000001" customHeight="1">
      <c r="A13" s="460" t="s">
        <v>187</v>
      </c>
      <c r="B13" s="461"/>
      <c r="C13" s="365">
        <v>214</v>
      </c>
      <c r="D13" s="365">
        <v>1024976.5</v>
      </c>
      <c r="E13" s="365">
        <v>706603.58</v>
      </c>
      <c r="F13" s="365">
        <v>1153879.7</v>
      </c>
      <c r="G13" s="365" t="s">
        <v>451</v>
      </c>
      <c r="H13" s="365">
        <v>27</v>
      </c>
      <c r="I13" s="365">
        <v>201293</v>
      </c>
      <c r="J13" s="365">
        <v>478793</v>
      </c>
      <c r="K13" s="213" t="s">
        <v>187</v>
      </c>
      <c r="L13" s="205">
        <v>1</v>
      </c>
      <c r="M13" s="205">
        <v>4651</v>
      </c>
      <c r="N13" s="205">
        <v>16562</v>
      </c>
      <c r="O13" s="205">
        <v>2</v>
      </c>
      <c r="P13" s="205">
        <v>26769</v>
      </c>
      <c r="Q13" s="205">
        <v>73382</v>
      </c>
      <c r="R13" s="205">
        <v>4</v>
      </c>
      <c r="S13" s="205">
        <v>39750</v>
      </c>
      <c r="T13" s="205">
        <v>90020</v>
      </c>
      <c r="U13" s="258">
        <v>68</v>
      </c>
      <c r="V13" s="258" t="s">
        <v>451</v>
      </c>
      <c r="W13" s="258">
        <v>551512</v>
      </c>
      <c r="X13" s="258">
        <v>537059.69999999995</v>
      </c>
      <c r="Y13" s="121" t="s">
        <v>187</v>
      </c>
      <c r="Z13" s="213" t="s">
        <v>187</v>
      </c>
      <c r="AA13" s="385">
        <v>61</v>
      </c>
      <c r="AB13" s="385" t="s">
        <v>451</v>
      </c>
      <c r="AC13" s="385">
        <v>511188</v>
      </c>
      <c r="AD13" s="385">
        <v>486233.7</v>
      </c>
      <c r="AE13" s="385">
        <v>7</v>
      </c>
      <c r="AF13" s="385" t="s">
        <v>451</v>
      </c>
      <c r="AG13" s="385">
        <v>40324</v>
      </c>
      <c r="AH13" s="385">
        <v>50826</v>
      </c>
      <c r="AI13" s="385">
        <v>14</v>
      </c>
      <c r="AJ13" s="385">
        <v>33949.4</v>
      </c>
      <c r="AK13" s="385">
        <v>54186.58</v>
      </c>
      <c r="AL13" s="121" t="s">
        <v>187</v>
      </c>
    </row>
    <row r="14" spans="1:38" s="152" customFormat="1" ht="17.100000000000001" customHeight="1">
      <c r="A14" s="460" t="s">
        <v>298</v>
      </c>
      <c r="B14" s="461"/>
      <c r="C14" s="365">
        <v>227</v>
      </c>
      <c r="D14" s="365">
        <v>1084430</v>
      </c>
      <c r="E14" s="365">
        <v>818949</v>
      </c>
      <c r="F14" s="365">
        <v>1153655.7</v>
      </c>
      <c r="G14" s="365" t="s">
        <v>451</v>
      </c>
      <c r="H14" s="365">
        <v>28</v>
      </c>
      <c r="I14" s="365">
        <v>217413</v>
      </c>
      <c r="J14" s="365">
        <v>598120</v>
      </c>
      <c r="K14" s="221" t="s">
        <v>298</v>
      </c>
      <c r="L14" s="205">
        <v>1</v>
      </c>
      <c r="M14" s="205">
        <v>4651</v>
      </c>
      <c r="N14" s="205">
        <v>16562</v>
      </c>
      <c r="O14" s="205">
        <v>2</v>
      </c>
      <c r="P14" s="205">
        <v>26768</v>
      </c>
      <c r="Q14" s="205">
        <v>73382</v>
      </c>
      <c r="R14" s="205">
        <v>4</v>
      </c>
      <c r="S14" s="205">
        <v>39750</v>
      </c>
      <c r="T14" s="205">
        <v>90020</v>
      </c>
      <c r="U14" s="258">
        <v>57</v>
      </c>
      <c r="V14" s="258" t="s">
        <v>451</v>
      </c>
      <c r="W14" s="258">
        <v>518851</v>
      </c>
      <c r="X14" s="258">
        <v>495831</v>
      </c>
      <c r="Y14" s="121" t="s">
        <v>298</v>
      </c>
      <c r="Z14" s="221" t="s">
        <v>298</v>
      </c>
      <c r="AA14" s="385">
        <v>52</v>
      </c>
      <c r="AB14" s="385" t="s">
        <v>451</v>
      </c>
      <c r="AC14" s="385">
        <v>478074</v>
      </c>
      <c r="AD14" s="385">
        <v>467996</v>
      </c>
      <c r="AE14" s="385">
        <v>5</v>
      </c>
      <c r="AF14" s="385" t="s">
        <v>451</v>
      </c>
      <c r="AG14" s="385">
        <v>40777</v>
      </c>
      <c r="AH14" s="385">
        <v>27835</v>
      </c>
      <c r="AI14" s="385">
        <v>12</v>
      </c>
      <c r="AJ14" s="385">
        <v>22857</v>
      </c>
      <c r="AK14" s="385">
        <v>40865</v>
      </c>
      <c r="AL14" s="121" t="s">
        <v>298</v>
      </c>
    </row>
    <row r="15" spans="1:38" s="120" customFormat="1" ht="17.100000000000001" customHeight="1">
      <c r="A15" s="452" t="s">
        <v>456</v>
      </c>
      <c r="B15" s="453"/>
      <c r="C15" s="366">
        <f t="shared" ref="C15:J15" si="0">SUM(C17:C39)</f>
        <v>195</v>
      </c>
      <c r="D15" s="366">
        <f>SUM(D17:D39)</f>
        <v>1230965.82</v>
      </c>
      <c r="E15" s="366">
        <f t="shared" si="0"/>
        <v>932869.27</v>
      </c>
      <c r="F15" s="366">
        <f>SUM(F17:F39)</f>
        <v>1157401.7</v>
      </c>
      <c r="G15" s="366">
        <f>SUM(G17:G39)</f>
        <v>62610</v>
      </c>
      <c r="H15" s="366">
        <f t="shared" si="0"/>
        <v>27</v>
      </c>
      <c r="I15" s="366">
        <f t="shared" si="0"/>
        <v>277319</v>
      </c>
      <c r="J15" s="366">
        <f t="shared" si="0"/>
        <v>656132</v>
      </c>
      <c r="K15" s="220" t="s">
        <v>456</v>
      </c>
      <c r="L15" s="122">
        <f t="shared" ref="L15:X15" si="1">SUM(L17:L39)</f>
        <v>2</v>
      </c>
      <c r="M15" s="122">
        <f t="shared" si="1"/>
        <v>9784.82</v>
      </c>
      <c r="N15" s="122">
        <f t="shared" si="1"/>
        <v>21873.27</v>
      </c>
      <c r="O15" s="122">
        <f t="shared" si="1"/>
        <v>2</v>
      </c>
      <c r="P15" s="122">
        <f t="shared" si="1"/>
        <v>26768</v>
      </c>
      <c r="Q15" s="122">
        <f t="shared" si="1"/>
        <v>52581</v>
      </c>
      <c r="R15" s="122">
        <f t="shared" si="1"/>
        <v>4</v>
      </c>
      <c r="S15" s="122">
        <f t="shared" si="1"/>
        <v>46567</v>
      </c>
      <c r="T15" s="122">
        <f t="shared" si="1"/>
        <v>144218</v>
      </c>
      <c r="U15" s="122">
        <f t="shared" si="1"/>
        <v>148</v>
      </c>
      <c r="V15" s="122">
        <f>SUM(V17:V39)</f>
        <v>62610</v>
      </c>
      <c r="W15" s="122">
        <f t="shared" si="1"/>
        <v>834342</v>
      </c>
      <c r="X15" s="123">
        <f t="shared" si="1"/>
        <v>1157401.7</v>
      </c>
      <c r="Y15" s="124" t="s">
        <v>456</v>
      </c>
      <c r="Z15" s="220" t="s">
        <v>456</v>
      </c>
      <c r="AA15" s="386">
        <f t="shared" ref="AA15:AK15" si="2">SUM(AA17:AA39)</f>
        <v>139</v>
      </c>
      <c r="AB15" s="386">
        <f t="shared" si="2"/>
        <v>61932</v>
      </c>
      <c r="AC15" s="386">
        <f t="shared" si="2"/>
        <v>707626</v>
      </c>
      <c r="AD15" s="386">
        <f t="shared" si="2"/>
        <v>1004026.7</v>
      </c>
      <c r="AE15" s="386">
        <f t="shared" si="2"/>
        <v>9</v>
      </c>
      <c r="AF15" s="386">
        <f t="shared" si="2"/>
        <v>678</v>
      </c>
      <c r="AG15" s="386">
        <f>SUM(AG17:AG39)</f>
        <v>126716</v>
      </c>
      <c r="AH15" s="386">
        <f t="shared" si="2"/>
        <v>153375</v>
      </c>
      <c r="AI15" s="386">
        <f t="shared" si="2"/>
        <v>12</v>
      </c>
      <c r="AJ15" s="386">
        <f t="shared" si="2"/>
        <v>36185</v>
      </c>
      <c r="AK15" s="386">
        <f t="shared" si="2"/>
        <v>58065</v>
      </c>
      <c r="AL15" s="124" t="s">
        <v>456</v>
      </c>
    </row>
    <row r="16" spans="1:38" s="152" customFormat="1" ht="7.5" customHeight="1">
      <c r="B16" s="206"/>
      <c r="C16" s="365"/>
      <c r="D16" s="365"/>
      <c r="E16" s="365"/>
      <c r="F16" s="365"/>
      <c r="G16" s="365"/>
      <c r="H16" s="365"/>
      <c r="I16" s="365"/>
      <c r="J16" s="365"/>
      <c r="K16" s="206"/>
      <c r="L16" s="205"/>
      <c r="M16" s="205"/>
      <c r="N16" s="205"/>
      <c r="O16" s="205"/>
      <c r="P16" s="205"/>
      <c r="Q16" s="205"/>
      <c r="R16" s="205"/>
      <c r="S16" s="205"/>
      <c r="T16" s="205"/>
      <c r="U16" s="205"/>
      <c r="V16" s="205"/>
      <c r="W16" s="205"/>
      <c r="X16" s="205"/>
      <c r="Y16" s="125"/>
      <c r="Z16" s="126"/>
      <c r="AA16" s="385"/>
      <c r="AB16" s="385"/>
      <c r="AC16" s="385"/>
      <c r="AD16" s="387"/>
      <c r="AE16" s="385"/>
      <c r="AF16" s="385"/>
      <c r="AG16" s="385"/>
      <c r="AH16" s="387"/>
      <c r="AI16" s="387"/>
      <c r="AJ16" s="387"/>
      <c r="AK16" s="387"/>
      <c r="AL16" s="125"/>
    </row>
    <row r="17" spans="1:253" s="152" customFormat="1" ht="15.95" customHeight="1">
      <c r="A17" s="207" t="s">
        <v>24</v>
      </c>
      <c r="B17" s="208" t="s">
        <v>25</v>
      </c>
      <c r="C17" s="365">
        <f>H17+L17+O17+R17+U17+AI17</f>
        <v>47</v>
      </c>
      <c r="D17" s="365">
        <f>I17+M17+P17+S17+W17+AJ17</f>
        <v>333029</v>
      </c>
      <c r="E17" s="365">
        <f t="shared" ref="E17:E39" si="3">J17+N17+Q17+T17+AK17</f>
        <v>329699</v>
      </c>
      <c r="F17" s="365">
        <f>X17</f>
        <v>251183</v>
      </c>
      <c r="G17" s="365">
        <f>V17</f>
        <v>3578</v>
      </c>
      <c r="H17" s="367">
        <v>7</v>
      </c>
      <c r="I17" s="367">
        <v>55474</v>
      </c>
      <c r="J17" s="367">
        <v>204574</v>
      </c>
      <c r="K17" s="206" t="s">
        <v>24</v>
      </c>
      <c r="L17" s="258">
        <v>0</v>
      </c>
      <c r="M17" s="258">
        <v>0</v>
      </c>
      <c r="N17" s="258">
        <v>0</v>
      </c>
      <c r="O17" s="258">
        <v>1</v>
      </c>
      <c r="P17" s="258">
        <v>21310</v>
      </c>
      <c r="Q17" s="258">
        <v>44223</v>
      </c>
      <c r="R17" s="258">
        <v>2</v>
      </c>
      <c r="S17" s="258">
        <v>22061</v>
      </c>
      <c r="T17" s="258">
        <v>80902</v>
      </c>
      <c r="U17" s="205">
        <f>SUM(AA17,AE17)</f>
        <v>37</v>
      </c>
      <c r="V17" s="205">
        <f>SUM(AB17,AF17)</f>
        <v>3578</v>
      </c>
      <c r="W17" s="205">
        <f>SUM(AC17,AG17)</f>
        <v>234184</v>
      </c>
      <c r="X17" s="205">
        <f>SUM(AD17,AH17)</f>
        <v>251183</v>
      </c>
      <c r="Y17" s="209" t="s">
        <v>25</v>
      </c>
      <c r="Z17" s="206" t="s">
        <v>24</v>
      </c>
      <c r="AA17" s="388">
        <v>37</v>
      </c>
      <c r="AB17" s="388">
        <v>3578</v>
      </c>
      <c r="AC17" s="388">
        <v>234184</v>
      </c>
      <c r="AD17" s="388">
        <v>251183</v>
      </c>
      <c r="AE17" s="388">
        <v>0</v>
      </c>
      <c r="AF17" s="388">
        <v>0</v>
      </c>
      <c r="AG17" s="388">
        <v>0</v>
      </c>
      <c r="AH17" s="388">
        <v>0</v>
      </c>
      <c r="AI17" s="388">
        <v>0</v>
      </c>
      <c r="AJ17" s="388">
        <v>0</v>
      </c>
      <c r="AK17" s="388">
        <v>0</v>
      </c>
      <c r="AL17" s="209" t="s">
        <v>25</v>
      </c>
    </row>
    <row r="18" spans="1:253" s="152" customFormat="1" ht="15.95" customHeight="1">
      <c r="A18" s="207" t="s">
        <v>26</v>
      </c>
      <c r="B18" s="208" t="s">
        <v>27</v>
      </c>
      <c r="C18" s="365">
        <f t="shared" ref="C18:C39" si="4">H18+L18+O18+R18+U18+AI18</f>
        <v>11</v>
      </c>
      <c r="D18" s="365">
        <f t="shared" ref="D18:D39" si="5">I18+M18+P18+S18+W18+AJ18</f>
        <v>94092.82</v>
      </c>
      <c r="E18" s="365">
        <f t="shared" si="3"/>
        <v>15993.27</v>
      </c>
      <c r="F18" s="365">
        <f t="shared" ref="F18:F39" si="6">X18</f>
        <v>122080</v>
      </c>
      <c r="G18" s="365">
        <f t="shared" ref="G18:G39" si="7">V18</f>
        <v>0</v>
      </c>
      <c r="H18" s="368">
        <v>1</v>
      </c>
      <c r="I18" s="368">
        <v>3144</v>
      </c>
      <c r="J18" s="368">
        <v>4984</v>
      </c>
      <c r="K18" s="142" t="s">
        <v>26</v>
      </c>
      <c r="L18" s="258">
        <v>1</v>
      </c>
      <c r="M18" s="258">
        <v>5133.82</v>
      </c>
      <c r="N18" s="258">
        <v>5311.27</v>
      </c>
      <c r="O18" s="258">
        <v>0</v>
      </c>
      <c r="P18" s="258">
        <v>0</v>
      </c>
      <c r="Q18" s="258">
        <v>0</v>
      </c>
      <c r="R18" s="258">
        <v>0</v>
      </c>
      <c r="S18" s="258">
        <v>0</v>
      </c>
      <c r="T18" s="258">
        <v>0</v>
      </c>
      <c r="U18" s="205">
        <f t="shared" ref="U18:U39" si="8">SUM(AA18,AE18)</f>
        <v>7</v>
      </c>
      <c r="V18" s="205">
        <f t="shared" ref="V18:V39" si="9">SUM(AB18,AF18)</f>
        <v>0</v>
      </c>
      <c r="W18" s="205">
        <f t="shared" ref="W18:W39" si="10">SUM(AC18,AG18)</f>
        <v>80117</v>
      </c>
      <c r="X18" s="205">
        <f t="shared" ref="X18:X39" si="11">SUM(AD18,AH18)</f>
        <v>122080</v>
      </c>
      <c r="Y18" s="143" t="s">
        <v>27</v>
      </c>
      <c r="Z18" s="142" t="s">
        <v>26</v>
      </c>
      <c r="AA18" s="388">
        <v>5</v>
      </c>
      <c r="AB18" s="388">
        <v>0</v>
      </c>
      <c r="AC18" s="388">
        <v>76498</v>
      </c>
      <c r="AD18" s="388">
        <v>118461</v>
      </c>
      <c r="AE18" s="388">
        <v>2</v>
      </c>
      <c r="AF18" s="388">
        <v>0</v>
      </c>
      <c r="AG18" s="388">
        <v>3619</v>
      </c>
      <c r="AH18" s="388">
        <v>3619</v>
      </c>
      <c r="AI18" s="388">
        <v>2</v>
      </c>
      <c r="AJ18" s="388">
        <v>5698</v>
      </c>
      <c r="AK18" s="388">
        <v>5698</v>
      </c>
      <c r="AL18" s="143" t="s">
        <v>27</v>
      </c>
    </row>
    <row r="19" spans="1:253" s="152" customFormat="1" ht="15.95" customHeight="1">
      <c r="A19" s="207" t="s">
        <v>28</v>
      </c>
      <c r="B19" s="208" t="s">
        <v>29</v>
      </c>
      <c r="C19" s="365">
        <f t="shared" si="4"/>
        <v>6</v>
      </c>
      <c r="D19" s="365">
        <f t="shared" si="5"/>
        <v>141741</v>
      </c>
      <c r="E19" s="365">
        <f t="shared" si="3"/>
        <v>32463</v>
      </c>
      <c r="F19" s="365">
        <f t="shared" si="6"/>
        <v>135755</v>
      </c>
      <c r="G19" s="365">
        <f t="shared" si="7"/>
        <v>665</v>
      </c>
      <c r="H19" s="367">
        <v>3</v>
      </c>
      <c r="I19" s="367">
        <v>48165</v>
      </c>
      <c r="J19" s="367">
        <v>31504</v>
      </c>
      <c r="K19" s="206" t="s">
        <v>28</v>
      </c>
      <c r="L19" s="258">
        <v>0</v>
      </c>
      <c r="M19" s="258">
        <v>0</v>
      </c>
      <c r="N19" s="258">
        <v>0</v>
      </c>
      <c r="O19" s="258">
        <v>0</v>
      </c>
      <c r="P19" s="258">
        <v>0</v>
      </c>
      <c r="Q19" s="258">
        <v>0</v>
      </c>
      <c r="R19" s="258">
        <v>0</v>
      </c>
      <c r="S19" s="258">
        <v>0</v>
      </c>
      <c r="T19" s="258">
        <v>0</v>
      </c>
      <c r="U19" s="205">
        <f t="shared" si="8"/>
        <v>2</v>
      </c>
      <c r="V19" s="205">
        <f t="shared" si="9"/>
        <v>665</v>
      </c>
      <c r="W19" s="205">
        <f t="shared" si="10"/>
        <v>92617</v>
      </c>
      <c r="X19" s="205">
        <f t="shared" si="11"/>
        <v>135755</v>
      </c>
      <c r="Y19" s="209" t="s">
        <v>29</v>
      </c>
      <c r="Z19" s="206" t="s">
        <v>28</v>
      </c>
      <c r="AA19" s="389">
        <v>0</v>
      </c>
      <c r="AB19" s="389">
        <v>371</v>
      </c>
      <c r="AC19" s="389">
        <v>17771</v>
      </c>
      <c r="AD19" s="389">
        <v>23084</v>
      </c>
      <c r="AE19" s="389">
        <v>2</v>
      </c>
      <c r="AF19" s="389">
        <v>294</v>
      </c>
      <c r="AG19" s="389">
        <v>74846</v>
      </c>
      <c r="AH19" s="388">
        <v>112671</v>
      </c>
      <c r="AI19" s="388">
        <v>1</v>
      </c>
      <c r="AJ19" s="388">
        <v>959</v>
      </c>
      <c r="AK19" s="388">
        <v>959</v>
      </c>
      <c r="AL19" s="209" t="s">
        <v>29</v>
      </c>
      <c r="AM19" s="153"/>
      <c r="AN19" s="153"/>
      <c r="AO19" s="153"/>
      <c r="AP19" s="153"/>
      <c r="AQ19" s="153"/>
      <c r="AR19" s="153"/>
      <c r="AS19" s="153"/>
      <c r="AT19" s="153"/>
      <c r="AU19" s="153"/>
      <c r="AV19" s="153"/>
      <c r="AW19" s="153"/>
      <c r="AX19" s="153"/>
      <c r="AY19" s="153"/>
      <c r="AZ19" s="153"/>
      <c r="BA19" s="153"/>
      <c r="BB19" s="153"/>
      <c r="BC19" s="153"/>
      <c r="BD19" s="153"/>
      <c r="BE19" s="153"/>
      <c r="BF19" s="153"/>
      <c r="BG19" s="153"/>
      <c r="BH19" s="153"/>
      <c r="BI19" s="153"/>
      <c r="BJ19" s="153"/>
      <c r="BK19" s="153"/>
      <c r="BL19" s="153"/>
      <c r="BM19" s="153"/>
      <c r="BN19" s="153"/>
      <c r="BO19" s="153"/>
      <c r="BP19" s="153"/>
      <c r="BQ19" s="153"/>
      <c r="BR19" s="153"/>
      <c r="BS19" s="153"/>
      <c r="BT19" s="153"/>
      <c r="BU19" s="153"/>
      <c r="BV19" s="153"/>
      <c r="BW19" s="153"/>
      <c r="BX19" s="153"/>
      <c r="BY19" s="153"/>
      <c r="BZ19" s="153"/>
      <c r="CA19" s="153"/>
      <c r="CB19" s="153"/>
      <c r="CC19" s="153"/>
      <c r="CD19" s="153"/>
      <c r="CE19" s="153"/>
      <c r="CF19" s="153"/>
      <c r="CG19" s="153"/>
      <c r="CH19" s="153"/>
      <c r="CI19" s="153"/>
      <c r="CJ19" s="153"/>
      <c r="CK19" s="153"/>
      <c r="CL19" s="153"/>
      <c r="CM19" s="153"/>
      <c r="CN19" s="153"/>
      <c r="CO19" s="153"/>
      <c r="CP19" s="153"/>
      <c r="CQ19" s="153"/>
      <c r="CR19" s="153"/>
      <c r="CS19" s="153"/>
      <c r="CT19" s="153"/>
      <c r="CU19" s="153"/>
      <c r="CV19" s="153"/>
      <c r="CW19" s="153"/>
      <c r="CX19" s="153"/>
      <c r="CY19" s="153"/>
      <c r="CZ19" s="153"/>
      <c r="DA19" s="153"/>
      <c r="DB19" s="153"/>
      <c r="DC19" s="153"/>
      <c r="DD19" s="153"/>
      <c r="DE19" s="153"/>
      <c r="DF19" s="153"/>
      <c r="DG19" s="153"/>
      <c r="DH19" s="153"/>
      <c r="DI19" s="153"/>
      <c r="DJ19" s="153"/>
      <c r="DK19" s="153"/>
      <c r="DL19" s="153"/>
      <c r="DM19" s="153"/>
      <c r="DN19" s="153"/>
      <c r="DO19" s="153"/>
      <c r="DP19" s="153"/>
      <c r="DQ19" s="153"/>
      <c r="DR19" s="153"/>
      <c r="DS19" s="153"/>
      <c r="DT19" s="153"/>
      <c r="DU19" s="153"/>
      <c r="DV19" s="153"/>
      <c r="DW19" s="153"/>
      <c r="DX19" s="153"/>
      <c r="DY19" s="153"/>
      <c r="DZ19" s="153"/>
      <c r="EA19" s="153"/>
      <c r="EB19" s="153"/>
      <c r="EC19" s="153"/>
      <c r="ED19" s="153"/>
      <c r="EE19" s="153"/>
      <c r="EF19" s="153"/>
      <c r="EG19" s="153"/>
      <c r="EH19" s="153"/>
      <c r="EI19" s="153"/>
      <c r="EJ19" s="153"/>
      <c r="EK19" s="153"/>
      <c r="EL19" s="153"/>
      <c r="EM19" s="153"/>
      <c r="EN19" s="153"/>
      <c r="EO19" s="153"/>
      <c r="EP19" s="153"/>
      <c r="EQ19" s="153"/>
      <c r="ER19" s="153"/>
      <c r="ES19" s="153"/>
      <c r="ET19" s="153"/>
      <c r="EU19" s="153"/>
      <c r="EV19" s="153"/>
      <c r="EW19" s="153"/>
      <c r="EX19" s="153"/>
      <c r="EY19" s="153"/>
      <c r="EZ19" s="153"/>
      <c r="FA19" s="153"/>
      <c r="FB19" s="153"/>
      <c r="FC19" s="153"/>
      <c r="FD19" s="153"/>
      <c r="FE19" s="153"/>
      <c r="FF19" s="153"/>
      <c r="FG19" s="153"/>
      <c r="FH19" s="153"/>
      <c r="FI19" s="153"/>
      <c r="FJ19" s="153"/>
      <c r="FK19" s="153"/>
      <c r="FL19" s="153"/>
      <c r="FM19" s="153"/>
      <c r="FN19" s="153"/>
      <c r="FO19" s="153"/>
      <c r="FP19" s="153"/>
      <c r="FQ19" s="153"/>
      <c r="FR19" s="153"/>
      <c r="FS19" s="153"/>
      <c r="FT19" s="153"/>
      <c r="FU19" s="153"/>
      <c r="FV19" s="153"/>
      <c r="FW19" s="153"/>
      <c r="FX19" s="153"/>
      <c r="FY19" s="153"/>
      <c r="FZ19" s="153"/>
      <c r="GA19" s="153"/>
      <c r="GB19" s="153"/>
      <c r="GC19" s="153"/>
      <c r="GD19" s="153"/>
      <c r="GE19" s="153"/>
      <c r="GF19" s="153"/>
      <c r="GG19" s="153"/>
      <c r="GH19" s="153"/>
      <c r="GI19" s="153"/>
      <c r="GJ19" s="153"/>
      <c r="GK19" s="153"/>
      <c r="GL19" s="153"/>
      <c r="GM19" s="153"/>
      <c r="GN19" s="153"/>
      <c r="GO19" s="153"/>
      <c r="GP19" s="153"/>
      <c r="GQ19" s="153"/>
      <c r="GR19" s="153"/>
      <c r="GS19" s="153"/>
      <c r="GT19" s="153"/>
      <c r="GU19" s="153"/>
      <c r="GV19" s="153"/>
      <c r="GW19" s="153"/>
      <c r="GX19" s="153"/>
      <c r="GY19" s="153"/>
      <c r="GZ19" s="153"/>
      <c r="HA19" s="153"/>
      <c r="HB19" s="153"/>
      <c r="HC19" s="153"/>
      <c r="HD19" s="153"/>
      <c r="HE19" s="153"/>
      <c r="HF19" s="153"/>
      <c r="HG19" s="153"/>
      <c r="HH19" s="153"/>
      <c r="HI19" s="153"/>
      <c r="HJ19" s="153"/>
      <c r="HK19" s="153"/>
      <c r="HL19" s="153"/>
      <c r="HM19" s="153"/>
      <c r="HN19" s="153"/>
      <c r="HO19" s="153"/>
      <c r="HP19" s="153"/>
      <c r="HQ19" s="153"/>
      <c r="HR19" s="153"/>
      <c r="HS19" s="153"/>
      <c r="HT19" s="153"/>
      <c r="HU19" s="153"/>
      <c r="HV19" s="153"/>
      <c r="HW19" s="153"/>
      <c r="HX19" s="153"/>
      <c r="HY19" s="153"/>
      <c r="HZ19" s="153"/>
      <c r="IA19" s="153"/>
      <c r="IB19" s="153"/>
      <c r="IC19" s="153"/>
      <c r="ID19" s="153"/>
      <c r="IE19" s="153"/>
      <c r="IF19" s="153"/>
      <c r="IG19" s="153"/>
      <c r="IH19" s="153"/>
      <c r="II19" s="153"/>
      <c r="IJ19" s="153"/>
      <c r="IK19" s="153"/>
      <c r="IL19" s="153"/>
      <c r="IM19" s="153"/>
      <c r="IN19" s="153"/>
      <c r="IO19" s="153"/>
      <c r="IP19" s="153"/>
      <c r="IQ19" s="153"/>
      <c r="IR19" s="153"/>
      <c r="IS19" s="153"/>
    </row>
    <row r="20" spans="1:253" s="152" customFormat="1" ht="15.95" customHeight="1">
      <c r="A20" s="207" t="s">
        <v>30</v>
      </c>
      <c r="B20" s="208" t="s">
        <v>31</v>
      </c>
      <c r="C20" s="365">
        <f t="shared" si="4"/>
        <v>10</v>
      </c>
      <c r="D20" s="365">
        <f t="shared" si="5"/>
        <v>126328</v>
      </c>
      <c r="E20" s="365">
        <f t="shared" si="3"/>
        <v>62859</v>
      </c>
      <c r="F20" s="365">
        <f t="shared" si="6"/>
        <v>65186</v>
      </c>
      <c r="G20" s="365">
        <f t="shared" si="7"/>
        <v>1069</v>
      </c>
      <c r="H20" s="367">
        <v>3</v>
      </c>
      <c r="I20" s="367">
        <v>31590</v>
      </c>
      <c r="J20" s="367">
        <v>60949</v>
      </c>
      <c r="K20" s="206" t="s">
        <v>30</v>
      </c>
      <c r="L20" s="258">
        <v>0</v>
      </c>
      <c r="M20" s="258">
        <v>0</v>
      </c>
      <c r="N20" s="258">
        <v>0</v>
      </c>
      <c r="O20" s="258">
        <v>0</v>
      </c>
      <c r="P20" s="258">
        <v>0</v>
      </c>
      <c r="Q20" s="258">
        <v>0</v>
      </c>
      <c r="R20" s="258">
        <v>0</v>
      </c>
      <c r="S20" s="258">
        <v>0</v>
      </c>
      <c r="T20" s="258">
        <v>0</v>
      </c>
      <c r="U20" s="205">
        <f t="shared" si="8"/>
        <v>6</v>
      </c>
      <c r="V20" s="205">
        <f t="shared" si="9"/>
        <v>1069</v>
      </c>
      <c r="W20" s="205">
        <f t="shared" si="10"/>
        <v>92840</v>
      </c>
      <c r="X20" s="205">
        <f t="shared" si="11"/>
        <v>65186</v>
      </c>
      <c r="Y20" s="209" t="s">
        <v>31</v>
      </c>
      <c r="Z20" s="206" t="s">
        <v>30</v>
      </c>
      <c r="AA20" s="388">
        <v>4</v>
      </c>
      <c r="AB20" s="388">
        <v>889</v>
      </c>
      <c r="AC20" s="388">
        <v>57640</v>
      </c>
      <c r="AD20" s="388">
        <v>50328</v>
      </c>
      <c r="AE20" s="388">
        <v>2</v>
      </c>
      <c r="AF20" s="388">
        <v>180</v>
      </c>
      <c r="AG20" s="388">
        <v>35200</v>
      </c>
      <c r="AH20" s="388">
        <v>14858</v>
      </c>
      <c r="AI20" s="388">
        <v>1</v>
      </c>
      <c r="AJ20" s="388">
        <v>1898</v>
      </c>
      <c r="AK20" s="388">
        <v>1910</v>
      </c>
      <c r="AL20" s="209" t="s">
        <v>31</v>
      </c>
    </row>
    <row r="21" spans="1:253" s="152" customFormat="1" ht="15.95" customHeight="1">
      <c r="A21" s="207" t="s">
        <v>32</v>
      </c>
      <c r="B21" s="208" t="s">
        <v>33</v>
      </c>
      <c r="C21" s="365">
        <f>H21+L21+O21+R21+U21+AI21</f>
        <v>22</v>
      </c>
      <c r="D21" s="365">
        <f>I21+M21+P21+S21+W21+AJ21</f>
        <v>126829</v>
      </c>
      <c r="E21" s="365">
        <f>J21+N21+Q21+T21+AK21</f>
        <v>224441</v>
      </c>
      <c r="F21" s="365">
        <f t="shared" si="6"/>
        <v>0</v>
      </c>
      <c r="G21" s="365">
        <f t="shared" si="7"/>
        <v>53894</v>
      </c>
      <c r="H21" s="369">
        <v>4</v>
      </c>
      <c r="I21" s="369">
        <v>59233</v>
      </c>
      <c r="J21" s="369">
        <v>175026</v>
      </c>
      <c r="K21" s="206" t="s">
        <v>32</v>
      </c>
      <c r="L21" s="259">
        <v>0</v>
      </c>
      <c r="M21" s="259">
        <v>0</v>
      </c>
      <c r="N21" s="259">
        <v>0</v>
      </c>
      <c r="O21" s="259">
        <v>1</v>
      </c>
      <c r="P21" s="259">
        <v>5458</v>
      </c>
      <c r="Q21" s="259">
        <v>8358</v>
      </c>
      <c r="R21" s="259">
        <v>1</v>
      </c>
      <c r="S21" s="259">
        <v>12912</v>
      </c>
      <c r="T21" s="259">
        <v>41057</v>
      </c>
      <c r="U21" s="205">
        <f t="shared" si="8"/>
        <v>16</v>
      </c>
      <c r="V21" s="205">
        <f t="shared" si="9"/>
        <v>53894</v>
      </c>
      <c r="W21" s="205">
        <f t="shared" si="10"/>
        <v>49226</v>
      </c>
      <c r="X21" s="205">
        <f t="shared" si="11"/>
        <v>0</v>
      </c>
      <c r="Y21" s="209" t="s">
        <v>33</v>
      </c>
      <c r="Z21" s="206" t="s">
        <v>32</v>
      </c>
      <c r="AA21" s="388">
        <v>16</v>
      </c>
      <c r="AB21" s="388">
        <v>53894</v>
      </c>
      <c r="AC21" s="388">
        <v>49226</v>
      </c>
      <c r="AD21" s="388">
        <v>0</v>
      </c>
      <c r="AE21" s="388">
        <v>0</v>
      </c>
      <c r="AF21" s="388">
        <v>0</v>
      </c>
      <c r="AG21" s="388">
        <v>0</v>
      </c>
      <c r="AH21" s="388">
        <v>0</v>
      </c>
      <c r="AI21" s="388">
        <v>0</v>
      </c>
      <c r="AJ21" s="388">
        <v>0</v>
      </c>
      <c r="AK21" s="388">
        <v>0</v>
      </c>
      <c r="AL21" s="209" t="s">
        <v>33</v>
      </c>
    </row>
    <row r="22" spans="1:253" s="152" customFormat="1" ht="15.95" customHeight="1">
      <c r="A22" s="207" t="s">
        <v>34</v>
      </c>
      <c r="B22" s="208" t="s">
        <v>35</v>
      </c>
      <c r="C22" s="365">
        <f t="shared" si="4"/>
        <v>11</v>
      </c>
      <c r="D22" s="365">
        <f>I22+M22+P22+S22+W22+AJ22</f>
        <v>117492</v>
      </c>
      <c r="E22" s="365">
        <f>J22+N22+Q22+T22+AK22</f>
        <v>54643</v>
      </c>
      <c r="F22" s="365">
        <f t="shared" si="6"/>
        <v>80531</v>
      </c>
      <c r="G22" s="365">
        <f t="shared" si="7"/>
        <v>356</v>
      </c>
      <c r="H22" s="369">
        <v>2</v>
      </c>
      <c r="I22" s="369">
        <v>21415</v>
      </c>
      <c r="J22" s="369">
        <v>37760</v>
      </c>
      <c r="K22" s="206" t="s">
        <v>34</v>
      </c>
      <c r="L22" s="258">
        <v>0</v>
      </c>
      <c r="M22" s="258">
        <v>0</v>
      </c>
      <c r="N22" s="258">
        <v>0</v>
      </c>
      <c r="O22" s="258">
        <v>0</v>
      </c>
      <c r="P22" s="258">
        <v>0</v>
      </c>
      <c r="Q22" s="258">
        <v>0</v>
      </c>
      <c r="R22" s="258">
        <v>0</v>
      </c>
      <c r="S22" s="258">
        <v>0</v>
      </c>
      <c r="T22" s="258">
        <v>0</v>
      </c>
      <c r="U22" s="205">
        <f t="shared" si="8"/>
        <v>6</v>
      </c>
      <c r="V22" s="205">
        <f t="shared" si="9"/>
        <v>356</v>
      </c>
      <c r="W22" s="205">
        <f t="shared" si="10"/>
        <v>81444</v>
      </c>
      <c r="X22" s="205">
        <f t="shared" si="11"/>
        <v>80531</v>
      </c>
      <c r="Y22" s="209" t="s">
        <v>35</v>
      </c>
      <c r="Z22" s="206" t="s">
        <v>34</v>
      </c>
      <c r="AA22" s="388">
        <v>5</v>
      </c>
      <c r="AB22" s="388">
        <v>306</v>
      </c>
      <c r="AC22" s="388">
        <v>79776</v>
      </c>
      <c r="AD22" s="388">
        <v>74054</v>
      </c>
      <c r="AE22" s="388">
        <v>1</v>
      </c>
      <c r="AF22" s="388">
        <v>50</v>
      </c>
      <c r="AG22" s="388">
        <v>1668</v>
      </c>
      <c r="AH22" s="388">
        <v>6477</v>
      </c>
      <c r="AI22" s="388">
        <v>3</v>
      </c>
      <c r="AJ22" s="388">
        <v>14633</v>
      </c>
      <c r="AK22" s="388">
        <v>16883</v>
      </c>
      <c r="AL22" s="209" t="s">
        <v>35</v>
      </c>
    </row>
    <row r="23" spans="1:253" s="152" customFormat="1" ht="15.95" customHeight="1">
      <c r="A23" s="207" t="s">
        <v>36</v>
      </c>
      <c r="B23" s="208" t="s">
        <v>37</v>
      </c>
      <c r="C23" s="365">
        <f t="shared" si="4"/>
        <v>5</v>
      </c>
      <c r="D23" s="365">
        <f t="shared" si="5"/>
        <v>12256</v>
      </c>
      <c r="E23" s="365">
        <f t="shared" si="3"/>
        <v>10488</v>
      </c>
      <c r="F23" s="365">
        <f t="shared" si="6"/>
        <v>25671</v>
      </c>
      <c r="G23" s="365">
        <f>V23</f>
        <v>0</v>
      </c>
      <c r="H23" s="369">
        <v>1</v>
      </c>
      <c r="I23" s="369">
        <v>1477</v>
      </c>
      <c r="J23" s="369">
        <v>2215</v>
      </c>
      <c r="K23" s="140" t="s">
        <v>36</v>
      </c>
      <c r="L23" s="261">
        <v>0</v>
      </c>
      <c r="M23" s="261">
        <v>0</v>
      </c>
      <c r="N23" s="261">
        <v>0</v>
      </c>
      <c r="O23" s="261">
        <v>0</v>
      </c>
      <c r="P23" s="261">
        <v>0</v>
      </c>
      <c r="Q23" s="261">
        <v>0</v>
      </c>
      <c r="R23" s="261">
        <v>0</v>
      </c>
      <c r="S23" s="261">
        <v>0</v>
      </c>
      <c r="T23" s="261">
        <v>0</v>
      </c>
      <c r="U23" s="205">
        <v>3</v>
      </c>
      <c r="V23" s="205">
        <v>0</v>
      </c>
      <c r="W23" s="205">
        <v>5809</v>
      </c>
      <c r="X23" s="205">
        <v>25671</v>
      </c>
      <c r="Y23" s="141" t="s">
        <v>37</v>
      </c>
      <c r="Z23" s="140" t="s">
        <v>36</v>
      </c>
      <c r="AA23" s="388">
        <v>3</v>
      </c>
      <c r="AB23" s="388" t="s">
        <v>515</v>
      </c>
      <c r="AC23" s="388">
        <v>5809</v>
      </c>
      <c r="AD23" s="388">
        <v>25671</v>
      </c>
      <c r="AE23" s="388">
        <v>0</v>
      </c>
      <c r="AF23" s="388" t="s">
        <v>515</v>
      </c>
      <c r="AG23" s="388">
        <v>0</v>
      </c>
      <c r="AH23" s="388">
        <v>0</v>
      </c>
      <c r="AI23" s="388">
        <v>1</v>
      </c>
      <c r="AJ23" s="388">
        <v>4970</v>
      </c>
      <c r="AK23" s="388">
        <v>8273</v>
      </c>
      <c r="AL23" s="141" t="s">
        <v>37</v>
      </c>
    </row>
    <row r="24" spans="1:253" s="152" customFormat="1" ht="15.95" customHeight="1">
      <c r="A24" s="207" t="s">
        <v>38</v>
      </c>
      <c r="B24" s="208" t="s">
        <v>39</v>
      </c>
      <c r="C24" s="365">
        <f t="shared" si="4"/>
        <v>7</v>
      </c>
      <c r="D24" s="365">
        <f t="shared" si="5"/>
        <v>18449</v>
      </c>
      <c r="E24" s="365">
        <f t="shared" si="3"/>
        <v>15828</v>
      </c>
      <c r="F24" s="365">
        <f t="shared" si="6"/>
        <v>43056</v>
      </c>
      <c r="G24" s="365">
        <f t="shared" si="7"/>
        <v>301</v>
      </c>
      <c r="H24" s="367">
        <v>1</v>
      </c>
      <c r="I24" s="367">
        <v>6771</v>
      </c>
      <c r="J24" s="367">
        <v>15828</v>
      </c>
      <c r="K24" s="206" t="s">
        <v>38</v>
      </c>
      <c r="L24" s="258">
        <v>0</v>
      </c>
      <c r="M24" s="258">
        <v>0</v>
      </c>
      <c r="N24" s="258">
        <v>0</v>
      </c>
      <c r="O24" s="258">
        <v>0</v>
      </c>
      <c r="P24" s="258">
        <v>0</v>
      </c>
      <c r="Q24" s="258">
        <v>0</v>
      </c>
      <c r="R24" s="258">
        <v>0</v>
      </c>
      <c r="S24" s="258">
        <v>0</v>
      </c>
      <c r="T24" s="258">
        <v>0</v>
      </c>
      <c r="U24" s="205">
        <f t="shared" si="8"/>
        <v>6</v>
      </c>
      <c r="V24" s="205">
        <f t="shared" si="9"/>
        <v>301</v>
      </c>
      <c r="W24" s="205">
        <f t="shared" si="10"/>
        <v>11678</v>
      </c>
      <c r="X24" s="205">
        <f t="shared" si="11"/>
        <v>43056</v>
      </c>
      <c r="Y24" s="209" t="s">
        <v>39</v>
      </c>
      <c r="Z24" s="206" t="s">
        <v>38</v>
      </c>
      <c r="AA24" s="388">
        <v>6</v>
      </c>
      <c r="AB24" s="388">
        <v>301</v>
      </c>
      <c r="AC24" s="388">
        <v>11678</v>
      </c>
      <c r="AD24" s="388">
        <v>43056</v>
      </c>
      <c r="AE24" s="388">
        <v>0</v>
      </c>
      <c r="AF24" s="388">
        <v>0</v>
      </c>
      <c r="AG24" s="388">
        <v>0</v>
      </c>
      <c r="AH24" s="388">
        <v>0</v>
      </c>
      <c r="AI24" s="388">
        <v>0</v>
      </c>
      <c r="AJ24" s="388">
        <v>0</v>
      </c>
      <c r="AK24" s="388">
        <v>0</v>
      </c>
      <c r="AL24" s="209" t="s">
        <v>39</v>
      </c>
    </row>
    <row r="25" spans="1:253" s="152" customFormat="1" ht="15.95" customHeight="1">
      <c r="A25" s="207" t="s">
        <v>40</v>
      </c>
      <c r="B25" s="208" t="s">
        <v>41</v>
      </c>
      <c r="C25" s="365">
        <f t="shared" si="4"/>
        <v>7</v>
      </c>
      <c r="D25" s="365">
        <f t="shared" si="5"/>
        <v>29843</v>
      </c>
      <c r="E25" s="365">
        <f t="shared" si="3"/>
        <v>23687</v>
      </c>
      <c r="F25" s="365">
        <f t="shared" si="6"/>
        <v>21182</v>
      </c>
      <c r="G25" s="365">
        <f t="shared" si="7"/>
        <v>0</v>
      </c>
      <c r="H25" s="367">
        <v>1</v>
      </c>
      <c r="I25" s="367">
        <v>9504</v>
      </c>
      <c r="J25" s="367">
        <v>21823</v>
      </c>
      <c r="K25" s="206" t="s">
        <v>40</v>
      </c>
      <c r="L25" s="258">
        <v>0</v>
      </c>
      <c r="M25" s="258">
        <v>0</v>
      </c>
      <c r="N25" s="258">
        <v>0</v>
      </c>
      <c r="O25" s="258">
        <v>0</v>
      </c>
      <c r="P25" s="258">
        <v>0</v>
      </c>
      <c r="Q25" s="258">
        <v>0</v>
      </c>
      <c r="R25" s="258">
        <v>0</v>
      </c>
      <c r="S25" s="258">
        <v>0</v>
      </c>
      <c r="T25" s="258">
        <v>0</v>
      </c>
      <c r="U25" s="205">
        <f t="shared" si="8"/>
        <v>5</v>
      </c>
      <c r="V25" s="205">
        <f t="shared" si="9"/>
        <v>0</v>
      </c>
      <c r="W25" s="205">
        <f t="shared" si="10"/>
        <v>18475</v>
      </c>
      <c r="X25" s="205">
        <f t="shared" si="11"/>
        <v>21182</v>
      </c>
      <c r="Y25" s="209" t="s">
        <v>41</v>
      </c>
      <c r="Z25" s="206" t="s">
        <v>40</v>
      </c>
      <c r="AA25" s="388">
        <v>5</v>
      </c>
      <c r="AB25" s="388">
        <v>0</v>
      </c>
      <c r="AC25" s="388">
        <v>18475</v>
      </c>
      <c r="AD25" s="388">
        <v>21182</v>
      </c>
      <c r="AE25" s="388">
        <v>0</v>
      </c>
      <c r="AF25" s="388">
        <v>0</v>
      </c>
      <c r="AG25" s="388">
        <v>0</v>
      </c>
      <c r="AH25" s="388">
        <v>0</v>
      </c>
      <c r="AI25" s="388">
        <v>1</v>
      </c>
      <c r="AJ25" s="388">
        <v>1864</v>
      </c>
      <c r="AK25" s="388">
        <v>1864</v>
      </c>
      <c r="AL25" s="209" t="s">
        <v>41</v>
      </c>
    </row>
    <row r="26" spans="1:253" s="152" customFormat="1" ht="15.95" customHeight="1">
      <c r="A26" s="207" t="s">
        <v>42</v>
      </c>
      <c r="B26" s="208" t="s">
        <v>43</v>
      </c>
      <c r="C26" s="365">
        <f t="shared" si="4"/>
        <v>11</v>
      </c>
      <c r="D26" s="365">
        <f t="shared" si="5"/>
        <v>90369</v>
      </c>
      <c r="E26" s="365">
        <f t="shared" si="3"/>
        <v>138161</v>
      </c>
      <c r="F26" s="365">
        <f t="shared" si="6"/>
        <v>60231</v>
      </c>
      <c r="G26" s="365">
        <f t="shared" si="7"/>
        <v>843</v>
      </c>
      <c r="H26" s="367">
        <v>2</v>
      </c>
      <c r="I26" s="367">
        <v>38509</v>
      </c>
      <c r="J26" s="367">
        <v>99340</v>
      </c>
      <c r="K26" s="206" t="s">
        <v>42</v>
      </c>
      <c r="L26" s="259">
        <v>1</v>
      </c>
      <c r="M26" s="259">
        <v>4651</v>
      </c>
      <c r="N26" s="259">
        <v>16562</v>
      </c>
      <c r="O26" s="259">
        <v>0</v>
      </c>
      <c r="P26" s="259">
        <v>0</v>
      </c>
      <c r="Q26" s="259">
        <v>0</v>
      </c>
      <c r="R26" s="259">
        <v>1</v>
      </c>
      <c r="S26" s="259">
        <v>11594</v>
      </c>
      <c r="T26" s="259">
        <v>22259</v>
      </c>
      <c r="U26" s="205">
        <f t="shared" si="8"/>
        <v>7</v>
      </c>
      <c r="V26" s="205">
        <f t="shared" si="9"/>
        <v>843</v>
      </c>
      <c r="W26" s="205">
        <f t="shared" si="10"/>
        <v>35615</v>
      </c>
      <c r="X26" s="205">
        <f t="shared" si="11"/>
        <v>60231</v>
      </c>
      <c r="Y26" s="209" t="s">
        <v>43</v>
      </c>
      <c r="Z26" s="206" t="s">
        <v>42</v>
      </c>
      <c r="AA26" s="390">
        <v>5</v>
      </c>
      <c r="AB26" s="390">
        <v>689</v>
      </c>
      <c r="AC26" s="390">
        <v>24232</v>
      </c>
      <c r="AD26" s="390">
        <v>44481</v>
      </c>
      <c r="AE26" s="390">
        <v>2</v>
      </c>
      <c r="AF26" s="390">
        <v>154</v>
      </c>
      <c r="AG26" s="390">
        <v>11383</v>
      </c>
      <c r="AH26" s="390">
        <v>15750</v>
      </c>
      <c r="AI26" s="390">
        <v>0</v>
      </c>
      <c r="AJ26" s="390">
        <v>0</v>
      </c>
      <c r="AK26" s="390">
        <v>0</v>
      </c>
      <c r="AL26" s="209" t="s">
        <v>43</v>
      </c>
    </row>
    <row r="27" spans="1:253" s="152" customFormat="1" ht="15.95" customHeight="1">
      <c r="A27" s="207" t="s">
        <v>44</v>
      </c>
      <c r="B27" s="208" t="s">
        <v>45</v>
      </c>
      <c r="C27" s="365">
        <f t="shared" si="4"/>
        <v>5</v>
      </c>
      <c r="D27" s="365">
        <f t="shared" si="5"/>
        <v>7031</v>
      </c>
      <c r="E27" s="365">
        <f t="shared" si="3"/>
        <v>21116</v>
      </c>
      <c r="F27" s="365">
        <f t="shared" si="6"/>
        <v>18527</v>
      </c>
      <c r="G27" s="365">
        <f t="shared" si="7"/>
        <v>119</v>
      </c>
      <c r="H27" s="367">
        <v>0</v>
      </c>
      <c r="I27" s="367">
        <v>0</v>
      </c>
      <c r="J27" s="367">
        <v>0</v>
      </c>
      <c r="K27" s="206" t="s">
        <v>44</v>
      </c>
      <c r="L27" s="258">
        <v>0</v>
      </c>
      <c r="M27" s="258">
        <v>0</v>
      </c>
      <c r="N27" s="258">
        <v>0</v>
      </c>
      <c r="O27" s="258">
        <v>0</v>
      </c>
      <c r="P27" s="258">
        <v>0</v>
      </c>
      <c r="Q27" s="258">
        <v>0</v>
      </c>
      <c r="R27" s="258">
        <v>0</v>
      </c>
      <c r="S27" s="258">
        <v>0</v>
      </c>
      <c r="T27" s="258">
        <v>0</v>
      </c>
      <c r="U27" s="205">
        <f t="shared" si="8"/>
        <v>4</v>
      </c>
      <c r="V27" s="205">
        <f t="shared" si="9"/>
        <v>119</v>
      </c>
      <c r="W27" s="205">
        <f t="shared" si="10"/>
        <v>2147</v>
      </c>
      <c r="X27" s="205">
        <f t="shared" si="11"/>
        <v>18527</v>
      </c>
      <c r="Y27" s="209" t="s">
        <v>45</v>
      </c>
      <c r="Z27" s="206" t="s">
        <v>44</v>
      </c>
      <c r="AA27" s="390">
        <v>4</v>
      </c>
      <c r="AB27" s="390">
        <v>119</v>
      </c>
      <c r="AC27" s="390">
        <v>2147</v>
      </c>
      <c r="AD27" s="390">
        <v>18527</v>
      </c>
      <c r="AE27" s="390">
        <v>0</v>
      </c>
      <c r="AF27" s="390">
        <v>0</v>
      </c>
      <c r="AG27" s="390">
        <v>0</v>
      </c>
      <c r="AH27" s="390">
        <v>0</v>
      </c>
      <c r="AI27" s="388">
        <v>1</v>
      </c>
      <c r="AJ27" s="388">
        <v>4884</v>
      </c>
      <c r="AK27" s="388">
        <v>21116</v>
      </c>
      <c r="AL27" s="209" t="s">
        <v>45</v>
      </c>
    </row>
    <row r="28" spans="1:253" s="152" customFormat="1" ht="15.95" customHeight="1">
      <c r="A28" s="207" t="s">
        <v>46</v>
      </c>
      <c r="B28" s="208" t="s">
        <v>47</v>
      </c>
      <c r="C28" s="365">
        <f t="shared" si="4"/>
        <v>10</v>
      </c>
      <c r="D28" s="365">
        <f t="shared" si="5"/>
        <v>12747</v>
      </c>
      <c r="E28" s="365">
        <f t="shared" si="3"/>
        <v>0</v>
      </c>
      <c r="F28" s="365">
        <f t="shared" si="6"/>
        <v>82167</v>
      </c>
      <c r="G28" s="365">
        <f t="shared" si="7"/>
        <v>361</v>
      </c>
      <c r="H28" s="367">
        <v>0</v>
      </c>
      <c r="I28" s="367">
        <v>0</v>
      </c>
      <c r="J28" s="367">
        <v>0</v>
      </c>
      <c r="K28" s="206" t="s">
        <v>46</v>
      </c>
      <c r="L28" s="258">
        <v>0</v>
      </c>
      <c r="M28" s="258">
        <v>0</v>
      </c>
      <c r="N28" s="258">
        <v>0</v>
      </c>
      <c r="O28" s="258">
        <v>0</v>
      </c>
      <c r="P28" s="258">
        <v>0</v>
      </c>
      <c r="Q28" s="258">
        <v>0</v>
      </c>
      <c r="R28" s="258">
        <v>0</v>
      </c>
      <c r="S28" s="258">
        <v>0</v>
      </c>
      <c r="T28" s="258">
        <v>0</v>
      </c>
      <c r="U28" s="205">
        <f t="shared" si="8"/>
        <v>10</v>
      </c>
      <c r="V28" s="205">
        <f t="shared" si="9"/>
        <v>361</v>
      </c>
      <c r="W28" s="205">
        <f t="shared" si="10"/>
        <v>12747</v>
      </c>
      <c r="X28" s="205">
        <f t="shared" si="11"/>
        <v>82167</v>
      </c>
      <c r="Y28" s="209" t="s">
        <v>47</v>
      </c>
      <c r="Z28" s="206" t="s">
        <v>46</v>
      </c>
      <c r="AA28" s="388">
        <v>10</v>
      </c>
      <c r="AB28" s="388">
        <v>361</v>
      </c>
      <c r="AC28" s="388">
        <v>12747</v>
      </c>
      <c r="AD28" s="388">
        <v>82167</v>
      </c>
      <c r="AE28" s="388">
        <v>0</v>
      </c>
      <c r="AF28" s="388">
        <v>0</v>
      </c>
      <c r="AG28" s="388">
        <v>0</v>
      </c>
      <c r="AH28" s="388">
        <v>0</v>
      </c>
      <c r="AI28" s="388">
        <v>0</v>
      </c>
      <c r="AJ28" s="388">
        <v>0</v>
      </c>
      <c r="AK28" s="388">
        <v>0</v>
      </c>
      <c r="AL28" s="209" t="s">
        <v>47</v>
      </c>
    </row>
    <row r="29" spans="1:253" s="152" customFormat="1" ht="15.95" customHeight="1">
      <c r="A29" s="207" t="s">
        <v>516</v>
      </c>
      <c r="B29" s="208" t="s">
        <v>524</v>
      </c>
      <c r="C29" s="365">
        <f t="shared" si="4"/>
        <v>6</v>
      </c>
      <c r="D29" s="365">
        <f t="shared" si="5"/>
        <v>3836</v>
      </c>
      <c r="E29" s="365">
        <f t="shared" si="3"/>
        <v>0</v>
      </c>
      <c r="F29" s="365">
        <f t="shared" si="6"/>
        <v>23355</v>
      </c>
      <c r="G29" s="365">
        <f t="shared" si="7"/>
        <v>115</v>
      </c>
      <c r="H29" s="367">
        <v>0</v>
      </c>
      <c r="I29" s="367">
        <v>0</v>
      </c>
      <c r="J29" s="367">
        <v>0</v>
      </c>
      <c r="K29" s="206" t="s">
        <v>299</v>
      </c>
      <c r="L29" s="258">
        <v>0</v>
      </c>
      <c r="M29" s="258">
        <v>0</v>
      </c>
      <c r="N29" s="258">
        <v>0</v>
      </c>
      <c r="O29" s="258">
        <v>0</v>
      </c>
      <c r="P29" s="258">
        <v>0</v>
      </c>
      <c r="Q29" s="258">
        <v>0</v>
      </c>
      <c r="R29" s="258">
        <v>0</v>
      </c>
      <c r="S29" s="258">
        <v>0</v>
      </c>
      <c r="T29" s="258">
        <v>0</v>
      </c>
      <c r="U29" s="205">
        <f t="shared" si="8"/>
        <v>6</v>
      </c>
      <c r="V29" s="205">
        <f t="shared" si="9"/>
        <v>115</v>
      </c>
      <c r="W29" s="205">
        <f t="shared" si="10"/>
        <v>3836</v>
      </c>
      <c r="X29" s="205">
        <f t="shared" si="11"/>
        <v>23355</v>
      </c>
      <c r="Y29" s="209" t="s">
        <v>570</v>
      </c>
      <c r="Z29" s="206" t="s">
        <v>299</v>
      </c>
      <c r="AA29" s="390">
        <v>6</v>
      </c>
      <c r="AB29" s="390">
        <v>115</v>
      </c>
      <c r="AC29" s="390">
        <v>3836</v>
      </c>
      <c r="AD29" s="390">
        <v>23355</v>
      </c>
      <c r="AE29" s="388">
        <v>0</v>
      </c>
      <c r="AF29" s="388">
        <v>0</v>
      </c>
      <c r="AG29" s="388">
        <v>0</v>
      </c>
      <c r="AH29" s="388">
        <v>0</v>
      </c>
      <c r="AI29" s="388">
        <v>0</v>
      </c>
      <c r="AJ29" s="388">
        <v>0</v>
      </c>
      <c r="AK29" s="388">
        <v>0</v>
      </c>
      <c r="AL29" s="209" t="s">
        <v>300</v>
      </c>
    </row>
    <row r="30" spans="1:253" s="152" customFormat="1" ht="15.95" customHeight="1">
      <c r="A30" s="207" t="s">
        <v>49</v>
      </c>
      <c r="B30" s="208" t="s">
        <v>50</v>
      </c>
      <c r="C30" s="365">
        <f t="shared" si="4"/>
        <v>1</v>
      </c>
      <c r="D30" s="365">
        <f t="shared" si="5"/>
        <v>1901</v>
      </c>
      <c r="E30" s="365">
        <f t="shared" si="3"/>
        <v>0</v>
      </c>
      <c r="F30" s="365">
        <f t="shared" si="6"/>
        <v>9025</v>
      </c>
      <c r="G30" s="365">
        <f t="shared" si="7"/>
        <v>0</v>
      </c>
      <c r="H30" s="367">
        <v>0</v>
      </c>
      <c r="I30" s="367">
        <v>0</v>
      </c>
      <c r="J30" s="367">
        <v>0</v>
      </c>
      <c r="K30" s="206" t="s">
        <v>49</v>
      </c>
      <c r="L30" s="258">
        <v>0</v>
      </c>
      <c r="M30" s="258">
        <v>0</v>
      </c>
      <c r="N30" s="258">
        <v>0</v>
      </c>
      <c r="O30" s="258">
        <v>0</v>
      </c>
      <c r="P30" s="258">
        <v>0</v>
      </c>
      <c r="Q30" s="258">
        <v>0</v>
      </c>
      <c r="R30" s="258">
        <v>0</v>
      </c>
      <c r="S30" s="258">
        <v>0</v>
      </c>
      <c r="T30" s="258">
        <v>0</v>
      </c>
      <c r="U30" s="205">
        <f t="shared" si="8"/>
        <v>1</v>
      </c>
      <c r="V30" s="205">
        <f t="shared" si="9"/>
        <v>0</v>
      </c>
      <c r="W30" s="205">
        <f t="shared" si="10"/>
        <v>1901</v>
      </c>
      <c r="X30" s="205">
        <f t="shared" si="11"/>
        <v>9025</v>
      </c>
      <c r="Y30" s="209" t="s">
        <v>50</v>
      </c>
      <c r="Z30" s="206" t="s">
        <v>49</v>
      </c>
      <c r="AA30" s="388">
        <v>1</v>
      </c>
      <c r="AB30" s="388" t="s">
        <v>515</v>
      </c>
      <c r="AC30" s="388">
        <v>1901</v>
      </c>
      <c r="AD30" s="388">
        <v>9025</v>
      </c>
      <c r="AE30" s="388">
        <v>0</v>
      </c>
      <c r="AF30" s="388">
        <v>0</v>
      </c>
      <c r="AG30" s="388">
        <v>0</v>
      </c>
      <c r="AH30" s="388">
        <v>0</v>
      </c>
      <c r="AI30" s="388">
        <v>0</v>
      </c>
      <c r="AJ30" s="388">
        <v>0</v>
      </c>
      <c r="AK30" s="388">
        <v>0</v>
      </c>
      <c r="AL30" s="209" t="s">
        <v>50</v>
      </c>
    </row>
    <row r="31" spans="1:253" s="152" customFormat="1" ht="15.95" customHeight="1">
      <c r="A31" s="207" t="s">
        <v>51</v>
      </c>
      <c r="B31" s="208" t="s">
        <v>52</v>
      </c>
      <c r="C31" s="365">
        <f t="shared" si="4"/>
        <v>4</v>
      </c>
      <c r="D31" s="365">
        <f t="shared" si="5"/>
        <v>15344</v>
      </c>
      <c r="E31" s="365">
        <f t="shared" si="3"/>
        <v>0</v>
      </c>
      <c r="F31" s="365">
        <f t="shared" si="6"/>
        <v>58596</v>
      </c>
      <c r="G31" s="365">
        <f t="shared" si="7"/>
        <v>325</v>
      </c>
      <c r="H31" s="367">
        <v>0</v>
      </c>
      <c r="I31" s="367">
        <v>0</v>
      </c>
      <c r="J31" s="367">
        <v>0</v>
      </c>
      <c r="K31" s="206" t="s">
        <v>51</v>
      </c>
      <c r="L31" s="258">
        <v>0</v>
      </c>
      <c r="M31" s="258">
        <v>0</v>
      </c>
      <c r="N31" s="258">
        <v>0</v>
      </c>
      <c r="O31" s="258">
        <v>0</v>
      </c>
      <c r="P31" s="258">
        <v>0</v>
      </c>
      <c r="Q31" s="258">
        <v>0</v>
      </c>
      <c r="R31" s="258">
        <v>0</v>
      </c>
      <c r="S31" s="258">
        <v>0</v>
      </c>
      <c r="T31" s="258">
        <v>0</v>
      </c>
      <c r="U31" s="205">
        <f t="shared" si="8"/>
        <v>4</v>
      </c>
      <c r="V31" s="205">
        <f t="shared" si="9"/>
        <v>325</v>
      </c>
      <c r="W31" s="205">
        <f t="shared" si="10"/>
        <v>15344</v>
      </c>
      <c r="X31" s="205">
        <f t="shared" si="11"/>
        <v>58596</v>
      </c>
      <c r="Y31" s="209" t="s">
        <v>52</v>
      </c>
      <c r="Z31" s="206" t="s">
        <v>51</v>
      </c>
      <c r="AA31" s="388">
        <v>4</v>
      </c>
      <c r="AB31" s="388">
        <v>325</v>
      </c>
      <c r="AC31" s="388">
        <v>15344</v>
      </c>
      <c r="AD31" s="388">
        <v>58596</v>
      </c>
      <c r="AE31" s="388">
        <v>0</v>
      </c>
      <c r="AF31" s="388">
        <v>0</v>
      </c>
      <c r="AG31" s="388">
        <v>0</v>
      </c>
      <c r="AH31" s="388">
        <v>0</v>
      </c>
      <c r="AI31" s="388">
        <v>0</v>
      </c>
      <c r="AJ31" s="388">
        <v>0</v>
      </c>
      <c r="AK31" s="388">
        <v>0</v>
      </c>
      <c r="AL31" s="209" t="s">
        <v>52</v>
      </c>
    </row>
    <row r="32" spans="1:253" s="347" customFormat="1" ht="15.95" customHeight="1">
      <c r="A32" s="207" t="s">
        <v>53</v>
      </c>
      <c r="B32" s="208" t="s">
        <v>54</v>
      </c>
      <c r="C32" s="365">
        <f t="shared" si="4"/>
        <v>8</v>
      </c>
      <c r="D32" s="365">
        <f t="shared" si="5"/>
        <v>31937</v>
      </c>
      <c r="E32" s="365">
        <f t="shared" si="3"/>
        <v>1362</v>
      </c>
      <c r="F32" s="365">
        <f t="shared" si="6"/>
        <v>11852.7</v>
      </c>
      <c r="G32" s="365">
        <f t="shared" si="7"/>
        <v>0</v>
      </c>
      <c r="H32" s="367">
        <v>0</v>
      </c>
      <c r="I32" s="367">
        <v>0</v>
      </c>
      <c r="J32" s="367">
        <v>0</v>
      </c>
      <c r="K32" s="140" t="s">
        <v>53</v>
      </c>
      <c r="L32" s="258">
        <v>0</v>
      </c>
      <c r="M32" s="258">
        <v>0</v>
      </c>
      <c r="N32" s="258">
        <v>0</v>
      </c>
      <c r="O32" s="258">
        <v>0</v>
      </c>
      <c r="P32" s="258">
        <v>0</v>
      </c>
      <c r="Q32" s="258">
        <v>0</v>
      </c>
      <c r="R32" s="258">
        <v>0</v>
      </c>
      <c r="S32" s="258">
        <v>0</v>
      </c>
      <c r="T32" s="258">
        <v>0</v>
      </c>
      <c r="U32" s="205">
        <f t="shared" si="8"/>
        <v>6</v>
      </c>
      <c r="V32" s="205">
        <f t="shared" si="9"/>
        <v>0</v>
      </c>
      <c r="W32" s="205">
        <f t="shared" si="10"/>
        <v>30658</v>
      </c>
      <c r="X32" s="205">
        <f t="shared" si="11"/>
        <v>11852.7</v>
      </c>
      <c r="Y32" s="141" t="s">
        <v>54</v>
      </c>
      <c r="Z32" s="140" t="s">
        <v>53</v>
      </c>
      <c r="AA32" s="388">
        <v>6</v>
      </c>
      <c r="AB32" s="388">
        <v>0</v>
      </c>
      <c r="AC32" s="388">
        <v>30658</v>
      </c>
      <c r="AD32" s="388">
        <v>11852.7</v>
      </c>
      <c r="AE32" s="388">
        <v>0</v>
      </c>
      <c r="AF32" s="388">
        <v>0</v>
      </c>
      <c r="AG32" s="388">
        <v>0</v>
      </c>
      <c r="AH32" s="388">
        <v>0</v>
      </c>
      <c r="AI32" s="388">
        <v>2</v>
      </c>
      <c r="AJ32" s="388">
        <v>1279</v>
      </c>
      <c r="AK32" s="388">
        <v>1362</v>
      </c>
      <c r="AL32" s="141" t="s">
        <v>54</v>
      </c>
    </row>
    <row r="33" spans="1:38" s="152" customFormat="1" ht="15.95" customHeight="1">
      <c r="A33" s="207" t="s">
        <v>55</v>
      </c>
      <c r="B33" s="208" t="s">
        <v>56</v>
      </c>
      <c r="C33" s="365">
        <f t="shared" si="4"/>
        <v>1</v>
      </c>
      <c r="D33" s="365">
        <f t="shared" si="5"/>
        <v>5666</v>
      </c>
      <c r="E33" s="365">
        <f t="shared" si="3"/>
        <v>0</v>
      </c>
      <c r="F33" s="365">
        <f t="shared" si="6"/>
        <v>7287</v>
      </c>
      <c r="G33" s="365">
        <f t="shared" si="7"/>
        <v>255</v>
      </c>
      <c r="H33" s="370">
        <v>0</v>
      </c>
      <c r="I33" s="370">
        <v>0</v>
      </c>
      <c r="J33" s="367">
        <v>0</v>
      </c>
      <c r="K33" s="206" t="s">
        <v>55</v>
      </c>
      <c r="L33" s="258">
        <v>0</v>
      </c>
      <c r="M33" s="258">
        <v>0</v>
      </c>
      <c r="N33" s="258">
        <v>0</v>
      </c>
      <c r="O33" s="258">
        <v>0</v>
      </c>
      <c r="P33" s="258">
        <v>0</v>
      </c>
      <c r="Q33" s="258">
        <v>0</v>
      </c>
      <c r="R33" s="258">
        <v>0</v>
      </c>
      <c r="S33" s="258">
        <v>0</v>
      </c>
      <c r="T33" s="258">
        <v>0</v>
      </c>
      <c r="U33" s="205">
        <f t="shared" si="8"/>
        <v>1</v>
      </c>
      <c r="V33" s="205">
        <f t="shared" si="9"/>
        <v>255</v>
      </c>
      <c r="W33" s="205">
        <f t="shared" si="10"/>
        <v>5666</v>
      </c>
      <c r="X33" s="205">
        <f t="shared" si="11"/>
        <v>7287</v>
      </c>
      <c r="Y33" s="209" t="s">
        <v>56</v>
      </c>
      <c r="Z33" s="206" t="s">
        <v>55</v>
      </c>
      <c r="AA33" s="388">
        <v>1</v>
      </c>
      <c r="AB33" s="388">
        <v>255</v>
      </c>
      <c r="AC33" s="388">
        <v>5666</v>
      </c>
      <c r="AD33" s="388">
        <v>7287</v>
      </c>
      <c r="AE33" s="388">
        <v>0</v>
      </c>
      <c r="AF33" s="388">
        <v>0</v>
      </c>
      <c r="AG33" s="388">
        <v>0</v>
      </c>
      <c r="AH33" s="388">
        <v>0</v>
      </c>
      <c r="AI33" s="388">
        <v>0</v>
      </c>
      <c r="AJ33" s="388">
        <v>0</v>
      </c>
      <c r="AK33" s="388">
        <v>0</v>
      </c>
      <c r="AL33" s="209" t="s">
        <v>56</v>
      </c>
    </row>
    <row r="34" spans="1:38" s="152" customFormat="1" ht="15.95" customHeight="1">
      <c r="A34" s="207" t="s">
        <v>57</v>
      </c>
      <c r="B34" s="208" t="s">
        <v>58</v>
      </c>
      <c r="C34" s="365">
        <f t="shared" si="4"/>
        <v>5</v>
      </c>
      <c r="D34" s="365">
        <f t="shared" si="5"/>
        <v>8021</v>
      </c>
      <c r="E34" s="365">
        <f t="shared" si="3"/>
        <v>2129</v>
      </c>
      <c r="F34" s="365">
        <f t="shared" si="6"/>
        <v>10768</v>
      </c>
      <c r="G34" s="365">
        <f t="shared" si="7"/>
        <v>124</v>
      </c>
      <c r="H34" s="367">
        <v>2</v>
      </c>
      <c r="I34" s="367">
        <v>2037</v>
      </c>
      <c r="J34" s="367">
        <v>2129</v>
      </c>
      <c r="K34" s="206" t="s">
        <v>57</v>
      </c>
      <c r="L34" s="258">
        <v>0</v>
      </c>
      <c r="M34" s="258">
        <v>0</v>
      </c>
      <c r="N34" s="258">
        <v>0</v>
      </c>
      <c r="O34" s="258">
        <v>0</v>
      </c>
      <c r="P34" s="258">
        <v>0</v>
      </c>
      <c r="Q34" s="258">
        <v>0</v>
      </c>
      <c r="R34" s="258">
        <v>0</v>
      </c>
      <c r="S34" s="258">
        <v>0</v>
      </c>
      <c r="T34" s="258">
        <v>0</v>
      </c>
      <c r="U34" s="205">
        <f t="shared" si="8"/>
        <v>3</v>
      </c>
      <c r="V34" s="205">
        <f t="shared" si="9"/>
        <v>124</v>
      </c>
      <c r="W34" s="205">
        <f t="shared" si="10"/>
        <v>5984</v>
      </c>
      <c r="X34" s="205">
        <f t="shared" si="11"/>
        <v>10768</v>
      </c>
      <c r="Y34" s="209" t="s">
        <v>58</v>
      </c>
      <c r="Z34" s="206" t="s">
        <v>57</v>
      </c>
      <c r="AA34" s="388">
        <v>3</v>
      </c>
      <c r="AB34" s="388">
        <v>124</v>
      </c>
      <c r="AC34" s="388">
        <v>5984</v>
      </c>
      <c r="AD34" s="388">
        <v>10768</v>
      </c>
      <c r="AE34" s="388">
        <v>0</v>
      </c>
      <c r="AF34" s="388">
        <v>0</v>
      </c>
      <c r="AG34" s="388">
        <v>0</v>
      </c>
      <c r="AH34" s="388">
        <v>0</v>
      </c>
      <c r="AI34" s="388">
        <v>0</v>
      </c>
      <c r="AJ34" s="388">
        <v>0</v>
      </c>
      <c r="AK34" s="388">
        <v>0</v>
      </c>
      <c r="AL34" s="209" t="s">
        <v>58</v>
      </c>
    </row>
    <row r="35" spans="1:38" s="152" customFormat="1" ht="15.95" customHeight="1">
      <c r="A35" s="207" t="s">
        <v>59</v>
      </c>
      <c r="B35" s="208" t="s">
        <v>60</v>
      </c>
      <c r="C35" s="365">
        <f t="shared" si="4"/>
        <v>3</v>
      </c>
      <c r="D35" s="365">
        <f t="shared" si="5"/>
        <v>2000</v>
      </c>
      <c r="E35" s="365">
        <f t="shared" si="3"/>
        <v>0</v>
      </c>
      <c r="F35" s="365">
        <f t="shared" si="6"/>
        <v>14928</v>
      </c>
      <c r="G35" s="365">
        <f t="shared" si="7"/>
        <v>80</v>
      </c>
      <c r="H35" s="371">
        <v>0</v>
      </c>
      <c r="I35" s="371">
        <v>0</v>
      </c>
      <c r="J35" s="371">
        <v>0</v>
      </c>
      <c r="K35" s="138" t="s">
        <v>59</v>
      </c>
      <c r="L35" s="260">
        <v>0</v>
      </c>
      <c r="M35" s="260">
        <v>0</v>
      </c>
      <c r="N35" s="260">
        <v>0</v>
      </c>
      <c r="O35" s="260">
        <v>0</v>
      </c>
      <c r="P35" s="260">
        <v>0</v>
      </c>
      <c r="Q35" s="260">
        <v>0</v>
      </c>
      <c r="R35" s="260">
        <v>0</v>
      </c>
      <c r="S35" s="260">
        <v>0</v>
      </c>
      <c r="T35" s="260">
        <v>0</v>
      </c>
      <c r="U35" s="205">
        <f t="shared" si="8"/>
        <v>3</v>
      </c>
      <c r="V35" s="205">
        <f t="shared" si="9"/>
        <v>80</v>
      </c>
      <c r="W35" s="205">
        <f t="shared" si="10"/>
        <v>2000</v>
      </c>
      <c r="X35" s="205">
        <f t="shared" si="11"/>
        <v>14928</v>
      </c>
      <c r="Y35" s="139" t="s">
        <v>60</v>
      </c>
      <c r="Z35" s="138" t="s">
        <v>59</v>
      </c>
      <c r="AA35" s="391">
        <v>3</v>
      </c>
      <c r="AB35" s="391">
        <v>80</v>
      </c>
      <c r="AC35" s="391">
        <v>2000</v>
      </c>
      <c r="AD35" s="391">
        <v>14928</v>
      </c>
      <c r="AE35" s="391">
        <v>0</v>
      </c>
      <c r="AF35" s="391">
        <v>0</v>
      </c>
      <c r="AG35" s="391">
        <v>0</v>
      </c>
      <c r="AH35" s="391">
        <v>0</v>
      </c>
      <c r="AI35" s="392">
        <v>0</v>
      </c>
      <c r="AJ35" s="392">
        <v>0</v>
      </c>
      <c r="AK35" s="392">
        <v>0</v>
      </c>
      <c r="AL35" s="139" t="s">
        <v>60</v>
      </c>
    </row>
    <row r="36" spans="1:38" s="347" customFormat="1" ht="15.95" customHeight="1">
      <c r="A36" s="207" t="s">
        <v>61</v>
      </c>
      <c r="B36" s="208" t="s">
        <v>62</v>
      </c>
      <c r="C36" s="365">
        <f t="shared" si="4"/>
        <v>6</v>
      </c>
      <c r="D36" s="365">
        <f t="shared" si="5"/>
        <v>18332</v>
      </c>
      <c r="E36" s="365">
        <f t="shared" si="3"/>
        <v>0</v>
      </c>
      <c r="F36" s="365">
        <f t="shared" si="6"/>
        <v>25862</v>
      </c>
      <c r="G36" s="365">
        <f t="shared" si="7"/>
        <v>299</v>
      </c>
      <c r="H36" s="367">
        <v>0</v>
      </c>
      <c r="I36" s="367">
        <v>0</v>
      </c>
      <c r="J36" s="367">
        <v>0</v>
      </c>
      <c r="K36" s="138" t="s">
        <v>61</v>
      </c>
      <c r="L36" s="258">
        <v>0</v>
      </c>
      <c r="M36" s="258">
        <v>0</v>
      </c>
      <c r="N36" s="258">
        <v>0</v>
      </c>
      <c r="O36" s="258">
        <v>0</v>
      </c>
      <c r="P36" s="258">
        <v>0</v>
      </c>
      <c r="Q36" s="258">
        <v>0</v>
      </c>
      <c r="R36" s="258">
        <v>0</v>
      </c>
      <c r="S36" s="258">
        <v>0</v>
      </c>
      <c r="T36" s="258">
        <v>0</v>
      </c>
      <c r="U36" s="205">
        <f t="shared" si="8"/>
        <v>6</v>
      </c>
      <c r="V36" s="205">
        <f t="shared" si="9"/>
        <v>299</v>
      </c>
      <c r="W36" s="205">
        <f t="shared" si="10"/>
        <v>18332</v>
      </c>
      <c r="X36" s="205">
        <f t="shared" si="11"/>
        <v>25862</v>
      </c>
      <c r="Y36" s="209" t="s">
        <v>62</v>
      </c>
      <c r="Z36" s="138" t="s">
        <v>61</v>
      </c>
      <c r="AA36" s="388">
        <v>6</v>
      </c>
      <c r="AB36" s="388">
        <v>299</v>
      </c>
      <c r="AC36" s="388">
        <v>18332</v>
      </c>
      <c r="AD36" s="388">
        <v>25862</v>
      </c>
      <c r="AE36" s="388">
        <v>0</v>
      </c>
      <c r="AF36" s="388">
        <v>0</v>
      </c>
      <c r="AG36" s="388">
        <v>0</v>
      </c>
      <c r="AH36" s="388">
        <v>0</v>
      </c>
      <c r="AI36" s="388">
        <v>0</v>
      </c>
      <c r="AJ36" s="388">
        <v>0</v>
      </c>
      <c r="AK36" s="388">
        <v>0</v>
      </c>
      <c r="AL36" s="209" t="s">
        <v>62</v>
      </c>
    </row>
    <row r="37" spans="1:38" s="152" customFormat="1" ht="15.95" customHeight="1">
      <c r="A37" s="207" t="s">
        <v>63</v>
      </c>
      <c r="B37" s="208" t="s">
        <v>64</v>
      </c>
      <c r="C37" s="365">
        <f t="shared" si="4"/>
        <v>2</v>
      </c>
      <c r="D37" s="365">
        <f t="shared" si="5"/>
        <v>21058</v>
      </c>
      <c r="E37" s="365">
        <f t="shared" si="3"/>
        <v>0</v>
      </c>
      <c r="F37" s="365">
        <f t="shared" si="6"/>
        <v>26550</v>
      </c>
      <c r="G37" s="365">
        <f t="shared" si="7"/>
        <v>0</v>
      </c>
      <c r="H37" s="367">
        <v>0</v>
      </c>
      <c r="I37" s="367">
        <v>0</v>
      </c>
      <c r="J37" s="367">
        <v>0</v>
      </c>
      <c r="K37" s="206" t="s">
        <v>63</v>
      </c>
      <c r="L37" s="258">
        <v>0</v>
      </c>
      <c r="M37" s="258">
        <v>0</v>
      </c>
      <c r="N37" s="258">
        <v>0</v>
      </c>
      <c r="O37" s="258">
        <v>0</v>
      </c>
      <c r="P37" s="258">
        <v>0</v>
      </c>
      <c r="Q37" s="258">
        <v>0</v>
      </c>
      <c r="R37" s="258">
        <v>0</v>
      </c>
      <c r="S37" s="258">
        <v>0</v>
      </c>
      <c r="T37" s="258">
        <v>0</v>
      </c>
      <c r="U37" s="205">
        <f t="shared" si="8"/>
        <v>2</v>
      </c>
      <c r="V37" s="205">
        <f t="shared" si="9"/>
        <v>0</v>
      </c>
      <c r="W37" s="205">
        <f t="shared" si="10"/>
        <v>21058</v>
      </c>
      <c r="X37" s="205">
        <f t="shared" si="11"/>
        <v>26550</v>
      </c>
      <c r="Y37" s="209" t="s">
        <v>64</v>
      </c>
      <c r="Z37" s="206" t="s">
        <v>63</v>
      </c>
      <c r="AA37" s="388">
        <v>2</v>
      </c>
      <c r="AB37" s="388">
        <v>0</v>
      </c>
      <c r="AC37" s="388">
        <v>21058</v>
      </c>
      <c r="AD37" s="388">
        <v>26550</v>
      </c>
      <c r="AE37" s="388">
        <v>0</v>
      </c>
      <c r="AF37" s="388">
        <v>0</v>
      </c>
      <c r="AG37" s="388">
        <v>0</v>
      </c>
      <c r="AH37" s="388">
        <v>0</v>
      </c>
      <c r="AI37" s="388">
        <v>0</v>
      </c>
      <c r="AJ37" s="388">
        <v>0</v>
      </c>
      <c r="AK37" s="388">
        <v>0</v>
      </c>
      <c r="AL37" s="209" t="s">
        <v>64</v>
      </c>
    </row>
    <row r="38" spans="1:38" s="152" customFormat="1" ht="15.95" customHeight="1">
      <c r="A38" s="207" t="s">
        <v>517</v>
      </c>
      <c r="B38" s="208" t="s">
        <v>313</v>
      </c>
      <c r="C38" s="365">
        <f t="shared" si="4"/>
        <v>7</v>
      </c>
      <c r="D38" s="365">
        <f t="shared" si="5"/>
        <v>12664</v>
      </c>
      <c r="E38" s="365">
        <f t="shared" si="3"/>
        <v>0</v>
      </c>
      <c r="F38" s="365">
        <f t="shared" si="6"/>
        <v>63609</v>
      </c>
      <c r="G38" s="365">
        <f t="shared" si="7"/>
        <v>226</v>
      </c>
      <c r="H38" s="367">
        <v>0</v>
      </c>
      <c r="I38" s="367">
        <v>0</v>
      </c>
      <c r="J38" s="367">
        <v>0</v>
      </c>
      <c r="K38" s="206" t="s">
        <v>312</v>
      </c>
      <c r="L38" s="258">
        <v>0</v>
      </c>
      <c r="M38" s="258">
        <v>0</v>
      </c>
      <c r="N38" s="258">
        <v>0</v>
      </c>
      <c r="O38" s="258">
        <v>0</v>
      </c>
      <c r="P38" s="258">
        <v>0</v>
      </c>
      <c r="Q38" s="258">
        <v>0</v>
      </c>
      <c r="R38" s="258">
        <v>0</v>
      </c>
      <c r="S38" s="258">
        <v>0</v>
      </c>
      <c r="T38" s="258">
        <v>0</v>
      </c>
      <c r="U38" s="205">
        <f t="shared" si="8"/>
        <v>7</v>
      </c>
      <c r="V38" s="205">
        <f t="shared" si="9"/>
        <v>226</v>
      </c>
      <c r="W38" s="205">
        <f t="shared" si="10"/>
        <v>12664</v>
      </c>
      <c r="X38" s="205">
        <f t="shared" si="11"/>
        <v>63609</v>
      </c>
      <c r="Y38" s="209" t="s">
        <v>569</v>
      </c>
      <c r="Z38" s="206" t="s">
        <v>312</v>
      </c>
      <c r="AA38" s="388">
        <v>7</v>
      </c>
      <c r="AB38" s="388">
        <v>226</v>
      </c>
      <c r="AC38" s="388">
        <v>12664</v>
      </c>
      <c r="AD38" s="388">
        <v>63609</v>
      </c>
      <c r="AE38" s="388">
        <v>0</v>
      </c>
      <c r="AF38" s="388">
        <v>0</v>
      </c>
      <c r="AG38" s="388">
        <v>0</v>
      </c>
      <c r="AH38" s="388">
        <v>0</v>
      </c>
      <c r="AI38" s="388">
        <v>0</v>
      </c>
      <c r="AJ38" s="388">
        <v>0</v>
      </c>
      <c r="AK38" s="388">
        <v>0</v>
      </c>
      <c r="AL38" s="209" t="s">
        <v>313</v>
      </c>
    </row>
    <row r="39" spans="1:38" s="152" customFormat="1" ht="15.95" customHeight="1" thickBot="1">
      <c r="A39" s="207" t="s">
        <v>66</v>
      </c>
      <c r="B39" s="208" t="s">
        <v>67</v>
      </c>
      <c r="C39" s="365">
        <f t="shared" si="4"/>
        <v>0</v>
      </c>
      <c r="D39" s="365">
        <f t="shared" si="5"/>
        <v>0</v>
      </c>
      <c r="E39" s="365">
        <f t="shared" si="3"/>
        <v>0</v>
      </c>
      <c r="F39" s="365">
        <f t="shared" si="6"/>
        <v>0</v>
      </c>
      <c r="G39" s="365">
        <f t="shared" si="7"/>
        <v>0</v>
      </c>
      <c r="H39" s="367">
        <v>0</v>
      </c>
      <c r="I39" s="367">
        <v>0</v>
      </c>
      <c r="J39" s="367">
        <v>0</v>
      </c>
      <c r="K39" s="206" t="s">
        <v>66</v>
      </c>
      <c r="L39" s="258">
        <v>0</v>
      </c>
      <c r="M39" s="258">
        <v>0</v>
      </c>
      <c r="N39" s="258">
        <v>0</v>
      </c>
      <c r="O39" s="258">
        <v>0</v>
      </c>
      <c r="P39" s="258">
        <v>0</v>
      </c>
      <c r="Q39" s="258">
        <v>0</v>
      </c>
      <c r="R39" s="258">
        <v>0</v>
      </c>
      <c r="S39" s="258">
        <v>0</v>
      </c>
      <c r="T39" s="258">
        <v>0</v>
      </c>
      <c r="U39" s="205">
        <f t="shared" si="8"/>
        <v>0</v>
      </c>
      <c r="V39" s="205">
        <f t="shared" si="9"/>
        <v>0</v>
      </c>
      <c r="W39" s="205">
        <f t="shared" si="10"/>
        <v>0</v>
      </c>
      <c r="X39" s="205">
        <f t="shared" si="11"/>
        <v>0</v>
      </c>
      <c r="Y39" s="209" t="s">
        <v>67</v>
      </c>
      <c r="Z39" s="206" t="s">
        <v>66</v>
      </c>
      <c r="AA39" s="388">
        <v>0</v>
      </c>
      <c r="AB39" s="388">
        <v>0</v>
      </c>
      <c r="AC39" s="388">
        <v>0</v>
      </c>
      <c r="AD39" s="388">
        <v>0</v>
      </c>
      <c r="AE39" s="388">
        <v>0</v>
      </c>
      <c r="AF39" s="388">
        <v>0</v>
      </c>
      <c r="AG39" s="388">
        <v>0</v>
      </c>
      <c r="AH39" s="388">
        <v>0</v>
      </c>
      <c r="AI39" s="388">
        <v>0</v>
      </c>
      <c r="AJ39" s="388">
        <v>0</v>
      </c>
      <c r="AK39" s="393">
        <v>0</v>
      </c>
      <c r="AL39" s="384" t="s">
        <v>67</v>
      </c>
    </row>
    <row r="40" spans="1:38" s="265" customFormat="1" ht="11.1" customHeight="1">
      <c r="A40" s="262" t="s">
        <v>93</v>
      </c>
      <c r="B40" s="262"/>
      <c r="C40" s="263"/>
      <c r="D40" s="263"/>
      <c r="E40" s="263"/>
      <c r="F40" s="263"/>
      <c r="G40" s="263"/>
      <c r="H40" s="263"/>
      <c r="I40" s="262"/>
      <c r="J40" s="264" t="s">
        <v>94</v>
      </c>
      <c r="K40" s="262" t="s">
        <v>95</v>
      </c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2"/>
      <c r="Y40" s="264" t="s">
        <v>94</v>
      </c>
      <c r="Z40" s="262" t="s">
        <v>93</v>
      </c>
      <c r="AA40" s="262"/>
      <c r="AB40" s="262"/>
      <c r="AC40" s="262"/>
      <c r="AD40" s="262"/>
      <c r="AE40" s="262"/>
      <c r="AF40" s="262"/>
      <c r="AG40" s="262"/>
      <c r="AH40" s="262"/>
      <c r="AI40" s="262"/>
      <c r="AJ40" s="262"/>
      <c r="AL40" s="264" t="s">
        <v>94</v>
      </c>
    </row>
    <row r="41" spans="1:38" s="269" customFormat="1" ht="11.1" customHeight="1">
      <c r="A41" s="266" t="s">
        <v>96</v>
      </c>
      <c r="B41" s="265"/>
      <c r="C41" s="267"/>
      <c r="D41" s="268"/>
      <c r="E41" s="268"/>
      <c r="F41" s="268"/>
      <c r="G41" s="268"/>
      <c r="H41" s="268"/>
      <c r="I41" s="268"/>
      <c r="J41" s="268"/>
      <c r="K41" s="266" t="s">
        <v>96</v>
      </c>
      <c r="L41" s="268"/>
      <c r="M41" s="268"/>
      <c r="N41" s="268"/>
      <c r="O41" s="268"/>
      <c r="P41" s="268"/>
      <c r="Q41" s="268"/>
      <c r="R41" s="268"/>
      <c r="S41" s="268"/>
      <c r="T41" s="268"/>
      <c r="U41" s="268"/>
      <c r="V41" s="268"/>
      <c r="W41" s="268"/>
      <c r="X41" s="268"/>
      <c r="Y41" s="268"/>
      <c r="Z41" s="266" t="s">
        <v>96</v>
      </c>
      <c r="AC41" s="270"/>
      <c r="AG41" s="270"/>
    </row>
    <row r="42" spans="1:38" s="269" customFormat="1" ht="11.1" customHeight="1">
      <c r="A42" s="266" t="s">
        <v>188</v>
      </c>
      <c r="B42" s="265"/>
      <c r="C42" s="267"/>
      <c r="D42" s="268"/>
      <c r="E42" s="268"/>
      <c r="F42" s="268"/>
      <c r="G42" s="268"/>
      <c r="H42" s="268"/>
      <c r="I42" s="268"/>
      <c r="J42" s="268"/>
      <c r="K42" s="266" t="s">
        <v>188</v>
      </c>
      <c r="L42" s="268"/>
      <c r="M42" s="268"/>
      <c r="N42" s="268"/>
      <c r="O42" s="268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6" t="s">
        <v>188</v>
      </c>
      <c r="AC42" s="270"/>
      <c r="AG42" s="270"/>
    </row>
    <row r="43" spans="1:38" s="269" customFormat="1" ht="11.1" customHeight="1">
      <c r="A43" s="266" t="s">
        <v>97</v>
      </c>
      <c r="C43" s="270"/>
      <c r="K43" s="266" t="s">
        <v>97</v>
      </c>
      <c r="Z43" s="266" t="s">
        <v>97</v>
      </c>
      <c r="AC43" s="270"/>
      <c r="AG43" s="270"/>
    </row>
    <row r="44" spans="1:38" s="272" customFormat="1" ht="11.25">
      <c r="A44" s="271" t="s">
        <v>530</v>
      </c>
      <c r="C44" s="273"/>
      <c r="K44" s="271" t="s">
        <v>530</v>
      </c>
      <c r="Z44" s="271" t="s">
        <v>530</v>
      </c>
      <c r="AC44" s="273"/>
      <c r="AG44" s="273"/>
    </row>
    <row r="45" spans="1:38" s="117" customFormat="1" ht="11.25">
      <c r="A45" s="116"/>
      <c r="C45" s="116"/>
      <c r="AC45" s="116"/>
      <c r="AG45" s="116"/>
    </row>
  </sheetData>
  <sheetProtection selectLockedCells="1"/>
  <mergeCells count="70">
    <mergeCell ref="AL6:AL10"/>
    <mergeCell ref="AG7:AH7"/>
    <mergeCell ref="AE7:AF7"/>
    <mergeCell ref="AG6:AH6"/>
    <mergeCell ref="AA6:AF6"/>
    <mergeCell ref="AJ9:AJ10"/>
    <mergeCell ref="AH9:AH10"/>
    <mergeCell ref="AA8:AA10"/>
    <mergeCell ref="AE8:AE10"/>
    <mergeCell ref="AJ8:AK8"/>
    <mergeCell ref="AK9:AK10"/>
    <mergeCell ref="AC9:AC10"/>
    <mergeCell ref="AB8:AB10"/>
    <mergeCell ref="AF8:AF10"/>
    <mergeCell ref="Z3:AF3"/>
    <mergeCell ref="AG3:AL3"/>
    <mergeCell ref="A15:B15"/>
    <mergeCell ref="A6:B10"/>
    <mergeCell ref="A11:B11"/>
    <mergeCell ref="A12:B12"/>
    <mergeCell ref="A13:B13"/>
    <mergeCell ref="A14:B14"/>
    <mergeCell ref="D9:D10"/>
    <mergeCell ref="C8:C10"/>
    <mergeCell ref="A3:J3"/>
    <mergeCell ref="A4:J4"/>
    <mergeCell ref="K3:Q3"/>
    <mergeCell ref="O6:Q7"/>
    <mergeCell ref="L6:N7"/>
    <mergeCell ref="H6:J7"/>
    <mergeCell ref="C6:F7"/>
    <mergeCell ref="J9:J10"/>
    <mergeCell ref="K6:K10"/>
    <mergeCell ref="G9:G10"/>
    <mergeCell ref="E9:E10"/>
    <mergeCell ref="F9:F10"/>
    <mergeCell ref="D8:F8"/>
    <mergeCell ref="R6:T7"/>
    <mergeCell ref="P9:P10"/>
    <mergeCell ref="N9:N10"/>
    <mergeCell ref="S8:T8"/>
    <mergeCell ref="T9:T10"/>
    <mergeCell ref="P8:Q8"/>
    <mergeCell ref="Q9:Q10"/>
    <mergeCell ref="R3:Y3"/>
    <mergeCell ref="AI8:AI10"/>
    <mergeCell ref="AD9:AD10"/>
    <mergeCell ref="AA7:AD7"/>
    <mergeCell ref="AI6:AK7"/>
    <mergeCell ref="U7:X7"/>
    <mergeCell ref="U6:X6"/>
    <mergeCell ref="X9:X10"/>
    <mergeCell ref="U8:U10"/>
    <mergeCell ref="W8:X8"/>
    <mergeCell ref="W9:W10"/>
    <mergeCell ref="AG8:AH8"/>
    <mergeCell ref="AG9:AG10"/>
    <mergeCell ref="AC8:AD8"/>
    <mergeCell ref="Z6:Z10"/>
    <mergeCell ref="Y6:Y10"/>
    <mergeCell ref="V8:V10"/>
    <mergeCell ref="H8:H10"/>
    <mergeCell ref="I9:I10"/>
    <mergeCell ref="I8:J8"/>
    <mergeCell ref="M8:N8"/>
    <mergeCell ref="M9:M10"/>
    <mergeCell ref="L8:L10"/>
    <mergeCell ref="O8:O10"/>
    <mergeCell ref="R8:R10"/>
    <mergeCell ref="S9:S10"/>
  </mergeCells>
  <phoneticPr fontId="5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10" max="43" man="1"/>
    <brk id="17" max="43" man="1"/>
    <brk id="25" max="4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view="pageBreakPreview" zoomScaleNormal="100" zoomScaleSheetLayoutView="100" workbookViewId="0">
      <selection activeCell="AM9" sqref="AM9"/>
    </sheetView>
  </sheetViews>
  <sheetFormatPr defaultRowHeight="14.25"/>
  <cols>
    <col min="1" max="1" width="8.625" style="30" customWidth="1"/>
    <col min="2" max="3" width="7.625" style="10" customWidth="1"/>
    <col min="4" max="4" width="7.125" style="10" customWidth="1"/>
    <col min="5" max="8" width="7.625" style="10" customWidth="1"/>
    <col min="9" max="10" width="7.125" style="10" customWidth="1"/>
    <col min="11" max="11" width="6.625" style="10" customWidth="1"/>
    <col min="12" max="12" width="9.625" style="10" customWidth="1"/>
    <col min="13" max="14" width="8.625" style="10" customWidth="1"/>
    <col min="15" max="15" width="9.125" style="10" customWidth="1"/>
    <col min="16" max="17" width="8.625" style="10" customWidth="1"/>
    <col min="18" max="18" width="9.125" style="10" customWidth="1"/>
    <col min="19" max="19" width="9.125" style="5" customWidth="1"/>
    <col min="20" max="20" width="10.625" style="31" customWidth="1"/>
    <col min="21" max="16384" width="9" style="5"/>
  </cols>
  <sheetData>
    <row r="1" spans="1:20" ht="14.1" customHeight="1">
      <c r="A1" s="9" t="s">
        <v>540</v>
      </c>
      <c r="F1" s="11"/>
      <c r="G1" s="11"/>
      <c r="T1" s="11" t="s">
        <v>541</v>
      </c>
    </row>
    <row r="2" spans="1:20" ht="14.1" customHeight="1">
      <c r="A2" s="9"/>
      <c r="F2" s="11"/>
      <c r="G2" s="11"/>
      <c r="T2" s="11"/>
    </row>
    <row r="3" spans="1:20" s="12" customFormat="1" ht="20.100000000000001" customHeight="1">
      <c r="A3" s="485" t="s">
        <v>98</v>
      </c>
      <c r="B3" s="485"/>
      <c r="C3" s="485"/>
      <c r="D3" s="485"/>
      <c r="E3" s="485"/>
      <c r="F3" s="485"/>
      <c r="G3" s="485"/>
      <c r="H3" s="485"/>
      <c r="I3" s="485"/>
      <c r="J3" s="485"/>
      <c r="K3" s="485"/>
      <c r="L3" s="485" t="s">
        <v>194</v>
      </c>
      <c r="M3" s="485"/>
      <c r="N3" s="485"/>
      <c r="O3" s="485"/>
      <c r="P3" s="485"/>
      <c r="Q3" s="485"/>
      <c r="R3" s="485"/>
      <c r="S3" s="485"/>
      <c r="T3" s="485"/>
    </row>
    <row r="4" spans="1:20" s="14" customFormat="1" ht="24" customHeight="1">
      <c r="A4" s="363"/>
      <c r="B4" s="363"/>
      <c r="C4" s="363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3"/>
      <c r="T4" s="363"/>
    </row>
    <row r="5" spans="1:20" s="9" customFormat="1" ht="18" customHeight="1" thickBot="1">
      <c r="A5" s="9" t="s">
        <v>99</v>
      </c>
      <c r="G5" s="11"/>
      <c r="T5" s="11" t="s">
        <v>195</v>
      </c>
    </row>
    <row r="6" spans="1:20" s="15" customFormat="1" ht="25.5" customHeight="1">
      <c r="A6" s="445" t="s">
        <v>531</v>
      </c>
      <c r="B6" s="474" t="s">
        <v>191</v>
      </c>
      <c r="C6" s="477" t="s">
        <v>196</v>
      </c>
      <c r="D6" s="483" t="s">
        <v>454</v>
      </c>
      <c r="E6" s="484"/>
      <c r="F6" s="484"/>
      <c r="G6" s="484"/>
      <c r="H6" s="484"/>
      <c r="I6" s="484"/>
      <c r="J6" s="484"/>
      <c r="K6" s="484"/>
      <c r="L6" s="474" t="s">
        <v>197</v>
      </c>
      <c r="M6" s="504"/>
      <c r="N6" s="505"/>
      <c r="O6" s="483" t="s">
        <v>198</v>
      </c>
      <c r="P6" s="484"/>
      <c r="Q6" s="474"/>
      <c r="R6" s="483" t="s">
        <v>199</v>
      </c>
      <c r="S6" s="499"/>
      <c r="T6" s="486" t="s">
        <v>534</v>
      </c>
    </row>
    <row r="7" spans="1:20" s="15" customFormat="1" ht="20.100000000000001" customHeight="1">
      <c r="A7" s="446"/>
      <c r="B7" s="475"/>
      <c r="C7" s="478"/>
      <c r="D7" s="500" t="s">
        <v>200</v>
      </c>
      <c r="E7" s="480" t="s">
        <v>537</v>
      </c>
      <c r="F7" s="480" t="s">
        <v>201</v>
      </c>
      <c r="G7" s="480" t="s">
        <v>202</v>
      </c>
      <c r="H7" s="493" t="s">
        <v>203</v>
      </c>
      <c r="I7" s="480" t="s">
        <v>535</v>
      </c>
      <c r="J7" s="471" t="s">
        <v>536</v>
      </c>
      <c r="K7" s="491" t="s">
        <v>258</v>
      </c>
      <c r="L7" s="493" t="s">
        <v>204</v>
      </c>
      <c r="M7" s="480" t="s">
        <v>205</v>
      </c>
      <c r="N7" s="496" t="s">
        <v>538</v>
      </c>
      <c r="O7" s="480" t="s">
        <v>206</v>
      </c>
      <c r="P7" s="373" t="s">
        <v>100</v>
      </c>
      <c r="Q7" s="373" t="s">
        <v>101</v>
      </c>
      <c r="R7" s="480" t="s">
        <v>532</v>
      </c>
      <c r="S7" s="374" t="s">
        <v>207</v>
      </c>
      <c r="T7" s="487"/>
    </row>
    <row r="8" spans="1:20" s="15" customFormat="1" ht="20.100000000000001" customHeight="1">
      <c r="A8" s="446"/>
      <c r="B8" s="475"/>
      <c r="C8" s="478"/>
      <c r="D8" s="500"/>
      <c r="E8" s="481"/>
      <c r="F8" s="489"/>
      <c r="G8" s="481"/>
      <c r="H8" s="502"/>
      <c r="I8" s="481"/>
      <c r="J8" s="472"/>
      <c r="K8" s="491"/>
      <c r="L8" s="494"/>
      <c r="M8" s="481"/>
      <c r="N8" s="497"/>
      <c r="O8" s="489"/>
      <c r="P8" s="375" t="s">
        <v>208</v>
      </c>
      <c r="Q8" s="375" t="s">
        <v>209</v>
      </c>
      <c r="R8" s="481"/>
      <c r="S8" s="376" t="s">
        <v>533</v>
      </c>
      <c r="T8" s="487"/>
    </row>
    <row r="9" spans="1:20" s="15" customFormat="1" ht="20.100000000000001" customHeight="1">
      <c r="A9" s="447"/>
      <c r="B9" s="476"/>
      <c r="C9" s="479"/>
      <c r="D9" s="501"/>
      <c r="E9" s="482"/>
      <c r="F9" s="490"/>
      <c r="G9" s="482"/>
      <c r="H9" s="503"/>
      <c r="I9" s="482"/>
      <c r="J9" s="473"/>
      <c r="K9" s="492"/>
      <c r="L9" s="495"/>
      <c r="M9" s="482"/>
      <c r="N9" s="498"/>
      <c r="O9" s="490"/>
      <c r="P9" s="377" t="s">
        <v>210</v>
      </c>
      <c r="Q9" s="377" t="s">
        <v>210</v>
      </c>
      <c r="R9" s="482"/>
      <c r="S9" s="378" t="s">
        <v>211</v>
      </c>
      <c r="T9" s="488"/>
    </row>
    <row r="10" spans="1:20" s="24" customFormat="1" ht="95.1" customHeight="1">
      <c r="A10" s="19" t="s">
        <v>22</v>
      </c>
      <c r="B10" s="20">
        <v>258</v>
      </c>
      <c r="C10" s="21">
        <v>1</v>
      </c>
      <c r="D10" s="21">
        <v>17</v>
      </c>
      <c r="E10" s="21">
        <v>8</v>
      </c>
      <c r="F10" s="21">
        <v>9</v>
      </c>
      <c r="G10" s="21">
        <v>31</v>
      </c>
      <c r="H10" s="21">
        <v>23</v>
      </c>
      <c r="I10" s="21">
        <v>2</v>
      </c>
      <c r="J10" s="21">
        <v>7</v>
      </c>
      <c r="K10" s="21">
        <v>0</v>
      </c>
      <c r="L10" s="21">
        <v>58</v>
      </c>
      <c r="M10" s="21">
        <v>1</v>
      </c>
      <c r="N10" s="21">
        <v>2</v>
      </c>
      <c r="O10" s="21">
        <v>19</v>
      </c>
      <c r="P10" s="21">
        <v>77</v>
      </c>
      <c r="Q10" s="21">
        <v>1</v>
      </c>
      <c r="R10" s="21">
        <v>2</v>
      </c>
      <c r="S10" s="22">
        <v>0</v>
      </c>
      <c r="T10" s="23" t="s">
        <v>22</v>
      </c>
    </row>
    <row r="11" spans="1:20" s="24" customFormat="1" ht="95.1" customHeight="1">
      <c r="A11" s="19" t="s">
        <v>23</v>
      </c>
      <c r="B11" s="20">
        <v>260</v>
      </c>
      <c r="C11" s="21">
        <v>1</v>
      </c>
      <c r="D11" s="21">
        <v>17</v>
      </c>
      <c r="E11" s="21">
        <v>7</v>
      </c>
      <c r="F11" s="21">
        <v>9</v>
      </c>
      <c r="G11" s="21">
        <v>31</v>
      </c>
      <c r="H11" s="21">
        <v>24</v>
      </c>
      <c r="I11" s="21">
        <v>1</v>
      </c>
      <c r="J11" s="21">
        <v>7</v>
      </c>
      <c r="K11" s="21">
        <v>0</v>
      </c>
      <c r="L11" s="21">
        <v>59</v>
      </c>
      <c r="M11" s="21">
        <v>1</v>
      </c>
      <c r="N11" s="21">
        <v>2</v>
      </c>
      <c r="O11" s="21">
        <v>19</v>
      </c>
      <c r="P11" s="21">
        <v>79</v>
      </c>
      <c r="Q11" s="21">
        <v>1</v>
      </c>
      <c r="R11" s="21">
        <v>2</v>
      </c>
      <c r="S11" s="22">
        <v>0</v>
      </c>
      <c r="T11" s="23" t="s">
        <v>23</v>
      </c>
    </row>
    <row r="12" spans="1:20" s="24" customFormat="1" ht="95.1" customHeight="1">
      <c r="A12" s="19" t="s">
        <v>187</v>
      </c>
      <c r="B12" s="20">
        <v>269</v>
      </c>
      <c r="C12" s="21">
        <v>1</v>
      </c>
      <c r="D12" s="21">
        <v>20</v>
      </c>
      <c r="E12" s="21">
        <v>7</v>
      </c>
      <c r="F12" s="21">
        <v>9</v>
      </c>
      <c r="G12" s="21">
        <v>32</v>
      </c>
      <c r="H12" s="21">
        <v>25</v>
      </c>
      <c r="I12" s="21">
        <v>1</v>
      </c>
      <c r="J12" s="21">
        <v>8</v>
      </c>
      <c r="K12" s="21">
        <v>0</v>
      </c>
      <c r="L12" s="21">
        <v>62</v>
      </c>
      <c r="M12" s="21">
        <v>2</v>
      </c>
      <c r="N12" s="21">
        <v>2</v>
      </c>
      <c r="O12" s="21">
        <v>18</v>
      </c>
      <c r="P12" s="21">
        <v>79</v>
      </c>
      <c r="Q12" s="21">
        <v>1</v>
      </c>
      <c r="R12" s="21">
        <v>2</v>
      </c>
      <c r="S12" s="22">
        <v>0</v>
      </c>
      <c r="T12" s="23" t="s">
        <v>187</v>
      </c>
    </row>
    <row r="13" spans="1:20" s="24" customFormat="1" ht="95.1" customHeight="1">
      <c r="A13" s="19" t="s">
        <v>298</v>
      </c>
      <c r="B13" s="20">
        <v>277</v>
      </c>
      <c r="C13" s="21">
        <v>1</v>
      </c>
      <c r="D13" s="21">
        <v>24</v>
      </c>
      <c r="E13" s="21">
        <v>7</v>
      </c>
      <c r="F13" s="21">
        <v>9</v>
      </c>
      <c r="G13" s="21">
        <v>32</v>
      </c>
      <c r="H13" s="21">
        <v>25</v>
      </c>
      <c r="I13" s="21">
        <v>1</v>
      </c>
      <c r="J13" s="21">
        <v>8</v>
      </c>
      <c r="K13" s="21">
        <v>0</v>
      </c>
      <c r="L13" s="21">
        <v>63</v>
      </c>
      <c r="M13" s="21">
        <v>2</v>
      </c>
      <c r="N13" s="21">
        <v>3</v>
      </c>
      <c r="O13" s="21">
        <v>18</v>
      </c>
      <c r="P13" s="21">
        <v>80</v>
      </c>
      <c r="Q13" s="21">
        <v>1</v>
      </c>
      <c r="R13" s="21">
        <v>3</v>
      </c>
      <c r="S13" s="22">
        <v>0</v>
      </c>
      <c r="T13" s="23" t="s">
        <v>298</v>
      </c>
    </row>
    <row r="14" spans="1:20" s="24" customFormat="1" ht="95.1" customHeight="1" thickBot="1">
      <c r="A14" s="379" t="s">
        <v>456</v>
      </c>
      <c r="B14" s="380">
        <f>SUM(C14:G14,H14:S14)</f>
        <v>279</v>
      </c>
      <c r="C14" s="381">
        <v>1</v>
      </c>
      <c r="D14" s="381">
        <v>23</v>
      </c>
      <c r="E14" s="381">
        <v>7</v>
      </c>
      <c r="F14" s="381">
        <v>9</v>
      </c>
      <c r="G14" s="381">
        <v>32</v>
      </c>
      <c r="H14" s="381">
        <v>25</v>
      </c>
      <c r="I14" s="381">
        <v>0</v>
      </c>
      <c r="J14" s="381">
        <v>8</v>
      </c>
      <c r="K14" s="381">
        <v>0</v>
      </c>
      <c r="L14" s="381">
        <v>66</v>
      </c>
      <c r="M14" s="381">
        <v>2</v>
      </c>
      <c r="N14" s="381">
        <v>3</v>
      </c>
      <c r="O14" s="381">
        <v>19</v>
      </c>
      <c r="P14" s="381">
        <v>80</v>
      </c>
      <c r="Q14" s="381">
        <v>1</v>
      </c>
      <c r="R14" s="381">
        <v>3</v>
      </c>
      <c r="S14" s="382">
        <v>0</v>
      </c>
      <c r="T14" s="383" t="s">
        <v>456</v>
      </c>
    </row>
    <row r="15" spans="1:20" s="277" customFormat="1" ht="15" customHeight="1">
      <c r="A15" s="274" t="s">
        <v>443</v>
      </c>
      <c r="B15" s="275"/>
      <c r="C15" s="275"/>
      <c r="D15" s="275"/>
      <c r="E15" s="275"/>
      <c r="F15" s="275"/>
      <c r="G15" s="276"/>
      <c r="H15" s="275"/>
      <c r="I15" s="275"/>
      <c r="J15" s="275"/>
      <c r="K15" s="275"/>
      <c r="L15" s="275"/>
      <c r="M15" s="275"/>
      <c r="N15" s="275"/>
      <c r="O15" s="275"/>
      <c r="P15" s="275"/>
      <c r="Q15" s="275"/>
      <c r="R15" s="275"/>
      <c r="S15" s="275"/>
      <c r="T15" s="276" t="s">
        <v>444</v>
      </c>
    </row>
    <row r="16" spans="1:20" s="278" customFormat="1" ht="12.95" customHeight="1">
      <c r="A16" s="274" t="s">
        <v>445</v>
      </c>
      <c r="B16" s="275"/>
      <c r="C16" s="275"/>
      <c r="D16" s="275"/>
      <c r="E16" s="275"/>
      <c r="F16" s="275"/>
      <c r="G16" s="276"/>
      <c r="H16" s="275"/>
      <c r="I16" s="275"/>
      <c r="J16" s="275"/>
      <c r="K16" s="275"/>
      <c r="L16" s="275"/>
      <c r="M16" s="275"/>
      <c r="N16" s="275"/>
      <c r="O16" s="275"/>
      <c r="P16" s="275"/>
      <c r="Q16" s="275"/>
      <c r="R16" s="275"/>
      <c r="S16" s="275"/>
      <c r="T16" s="276"/>
    </row>
  </sheetData>
  <sheetProtection selectLockedCells="1"/>
  <mergeCells count="23">
    <mergeCell ref="A3:K3"/>
    <mergeCell ref="L3:T3"/>
    <mergeCell ref="T6:T9"/>
    <mergeCell ref="O7:O9"/>
    <mergeCell ref="R7:R9"/>
    <mergeCell ref="K7:K9"/>
    <mergeCell ref="L7:L9"/>
    <mergeCell ref="M7:M9"/>
    <mergeCell ref="N7:N9"/>
    <mergeCell ref="R6:S6"/>
    <mergeCell ref="D7:D9"/>
    <mergeCell ref="F7:F9"/>
    <mergeCell ref="G7:G9"/>
    <mergeCell ref="H7:H9"/>
    <mergeCell ref="L6:N6"/>
    <mergeCell ref="O6:Q6"/>
    <mergeCell ref="J7:J9"/>
    <mergeCell ref="A6:A9"/>
    <mergeCell ref="B6:B9"/>
    <mergeCell ref="C6:C9"/>
    <mergeCell ref="I7:I9"/>
    <mergeCell ref="E7:E9"/>
    <mergeCell ref="D6:K6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view="pageBreakPreview" zoomScaleNormal="100" zoomScaleSheetLayoutView="100" workbookViewId="0">
      <selection activeCell="K15" sqref="K15"/>
    </sheetView>
  </sheetViews>
  <sheetFormatPr defaultRowHeight="14.25"/>
  <cols>
    <col min="1" max="1" width="11.375" style="30" customWidth="1"/>
    <col min="2" max="2" width="10.125" style="10" customWidth="1"/>
    <col min="3" max="7" width="10.125" style="5" customWidth="1"/>
    <col min="8" max="8" width="10.25" style="5" customWidth="1"/>
    <col min="9" max="11" width="11.75" style="5" customWidth="1"/>
    <col min="12" max="12" width="11.75" style="32" customWidth="1"/>
    <col min="13" max="13" width="11.75" style="10" customWidth="1"/>
    <col min="14" max="14" width="11.75" style="5" customWidth="1"/>
    <col min="15" max="15" width="11.875" style="5" customWidth="1"/>
    <col min="16" max="16384" width="9" style="5"/>
  </cols>
  <sheetData>
    <row r="1" spans="1:15" s="15" customFormat="1" ht="14.1" customHeight="1">
      <c r="A1" s="9" t="s">
        <v>253</v>
      </c>
      <c r="B1" s="43"/>
      <c r="L1" s="45"/>
      <c r="M1" s="43"/>
      <c r="O1" s="11" t="s">
        <v>546</v>
      </c>
    </row>
    <row r="2" spans="1:15" s="15" customFormat="1" ht="14.1" customHeight="1">
      <c r="A2" s="9"/>
      <c r="B2" s="43"/>
      <c r="L2" s="45"/>
      <c r="M2" s="43"/>
      <c r="O2" s="11"/>
    </row>
    <row r="3" spans="1:15" s="12" customFormat="1" ht="24" customHeight="1">
      <c r="A3" s="485" t="s">
        <v>416</v>
      </c>
      <c r="B3" s="485"/>
      <c r="C3" s="485"/>
      <c r="D3" s="485"/>
      <c r="E3" s="485"/>
      <c r="F3" s="485"/>
      <c r="G3" s="485"/>
      <c r="H3" s="485"/>
      <c r="I3" s="508" t="s">
        <v>102</v>
      </c>
      <c r="J3" s="508"/>
      <c r="K3" s="508"/>
      <c r="L3" s="508"/>
      <c r="M3" s="508"/>
      <c r="N3" s="508"/>
      <c r="O3" s="508"/>
    </row>
    <row r="4" spans="1:15" s="14" customFormat="1" ht="20.100000000000001" customHeight="1">
      <c r="A4" s="13"/>
      <c r="B4" s="13"/>
    </row>
    <row r="5" spans="1:15" s="9" customFormat="1" ht="18" customHeight="1" thickBot="1">
      <c r="A5" s="9" t="s">
        <v>103</v>
      </c>
      <c r="L5" s="33"/>
      <c r="O5" s="11" t="s">
        <v>417</v>
      </c>
    </row>
    <row r="6" spans="1:15" s="15" customFormat="1" ht="26.25" customHeight="1">
      <c r="A6" s="509" t="s">
        <v>358</v>
      </c>
      <c r="B6" s="474" t="s">
        <v>418</v>
      </c>
      <c r="C6" s="514" t="s">
        <v>419</v>
      </c>
      <c r="D6" s="504"/>
      <c r="E6" s="504"/>
      <c r="F6" s="504"/>
      <c r="G6" s="504"/>
      <c r="H6" s="483" t="s">
        <v>420</v>
      </c>
      <c r="I6" s="474" t="s">
        <v>421</v>
      </c>
      <c r="J6" s="477" t="s">
        <v>422</v>
      </c>
      <c r="K6" s="477"/>
      <c r="L6" s="477"/>
      <c r="M6" s="477"/>
      <c r="N6" s="517"/>
      <c r="O6" s="518" t="s">
        <v>423</v>
      </c>
    </row>
    <row r="7" spans="1:15" s="15" customFormat="1" ht="16.5" customHeight="1">
      <c r="A7" s="510"/>
      <c r="B7" s="512"/>
      <c r="C7" s="521"/>
      <c r="D7" s="478" t="s">
        <v>424</v>
      </c>
      <c r="E7" s="478" t="s">
        <v>425</v>
      </c>
      <c r="F7" s="478" t="s">
        <v>426</v>
      </c>
      <c r="G7" s="478" t="s">
        <v>427</v>
      </c>
      <c r="H7" s="515"/>
      <c r="I7" s="475"/>
      <c r="J7" s="478" t="s">
        <v>428</v>
      </c>
      <c r="K7" s="478" t="s">
        <v>429</v>
      </c>
      <c r="L7" s="478" t="s">
        <v>430</v>
      </c>
      <c r="M7" s="478" t="s">
        <v>431</v>
      </c>
      <c r="N7" s="522" t="s">
        <v>432</v>
      </c>
      <c r="O7" s="519"/>
    </row>
    <row r="8" spans="1:15" s="15" customFormat="1" ht="16.5" customHeight="1">
      <c r="A8" s="510"/>
      <c r="B8" s="512"/>
      <c r="C8" s="478"/>
      <c r="D8" s="506"/>
      <c r="E8" s="506"/>
      <c r="F8" s="478"/>
      <c r="G8" s="478"/>
      <c r="H8" s="515"/>
      <c r="I8" s="475"/>
      <c r="J8" s="478"/>
      <c r="K8" s="506"/>
      <c r="L8" s="478"/>
      <c r="M8" s="506"/>
      <c r="N8" s="523"/>
      <c r="O8" s="519"/>
    </row>
    <row r="9" spans="1:15" s="15" customFormat="1" ht="16.5" customHeight="1">
      <c r="A9" s="511"/>
      <c r="B9" s="513"/>
      <c r="C9" s="479"/>
      <c r="D9" s="507"/>
      <c r="E9" s="507"/>
      <c r="F9" s="479"/>
      <c r="G9" s="479"/>
      <c r="H9" s="516"/>
      <c r="I9" s="476"/>
      <c r="J9" s="479"/>
      <c r="K9" s="507"/>
      <c r="L9" s="479"/>
      <c r="M9" s="507"/>
      <c r="N9" s="524"/>
      <c r="O9" s="520"/>
    </row>
    <row r="10" spans="1:15" s="24" customFormat="1" ht="26.1" customHeight="1">
      <c r="A10" s="36" t="s">
        <v>22</v>
      </c>
      <c r="B10" s="37">
        <v>17519.174999999999</v>
      </c>
      <c r="C10" s="37">
        <v>15029.352000000001</v>
      </c>
      <c r="D10" s="37">
        <v>8825.8909999999996</v>
      </c>
      <c r="E10" s="37">
        <v>657.99599999999998</v>
      </c>
      <c r="F10" s="37">
        <v>3054.7159999999999</v>
      </c>
      <c r="G10" s="37">
        <v>2490.7490000000016</v>
      </c>
      <c r="H10" s="37">
        <v>2489.8220000000001</v>
      </c>
      <c r="I10" s="37">
        <v>20930.744999999999</v>
      </c>
      <c r="J10" s="37">
        <v>8850.2880000000005</v>
      </c>
      <c r="K10" s="37">
        <v>18796.825000000001</v>
      </c>
      <c r="L10" s="34">
        <f>+K10/J10*1000</f>
        <v>2123.8659126121092</v>
      </c>
      <c r="M10" s="37">
        <v>81.125</v>
      </c>
      <c r="N10" s="35">
        <f>+M10/K10*100</f>
        <v>0.43158884545661297</v>
      </c>
      <c r="O10" s="38" t="s">
        <v>22</v>
      </c>
    </row>
    <row r="11" spans="1:15" s="24" customFormat="1" ht="26.1" customHeight="1">
      <c r="A11" s="36" t="s">
        <v>23</v>
      </c>
      <c r="B11" s="37">
        <v>19368.300999999999</v>
      </c>
      <c r="C11" s="37">
        <v>16714.272000000001</v>
      </c>
      <c r="D11" s="37">
        <v>9945.8649999999998</v>
      </c>
      <c r="E11" s="37">
        <v>718.25400000000002</v>
      </c>
      <c r="F11" s="37">
        <v>3508.9340000000002</v>
      </c>
      <c r="G11" s="37">
        <v>2541.219000000001</v>
      </c>
      <c r="H11" s="37">
        <v>2654.03</v>
      </c>
      <c r="I11" s="37">
        <v>21866.303</v>
      </c>
      <c r="J11" s="37">
        <v>6552.7110000000002</v>
      </c>
      <c r="K11" s="37">
        <v>16510.859</v>
      </c>
      <c r="L11" s="34">
        <f>+K11/J11*1000</f>
        <v>2519.6989459782371</v>
      </c>
      <c r="M11" s="37">
        <v>77.912999999999997</v>
      </c>
      <c r="N11" s="35">
        <f>+M11/K11*100</f>
        <v>0.47188943955005608</v>
      </c>
      <c r="O11" s="38" t="s">
        <v>23</v>
      </c>
    </row>
    <row r="12" spans="1:15" s="24" customFormat="1" ht="26.1" customHeight="1">
      <c r="A12" s="36" t="s">
        <v>187</v>
      </c>
      <c r="B12" s="37">
        <v>21676.521000000004</v>
      </c>
      <c r="C12" s="37">
        <v>18595.873</v>
      </c>
      <c r="D12" s="37">
        <v>11669.527</v>
      </c>
      <c r="E12" s="37">
        <v>756.78</v>
      </c>
      <c r="F12" s="37">
        <v>3556.6750000000002</v>
      </c>
      <c r="G12" s="37">
        <v>2612.8909999999987</v>
      </c>
      <c r="H12" s="37">
        <v>3080.5070000000001</v>
      </c>
      <c r="I12" s="37">
        <v>23713.802000000003</v>
      </c>
      <c r="J12" s="37">
        <v>5013.1909999999998</v>
      </c>
      <c r="K12" s="37">
        <v>15303.745000000001</v>
      </c>
      <c r="L12" s="34">
        <f>+K12/J12*1000</f>
        <v>3052.6953790509879</v>
      </c>
      <c r="M12" s="37">
        <v>27.751999999999999</v>
      </c>
      <c r="N12" s="35">
        <f>+M12/K12*100</f>
        <v>0.18134123379604142</v>
      </c>
      <c r="O12" s="38" t="s">
        <v>187</v>
      </c>
    </row>
    <row r="13" spans="1:15" s="24" customFormat="1" ht="26.1" customHeight="1">
      <c r="A13" s="36" t="s">
        <v>298</v>
      </c>
      <c r="B13" s="37">
        <v>22857.019</v>
      </c>
      <c r="C13" s="37">
        <v>19593.955000000002</v>
      </c>
      <c r="D13" s="37">
        <v>12014.26</v>
      </c>
      <c r="E13" s="37">
        <v>976.47799999999995</v>
      </c>
      <c r="F13" s="37">
        <v>3855.962</v>
      </c>
      <c r="G13" s="37">
        <v>2747.255000000001</v>
      </c>
      <c r="H13" s="37">
        <v>3263.0639999999999</v>
      </c>
      <c r="I13" s="37">
        <v>25857.991999999998</v>
      </c>
      <c r="J13" s="37">
        <v>4137.5429999999997</v>
      </c>
      <c r="K13" s="37">
        <v>17676.948481785999</v>
      </c>
      <c r="L13" s="34">
        <v>4272.3298541636914</v>
      </c>
      <c r="M13" s="37">
        <v>43.570100000000004</v>
      </c>
      <c r="N13" s="35">
        <v>0.24647975890688276</v>
      </c>
      <c r="O13" s="38" t="s">
        <v>298</v>
      </c>
    </row>
    <row r="14" spans="1:15" s="24" customFormat="1" ht="26.1" customHeight="1">
      <c r="A14" s="39" t="s">
        <v>456</v>
      </c>
      <c r="B14" s="394">
        <f>B27</f>
        <v>24216.174999999999</v>
      </c>
      <c r="C14" s="394">
        <f t="shared" ref="C14:I14" si="0">C27</f>
        <v>20966.145</v>
      </c>
      <c r="D14" s="394">
        <f t="shared" si="0"/>
        <v>12349.956</v>
      </c>
      <c r="E14" s="394">
        <f t="shared" si="0"/>
        <v>1083.116</v>
      </c>
      <c r="F14" s="394">
        <f t="shared" si="0"/>
        <v>4395.5460000000003</v>
      </c>
      <c r="G14" s="394">
        <f t="shared" si="0"/>
        <v>3137.5269999999982</v>
      </c>
      <c r="H14" s="394">
        <f t="shared" si="0"/>
        <v>3250.03</v>
      </c>
      <c r="I14" s="394">
        <f t="shared" si="0"/>
        <v>28452.339</v>
      </c>
      <c r="J14" s="394">
        <f>SUM(J16:J27)</f>
        <v>3261.3470000000002</v>
      </c>
      <c r="K14" s="394">
        <f>SUM(K16:K27)</f>
        <v>16209.666191250002</v>
      </c>
      <c r="L14" s="395">
        <f>K14/J14*1000</f>
        <v>4970.2365897434411</v>
      </c>
      <c r="M14" s="394">
        <f>SUM(M16:M27)</f>
        <v>33.913639000000003</v>
      </c>
      <c r="N14" s="396">
        <f>M14/K14*1000</f>
        <v>2.0921861437409874</v>
      </c>
      <c r="O14" s="40" t="s">
        <v>456</v>
      </c>
    </row>
    <row r="15" spans="1:15" s="15" customFormat="1" ht="22.7" customHeight="1">
      <c r="A15" s="26"/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41"/>
    </row>
    <row r="16" spans="1:15" s="15" customFormat="1" ht="26.1" customHeight="1">
      <c r="A16" s="26" t="s">
        <v>104</v>
      </c>
      <c r="B16" s="339">
        <v>22751.891</v>
      </c>
      <c r="C16" s="339">
        <v>19526.421999999999</v>
      </c>
      <c r="D16" s="339">
        <v>12000.404</v>
      </c>
      <c r="E16" s="339">
        <v>981.18100000000004</v>
      </c>
      <c r="F16" s="339">
        <v>3836.0050000000001</v>
      </c>
      <c r="G16" s="339">
        <v>2708.8319999999985</v>
      </c>
      <c r="H16" s="339">
        <v>3225.4690000000001</v>
      </c>
      <c r="I16" s="339">
        <v>25837.723000000002</v>
      </c>
      <c r="J16" s="339">
        <v>327.23099999999999</v>
      </c>
      <c r="K16" s="339">
        <v>1386.068758854</v>
      </c>
      <c r="L16" s="338">
        <f>+K16/J16*1000</f>
        <v>4235.7501546430494</v>
      </c>
      <c r="M16" s="341">
        <v>5.0977810000000003</v>
      </c>
      <c r="N16" s="35">
        <f t="shared" ref="N16:N27" si="1">+M16/K16*100</f>
        <v>0.3677870212019525</v>
      </c>
      <c r="O16" s="38" t="s">
        <v>105</v>
      </c>
    </row>
    <row r="17" spans="1:15" s="15" customFormat="1" ht="26.1" customHeight="1">
      <c r="A17" s="26" t="s">
        <v>106</v>
      </c>
      <c r="B17" s="339">
        <v>23248.415000000001</v>
      </c>
      <c r="C17" s="339">
        <v>19925.685000000001</v>
      </c>
      <c r="D17" s="339">
        <v>12076.33</v>
      </c>
      <c r="E17" s="339">
        <v>1006.15</v>
      </c>
      <c r="F17" s="339">
        <v>3967.16</v>
      </c>
      <c r="G17" s="339">
        <v>2876.0450000000019</v>
      </c>
      <c r="H17" s="339">
        <v>3322.73</v>
      </c>
      <c r="I17" s="339">
        <v>25974.731</v>
      </c>
      <c r="J17" s="339">
        <v>301.69099999999997</v>
      </c>
      <c r="K17" s="339">
        <v>1374.606622478</v>
      </c>
      <c r="L17" s="34">
        <f t="shared" ref="L17:L27" si="2">+K17/J17*1000</f>
        <v>4556.3395079004677</v>
      </c>
      <c r="M17" s="341">
        <v>4.4494910000000001</v>
      </c>
      <c r="N17" s="35">
        <f t="shared" si="1"/>
        <v>0.32369195137288909</v>
      </c>
      <c r="O17" s="38" t="s">
        <v>107</v>
      </c>
    </row>
    <row r="18" spans="1:15" s="15" customFormat="1" ht="26.1" customHeight="1">
      <c r="A18" s="26" t="s">
        <v>108</v>
      </c>
      <c r="B18" s="339">
        <v>23760.398000000001</v>
      </c>
      <c r="C18" s="339">
        <v>20163.077000000001</v>
      </c>
      <c r="D18" s="339">
        <v>12105.492</v>
      </c>
      <c r="E18" s="339">
        <v>1013.604</v>
      </c>
      <c r="F18" s="339">
        <v>4007.9450000000002</v>
      </c>
      <c r="G18" s="339">
        <v>3036.0360000000001</v>
      </c>
      <c r="H18" s="339">
        <v>3597.3209999999999</v>
      </c>
      <c r="I18" s="339">
        <v>26100.598999999998</v>
      </c>
      <c r="J18" s="339">
        <v>288.25</v>
      </c>
      <c r="K18" s="339">
        <v>1316.394277679</v>
      </c>
      <c r="L18" s="34">
        <f t="shared" si="2"/>
        <v>4566.849185356461</v>
      </c>
      <c r="M18" s="341">
        <v>2.7644850000000001</v>
      </c>
      <c r="N18" s="35">
        <f t="shared" si="1"/>
        <v>0.21000433129154897</v>
      </c>
      <c r="O18" s="38" t="s">
        <v>109</v>
      </c>
    </row>
    <row r="19" spans="1:15" s="15" customFormat="1" ht="26.1" customHeight="1">
      <c r="A19" s="26" t="s">
        <v>110</v>
      </c>
      <c r="B19" s="339">
        <v>23898.675999999999</v>
      </c>
      <c r="C19" s="339">
        <v>20622.893</v>
      </c>
      <c r="D19" s="339">
        <v>12657.981</v>
      </c>
      <c r="E19" s="339">
        <v>1021.482</v>
      </c>
      <c r="F19" s="339">
        <v>3992.165</v>
      </c>
      <c r="G19" s="339">
        <v>2951.2649999999994</v>
      </c>
      <c r="H19" s="339">
        <v>3275.7829999999999</v>
      </c>
      <c r="I19" s="339">
        <v>26338.116000000002</v>
      </c>
      <c r="J19" s="339">
        <v>294.43799999999999</v>
      </c>
      <c r="K19" s="339">
        <v>1534.053881481</v>
      </c>
      <c r="L19" s="34">
        <f t="shared" si="2"/>
        <v>5210.1083470238218</v>
      </c>
      <c r="M19" s="341">
        <v>4.0187739999999996</v>
      </c>
      <c r="N19" s="35">
        <f t="shared" si="1"/>
        <v>0.26197085047105462</v>
      </c>
      <c r="O19" s="38" t="s">
        <v>111</v>
      </c>
    </row>
    <row r="20" spans="1:15" s="15" customFormat="1" ht="26.1" customHeight="1">
      <c r="A20" s="26" t="s">
        <v>112</v>
      </c>
      <c r="B20" s="339">
        <v>24126.377</v>
      </c>
      <c r="C20" s="339">
        <v>20774.659</v>
      </c>
      <c r="D20" s="339">
        <v>12772.205</v>
      </c>
      <c r="E20" s="339">
        <v>1035.7090000000001</v>
      </c>
      <c r="F20" s="339">
        <v>3976.93</v>
      </c>
      <c r="G20" s="339">
        <v>2989.8149999999987</v>
      </c>
      <c r="H20" s="339">
        <v>3351.7179999999998</v>
      </c>
      <c r="I20" s="339">
        <v>26597.947</v>
      </c>
      <c r="J20" s="339">
        <v>276.7</v>
      </c>
      <c r="K20" s="339">
        <v>1399.5</v>
      </c>
      <c r="L20" s="34">
        <f t="shared" si="2"/>
        <v>5057.8243585110231</v>
      </c>
      <c r="M20" s="341">
        <v>1.4</v>
      </c>
      <c r="N20" s="35">
        <f t="shared" si="1"/>
        <v>0.10003572704537333</v>
      </c>
      <c r="O20" s="38" t="s">
        <v>132</v>
      </c>
    </row>
    <row r="21" spans="1:15" s="15" customFormat="1" ht="26.1" customHeight="1">
      <c r="A21" s="26" t="s">
        <v>113</v>
      </c>
      <c r="B21" s="339">
        <v>24461.698999999997</v>
      </c>
      <c r="C21" s="339">
        <v>20951.044999999998</v>
      </c>
      <c r="D21" s="339">
        <v>12628.115</v>
      </c>
      <c r="E21" s="339">
        <v>1052.4690000000001</v>
      </c>
      <c r="F21" s="339">
        <v>4088.1019999999999</v>
      </c>
      <c r="G21" s="339">
        <v>3182.3590000000004</v>
      </c>
      <c r="H21" s="339">
        <v>3510.654</v>
      </c>
      <c r="I21" s="339">
        <v>26990.223999999998</v>
      </c>
      <c r="J21" s="339">
        <v>228.749</v>
      </c>
      <c r="K21" s="339">
        <v>1228.4223304889999</v>
      </c>
      <c r="L21" s="34">
        <f t="shared" si="2"/>
        <v>5370.1757406108882</v>
      </c>
      <c r="M21" s="341">
        <v>1.970078</v>
      </c>
      <c r="N21" s="35">
        <f t="shared" si="1"/>
        <v>0.16037464893818465</v>
      </c>
      <c r="O21" s="38" t="s">
        <v>131</v>
      </c>
    </row>
    <row r="22" spans="1:15" s="15" customFormat="1" ht="26.1" customHeight="1">
      <c r="A22" s="26" t="s">
        <v>114</v>
      </c>
      <c r="B22" s="339">
        <v>23972.875</v>
      </c>
      <c r="C22" s="339">
        <v>20969.650000000001</v>
      </c>
      <c r="D22" s="339">
        <v>12774.093999999999</v>
      </c>
      <c r="E22" s="339">
        <v>1076.1379999999999</v>
      </c>
      <c r="F22" s="339">
        <v>4056.8049999999998</v>
      </c>
      <c r="G22" s="339">
        <v>3062.6130000000012</v>
      </c>
      <c r="H22" s="339">
        <v>3003.2249999999999</v>
      </c>
      <c r="I22" s="339">
        <v>27327.435000000001</v>
      </c>
      <c r="J22" s="339">
        <v>268.94</v>
      </c>
      <c r="K22" s="339">
        <v>1457.9480000000001</v>
      </c>
      <c r="L22" s="34">
        <f t="shared" si="2"/>
        <v>5421.0902059939026</v>
      </c>
      <c r="M22" s="341">
        <v>1.9670000000000001</v>
      </c>
      <c r="N22" s="35">
        <f t="shared" si="1"/>
        <v>0.13491564856908475</v>
      </c>
      <c r="O22" s="38" t="s">
        <v>133</v>
      </c>
    </row>
    <row r="23" spans="1:15" s="15" customFormat="1" ht="26.1" customHeight="1">
      <c r="A23" s="26" t="s">
        <v>115</v>
      </c>
      <c r="B23" s="339">
        <v>24426.412999999997</v>
      </c>
      <c r="C23" s="339">
        <v>21246.312999999998</v>
      </c>
      <c r="D23" s="339">
        <v>12819.526</v>
      </c>
      <c r="E23" s="339">
        <v>1085.325</v>
      </c>
      <c r="F23" s="339">
        <v>4073.9490000000001</v>
      </c>
      <c r="G23" s="339">
        <v>3267.512999999999</v>
      </c>
      <c r="H23" s="339">
        <v>3180.1</v>
      </c>
      <c r="I23" s="339">
        <v>27510.032999999999</v>
      </c>
      <c r="J23" s="339">
        <v>232.06</v>
      </c>
      <c r="K23" s="339">
        <v>1065.652</v>
      </c>
      <c r="L23" s="34">
        <f t="shared" si="2"/>
        <v>4592.139963802465</v>
      </c>
      <c r="M23" s="341">
        <v>2.044</v>
      </c>
      <c r="N23" s="35">
        <f t="shared" si="1"/>
        <v>0.1918074568433222</v>
      </c>
      <c r="O23" s="38" t="s">
        <v>116</v>
      </c>
    </row>
    <row r="24" spans="1:15" s="15" customFormat="1" ht="26.1" customHeight="1">
      <c r="A24" s="26" t="s">
        <v>117</v>
      </c>
      <c r="B24" s="339">
        <v>24349.134000000002</v>
      </c>
      <c r="C24" s="339">
        <v>21218.329000000002</v>
      </c>
      <c r="D24" s="339">
        <v>12815.093000000001</v>
      </c>
      <c r="E24" s="339">
        <v>1091.8</v>
      </c>
      <c r="F24" s="339">
        <v>4236.9129999999996</v>
      </c>
      <c r="G24" s="339">
        <v>3074.523000000001</v>
      </c>
      <c r="H24" s="339">
        <v>3130.8049999999998</v>
      </c>
      <c r="I24" s="339">
        <v>27715.071</v>
      </c>
      <c r="J24" s="339">
        <v>252.9</v>
      </c>
      <c r="K24" s="339">
        <v>1297.5999999999999</v>
      </c>
      <c r="L24" s="34">
        <f t="shared" si="2"/>
        <v>5130.8817714511661</v>
      </c>
      <c r="M24" s="341">
        <v>2.2999999999999998</v>
      </c>
      <c r="N24" s="35">
        <f t="shared" si="1"/>
        <v>0.17725030826140567</v>
      </c>
      <c r="O24" s="38" t="s">
        <v>134</v>
      </c>
    </row>
    <row r="25" spans="1:15" s="15" customFormat="1" ht="26.1" customHeight="1">
      <c r="A25" s="26" t="s">
        <v>118</v>
      </c>
      <c r="B25" s="339">
        <v>24237.641</v>
      </c>
      <c r="C25" s="339">
        <v>21128.906999999999</v>
      </c>
      <c r="D25" s="339">
        <v>12700.897000000001</v>
      </c>
      <c r="E25" s="339">
        <v>1091.172</v>
      </c>
      <c r="F25" s="339">
        <v>4269.5820000000003</v>
      </c>
      <c r="G25" s="339">
        <v>3067.2559999999976</v>
      </c>
      <c r="H25" s="339">
        <v>3108.7339999999999</v>
      </c>
      <c r="I25" s="339">
        <v>28106.012999999999</v>
      </c>
      <c r="J25" s="339">
        <v>270.7</v>
      </c>
      <c r="K25" s="339">
        <v>1366.2</v>
      </c>
      <c r="L25" s="34">
        <f t="shared" si="2"/>
        <v>5046.9154045068344</v>
      </c>
      <c r="M25" s="341">
        <v>3.6</v>
      </c>
      <c r="N25" s="35">
        <f t="shared" si="1"/>
        <v>0.2635046113306983</v>
      </c>
      <c r="O25" s="38" t="s">
        <v>119</v>
      </c>
    </row>
    <row r="26" spans="1:15" s="15" customFormat="1" ht="26.1" customHeight="1">
      <c r="A26" s="26" t="s">
        <v>120</v>
      </c>
      <c r="B26" s="339">
        <v>24365.168000000001</v>
      </c>
      <c r="C26" s="339">
        <v>21157.881000000001</v>
      </c>
      <c r="D26" s="339">
        <v>12683.545</v>
      </c>
      <c r="E26" s="339">
        <v>1099.8389999999999</v>
      </c>
      <c r="F26" s="339">
        <v>4271.2539999999999</v>
      </c>
      <c r="G26" s="339">
        <v>3103.2430000000022</v>
      </c>
      <c r="H26" s="339">
        <v>3207.2869999999998</v>
      </c>
      <c r="I26" s="339">
        <v>28397.113000000001</v>
      </c>
      <c r="J26" s="339">
        <v>239.88800000000001</v>
      </c>
      <c r="K26" s="339">
        <v>1191.020320269</v>
      </c>
      <c r="L26" s="34">
        <f t="shared" si="2"/>
        <v>4964.9016218777097</v>
      </c>
      <c r="M26" s="341">
        <v>2.2020299999999997</v>
      </c>
      <c r="N26" s="35">
        <f t="shared" si="1"/>
        <v>0.18488601432951676</v>
      </c>
      <c r="O26" s="38" t="s">
        <v>121</v>
      </c>
    </row>
    <row r="27" spans="1:15" s="15" customFormat="1" ht="26.1" customHeight="1" thickBot="1">
      <c r="A27" s="27" t="s">
        <v>122</v>
      </c>
      <c r="B27" s="340">
        <v>24216.174999999999</v>
      </c>
      <c r="C27" s="340">
        <v>20966.145</v>
      </c>
      <c r="D27" s="340">
        <v>12349.956</v>
      </c>
      <c r="E27" s="340">
        <v>1083.116</v>
      </c>
      <c r="F27" s="340">
        <v>4395.5460000000003</v>
      </c>
      <c r="G27" s="340">
        <v>3137.5269999999982</v>
      </c>
      <c r="H27" s="340">
        <v>3250.03</v>
      </c>
      <c r="I27" s="340">
        <v>28452.339</v>
      </c>
      <c r="J27" s="340">
        <v>279.8</v>
      </c>
      <c r="K27" s="340">
        <v>1592.2</v>
      </c>
      <c r="L27" s="336">
        <f t="shared" si="2"/>
        <v>5690.4932094353107</v>
      </c>
      <c r="M27" s="342">
        <v>2.1</v>
      </c>
      <c r="N27" s="337">
        <f t="shared" si="1"/>
        <v>0.13189297826906166</v>
      </c>
      <c r="O27" s="42" t="s">
        <v>123</v>
      </c>
    </row>
    <row r="28" spans="1:15" s="29" customFormat="1" ht="11.1" customHeight="1">
      <c r="A28" s="274" t="s">
        <v>433</v>
      </c>
      <c r="B28" s="274"/>
      <c r="C28" s="274"/>
      <c r="D28" s="274"/>
      <c r="E28" s="274"/>
      <c r="F28" s="274"/>
      <c r="G28" s="274"/>
      <c r="H28" s="278"/>
      <c r="I28" s="278"/>
      <c r="J28" s="279"/>
      <c r="K28" s="279"/>
      <c r="L28" s="279"/>
      <c r="M28" s="280"/>
      <c r="N28" s="276"/>
      <c r="O28" s="276" t="s">
        <v>434</v>
      </c>
    </row>
    <row r="29" spans="1:15" s="225" customFormat="1" ht="11.1" customHeight="1">
      <c r="A29" s="281" t="s">
        <v>435</v>
      </c>
      <c r="B29" s="282"/>
      <c r="C29" s="283"/>
      <c r="D29" s="283"/>
      <c r="E29" s="283"/>
      <c r="F29" s="283"/>
      <c r="G29" s="283"/>
      <c r="H29" s="283"/>
      <c r="I29" s="283"/>
      <c r="J29" s="284"/>
      <c r="K29" s="284"/>
      <c r="L29" s="285"/>
      <c r="M29" s="282"/>
      <c r="N29" s="276"/>
      <c r="O29" s="286" t="s">
        <v>436</v>
      </c>
    </row>
    <row r="30" spans="1:15" s="225" customFormat="1" ht="11.1" customHeight="1">
      <c r="A30" s="281" t="s">
        <v>437</v>
      </c>
      <c r="B30" s="287"/>
      <c r="C30" s="288"/>
      <c r="D30" s="288"/>
      <c r="E30" s="288"/>
      <c r="F30" s="288"/>
      <c r="G30" s="288"/>
      <c r="H30" s="288"/>
      <c r="I30" s="288"/>
      <c r="J30" s="284"/>
      <c r="K30" s="284"/>
      <c r="L30" s="285"/>
      <c r="M30" s="287"/>
      <c r="N30" s="288"/>
      <c r="O30" s="286" t="s">
        <v>438</v>
      </c>
    </row>
    <row r="31" spans="1:15" s="225" customFormat="1" ht="11.1" customHeight="1">
      <c r="A31" s="281" t="s">
        <v>439</v>
      </c>
      <c r="B31" s="287"/>
      <c r="C31" s="288"/>
      <c r="D31" s="288"/>
      <c r="E31" s="288"/>
      <c r="F31" s="288"/>
      <c r="G31" s="288"/>
      <c r="H31" s="288"/>
      <c r="I31" s="288"/>
      <c r="J31" s="284"/>
      <c r="K31" s="284"/>
      <c r="L31" s="285"/>
      <c r="M31" s="287"/>
      <c r="N31" s="288"/>
      <c r="O31" s="286" t="s">
        <v>440</v>
      </c>
    </row>
    <row r="32" spans="1:15" s="225" customFormat="1" ht="11.1" customHeight="1">
      <c r="A32" s="281" t="s">
        <v>441</v>
      </c>
      <c r="B32" s="287"/>
      <c r="C32" s="288"/>
      <c r="D32" s="288"/>
      <c r="E32" s="288"/>
      <c r="F32" s="288"/>
      <c r="G32" s="288"/>
      <c r="H32" s="288"/>
      <c r="I32" s="288"/>
      <c r="J32" s="284"/>
      <c r="K32" s="284"/>
      <c r="L32" s="285"/>
      <c r="M32" s="287"/>
      <c r="N32" s="288"/>
      <c r="O32" s="286" t="s">
        <v>442</v>
      </c>
    </row>
    <row r="33" spans="1:13" s="15" customFormat="1" ht="11.25">
      <c r="A33" s="43"/>
      <c r="B33" s="43"/>
      <c r="D33" s="211"/>
      <c r="J33" s="44"/>
      <c r="K33" s="44"/>
      <c r="L33" s="45"/>
      <c r="M33" s="43"/>
    </row>
    <row r="34" spans="1:13" s="15" customFormat="1" ht="11.25">
      <c r="A34" s="43" t="s">
        <v>452</v>
      </c>
      <c r="B34" s="43" t="s">
        <v>453</v>
      </c>
      <c r="J34" s="44"/>
      <c r="K34" s="44"/>
      <c r="L34" s="45"/>
      <c r="M34" s="43"/>
    </row>
    <row r="35" spans="1:13" s="15" customFormat="1" ht="11.25">
      <c r="A35" s="210">
        <f>C14/B14</f>
        <v>0.86579094344998753</v>
      </c>
      <c r="B35" s="210">
        <f>H14/B14</f>
        <v>0.13420905655001256</v>
      </c>
      <c r="J35" s="44"/>
      <c r="K35" s="44"/>
      <c r="L35" s="45"/>
      <c r="M35" s="43"/>
    </row>
    <row r="36" spans="1:13" s="15" customFormat="1" ht="11.25">
      <c r="A36" s="43"/>
      <c r="B36" s="43"/>
      <c r="J36" s="44"/>
      <c r="K36" s="44"/>
      <c r="L36" s="45"/>
      <c r="M36" s="43"/>
    </row>
    <row r="37" spans="1:13" s="15" customFormat="1" ht="11.25">
      <c r="A37" s="43"/>
      <c r="B37" s="43"/>
      <c r="J37" s="44"/>
      <c r="K37" s="44"/>
      <c r="L37" s="45"/>
      <c r="M37" s="43"/>
    </row>
    <row r="38" spans="1:13" s="15" customFormat="1" ht="11.25">
      <c r="A38" s="43"/>
      <c r="B38" s="43"/>
      <c r="J38" s="44"/>
      <c r="K38" s="44"/>
      <c r="L38" s="45"/>
      <c r="M38" s="43"/>
    </row>
    <row r="39" spans="1:13" s="15" customFormat="1" ht="11.25">
      <c r="A39" s="43"/>
      <c r="B39" s="43"/>
      <c r="J39" s="44"/>
      <c r="K39" s="44"/>
      <c r="L39" s="45"/>
      <c r="M39" s="43"/>
    </row>
    <row r="40" spans="1:13" s="15" customFormat="1" ht="11.25">
      <c r="A40" s="43"/>
      <c r="B40" s="43"/>
      <c r="J40" s="44"/>
      <c r="K40" s="44"/>
      <c r="L40" s="45"/>
      <c r="M40" s="43"/>
    </row>
    <row r="41" spans="1:13" s="15" customFormat="1" ht="11.25">
      <c r="A41" s="43"/>
      <c r="B41" s="43"/>
      <c r="J41" s="44"/>
      <c r="K41" s="44"/>
      <c r="L41" s="45"/>
      <c r="M41" s="43"/>
    </row>
    <row r="42" spans="1:13" s="15" customFormat="1" ht="11.25">
      <c r="A42" s="43"/>
      <c r="B42" s="43"/>
      <c r="J42" s="44"/>
      <c r="K42" s="44"/>
      <c r="L42" s="45"/>
      <c r="M42" s="43"/>
    </row>
    <row r="43" spans="1:13" s="15" customFormat="1" ht="11.25">
      <c r="A43" s="43"/>
      <c r="B43" s="43"/>
      <c r="L43" s="45"/>
      <c r="M43" s="43"/>
    </row>
    <row r="44" spans="1:13" s="15" customFormat="1" ht="11.25">
      <c r="A44" s="43"/>
      <c r="B44" s="43"/>
      <c r="L44" s="45"/>
      <c r="M44" s="43"/>
    </row>
    <row r="45" spans="1:13" s="15" customFormat="1" ht="11.25">
      <c r="A45" s="43"/>
      <c r="B45" s="43"/>
      <c r="L45" s="45"/>
      <c r="M45" s="43"/>
    </row>
    <row r="46" spans="1:13" s="15" customFormat="1" ht="11.25">
      <c r="A46" s="43"/>
      <c r="B46" s="43"/>
      <c r="L46" s="45"/>
      <c r="M46" s="43"/>
    </row>
    <row r="47" spans="1:13" s="15" customFormat="1" ht="11.25">
      <c r="A47" s="43"/>
      <c r="B47" s="43"/>
      <c r="L47" s="45"/>
      <c r="M47" s="43"/>
    </row>
    <row r="48" spans="1:13" s="15" customFormat="1" ht="11.25">
      <c r="A48" s="43"/>
      <c r="B48" s="43"/>
      <c r="L48" s="45"/>
      <c r="M48" s="43"/>
    </row>
    <row r="49" spans="1:13" s="15" customFormat="1" ht="11.25">
      <c r="A49" s="43"/>
      <c r="B49" s="43"/>
      <c r="L49" s="45"/>
      <c r="M49" s="43"/>
    </row>
    <row r="50" spans="1:13" s="15" customFormat="1" ht="11.25">
      <c r="A50" s="43"/>
      <c r="B50" s="43"/>
      <c r="L50" s="45"/>
      <c r="M50" s="43"/>
    </row>
    <row r="51" spans="1:13" s="15" customFormat="1" ht="11.25">
      <c r="A51" s="43"/>
      <c r="B51" s="43"/>
      <c r="L51" s="45"/>
      <c r="M51" s="43"/>
    </row>
    <row r="52" spans="1:13" s="15" customFormat="1" ht="11.25">
      <c r="A52" s="43"/>
      <c r="B52" s="43"/>
      <c r="L52" s="45"/>
      <c r="M52" s="43"/>
    </row>
    <row r="53" spans="1:13" s="15" customFormat="1" ht="11.25">
      <c r="A53" s="43"/>
      <c r="B53" s="43"/>
      <c r="L53" s="45"/>
      <c r="M53" s="43"/>
    </row>
    <row r="54" spans="1:13" s="15" customFormat="1" ht="11.25">
      <c r="A54" s="43"/>
      <c r="B54" s="43"/>
      <c r="L54" s="45"/>
      <c r="M54" s="43"/>
    </row>
    <row r="55" spans="1:13" s="15" customFormat="1" ht="11.25">
      <c r="A55" s="43"/>
      <c r="B55" s="43"/>
      <c r="L55" s="45"/>
      <c r="M55" s="43"/>
    </row>
    <row r="56" spans="1:13" s="15" customFormat="1" ht="11.25">
      <c r="A56" s="43"/>
      <c r="B56" s="43"/>
      <c r="L56" s="45"/>
      <c r="M56" s="43"/>
    </row>
    <row r="57" spans="1:13" s="15" customFormat="1" ht="11.25">
      <c r="A57" s="43"/>
      <c r="B57" s="43"/>
      <c r="L57" s="45"/>
      <c r="M57" s="43"/>
    </row>
    <row r="58" spans="1:13" s="15" customFormat="1" ht="11.25">
      <c r="A58" s="43"/>
      <c r="B58" s="43"/>
      <c r="L58" s="45"/>
      <c r="M58" s="43"/>
    </row>
    <row r="59" spans="1:13" s="15" customFormat="1" ht="11.25">
      <c r="A59" s="43"/>
      <c r="B59" s="43"/>
      <c r="L59" s="45"/>
      <c r="M59" s="43"/>
    </row>
    <row r="60" spans="1:13" s="15" customFormat="1" ht="11.25">
      <c r="A60" s="43"/>
      <c r="B60" s="43"/>
      <c r="L60" s="45"/>
      <c r="M60" s="43"/>
    </row>
    <row r="61" spans="1:13" s="15" customFormat="1" ht="11.25">
      <c r="A61" s="43"/>
      <c r="B61" s="43"/>
      <c r="L61" s="45"/>
      <c r="M61" s="43"/>
    </row>
    <row r="62" spans="1:13" s="15" customFormat="1" ht="11.25">
      <c r="A62" s="43"/>
      <c r="B62" s="43"/>
      <c r="L62" s="45"/>
      <c r="M62" s="43"/>
    </row>
    <row r="63" spans="1:13" s="15" customFormat="1" ht="11.25">
      <c r="A63" s="43"/>
      <c r="B63" s="43"/>
      <c r="L63" s="45"/>
      <c r="M63" s="43"/>
    </row>
    <row r="64" spans="1:13" s="15" customFormat="1" ht="11.25">
      <c r="A64" s="43"/>
      <c r="B64" s="43"/>
      <c r="L64" s="45"/>
      <c r="M64" s="43"/>
    </row>
    <row r="65" spans="1:13" s="15" customFormat="1" ht="11.25">
      <c r="A65" s="43"/>
      <c r="B65" s="43"/>
      <c r="L65" s="45"/>
      <c r="M65" s="43"/>
    </row>
    <row r="66" spans="1:13" s="15" customFormat="1" ht="11.25">
      <c r="A66" s="43"/>
      <c r="B66" s="43"/>
      <c r="L66" s="45"/>
      <c r="M66" s="43"/>
    </row>
    <row r="67" spans="1:13" s="15" customFormat="1" ht="11.25">
      <c r="A67" s="43"/>
      <c r="B67" s="43"/>
      <c r="L67" s="45"/>
      <c r="M67" s="43"/>
    </row>
    <row r="68" spans="1:13" s="15" customFormat="1" ht="11.25">
      <c r="A68" s="43"/>
      <c r="B68" s="43"/>
      <c r="L68" s="45"/>
      <c r="M68" s="43"/>
    </row>
    <row r="69" spans="1:13" s="15" customFormat="1" ht="11.25">
      <c r="A69" s="43"/>
      <c r="B69" s="43"/>
      <c r="L69" s="45"/>
      <c r="M69" s="43"/>
    </row>
    <row r="70" spans="1:13" s="15" customFormat="1" ht="11.25">
      <c r="A70" s="43"/>
      <c r="B70" s="43"/>
      <c r="L70" s="45"/>
      <c r="M70" s="43"/>
    </row>
    <row r="71" spans="1:13" s="15" customFormat="1" ht="11.25">
      <c r="A71" s="43"/>
      <c r="B71" s="43"/>
      <c r="L71" s="45"/>
      <c r="M71" s="43"/>
    </row>
    <row r="72" spans="1:13" s="15" customFormat="1" ht="11.25">
      <c r="A72" s="43"/>
      <c r="B72" s="43"/>
      <c r="L72" s="45"/>
      <c r="M72" s="43"/>
    </row>
    <row r="73" spans="1:13" s="15" customFormat="1" ht="11.25">
      <c r="A73" s="43"/>
      <c r="B73" s="43"/>
      <c r="L73" s="45"/>
      <c r="M73" s="43"/>
    </row>
    <row r="74" spans="1:13" s="15" customFormat="1" ht="11.25">
      <c r="A74" s="43"/>
      <c r="B74" s="43"/>
      <c r="L74" s="45"/>
      <c r="M74" s="43"/>
    </row>
    <row r="75" spans="1:13" s="15" customFormat="1" ht="11.25">
      <c r="A75" s="43"/>
      <c r="B75" s="43"/>
      <c r="L75" s="45"/>
      <c r="M75" s="43"/>
    </row>
    <row r="76" spans="1:13" s="15" customFormat="1" ht="11.25">
      <c r="A76" s="43"/>
      <c r="B76" s="43"/>
      <c r="L76" s="45"/>
      <c r="M76" s="43"/>
    </row>
    <row r="77" spans="1:13" s="15" customFormat="1" ht="11.25">
      <c r="A77" s="43"/>
      <c r="B77" s="43"/>
      <c r="L77" s="45"/>
      <c r="M77" s="43"/>
    </row>
    <row r="78" spans="1:13" s="15" customFormat="1" ht="11.25">
      <c r="A78" s="43"/>
      <c r="B78" s="43"/>
      <c r="L78" s="45"/>
      <c r="M78" s="43"/>
    </row>
    <row r="79" spans="1:13" s="15" customFormat="1" ht="11.25">
      <c r="A79" s="43"/>
      <c r="B79" s="43"/>
      <c r="L79" s="45"/>
      <c r="M79" s="43"/>
    </row>
    <row r="80" spans="1:13" s="15" customFormat="1" ht="11.25">
      <c r="A80" s="43"/>
      <c r="B80" s="43"/>
      <c r="L80" s="45"/>
      <c r="M80" s="43"/>
    </row>
    <row r="81" spans="1:13" s="15" customFormat="1" ht="11.25">
      <c r="A81" s="43"/>
      <c r="B81" s="43"/>
      <c r="L81" s="45"/>
      <c r="M81" s="43"/>
    </row>
    <row r="82" spans="1:13" s="15" customFormat="1" ht="11.25">
      <c r="A82" s="43"/>
      <c r="B82" s="43"/>
      <c r="L82" s="45"/>
      <c r="M82" s="43"/>
    </row>
    <row r="83" spans="1:13" s="15" customFormat="1" ht="11.25">
      <c r="A83" s="43"/>
      <c r="B83" s="43"/>
      <c r="L83" s="45"/>
      <c r="M83" s="43"/>
    </row>
    <row r="84" spans="1:13" s="15" customFormat="1" ht="11.25">
      <c r="A84" s="43"/>
      <c r="B84" s="43"/>
      <c r="L84" s="45"/>
      <c r="M84" s="43"/>
    </row>
    <row r="85" spans="1:13" s="15" customFormat="1" ht="11.25">
      <c r="A85" s="43"/>
      <c r="B85" s="43"/>
      <c r="L85" s="45"/>
      <c r="M85" s="43"/>
    </row>
    <row r="86" spans="1:13" s="15" customFormat="1" ht="11.25">
      <c r="A86" s="43"/>
      <c r="B86" s="43"/>
      <c r="L86" s="45"/>
      <c r="M86" s="43"/>
    </row>
    <row r="87" spans="1:13" s="15" customFormat="1" ht="11.25">
      <c r="A87" s="43"/>
      <c r="B87" s="43"/>
      <c r="L87" s="45"/>
      <c r="M87" s="43"/>
    </row>
    <row r="88" spans="1:13" s="15" customFormat="1" ht="11.25">
      <c r="A88" s="43"/>
      <c r="B88" s="43"/>
      <c r="L88" s="45"/>
      <c r="M88" s="43"/>
    </row>
    <row r="89" spans="1:13" s="15" customFormat="1" ht="11.25">
      <c r="A89" s="43"/>
      <c r="B89" s="43"/>
      <c r="L89" s="45"/>
      <c r="M89" s="43"/>
    </row>
    <row r="90" spans="1:13" s="15" customFormat="1" ht="11.25">
      <c r="A90" s="43"/>
      <c r="B90" s="43"/>
      <c r="L90" s="45"/>
      <c r="M90" s="43"/>
    </row>
  </sheetData>
  <sheetProtection selectLockedCells="1"/>
  <mergeCells count="19">
    <mergeCell ref="N7:N9"/>
    <mergeCell ref="D7:D9"/>
    <mergeCell ref="E7:E9"/>
    <mergeCell ref="F7:F9"/>
    <mergeCell ref="G7:G9"/>
    <mergeCell ref="J7:J9"/>
    <mergeCell ref="K7:K9"/>
    <mergeCell ref="A3:H3"/>
    <mergeCell ref="I3:O3"/>
    <mergeCell ref="A6:A9"/>
    <mergeCell ref="B6:B9"/>
    <mergeCell ref="C6:G6"/>
    <mergeCell ref="H6:H9"/>
    <mergeCell ref="I6:I9"/>
    <mergeCell ref="J6:N6"/>
    <mergeCell ref="O6:O9"/>
    <mergeCell ref="C7:C9"/>
    <mergeCell ref="L7:L9"/>
    <mergeCell ref="M7:M9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30" man="1"/>
  </colBreaks>
  <ignoredErrors>
    <ignoredError sqref="K14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"/>
  <sheetViews>
    <sheetView view="pageBreakPreview" zoomScaleNormal="100" zoomScaleSheetLayoutView="100" workbookViewId="0">
      <selection activeCell="AM9" sqref="AM9"/>
    </sheetView>
  </sheetViews>
  <sheetFormatPr defaultRowHeight="14.25"/>
  <cols>
    <col min="1" max="2" width="13.625" style="30" customWidth="1"/>
    <col min="3" max="5" width="13.75" style="46" customWidth="1"/>
    <col min="6" max="6" width="13.75" style="131" customWidth="1"/>
    <col min="7" max="11" width="13.75" style="46" customWidth="1"/>
    <col min="12" max="12" width="13.625" style="5" customWidth="1"/>
    <col min="13" max="16384" width="9" style="5"/>
  </cols>
  <sheetData>
    <row r="1" spans="1:12" ht="14.1" customHeight="1">
      <c r="A1" s="9" t="s">
        <v>254</v>
      </c>
      <c r="B1" s="9"/>
      <c r="G1" s="11" t="s">
        <v>16</v>
      </c>
      <c r="L1" s="11" t="s">
        <v>255</v>
      </c>
    </row>
    <row r="2" spans="1:12" ht="14.1" customHeight="1">
      <c r="A2" s="9"/>
      <c r="B2" s="9"/>
      <c r="G2" s="11"/>
      <c r="L2" s="11"/>
    </row>
    <row r="3" spans="1:12" s="12" customFormat="1" ht="20.100000000000001" customHeight="1">
      <c r="A3" s="485" t="s">
        <v>461</v>
      </c>
      <c r="B3" s="485"/>
      <c r="C3" s="485"/>
      <c r="D3" s="485"/>
      <c r="E3" s="485"/>
      <c r="F3" s="485"/>
      <c r="G3" s="528" t="s">
        <v>462</v>
      </c>
      <c r="H3" s="528"/>
      <c r="I3" s="528"/>
      <c r="J3" s="528"/>
      <c r="K3" s="528"/>
      <c r="L3" s="528"/>
    </row>
    <row r="4" spans="1:12" s="14" customFormat="1" ht="20.100000000000001" customHeight="1">
      <c r="F4" s="223"/>
      <c r="H4" s="529"/>
      <c r="I4" s="529"/>
      <c r="J4" s="529"/>
      <c r="K4" s="529"/>
      <c r="L4" s="47"/>
    </row>
    <row r="5" spans="1:12" s="9" customFormat="1" ht="18" customHeight="1" thickBot="1">
      <c r="A5" s="9" t="s">
        <v>463</v>
      </c>
      <c r="E5" s="48"/>
      <c r="F5" s="132"/>
      <c r="J5" s="48"/>
      <c r="K5" s="48" t="s">
        <v>16</v>
      </c>
      <c r="L5" s="222"/>
    </row>
    <row r="6" spans="1:12" s="9" customFormat="1" ht="21.95" customHeight="1">
      <c r="A6" s="431" t="s">
        <v>193</v>
      </c>
      <c r="B6" s="545" t="s">
        <v>467</v>
      </c>
      <c r="C6" s="505" t="s">
        <v>476</v>
      </c>
      <c r="D6" s="542"/>
      <c r="E6" s="542"/>
      <c r="F6" s="542"/>
      <c r="G6" s="542" t="s">
        <v>476</v>
      </c>
      <c r="H6" s="542"/>
      <c r="I6" s="542"/>
      <c r="J6" s="542"/>
      <c r="K6" s="543"/>
      <c r="L6" s="530" t="s">
        <v>128</v>
      </c>
    </row>
    <row r="7" spans="1:12" s="15" customFormat="1" ht="16.5" customHeight="1">
      <c r="A7" s="432"/>
      <c r="B7" s="546"/>
      <c r="C7" s="537" t="s">
        <v>465</v>
      </c>
      <c r="D7" s="538"/>
      <c r="E7" s="537" t="s">
        <v>474</v>
      </c>
      <c r="F7" s="533"/>
      <c r="G7" s="533" t="s">
        <v>475</v>
      </c>
      <c r="H7" s="533"/>
      <c r="I7" s="533"/>
      <c r="J7" s="533"/>
      <c r="K7" s="534"/>
      <c r="L7" s="531"/>
    </row>
    <row r="8" spans="1:12" s="15" customFormat="1" ht="16.5" customHeight="1">
      <c r="A8" s="432"/>
      <c r="B8" s="546"/>
      <c r="C8" s="539"/>
      <c r="D8" s="540"/>
      <c r="E8" s="539"/>
      <c r="F8" s="535"/>
      <c r="G8" s="535"/>
      <c r="H8" s="535"/>
      <c r="I8" s="535"/>
      <c r="J8" s="535"/>
      <c r="K8" s="536"/>
      <c r="L8" s="531"/>
    </row>
    <row r="9" spans="1:12" s="15" customFormat="1" ht="18" customHeight="1">
      <c r="A9" s="432"/>
      <c r="B9" s="546"/>
      <c r="C9" s="537" t="s">
        <v>466</v>
      </c>
      <c r="D9" s="537" t="s">
        <v>468</v>
      </c>
      <c r="E9" s="526" t="s">
        <v>466</v>
      </c>
      <c r="F9" s="537" t="s">
        <v>468</v>
      </c>
      <c r="G9" s="538" t="s">
        <v>469</v>
      </c>
      <c r="H9" s="526" t="s">
        <v>470</v>
      </c>
      <c r="I9" s="526" t="s">
        <v>471</v>
      </c>
      <c r="J9" s="526" t="s">
        <v>472</v>
      </c>
      <c r="K9" s="526" t="s">
        <v>473</v>
      </c>
      <c r="L9" s="531"/>
    </row>
    <row r="10" spans="1:12" s="15" customFormat="1" ht="18" customHeight="1">
      <c r="A10" s="433"/>
      <c r="B10" s="547"/>
      <c r="C10" s="541"/>
      <c r="D10" s="541"/>
      <c r="E10" s="548"/>
      <c r="F10" s="541"/>
      <c r="G10" s="544"/>
      <c r="H10" s="527"/>
      <c r="I10" s="527"/>
      <c r="J10" s="527"/>
      <c r="K10" s="527"/>
      <c r="L10" s="532"/>
    </row>
    <row r="11" spans="1:12" s="24" customFormat="1" ht="17.45" customHeight="1">
      <c r="A11" s="49" t="s">
        <v>22</v>
      </c>
      <c r="B11" s="298" t="s">
        <v>464</v>
      </c>
      <c r="C11" s="54" t="s">
        <v>464</v>
      </c>
      <c r="D11" s="54" t="s">
        <v>464</v>
      </c>
      <c r="E11" s="54" t="s">
        <v>464</v>
      </c>
      <c r="F11" s="134" t="s">
        <v>464</v>
      </c>
      <c r="G11" s="54" t="s">
        <v>464</v>
      </c>
      <c r="H11" s="54" t="s">
        <v>464</v>
      </c>
      <c r="I11" s="54" t="s">
        <v>464</v>
      </c>
      <c r="J11" s="54" t="s">
        <v>464</v>
      </c>
      <c r="K11" s="54" t="s">
        <v>464</v>
      </c>
      <c r="L11" s="52" t="s">
        <v>22</v>
      </c>
    </row>
    <row r="12" spans="1:12" s="24" customFormat="1" ht="17.45" customHeight="1">
      <c r="A12" s="49" t="s">
        <v>23</v>
      </c>
      <c r="B12" s="298" t="s">
        <v>464</v>
      </c>
      <c r="C12" s="54" t="s">
        <v>464</v>
      </c>
      <c r="D12" s="54" t="s">
        <v>464</v>
      </c>
      <c r="E12" s="54" t="s">
        <v>464</v>
      </c>
      <c r="F12" s="134" t="s">
        <v>464</v>
      </c>
      <c r="G12" s="54" t="s">
        <v>464</v>
      </c>
      <c r="H12" s="54" t="s">
        <v>464</v>
      </c>
      <c r="I12" s="54" t="s">
        <v>464</v>
      </c>
      <c r="J12" s="54" t="s">
        <v>464</v>
      </c>
      <c r="K12" s="54" t="s">
        <v>464</v>
      </c>
      <c r="L12" s="52" t="s">
        <v>23</v>
      </c>
    </row>
    <row r="13" spans="1:12" s="24" customFormat="1" ht="17.45" customHeight="1">
      <c r="A13" s="49" t="s">
        <v>187</v>
      </c>
      <c r="B13" s="298" t="s">
        <v>464</v>
      </c>
      <c r="C13" s="54" t="s">
        <v>464</v>
      </c>
      <c r="D13" s="54" t="s">
        <v>464</v>
      </c>
      <c r="E13" s="54" t="s">
        <v>464</v>
      </c>
      <c r="F13" s="134" t="s">
        <v>464</v>
      </c>
      <c r="G13" s="54" t="s">
        <v>464</v>
      </c>
      <c r="H13" s="54" t="s">
        <v>464</v>
      </c>
      <c r="I13" s="54" t="s">
        <v>464</v>
      </c>
      <c r="J13" s="54" t="s">
        <v>464</v>
      </c>
      <c r="K13" s="54" t="s">
        <v>464</v>
      </c>
      <c r="L13" s="52" t="s">
        <v>187</v>
      </c>
    </row>
    <row r="14" spans="1:12" s="24" customFormat="1" ht="17.45" customHeight="1">
      <c r="A14" s="49" t="s">
        <v>298</v>
      </c>
      <c r="B14" s="298" t="s">
        <v>464</v>
      </c>
      <c r="C14" s="54" t="s">
        <v>464</v>
      </c>
      <c r="D14" s="54" t="s">
        <v>464</v>
      </c>
      <c r="E14" s="54" t="s">
        <v>464</v>
      </c>
      <c r="F14" s="134" t="s">
        <v>464</v>
      </c>
      <c r="G14" s="54" t="s">
        <v>464</v>
      </c>
      <c r="H14" s="54" t="s">
        <v>464</v>
      </c>
      <c r="I14" s="54" t="s">
        <v>464</v>
      </c>
      <c r="J14" s="54" t="s">
        <v>464</v>
      </c>
      <c r="K14" s="54" t="s">
        <v>464</v>
      </c>
      <c r="L14" s="52" t="s">
        <v>298</v>
      </c>
    </row>
    <row r="15" spans="1:12" s="24" customFormat="1" ht="17.45" customHeight="1">
      <c r="A15" s="56" t="s">
        <v>456</v>
      </c>
      <c r="B15" s="57">
        <f>SUM(B17:B39)</f>
        <v>8211.7830000000013</v>
      </c>
      <c r="C15" s="57">
        <f>SUM(C17:C39)</f>
        <v>8211.7830000000013</v>
      </c>
      <c r="D15" s="57">
        <f>SUM(D17:D39)</f>
        <v>4359.2709999999997</v>
      </c>
      <c r="E15" s="57">
        <f>SUM(E17:E39)</f>
        <v>0</v>
      </c>
      <c r="F15" s="135" t="s">
        <v>464</v>
      </c>
      <c r="G15" s="135" t="s">
        <v>464</v>
      </c>
      <c r="H15" s="135" t="s">
        <v>464</v>
      </c>
      <c r="I15" s="135" t="s">
        <v>464</v>
      </c>
      <c r="J15" s="135" t="s">
        <v>464</v>
      </c>
      <c r="K15" s="135" t="s">
        <v>464</v>
      </c>
      <c r="L15" s="59" t="s">
        <v>456</v>
      </c>
    </row>
    <row r="16" spans="1:12" s="15" customFormat="1" ht="10.5" customHeight="1">
      <c r="A16" s="16"/>
      <c r="C16" s="50"/>
      <c r="D16" s="60"/>
      <c r="E16" s="50"/>
      <c r="F16" s="133"/>
      <c r="G16" s="50"/>
      <c r="H16" s="50"/>
      <c r="I16" s="60"/>
      <c r="J16" s="50"/>
      <c r="K16" s="50"/>
      <c r="L16" s="38"/>
    </row>
    <row r="17" spans="1:12" s="15" customFormat="1" ht="16.7" customHeight="1">
      <c r="A17" s="26" t="s">
        <v>24</v>
      </c>
      <c r="B17" s="299">
        <f>SUM(C17,E17)</f>
        <v>2573.0169999999998</v>
      </c>
      <c r="C17" s="343">
        <v>2573.0169999999998</v>
      </c>
      <c r="D17" s="344">
        <v>1513.6959999999999</v>
      </c>
      <c r="E17" s="301">
        <f>SUM(F17:K17)</f>
        <v>0</v>
      </c>
      <c r="F17" s="292" t="s">
        <v>514</v>
      </c>
      <c r="G17" s="291" t="s">
        <v>514</v>
      </c>
      <c r="H17" s="291" t="s">
        <v>514</v>
      </c>
      <c r="I17" s="291" t="s">
        <v>514</v>
      </c>
      <c r="J17" s="291" t="s">
        <v>514</v>
      </c>
      <c r="K17" s="291" t="s">
        <v>514</v>
      </c>
      <c r="L17" s="296" t="s">
        <v>259</v>
      </c>
    </row>
    <row r="18" spans="1:12" s="15" customFormat="1" ht="16.7" customHeight="1">
      <c r="A18" s="26" t="s">
        <v>26</v>
      </c>
      <c r="B18" s="299">
        <f t="shared" ref="B18:B39" si="0">SUM(C18,E18)</f>
        <v>764.84299999999996</v>
      </c>
      <c r="C18" s="343">
        <v>764.84299999999996</v>
      </c>
      <c r="D18" s="344">
        <v>379.267</v>
      </c>
      <c r="E18" s="301">
        <f t="shared" ref="E18:E39" si="1">SUM(F18:K18)</f>
        <v>0</v>
      </c>
      <c r="F18" s="292" t="s">
        <v>514</v>
      </c>
      <c r="G18" s="291" t="s">
        <v>514</v>
      </c>
      <c r="H18" s="291" t="s">
        <v>514</v>
      </c>
      <c r="I18" s="291" t="s">
        <v>514</v>
      </c>
      <c r="J18" s="291" t="s">
        <v>514</v>
      </c>
      <c r="K18" s="291" t="s">
        <v>514</v>
      </c>
      <c r="L18" s="296" t="s">
        <v>260</v>
      </c>
    </row>
    <row r="19" spans="1:12" s="15" customFormat="1" ht="16.7" customHeight="1">
      <c r="A19" s="26" t="s">
        <v>28</v>
      </c>
      <c r="B19" s="299">
        <f t="shared" si="0"/>
        <v>368.42700000000002</v>
      </c>
      <c r="C19" s="343">
        <v>368.42700000000002</v>
      </c>
      <c r="D19" s="344">
        <v>230.48</v>
      </c>
      <c r="E19" s="301">
        <f t="shared" si="1"/>
        <v>0</v>
      </c>
      <c r="F19" s="292" t="s">
        <v>514</v>
      </c>
      <c r="G19" s="291" t="s">
        <v>514</v>
      </c>
      <c r="H19" s="291" t="s">
        <v>514</v>
      </c>
      <c r="I19" s="291" t="s">
        <v>514</v>
      </c>
      <c r="J19" s="291" t="s">
        <v>514</v>
      </c>
      <c r="K19" s="291" t="s">
        <v>514</v>
      </c>
      <c r="L19" s="296" t="s">
        <v>261</v>
      </c>
    </row>
    <row r="20" spans="1:12" s="15" customFormat="1" ht="16.7" customHeight="1">
      <c r="A20" s="26" t="s">
        <v>30</v>
      </c>
      <c r="B20" s="299">
        <f t="shared" si="0"/>
        <v>422.67599999999999</v>
      </c>
      <c r="C20" s="343">
        <v>422.67599999999999</v>
      </c>
      <c r="D20" s="344">
        <v>223.49700000000001</v>
      </c>
      <c r="E20" s="301">
        <f t="shared" si="1"/>
        <v>0</v>
      </c>
      <c r="F20" s="292" t="s">
        <v>514</v>
      </c>
      <c r="G20" s="291" t="s">
        <v>514</v>
      </c>
      <c r="H20" s="291" t="s">
        <v>514</v>
      </c>
      <c r="I20" s="291" t="s">
        <v>514</v>
      </c>
      <c r="J20" s="291" t="s">
        <v>514</v>
      </c>
      <c r="K20" s="291" t="s">
        <v>514</v>
      </c>
      <c r="L20" s="296" t="s">
        <v>262</v>
      </c>
    </row>
    <row r="21" spans="1:12" s="15" customFormat="1" ht="16.7" customHeight="1">
      <c r="A21" s="26" t="s">
        <v>32</v>
      </c>
      <c r="B21" s="299">
        <f t="shared" si="0"/>
        <v>1872.163</v>
      </c>
      <c r="C21" s="343">
        <v>1872.163</v>
      </c>
      <c r="D21" s="344">
        <v>1066.3399999999999</v>
      </c>
      <c r="E21" s="301">
        <f t="shared" si="1"/>
        <v>0</v>
      </c>
      <c r="F21" s="292" t="s">
        <v>514</v>
      </c>
      <c r="G21" s="291" t="s">
        <v>514</v>
      </c>
      <c r="H21" s="291" t="s">
        <v>514</v>
      </c>
      <c r="I21" s="291" t="s">
        <v>514</v>
      </c>
      <c r="J21" s="291" t="s">
        <v>514</v>
      </c>
      <c r="K21" s="291" t="s">
        <v>514</v>
      </c>
      <c r="L21" s="296" t="s">
        <v>262</v>
      </c>
    </row>
    <row r="22" spans="1:12" s="15" customFormat="1" ht="16.7" customHeight="1">
      <c r="A22" s="26" t="s">
        <v>34</v>
      </c>
      <c r="B22" s="299">
        <f t="shared" si="0"/>
        <v>271.13</v>
      </c>
      <c r="C22" s="343">
        <v>271.13</v>
      </c>
      <c r="D22" s="344">
        <v>108.386</v>
      </c>
      <c r="E22" s="301">
        <f t="shared" si="1"/>
        <v>0</v>
      </c>
      <c r="F22" s="292" t="s">
        <v>514</v>
      </c>
      <c r="G22" s="291" t="s">
        <v>514</v>
      </c>
      <c r="H22" s="291" t="s">
        <v>514</v>
      </c>
      <c r="I22" s="291" t="s">
        <v>514</v>
      </c>
      <c r="J22" s="291" t="s">
        <v>514</v>
      </c>
      <c r="K22" s="291" t="s">
        <v>514</v>
      </c>
      <c r="L22" s="296" t="s">
        <v>263</v>
      </c>
    </row>
    <row r="23" spans="1:12" s="15" customFormat="1" ht="16.7" customHeight="1">
      <c r="A23" s="26" t="s">
        <v>36</v>
      </c>
      <c r="B23" s="299">
        <f t="shared" si="0"/>
        <v>211.06800000000001</v>
      </c>
      <c r="C23" s="343">
        <v>211.06800000000001</v>
      </c>
      <c r="D23" s="344">
        <v>90.734999999999999</v>
      </c>
      <c r="E23" s="301">
        <f t="shared" si="1"/>
        <v>0</v>
      </c>
      <c r="F23" s="292" t="s">
        <v>514</v>
      </c>
      <c r="G23" s="291" t="s">
        <v>514</v>
      </c>
      <c r="H23" s="291" t="s">
        <v>514</v>
      </c>
      <c r="I23" s="291" t="s">
        <v>514</v>
      </c>
      <c r="J23" s="291" t="s">
        <v>514</v>
      </c>
      <c r="K23" s="291" t="s">
        <v>514</v>
      </c>
      <c r="L23" s="296" t="s">
        <v>264</v>
      </c>
    </row>
    <row r="24" spans="1:12" s="15" customFormat="1" ht="16.7" customHeight="1">
      <c r="A24" s="26" t="s">
        <v>38</v>
      </c>
      <c r="B24" s="299">
        <f t="shared" si="0"/>
        <v>184.81700000000001</v>
      </c>
      <c r="C24" s="343">
        <v>184.81700000000001</v>
      </c>
      <c r="D24" s="344">
        <v>77.013000000000005</v>
      </c>
      <c r="E24" s="301">
        <f t="shared" si="1"/>
        <v>0</v>
      </c>
      <c r="F24" s="292" t="s">
        <v>514</v>
      </c>
      <c r="G24" s="291" t="s">
        <v>514</v>
      </c>
      <c r="H24" s="291" t="s">
        <v>514</v>
      </c>
      <c r="I24" s="291" t="s">
        <v>514</v>
      </c>
      <c r="J24" s="291" t="s">
        <v>514</v>
      </c>
      <c r="K24" s="291" t="s">
        <v>514</v>
      </c>
      <c r="L24" s="296" t="s">
        <v>265</v>
      </c>
    </row>
    <row r="25" spans="1:12" s="15" customFormat="1" ht="16.7" customHeight="1">
      <c r="A25" s="26" t="s">
        <v>40</v>
      </c>
      <c r="B25" s="299">
        <f t="shared" si="0"/>
        <v>160.244</v>
      </c>
      <c r="C25" s="343">
        <v>160.244</v>
      </c>
      <c r="D25" s="344">
        <v>85.765000000000001</v>
      </c>
      <c r="E25" s="301">
        <f t="shared" si="1"/>
        <v>0</v>
      </c>
      <c r="F25" s="292" t="s">
        <v>514</v>
      </c>
      <c r="G25" s="291" t="s">
        <v>514</v>
      </c>
      <c r="H25" s="291" t="s">
        <v>514</v>
      </c>
      <c r="I25" s="291" t="s">
        <v>514</v>
      </c>
      <c r="J25" s="291" t="s">
        <v>514</v>
      </c>
      <c r="K25" s="291" t="s">
        <v>514</v>
      </c>
      <c r="L25" s="296" t="s">
        <v>266</v>
      </c>
    </row>
    <row r="26" spans="1:12" s="15" customFormat="1" ht="16.7" customHeight="1">
      <c r="A26" s="26" t="s">
        <v>42</v>
      </c>
      <c r="B26" s="299">
        <f t="shared" si="0"/>
        <v>690.92700000000002</v>
      </c>
      <c r="C26" s="343">
        <v>690.92700000000002</v>
      </c>
      <c r="D26" s="344">
        <v>397.791</v>
      </c>
      <c r="E26" s="301">
        <f t="shared" si="1"/>
        <v>0</v>
      </c>
      <c r="F26" s="292" t="s">
        <v>514</v>
      </c>
      <c r="G26" s="291" t="s">
        <v>514</v>
      </c>
      <c r="H26" s="291" t="s">
        <v>514</v>
      </c>
      <c r="I26" s="291" t="s">
        <v>514</v>
      </c>
      <c r="J26" s="291" t="s">
        <v>514</v>
      </c>
      <c r="K26" s="291" t="s">
        <v>514</v>
      </c>
      <c r="L26" s="296" t="s">
        <v>267</v>
      </c>
    </row>
    <row r="27" spans="1:12" s="15" customFormat="1" ht="16.7" customHeight="1">
      <c r="A27" s="26" t="s">
        <v>44</v>
      </c>
      <c r="B27" s="299">
        <f t="shared" si="0"/>
        <v>25.815000000000001</v>
      </c>
      <c r="C27" s="343">
        <v>25.815000000000001</v>
      </c>
      <c r="D27" s="344">
        <v>3.0369999999999999</v>
      </c>
      <c r="E27" s="301">
        <f t="shared" si="1"/>
        <v>0</v>
      </c>
      <c r="F27" s="292" t="s">
        <v>514</v>
      </c>
      <c r="G27" s="291" t="s">
        <v>514</v>
      </c>
      <c r="H27" s="291" t="s">
        <v>514</v>
      </c>
      <c r="I27" s="291" t="s">
        <v>514</v>
      </c>
      <c r="J27" s="291" t="s">
        <v>514</v>
      </c>
      <c r="K27" s="291" t="s">
        <v>514</v>
      </c>
      <c r="L27" s="296" t="s">
        <v>268</v>
      </c>
    </row>
    <row r="28" spans="1:12" s="15" customFormat="1" ht="16.7" customHeight="1">
      <c r="A28" s="26" t="s">
        <v>46</v>
      </c>
      <c r="B28" s="299">
        <f t="shared" si="0"/>
        <v>52.62</v>
      </c>
      <c r="C28" s="343">
        <v>52.62</v>
      </c>
      <c r="D28" s="344">
        <v>12.778</v>
      </c>
      <c r="E28" s="301">
        <f t="shared" si="1"/>
        <v>0</v>
      </c>
      <c r="F28" s="292" t="s">
        <v>514</v>
      </c>
      <c r="G28" s="291" t="s">
        <v>514</v>
      </c>
      <c r="H28" s="291" t="s">
        <v>514</v>
      </c>
      <c r="I28" s="291" t="s">
        <v>514</v>
      </c>
      <c r="J28" s="291" t="s">
        <v>514</v>
      </c>
      <c r="K28" s="291" t="s">
        <v>514</v>
      </c>
      <c r="L28" s="296" t="s">
        <v>269</v>
      </c>
    </row>
    <row r="29" spans="1:12" s="15" customFormat="1" ht="16.7" customHeight="1">
      <c r="A29" s="26" t="s">
        <v>48</v>
      </c>
      <c r="B29" s="299">
        <f t="shared" si="0"/>
        <v>31.004999999999999</v>
      </c>
      <c r="C29" s="343">
        <v>31.004999999999999</v>
      </c>
      <c r="D29" s="344">
        <v>2.302</v>
      </c>
      <c r="E29" s="301">
        <f t="shared" si="1"/>
        <v>0</v>
      </c>
      <c r="F29" s="292" t="s">
        <v>514</v>
      </c>
      <c r="G29" s="291" t="s">
        <v>514</v>
      </c>
      <c r="H29" s="291" t="s">
        <v>514</v>
      </c>
      <c r="I29" s="291" t="s">
        <v>514</v>
      </c>
      <c r="J29" s="291" t="s">
        <v>514</v>
      </c>
      <c r="K29" s="291" t="s">
        <v>514</v>
      </c>
      <c r="L29" s="296" t="s">
        <v>270</v>
      </c>
    </row>
    <row r="30" spans="1:12" s="15" customFormat="1" ht="16.7" customHeight="1">
      <c r="A30" s="26" t="s">
        <v>49</v>
      </c>
      <c r="B30" s="299">
        <f t="shared" si="0"/>
        <v>25.282</v>
      </c>
      <c r="C30" s="343">
        <v>25.282</v>
      </c>
      <c r="D30" s="344">
        <v>2.0510000000000002</v>
      </c>
      <c r="E30" s="301">
        <f t="shared" si="1"/>
        <v>0</v>
      </c>
      <c r="F30" s="292" t="s">
        <v>514</v>
      </c>
      <c r="G30" s="291" t="s">
        <v>514</v>
      </c>
      <c r="H30" s="291" t="s">
        <v>514</v>
      </c>
      <c r="I30" s="291" t="s">
        <v>514</v>
      </c>
      <c r="J30" s="291" t="s">
        <v>514</v>
      </c>
      <c r="K30" s="291" t="s">
        <v>514</v>
      </c>
      <c r="L30" s="296" t="s">
        <v>271</v>
      </c>
    </row>
    <row r="31" spans="1:12" s="15" customFormat="1" ht="16.7" customHeight="1">
      <c r="A31" s="26" t="s">
        <v>51</v>
      </c>
      <c r="B31" s="299">
        <f t="shared" si="0"/>
        <v>35.537999999999997</v>
      </c>
      <c r="C31" s="343">
        <v>35.537999999999997</v>
      </c>
      <c r="D31" s="344">
        <v>4.1769999999999996</v>
      </c>
      <c r="E31" s="301">
        <f t="shared" si="1"/>
        <v>0</v>
      </c>
      <c r="F31" s="292" t="s">
        <v>514</v>
      </c>
      <c r="G31" s="291" t="s">
        <v>514</v>
      </c>
      <c r="H31" s="291" t="s">
        <v>514</v>
      </c>
      <c r="I31" s="291" t="s">
        <v>514</v>
      </c>
      <c r="J31" s="291" t="s">
        <v>514</v>
      </c>
      <c r="K31" s="291" t="s">
        <v>514</v>
      </c>
      <c r="L31" s="296" t="s">
        <v>272</v>
      </c>
    </row>
    <row r="32" spans="1:12" s="15" customFormat="1" ht="16.7" customHeight="1">
      <c r="A32" s="26" t="s">
        <v>53</v>
      </c>
      <c r="B32" s="299">
        <f t="shared" si="0"/>
        <v>59.180999999999997</v>
      </c>
      <c r="C32" s="343">
        <v>59.180999999999997</v>
      </c>
      <c r="D32" s="344">
        <v>12.461</v>
      </c>
      <c r="E32" s="301">
        <f t="shared" si="1"/>
        <v>0</v>
      </c>
      <c r="F32" s="292" t="s">
        <v>514</v>
      </c>
      <c r="G32" s="291" t="s">
        <v>514</v>
      </c>
      <c r="H32" s="291" t="s">
        <v>514</v>
      </c>
      <c r="I32" s="291" t="s">
        <v>514</v>
      </c>
      <c r="J32" s="291" t="s">
        <v>514</v>
      </c>
      <c r="K32" s="291" t="s">
        <v>514</v>
      </c>
      <c r="L32" s="296" t="s">
        <v>273</v>
      </c>
    </row>
    <row r="33" spans="1:12" s="15" customFormat="1" ht="16.7" customHeight="1">
      <c r="A33" s="26" t="s">
        <v>55</v>
      </c>
      <c r="B33" s="299">
        <f t="shared" si="0"/>
        <v>49.103999999999999</v>
      </c>
      <c r="C33" s="343">
        <v>49.103999999999999</v>
      </c>
      <c r="D33" s="344">
        <v>12.388</v>
      </c>
      <c r="E33" s="301">
        <f t="shared" si="1"/>
        <v>0</v>
      </c>
      <c r="F33" s="292" t="s">
        <v>514</v>
      </c>
      <c r="G33" s="291" t="s">
        <v>514</v>
      </c>
      <c r="H33" s="291" t="s">
        <v>514</v>
      </c>
      <c r="I33" s="291" t="s">
        <v>514</v>
      </c>
      <c r="J33" s="291" t="s">
        <v>514</v>
      </c>
      <c r="K33" s="291" t="s">
        <v>514</v>
      </c>
      <c r="L33" s="296" t="s">
        <v>274</v>
      </c>
    </row>
    <row r="34" spans="1:12" s="15" customFormat="1" ht="16.7" customHeight="1">
      <c r="A34" s="26" t="s">
        <v>57</v>
      </c>
      <c r="B34" s="299">
        <f t="shared" si="0"/>
        <v>64.337000000000003</v>
      </c>
      <c r="C34" s="343">
        <v>64.337000000000003</v>
      </c>
      <c r="D34" s="344">
        <v>18.565999999999999</v>
      </c>
      <c r="E34" s="301">
        <f t="shared" si="1"/>
        <v>0</v>
      </c>
      <c r="F34" s="292" t="s">
        <v>514</v>
      </c>
      <c r="G34" s="291" t="s">
        <v>514</v>
      </c>
      <c r="H34" s="291" t="s">
        <v>514</v>
      </c>
      <c r="I34" s="291" t="s">
        <v>514</v>
      </c>
      <c r="J34" s="291" t="s">
        <v>514</v>
      </c>
      <c r="K34" s="291" t="s">
        <v>514</v>
      </c>
      <c r="L34" s="296" t="s">
        <v>275</v>
      </c>
    </row>
    <row r="35" spans="1:12" s="15" customFormat="1" ht="16.7" customHeight="1">
      <c r="A35" s="26" t="s">
        <v>59</v>
      </c>
      <c r="B35" s="299">
        <f t="shared" si="0"/>
        <v>159.76900000000001</v>
      </c>
      <c r="C35" s="343">
        <v>159.76900000000001</v>
      </c>
      <c r="D35" s="344">
        <v>75.477999999999994</v>
      </c>
      <c r="E35" s="301">
        <f t="shared" si="1"/>
        <v>0</v>
      </c>
      <c r="F35" s="292" t="s">
        <v>514</v>
      </c>
      <c r="G35" s="291" t="s">
        <v>514</v>
      </c>
      <c r="H35" s="291" t="s">
        <v>514</v>
      </c>
      <c r="I35" s="291" t="s">
        <v>514</v>
      </c>
      <c r="J35" s="291" t="s">
        <v>514</v>
      </c>
      <c r="K35" s="291" t="s">
        <v>514</v>
      </c>
      <c r="L35" s="296" t="s">
        <v>276</v>
      </c>
    </row>
    <row r="36" spans="1:12" s="15" customFormat="1" ht="16.7" customHeight="1">
      <c r="A36" s="26" t="s">
        <v>61</v>
      </c>
      <c r="B36" s="299">
        <f t="shared" si="0"/>
        <v>57.107999999999997</v>
      </c>
      <c r="C36" s="343">
        <v>57.107999999999997</v>
      </c>
      <c r="D36" s="344">
        <v>9.9420000000000002</v>
      </c>
      <c r="E36" s="301">
        <f t="shared" si="1"/>
        <v>0</v>
      </c>
      <c r="F36" s="292" t="s">
        <v>514</v>
      </c>
      <c r="G36" s="291" t="s">
        <v>514</v>
      </c>
      <c r="H36" s="291" t="s">
        <v>514</v>
      </c>
      <c r="I36" s="291" t="s">
        <v>514</v>
      </c>
      <c r="J36" s="291" t="s">
        <v>514</v>
      </c>
      <c r="K36" s="291" t="s">
        <v>514</v>
      </c>
      <c r="L36" s="296" t="s">
        <v>277</v>
      </c>
    </row>
    <row r="37" spans="1:12" s="15" customFormat="1" ht="16.7" customHeight="1">
      <c r="A37" s="26" t="s">
        <v>63</v>
      </c>
      <c r="B37" s="299">
        <f t="shared" si="0"/>
        <v>34.149000000000001</v>
      </c>
      <c r="C37" s="343">
        <v>34.149000000000001</v>
      </c>
      <c r="D37" s="344">
        <v>4.1929999999999996</v>
      </c>
      <c r="E37" s="301">
        <f t="shared" si="1"/>
        <v>0</v>
      </c>
      <c r="F37" s="292" t="s">
        <v>514</v>
      </c>
      <c r="G37" s="291" t="s">
        <v>514</v>
      </c>
      <c r="H37" s="291" t="s">
        <v>514</v>
      </c>
      <c r="I37" s="291" t="s">
        <v>514</v>
      </c>
      <c r="J37" s="291" t="s">
        <v>514</v>
      </c>
      <c r="K37" s="291" t="s">
        <v>514</v>
      </c>
      <c r="L37" s="296" t="s">
        <v>278</v>
      </c>
    </row>
    <row r="38" spans="1:12" s="15" customFormat="1" ht="16.7" customHeight="1">
      <c r="A38" s="26" t="s">
        <v>65</v>
      </c>
      <c r="B38" s="299">
        <f t="shared" si="0"/>
        <v>82.66</v>
      </c>
      <c r="C38" s="343">
        <v>82.66</v>
      </c>
      <c r="D38" s="344">
        <v>27.408999999999999</v>
      </c>
      <c r="E38" s="301">
        <f t="shared" si="1"/>
        <v>0</v>
      </c>
      <c r="F38" s="292" t="s">
        <v>514</v>
      </c>
      <c r="G38" s="291" t="s">
        <v>514</v>
      </c>
      <c r="H38" s="291" t="s">
        <v>514</v>
      </c>
      <c r="I38" s="291" t="s">
        <v>514</v>
      </c>
      <c r="J38" s="291" t="s">
        <v>514</v>
      </c>
      <c r="K38" s="291" t="s">
        <v>514</v>
      </c>
      <c r="L38" s="296" t="s">
        <v>279</v>
      </c>
    </row>
    <row r="39" spans="1:12" s="15" customFormat="1" ht="16.7" customHeight="1" thickBot="1">
      <c r="A39" s="27" t="s">
        <v>66</v>
      </c>
      <c r="B39" s="300">
        <f t="shared" si="0"/>
        <v>15.903</v>
      </c>
      <c r="C39" s="294">
        <v>15.903</v>
      </c>
      <c r="D39" s="294">
        <v>1.5189999999999999</v>
      </c>
      <c r="E39" s="302">
        <f t="shared" si="1"/>
        <v>0</v>
      </c>
      <c r="F39" s="294" t="s">
        <v>514</v>
      </c>
      <c r="G39" s="294" t="s">
        <v>514</v>
      </c>
      <c r="H39" s="294" t="s">
        <v>514</v>
      </c>
      <c r="I39" s="294" t="s">
        <v>514</v>
      </c>
      <c r="J39" s="294" t="s">
        <v>514</v>
      </c>
      <c r="K39" s="294" t="s">
        <v>514</v>
      </c>
      <c r="L39" s="297" t="s">
        <v>280</v>
      </c>
    </row>
    <row r="40" spans="1:12" s="29" customFormat="1" ht="15" customHeight="1">
      <c r="A40" s="274" t="s">
        <v>477</v>
      </c>
      <c r="B40" s="303"/>
      <c r="C40" s="289"/>
      <c r="D40" s="289"/>
      <c r="E40" s="289"/>
      <c r="F40" s="290"/>
      <c r="G40" s="276" t="s">
        <v>16</v>
      </c>
      <c r="H40" s="289"/>
      <c r="I40" s="289"/>
      <c r="J40" s="289"/>
      <c r="K40" s="525"/>
      <c r="L40" s="525"/>
    </row>
    <row r="41" spans="1:12" s="15" customFormat="1" ht="12.95" customHeight="1">
      <c r="A41" s="304" t="s">
        <v>478</v>
      </c>
      <c r="B41" s="305"/>
      <c r="C41" s="306"/>
      <c r="D41" s="306"/>
      <c r="E41" s="306"/>
      <c r="F41" s="307"/>
      <c r="G41" s="306"/>
      <c r="H41" s="306"/>
      <c r="I41" s="306"/>
      <c r="J41" s="306"/>
      <c r="K41" s="306"/>
      <c r="L41" s="277"/>
    </row>
    <row r="42" spans="1:12" s="15" customFormat="1" ht="11.25">
      <c r="A42" s="43"/>
      <c r="B42" s="43"/>
      <c r="C42" s="61"/>
      <c r="D42" s="61"/>
      <c r="E42" s="61"/>
      <c r="F42" s="136"/>
      <c r="G42" s="61"/>
      <c r="H42" s="61"/>
      <c r="I42" s="61"/>
      <c r="J42" s="61"/>
      <c r="K42" s="61"/>
    </row>
    <row r="43" spans="1:12" s="15" customFormat="1" ht="11.25">
      <c r="A43" s="43"/>
      <c r="B43" s="43"/>
      <c r="C43" s="61"/>
      <c r="D43" s="61"/>
      <c r="E43" s="61"/>
      <c r="F43" s="136"/>
      <c r="G43" s="61"/>
      <c r="H43" s="61"/>
      <c r="I43" s="61"/>
      <c r="J43" s="61"/>
      <c r="K43" s="61"/>
    </row>
    <row r="44" spans="1:12" s="15" customFormat="1" ht="11.25">
      <c r="A44" s="43"/>
      <c r="B44" s="43"/>
      <c r="C44" s="61"/>
      <c r="D44" s="61"/>
      <c r="E44" s="61"/>
      <c r="F44" s="136"/>
      <c r="G44" s="61"/>
      <c r="H44" s="61"/>
      <c r="I44" s="61"/>
      <c r="J44" s="61"/>
      <c r="K44" s="61"/>
    </row>
    <row r="45" spans="1:12" s="15" customFormat="1" ht="11.25">
      <c r="A45" s="43"/>
      <c r="B45" s="43"/>
      <c r="C45" s="61"/>
      <c r="D45" s="61"/>
      <c r="E45" s="61"/>
      <c r="F45" s="136"/>
      <c r="G45" s="61"/>
      <c r="H45" s="61"/>
      <c r="I45" s="61"/>
      <c r="J45" s="61"/>
      <c r="K45" s="61"/>
    </row>
    <row r="46" spans="1:12" s="15" customFormat="1" ht="11.25">
      <c r="A46" s="43"/>
      <c r="B46" s="43"/>
      <c r="C46" s="61"/>
      <c r="D46" s="61"/>
      <c r="E46" s="61"/>
      <c r="F46" s="136"/>
      <c r="G46" s="61"/>
      <c r="H46" s="61"/>
      <c r="I46" s="61"/>
      <c r="J46" s="61"/>
      <c r="K46" s="61"/>
    </row>
    <row r="47" spans="1:12" s="15" customFormat="1" ht="11.25">
      <c r="A47" s="43"/>
      <c r="B47" s="43"/>
      <c r="C47" s="61"/>
      <c r="D47" s="61"/>
      <c r="E47" s="61"/>
      <c r="F47" s="136"/>
      <c r="G47" s="61"/>
      <c r="H47" s="61"/>
      <c r="I47" s="61"/>
      <c r="J47" s="61"/>
      <c r="K47" s="61"/>
    </row>
    <row r="48" spans="1:12" s="15" customFormat="1" ht="11.25">
      <c r="A48" s="43"/>
      <c r="B48" s="43"/>
      <c r="C48" s="61"/>
      <c r="D48" s="61"/>
      <c r="E48" s="61"/>
      <c r="F48" s="136"/>
      <c r="G48" s="61"/>
      <c r="H48" s="61"/>
      <c r="I48" s="61"/>
      <c r="J48" s="61"/>
      <c r="K48" s="61"/>
    </row>
    <row r="49" spans="1:11" s="15" customFormat="1" ht="11.25">
      <c r="A49" s="43"/>
      <c r="B49" s="43"/>
      <c r="C49" s="61"/>
      <c r="D49" s="61"/>
      <c r="E49" s="61"/>
      <c r="F49" s="136"/>
      <c r="G49" s="61"/>
      <c r="H49" s="61"/>
      <c r="I49" s="61"/>
      <c r="J49" s="61"/>
      <c r="K49" s="61"/>
    </row>
    <row r="50" spans="1:11" s="15" customFormat="1" ht="11.25">
      <c r="A50" s="43"/>
      <c r="B50" s="43"/>
      <c r="C50" s="61"/>
      <c r="D50" s="61"/>
      <c r="E50" s="61"/>
      <c r="F50" s="136"/>
      <c r="G50" s="61"/>
      <c r="H50" s="61"/>
      <c r="I50" s="61"/>
      <c r="J50" s="61"/>
      <c r="K50" s="61"/>
    </row>
    <row r="51" spans="1:11" s="15" customFormat="1" ht="11.25">
      <c r="A51" s="43"/>
      <c r="B51" s="43"/>
      <c r="C51" s="61"/>
      <c r="D51" s="61"/>
      <c r="E51" s="61"/>
      <c r="F51" s="136"/>
      <c r="G51" s="61"/>
      <c r="H51" s="61"/>
      <c r="I51" s="61"/>
      <c r="J51" s="61"/>
      <c r="K51" s="61"/>
    </row>
    <row r="52" spans="1:11" s="15" customFormat="1" ht="11.25">
      <c r="A52" s="43"/>
      <c r="B52" s="43"/>
      <c r="C52" s="61"/>
      <c r="D52" s="61"/>
      <c r="E52" s="61"/>
      <c r="F52" s="136"/>
      <c r="G52" s="61"/>
      <c r="H52" s="61"/>
      <c r="I52" s="61"/>
      <c r="J52" s="61"/>
      <c r="K52" s="61"/>
    </row>
    <row r="53" spans="1:11" s="15" customFormat="1" ht="11.25">
      <c r="A53" s="43"/>
      <c r="B53" s="43"/>
      <c r="C53" s="61"/>
      <c r="D53" s="61"/>
      <c r="E53" s="61"/>
      <c r="F53" s="136"/>
      <c r="G53" s="61"/>
      <c r="H53" s="61"/>
      <c r="I53" s="61"/>
      <c r="J53" s="61"/>
      <c r="K53" s="61"/>
    </row>
    <row r="54" spans="1:11" s="15" customFormat="1" ht="11.25">
      <c r="A54" s="43"/>
      <c r="B54" s="43"/>
      <c r="C54" s="61"/>
      <c r="D54" s="61"/>
      <c r="E54" s="61"/>
      <c r="F54" s="136"/>
      <c r="G54" s="61"/>
      <c r="H54" s="61"/>
      <c r="I54" s="61"/>
      <c r="J54" s="61"/>
      <c r="K54" s="61"/>
    </row>
    <row r="55" spans="1:11" s="15" customFormat="1" ht="11.25">
      <c r="A55" s="43"/>
      <c r="B55" s="43"/>
      <c r="C55" s="61"/>
      <c r="D55" s="61"/>
      <c r="E55" s="61"/>
      <c r="F55" s="136"/>
      <c r="G55" s="61"/>
      <c r="H55" s="61"/>
      <c r="I55" s="61"/>
      <c r="J55" s="61"/>
      <c r="K55" s="61"/>
    </row>
    <row r="56" spans="1:11" s="15" customFormat="1" ht="11.25">
      <c r="A56" s="43"/>
      <c r="B56" s="43"/>
      <c r="C56" s="61"/>
      <c r="D56" s="61"/>
      <c r="E56" s="61"/>
      <c r="F56" s="136"/>
      <c r="G56" s="61"/>
      <c r="H56" s="61"/>
      <c r="I56" s="61"/>
      <c r="J56" s="61"/>
      <c r="K56" s="61"/>
    </row>
    <row r="57" spans="1:11" s="15" customFormat="1" ht="11.25">
      <c r="A57" s="43"/>
      <c r="B57" s="43"/>
      <c r="C57" s="61"/>
      <c r="D57" s="61"/>
      <c r="E57" s="61"/>
      <c r="F57" s="136"/>
      <c r="G57" s="61"/>
      <c r="H57" s="61"/>
      <c r="I57" s="61"/>
      <c r="J57" s="61"/>
      <c r="K57" s="61"/>
    </row>
    <row r="58" spans="1:11" s="15" customFormat="1" ht="11.25">
      <c r="A58" s="43"/>
      <c r="B58" s="43"/>
      <c r="C58" s="61"/>
      <c r="D58" s="61"/>
      <c r="E58" s="61"/>
      <c r="F58" s="136"/>
      <c r="G58" s="61"/>
      <c r="H58" s="61"/>
      <c r="I58" s="61"/>
      <c r="J58" s="61"/>
      <c r="K58" s="61"/>
    </row>
    <row r="59" spans="1:11" s="15" customFormat="1" ht="11.25">
      <c r="A59" s="43"/>
      <c r="B59" s="43"/>
      <c r="C59" s="61"/>
      <c r="D59" s="61"/>
      <c r="E59" s="61"/>
      <c r="F59" s="136"/>
      <c r="G59" s="61"/>
      <c r="H59" s="61"/>
      <c r="I59" s="61"/>
      <c r="J59" s="61"/>
      <c r="K59" s="61"/>
    </row>
    <row r="60" spans="1:11" s="15" customFormat="1" ht="11.25">
      <c r="A60" s="43"/>
      <c r="B60" s="43"/>
      <c r="C60" s="61"/>
      <c r="D60" s="61"/>
      <c r="E60" s="61"/>
      <c r="F60" s="136"/>
      <c r="G60" s="61"/>
      <c r="H60" s="61"/>
      <c r="I60" s="61"/>
      <c r="J60" s="61"/>
      <c r="K60" s="61"/>
    </row>
    <row r="61" spans="1:11" s="15" customFormat="1" ht="11.25">
      <c r="A61" s="43"/>
      <c r="B61" s="43"/>
      <c r="C61" s="61"/>
      <c r="D61" s="61"/>
      <c r="E61" s="61"/>
      <c r="F61" s="136"/>
      <c r="G61" s="61"/>
      <c r="H61" s="61"/>
      <c r="I61" s="61"/>
      <c r="J61" s="61"/>
      <c r="K61" s="61"/>
    </row>
    <row r="62" spans="1:11" s="15" customFormat="1" ht="11.25">
      <c r="A62" s="43"/>
      <c r="B62" s="43"/>
      <c r="C62" s="61"/>
      <c r="D62" s="61"/>
      <c r="E62" s="61"/>
      <c r="F62" s="136"/>
      <c r="G62" s="61"/>
      <c r="H62" s="61"/>
      <c r="I62" s="61"/>
      <c r="J62" s="61"/>
      <c r="K62" s="61"/>
    </row>
    <row r="63" spans="1:11" s="15" customFormat="1" ht="11.25">
      <c r="A63" s="43"/>
      <c r="B63" s="43"/>
      <c r="C63" s="61"/>
      <c r="D63" s="61"/>
      <c r="E63" s="61"/>
      <c r="F63" s="136"/>
      <c r="G63" s="61"/>
      <c r="H63" s="61"/>
      <c r="I63" s="61"/>
      <c r="J63" s="61"/>
      <c r="K63" s="61"/>
    </row>
    <row r="64" spans="1:11" s="15" customFormat="1" ht="11.25">
      <c r="A64" s="43"/>
      <c r="B64" s="43"/>
      <c r="C64" s="61"/>
      <c r="D64" s="61"/>
      <c r="E64" s="61"/>
      <c r="F64" s="136"/>
      <c r="G64" s="61"/>
      <c r="H64" s="61"/>
      <c r="I64" s="61"/>
      <c r="J64" s="61"/>
      <c r="K64" s="61"/>
    </row>
    <row r="65" spans="1:11" s="15" customFormat="1" ht="11.25">
      <c r="A65" s="43"/>
      <c r="B65" s="43"/>
      <c r="C65" s="61"/>
      <c r="D65" s="61"/>
      <c r="E65" s="61"/>
      <c r="F65" s="136"/>
      <c r="G65" s="61"/>
      <c r="H65" s="61"/>
      <c r="I65" s="61"/>
      <c r="J65" s="61"/>
      <c r="K65" s="61"/>
    </row>
    <row r="66" spans="1:11" s="15" customFormat="1" ht="11.25">
      <c r="A66" s="43"/>
      <c r="B66" s="43"/>
      <c r="C66" s="61"/>
      <c r="D66" s="61"/>
      <c r="E66" s="61"/>
      <c r="F66" s="136"/>
      <c r="G66" s="61"/>
      <c r="H66" s="61"/>
      <c r="I66" s="61"/>
      <c r="J66" s="61"/>
      <c r="K66" s="61"/>
    </row>
    <row r="67" spans="1:11" s="15" customFormat="1" ht="11.25">
      <c r="A67" s="43"/>
      <c r="B67" s="43"/>
      <c r="C67" s="61"/>
      <c r="D67" s="61"/>
      <c r="E67" s="61"/>
      <c r="F67" s="136"/>
      <c r="G67" s="61"/>
      <c r="H67" s="61"/>
      <c r="I67" s="61"/>
      <c r="J67" s="61"/>
      <c r="K67" s="61"/>
    </row>
    <row r="68" spans="1:11" s="15" customFormat="1" ht="11.25">
      <c r="A68" s="43"/>
      <c r="B68" s="43"/>
      <c r="C68" s="61"/>
      <c r="D68" s="61"/>
      <c r="E68" s="61"/>
      <c r="F68" s="136"/>
      <c r="G68" s="61"/>
      <c r="H68" s="61"/>
      <c r="I68" s="61"/>
      <c r="J68" s="61"/>
      <c r="K68" s="61"/>
    </row>
    <row r="69" spans="1:11" s="15" customFormat="1" ht="11.25">
      <c r="A69" s="43"/>
      <c r="B69" s="43"/>
      <c r="C69" s="61"/>
      <c r="D69" s="61"/>
      <c r="E69" s="61"/>
      <c r="F69" s="136"/>
      <c r="G69" s="61"/>
      <c r="H69" s="61"/>
      <c r="I69" s="61"/>
      <c r="J69" s="61"/>
      <c r="K69" s="61"/>
    </row>
    <row r="70" spans="1:11" s="15" customFormat="1" ht="11.25">
      <c r="A70" s="43"/>
      <c r="B70" s="43"/>
      <c r="C70" s="61"/>
      <c r="D70" s="61"/>
      <c r="E70" s="61"/>
      <c r="F70" s="136"/>
      <c r="G70" s="61"/>
      <c r="H70" s="61"/>
      <c r="I70" s="61"/>
      <c r="J70" s="61"/>
      <c r="K70" s="61"/>
    </row>
    <row r="71" spans="1:11" s="15" customFormat="1" ht="11.25">
      <c r="A71" s="43"/>
      <c r="B71" s="43"/>
      <c r="C71" s="61"/>
      <c r="D71" s="61"/>
      <c r="E71" s="61"/>
      <c r="F71" s="136"/>
      <c r="G71" s="61"/>
      <c r="H71" s="61"/>
      <c r="I71" s="61"/>
      <c r="J71" s="61"/>
      <c r="K71" s="61"/>
    </row>
    <row r="72" spans="1:11" s="15" customFormat="1" ht="11.25">
      <c r="A72" s="43"/>
      <c r="B72" s="43"/>
      <c r="C72" s="61"/>
      <c r="D72" s="61"/>
      <c r="E72" s="61"/>
      <c r="F72" s="136"/>
      <c r="G72" s="61"/>
      <c r="H72" s="61"/>
      <c r="I72" s="61"/>
      <c r="J72" s="61"/>
      <c r="K72" s="61"/>
    </row>
    <row r="73" spans="1:11" s="15" customFormat="1" ht="11.25">
      <c r="A73" s="43"/>
      <c r="B73" s="43"/>
      <c r="C73" s="61"/>
      <c r="D73" s="61"/>
      <c r="E73" s="61"/>
      <c r="F73" s="136"/>
      <c r="G73" s="61"/>
      <c r="H73" s="61"/>
      <c r="I73" s="61"/>
      <c r="J73" s="61"/>
      <c r="K73" s="61"/>
    </row>
    <row r="74" spans="1:11" s="15" customFormat="1" ht="11.25">
      <c r="A74" s="43"/>
      <c r="B74" s="43"/>
      <c r="C74" s="61"/>
      <c r="D74" s="61"/>
      <c r="E74" s="61"/>
      <c r="F74" s="136"/>
      <c r="G74" s="61"/>
      <c r="H74" s="61"/>
      <c r="I74" s="61"/>
      <c r="J74" s="61"/>
      <c r="K74" s="61"/>
    </row>
    <row r="75" spans="1:11" s="15" customFormat="1" ht="11.25">
      <c r="A75" s="43"/>
      <c r="B75" s="43"/>
      <c r="C75" s="61"/>
      <c r="D75" s="61"/>
      <c r="E75" s="61"/>
      <c r="F75" s="136"/>
      <c r="G75" s="61"/>
      <c r="H75" s="61"/>
      <c r="I75" s="61"/>
      <c r="J75" s="61"/>
      <c r="K75" s="61"/>
    </row>
    <row r="76" spans="1:11" s="15" customFormat="1" ht="11.25">
      <c r="A76" s="43"/>
      <c r="B76" s="43"/>
      <c r="C76" s="61"/>
      <c r="D76" s="61"/>
      <c r="E76" s="61"/>
      <c r="F76" s="136"/>
      <c r="G76" s="61"/>
      <c r="H76" s="61"/>
      <c r="I76" s="61"/>
      <c r="J76" s="61"/>
      <c r="K76" s="61"/>
    </row>
    <row r="77" spans="1:11" s="15" customFormat="1" ht="11.25">
      <c r="A77" s="43"/>
      <c r="B77" s="43"/>
      <c r="C77" s="61"/>
      <c r="D77" s="61"/>
      <c r="E77" s="61"/>
      <c r="F77" s="136"/>
      <c r="G77" s="61"/>
      <c r="H77" s="61"/>
      <c r="I77" s="61"/>
      <c r="J77" s="61"/>
      <c r="K77" s="61"/>
    </row>
    <row r="78" spans="1:11" s="15" customFormat="1" ht="11.25">
      <c r="A78" s="43"/>
      <c r="B78" s="43"/>
      <c r="C78" s="61"/>
      <c r="D78" s="61"/>
      <c r="E78" s="61"/>
      <c r="F78" s="136"/>
      <c r="G78" s="61"/>
      <c r="H78" s="61"/>
      <c r="I78" s="61"/>
      <c r="J78" s="61"/>
      <c r="K78" s="61"/>
    </row>
    <row r="79" spans="1:11" s="15" customFormat="1" ht="11.25">
      <c r="A79" s="43"/>
      <c r="B79" s="43"/>
      <c r="C79" s="61"/>
      <c r="D79" s="61"/>
      <c r="E79" s="61"/>
      <c r="F79" s="136"/>
      <c r="G79" s="61"/>
      <c r="H79" s="61"/>
      <c r="I79" s="61"/>
      <c r="J79" s="61"/>
      <c r="K79" s="61"/>
    </row>
    <row r="80" spans="1:11" s="15" customFormat="1" ht="11.25">
      <c r="A80" s="43"/>
      <c r="B80" s="43"/>
      <c r="C80" s="61"/>
      <c r="D80" s="61"/>
      <c r="E80" s="61"/>
      <c r="F80" s="136"/>
      <c r="G80" s="61"/>
      <c r="H80" s="61"/>
      <c r="I80" s="61"/>
      <c r="J80" s="61"/>
      <c r="K80" s="61"/>
    </row>
    <row r="81" spans="1:11" s="15" customFormat="1" ht="11.25">
      <c r="A81" s="43"/>
      <c r="B81" s="43"/>
      <c r="C81" s="61"/>
      <c r="D81" s="61"/>
      <c r="E81" s="61"/>
      <c r="F81" s="136"/>
      <c r="G81" s="61"/>
      <c r="H81" s="61"/>
      <c r="I81" s="61"/>
      <c r="J81" s="61"/>
      <c r="K81" s="61"/>
    </row>
    <row r="82" spans="1:11" s="15" customFormat="1" ht="11.25">
      <c r="A82" s="43"/>
      <c r="B82" s="43"/>
      <c r="C82" s="61"/>
      <c r="D82" s="61"/>
      <c r="E82" s="61"/>
      <c r="F82" s="136"/>
      <c r="G82" s="61"/>
      <c r="H82" s="61"/>
      <c r="I82" s="61"/>
      <c r="J82" s="61"/>
      <c r="K82" s="61"/>
    </row>
    <row r="83" spans="1:11" s="15" customFormat="1" ht="11.25">
      <c r="A83" s="43"/>
      <c r="B83" s="43"/>
      <c r="C83" s="61"/>
      <c r="D83" s="61"/>
      <c r="E83" s="61"/>
      <c r="F83" s="136"/>
      <c r="G83" s="61"/>
      <c r="H83" s="61"/>
      <c r="I83" s="61"/>
      <c r="J83" s="61"/>
      <c r="K83" s="61"/>
    </row>
  </sheetData>
  <sheetProtection selectLockedCells="1"/>
  <mergeCells count="21">
    <mergeCell ref="A3:F3"/>
    <mergeCell ref="G3:L3"/>
    <mergeCell ref="H4:K4"/>
    <mergeCell ref="A6:A10"/>
    <mergeCell ref="L6:L10"/>
    <mergeCell ref="G7:K8"/>
    <mergeCell ref="C7:D8"/>
    <mergeCell ref="C9:C10"/>
    <mergeCell ref="C6:F6"/>
    <mergeCell ref="E7:F8"/>
    <mergeCell ref="G6:K6"/>
    <mergeCell ref="G9:G10"/>
    <mergeCell ref="D9:D10"/>
    <mergeCell ref="B6:B10"/>
    <mergeCell ref="E9:E10"/>
    <mergeCell ref="F9:F10"/>
    <mergeCell ref="K40:L40"/>
    <mergeCell ref="H9:H10"/>
    <mergeCell ref="I9:I10"/>
    <mergeCell ref="J9:J10"/>
    <mergeCell ref="K9:K10"/>
  </mergeCells>
  <phoneticPr fontId="2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"/>
  <sheetViews>
    <sheetView view="pageBreakPreview" zoomScaleNormal="100" zoomScaleSheetLayoutView="100" workbookViewId="0">
      <selection activeCell="AM9" sqref="AM9"/>
    </sheetView>
  </sheetViews>
  <sheetFormatPr defaultRowHeight="14.25"/>
  <cols>
    <col min="1" max="1" width="13.625" style="30" customWidth="1"/>
    <col min="2" max="4" width="13.75" style="46" customWidth="1"/>
    <col min="5" max="5" width="13.75" style="131" customWidth="1"/>
    <col min="6" max="11" width="13.75" style="46" customWidth="1"/>
    <col min="12" max="12" width="13.625" style="5" customWidth="1"/>
    <col min="13" max="16384" width="9" style="5"/>
  </cols>
  <sheetData>
    <row r="1" spans="1:12" ht="14.1" customHeight="1">
      <c r="A1" s="9" t="s">
        <v>547</v>
      </c>
      <c r="F1" s="11" t="s">
        <v>192</v>
      </c>
      <c r="L1" s="11" t="s">
        <v>256</v>
      </c>
    </row>
    <row r="2" spans="1:12" ht="14.1" customHeight="1">
      <c r="A2" s="9"/>
      <c r="F2" s="11"/>
      <c r="L2" s="11"/>
    </row>
    <row r="3" spans="1:12" s="12" customFormat="1" ht="20.100000000000001" customHeight="1">
      <c r="A3" s="485" t="s">
        <v>479</v>
      </c>
      <c r="B3" s="485"/>
      <c r="C3" s="485"/>
      <c r="D3" s="485"/>
      <c r="E3" s="485"/>
      <c r="F3" s="485"/>
      <c r="G3" s="528" t="s">
        <v>480</v>
      </c>
      <c r="H3" s="528"/>
      <c r="I3" s="528"/>
      <c r="J3" s="528"/>
      <c r="K3" s="528"/>
      <c r="L3" s="528"/>
    </row>
    <row r="4" spans="1:12" s="14" customFormat="1" ht="24" customHeight="1">
      <c r="E4" s="219"/>
      <c r="G4" s="529"/>
      <c r="H4" s="529"/>
      <c r="I4" s="529"/>
      <c r="J4" s="529"/>
      <c r="K4" s="529"/>
      <c r="L4" s="47"/>
    </row>
    <row r="5" spans="1:12" s="9" customFormat="1" ht="18" customHeight="1" thickBot="1">
      <c r="A5" s="9" t="s">
        <v>125</v>
      </c>
      <c r="D5" s="48"/>
      <c r="E5" s="132"/>
      <c r="I5" s="48"/>
      <c r="J5" s="48" t="s">
        <v>16</v>
      </c>
      <c r="K5" s="557" t="s">
        <v>127</v>
      </c>
      <c r="L5" s="557"/>
    </row>
    <row r="6" spans="1:12" s="9" customFormat="1" ht="21.95" customHeight="1">
      <c r="A6" s="431" t="s">
        <v>281</v>
      </c>
      <c r="B6" s="563" t="s">
        <v>282</v>
      </c>
      <c r="C6" s="542"/>
      <c r="D6" s="542"/>
      <c r="E6" s="542"/>
      <c r="F6" s="542"/>
      <c r="G6" s="542" t="s">
        <v>283</v>
      </c>
      <c r="H6" s="542"/>
      <c r="I6" s="542"/>
      <c r="J6" s="542"/>
      <c r="K6" s="543"/>
      <c r="L6" s="530" t="s">
        <v>284</v>
      </c>
    </row>
    <row r="7" spans="1:12" s="15" customFormat="1" ht="11.1" customHeight="1">
      <c r="A7" s="432"/>
      <c r="B7" s="540" t="s">
        <v>126</v>
      </c>
      <c r="C7" s="551" t="s">
        <v>285</v>
      </c>
      <c r="D7" s="551" t="s">
        <v>286</v>
      </c>
      <c r="E7" s="558" t="s">
        <v>287</v>
      </c>
      <c r="F7" s="539" t="s">
        <v>288</v>
      </c>
      <c r="G7" s="540" t="s">
        <v>289</v>
      </c>
      <c r="H7" s="551" t="s">
        <v>285</v>
      </c>
      <c r="I7" s="551" t="s">
        <v>290</v>
      </c>
      <c r="J7" s="551" t="s">
        <v>287</v>
      </c>
      <c r="K7" s="554" t="s">
        <v>291</v>
      </c>
      <c r="L7" s="531"/>
    </row>
    <row r="8" spans="1:12" s="15" customFormat="1" ht="11.1" customHeight="1">
      <c r="A8" s="432"/>
      <c r="B8" s="549"/>
      <c r="C8" s="552"/>
      <c r="D8" s="552"/>
      <c r="E8" s="559"/>
      <c r="F8" s="561"/>
      <c r="G8" s="549"/>
      <c r="H8" s="552"/>
      <c r="I8" s="552"/>
      <c r="J8" s="552"/>
      <c r="K8" s="555"/>
      <c r="L8" s="531"/>
    </row>
    <row r="9" spans="1:12" s="15" customFormat="1" ht="11.1" customHeight="1">
      <c r="A9" s="432"/>
      <c r="B9" s="549"/>
      <c r="C9" s="552"/>
      <c r="D9" s="552"/>
      <c r="E9" s="559"/>
      <c r="F9" s="561"/>
      <c r="G9" s="549"/>
      <c r="H9" s="552"/>
      <c r="I9" s="552"/>
      <c r="J9" s="552"/>
      <c r="K9" s="555"/>
      <c r="L9" s="531"/>
    </row>
    <row r="10" spans="1:12" s="15" customFormat="1" ht="11.1" customHeight="1">
      <c r="A10" s="433"/>
      <c r="B10" s="550"/>
      <c r="C10" s="553"/>
      <c r="D10" s="553"/>
      <c r="E10" s="560"/>
      <c r="F10" s="562"/>
      <c r="G10" s="550"/>
      <c r="H10" s="553"/>
      <c r="I10" s="553"/>
      <c r="J10" s="553"/>
      <c r="K10" s="556"/>
      <c r="L10" s="532"/>
    </row>
    <row r="11" spans="1:12" s="24" customFormat="1" ht="18.600000000000001" customHeight="1">
      <c r="A11" s="49" t="s">
        <v>22</v>
      </c>
      <c r="B11" s="54">
        <v>157</v>
      </c>
      <c r="C11" s="54">
        <v>5683025</v>
      </c>
      <c r="D11" s="54">
        <v>5099660</v>
      </c>
      <c r="E11" s="134">
        <v>2303132</v>
      </c>
      <c r="F11" s="54">
        <v>1247517</v>
      </c>
      <c r="G11" s="54">
        <v>59</v>
      </c>
      <c r="H11" s="54">
        <v>1654994</v>
      </c>
      <c r="I11" s="54">
        <v>1514145</v>
      </c>
      <c r="J11" s="54">
        <v>705089</v>
      </c>
      <c r="K11" s="55">
        <v>236944</v>
      </c>
      <c r="L11" s="52" t="s">
        <v>22</v>
      </c>
    </row>
    <row r="12" spans="1:12" s="24" customFormat="1" ht="18.600000000000001" customHeight="1">
      <c r="A12" s="49" t="s">
        <v>23</v>
      </c>
      <c r="B12" s="54">
        <v>151</v>
      </c>
      <c r="C12" s="54">
        <v>6435495</v>
      </c>
      <c r="D12" s="54">
        <v>5761105</v>
      </c>
      <c r="E12" s="134">
        <v>2731172</v>
      </c>
      <c r="F12" s="54">
        <v>1184886</v>
      </c>
      <c r="G12" s="54">
        <v>56</v>
      </c>
      <c r="H12" s="54">
        <v>1947653</v>
      </c>
      <c r="I12" s="54">
        <v>1777171</v>
      </c>
      <c r="J12" s="54">
        <v>814067</v>
      </c>
      <c r="K12" s="55">
        <v>247919</v>
      </c>
      <c r="L12" s="52" t="s">
        <v>23</v>
      </c>
    </row>
    <row r="13" spans="1:12" s="24" customFormat="1" ht="18.600000000000001" customHeight="1">
      <c r="A13" s="49" t="s">
        <v>187</v>
      </c>
      <c r="B13" s="54">
        <v>146</v>
      </c>
      <c r="C13" s="54">
        <v>6440707</v>
      </c>
      <c r="D13" s="54">
        <v>5695632</v>
      </c>
      <c r="E13" s="134">
        <v>3198967.7205070001</v>
      </c>
      <c r="F13" s="54">
        <v>1177172</v>
      </c>
      <c r="G13" s="54">
        <v>56</v>
      </c>
      <c r="H13" s="54">
        <v>1995379</v>
      </c>
      <c r="I13" s="54">
        <v>1811297</v>
      </c>
      <c r="J13" s="54">
        <v>900038</v>
      </c>
      <c r="K13" s="55">
        <v>252423</v>
      </c>
      <c r="L13" s="52" t="s">
        <v>187</v>
      </c>
    </row>
    <row r="14" spans="1:12" s="24" customFormat="1" ht="18.600000000000001" customHeight="1">
      <c r="A14" s="49" t="s">
        <v>298</v>
      </c>
      <c r="B14" s="54">
        <v>136</v>
      </c>
      <c r="C14" s="54">
        <v>7053883.6430510031</v>
      </c>
      <c r="D14" s="54">
        <v>6268932.4262959985</v>
      </c>
      <c r="E14" s="134">
        <v>3566470.9630270004</v>
      </c>
      <c r="F14" s="54">
        <v>1234335</v>
      </c>
      <c r="G14" s="54">
        <v>54</v>
      </c>
      <c r="H14" s="54">
        <v>2181856</v>
      </c>
      <c r="I14" s="54">
        <v>2003972</v>
      </c>
      <c r="J14" s="54">
        <v>937592</v>
      </c>
      <c r="K14" s="55">
        <v>256330</v>
      </c>
      <c r="L14" s="52" t="s">
        <v>298</v>
      </c>
    </row>
    <row r="15" spans="1:12" s="24" customFormat="1" ht="18.600000000000001" customHeight="1">
      <c r="A15" s="56" t="s">
        <v>456</v>
      </c>
      <c r="B15" s="57">
        <f t="shared" ref="B15:K15" si="0">SUM(B17:B39)</f>
        <v>132</v>
      </c>
      <c r="C15" s="57">
        <f t="shared" si="0"/>
        <v>7367774</v>
      </c>
      <c r="D15" s="57">
        <f t="shared" si="0"/>
        <v>6557380</v>
      </c>
      <c r="E15" s="135">
        <f t="shared" si="0"/>
        <v>3999967</v>
      </c>
      <c r="F15" s="57">
        <f t="shared" si="0"/>
        <v>1275174</v>
      </c>
      <c r="G15" s="57">
        <f t="shared" si="0"/>
        <v>53</v>
      </c>
      <c r="H15" s="57">
        <f t="shared" si="0"/>
        <v>2229331</v>
      </c>
      <c r="I15" s="57">
        <f t="shared" si="0"/>
        <v>2057107</v>
      </c>
      <c r="J15" s="57">
        <f t="shared" si="0"/>
        <v>1054485</v>
      </c>
      <c r="K15" s="58">
        <f t="shared" si="0"/>
        <v>255274</v>
      </c>
      <c r="L15" s="59" t="s">
        <v>456</v>
      </c>
    </row>
    <row r="16" spans="1:12" s="15" customFormat="1" ht="10.5" customHeight="1">
      <c r="A16" s="16"/>
      <c r="B16" s="50"/>
      <c r="C16" s="60"/>
      <c r="D16" s="50"/>
      <c r="E16" s="133"/>
      <c r="F16" s="50"/>
      <c r="G16" s="50"/>
      <c r="H16" s="60"/>
      <c r="I16" s="50"/>
      <c r="J16" s="50"/>
      <c r="K16" s="53"/>
    </row>
    <row r="17" spans="1:12" s="15" customFormat="1" ht="18" customHeight="1">
      <c r="A17" s="26" t="s">
        <v>24</v>
      </c>
      <c r="B17" s="346">
        <v>30</v>
      </c>
      <c r="C17" s="292">
        <v>1607200</v>
      </c>
      <c r="D17" s="292">
        <v>1413726</v>
      </c>
      <c r="E17" s="292">
        <v>896481</v>
      </c>
      <c r="F17" s="345">
        <v>304602</v>
      </c>
      <c r="G17" s="291">
        <v>11</v>
      </c>
      <c r="H17" s="291">
        <v>599666</v>
      </c>
      <c r="I17" s="291">
        <v>555866</v>
      </c>
      <c r="J17" s="291">
        <v>280123</v>
      </c>
      <c r="K17" s="293">
        <v>58583</v>
      </c>
      <c r="L17" s="9" t="s">
        <v>259</v>
      </c>
    </row>
    <row r="18" spans="1:12" s="15" customFormat="1" ht="18" customHeight="1">
      <c r="A18" s="26" t="s">
        <v>26</v>
      </c>
      <c r="B18" s="346">
        <v>12</v>
      </c>
      <c r="C18" s="292">
        <v>681866</v>
      </c>
      <c r="D18" s="292">
        <v>606919</v>
      </c>
      <c r="E18" s="292">
        <v>358158</v>
      </c>
      <c r="F18" s="345">
        <v>110933</v>
      </c>
      <c r="G18" s="291">
        <v>3</v>
      </c>
      <c r="H18" s="291">
        <v>114254</v>
      </c>
      <c r="I18" s="291">
        <v>104966</v>
      </c>
      <c r="J18" s="291">
        <v>51709</v>
      </c>
      <c r="K18" s="293">
        <v>14226</v>
      </c>
      <c r="L18" s="9" t="s">
        <v>260</v>
      </c>
    </row>
    <row r="19" spans="1:12" s="15" customFormat="1" ht="18" customHeight="1">
      <c r="A19" s="26" t="s">
        <v>28</v>
      </c>
      <c r="B19" s="346">
        <v>6</v>
      </c>
      <c r="C19" s="292">
        <v>295758</v>
      </c>
      <c r="D19" s="292">
        <v>276907</v>
      </c>
      <c r="E19" s="292">
        <v>126312</v>
      </c>
      <c r="F19" s="345">
        <v>52486</v>
      </c>
      <c r="G19" s="291">
        <v>3</v>
      </c>
      <c r="H19" s="291">
        <v>221796</v>
      </c>
      <c r="I19" s="291">
        <v>213037</v>
      </c>
      <c r="J19" s="291">
        <v>115572</v>
      </c>
      <c r="K19" s="293">
        <v>19675</v>
      </c>
      <c r="L19" s="9" t="s">
        <v>261</v>
      </c>
    </row>
    <row r="20" spans="1:12" s="15" customFormat="1" ht="18" customHeight="1">
      <c r="A20" s="26" t="s">
        <v>30</v>
      </c>
      <c r="B20" s="346">
        <v>7</v>
      </c>
      <c r="C20" s="292">
        <v>370952</v>
      </c>
      <c r="D20" s="292">
        <v>341775</v>
      </c>
      <c r="E20" s="292">
        <v>184961</v>
      </c>
      <c r="F20" s="345">
        <v>58909</v>
      </c>
      <c r="G20" s="291">
        <v>6</v>
      </c>
      <c r="H20" s="291">
        <v>232463</v>
      </c>
      <c r="I20" s="291">
        <v>214035</v>
      </c>
      <c r="J20" s="291">
        <v>89887</v>
      </c>
      <c r="K20" s="293">
        <v>21600</v>
      </c>
      <c r="L20" s="9" t="s">
        <v>262</v>
      </c>
    </row>
    <row r="21" spans="1:12" s="15" customFormat="1" ht="18" customHeight="1">
      <c r="A21" s="26" t="s">
        <v>32</v>
      </c>
      <c r="B21" s="346">
        <v>21</v>
      </c>
      <c r="C21" s="292">
        <v>1692379</v>
      </c>
      <c r="D21" s="292">
        <v>1422211</v>
      </c>
      <c r="E21" s="292">
        <v>997003</v>
      </c>
      <c r="F21" s="345">
        <v>278353</v>
      </c>
      <c r="G21" s="291">
        <v>3</v>
      </c>
      <c r="H21" s="291">
        <v>163984</v>
      </c>
      <c r="I21" s="291">
        <v>139951</v>
      </c>
      <c r="J21" s="291">
        <v>55392</v>
      </c>
      <c r="K21" s="293">
        <v>30450</v>
      </c>
      <c r="L21" s="9" t="s">
        <v>262</v>
      </c>
    </row>
    <row r="22" spans="1:12" s="15" customFormat="1" ht="18" customHeight="1">
      <c r="A22" s="26" t="s">
        <v>34</v>
      </c>
      <c r="B22" s="346">
        <v>4</v>
      </c>
      <c r="C22" s="292">
        <v>208317</v>
      </c>
      <c r="D22" s="292">
        <v>189849</v>
      </c>
      <c r="E22" s="292">
        <v>109322</v>
      </c>
      <c r="F22" s="345">
        <v>31049</v>
      </c>
      <c r="G22" s="291">
        <v>3</v>
      </c>
      <c r="H22" s="291">
        <v>76421</v>
      </c>
      <c r="I22" s="291">
        <v>70935</v>
      </c>
      <c r="J22" s="291">
        <v>33094</v>
      </c>
      <c r="K22" s="293">
        <v>8947</v>
      </c>
      <c r="L22" s="9" t="s">
        <v>263</v>
      </c>
    </row>
    <row r="23" spans="1:12" s="15" customFormat="1" ht="18" customHeight="1">
      <c r="A23" s="26" t="s">
        <v>36</v>
      </c>
      <c r="B23" s="346">
        <v>9</v>
      </c>
      <c r="C23" s="292">
        <v>372355</v>
      </c>
      <c r="D23" s="292">
        <v>349109</v>
      </c>
      <c r="E23" s="292">
        <v>196525</v>
      </c>
      <c r="F23" s="345">
        <v>63808</v>
      </c>
      <c r="G23" s="291">
        <v>1</v>
      </c>
      <c r="H23" s="291">
        <v>83033</v>
      </c>
      <c r="I23" s="291">
        <v>75673</v>
      </c>
      <c r="J23" s="291">
        <v>53849</v>
      </c>
      <c r="K23" s="293">
        <v>12538</v>
      </c>
      <c r="L23" s="9" t="s">
        <v>264</v>
      </c>
    </row>
    <row r="24" spans="1:12" s="15" customFormat="1" ht="18" customHeight="1">
      <c r="A24" s="26" t="s">
        <v>38</v>
      </c>
      <c r="B24" s="346">
        <v>5</v>
      </c>
      <c r="C24" s="292">
        <v>166897</v>
      </c>
      <c r="D24" s="292">
        <v>155525</v>
      </c>
      <c r="E24" s="292">
        <v>80183</v>
      </c>
      <c r="F24" s="345">
        <v>25593</v>
      </c>
      <c r="G24" s="291">
        <v>0</v>
      </c>
      <c r="H24" s="291">
        <v>0</v>
      </c>
      <c r="I24" s="291">
        <v>0</v>
      </c>
      <c r="J24" s="291">
        <v>0</v>
      </c>
      <c r="K24" s="293">
        <v>0</v>
      </c>
      <c r="L24" s="9" t="s">
        <v>265</v>
      </c>
    </row>
    <row r="25" spans="1:12" s="15" customFormat="1" ht="18" customHeight="1">
      <c r="A25" s="26" t="s">
        <v>40</v>
      </c>
      <c r="B25" s="346">
        <v>3</v>
      </c>
      <c r="C25" s="292">
        <v>239487</v>
      </c>
      <c r="D25" s="292">
        <v>226818</v>
      </c>
      <c r="E25" s="292">
        <v>123604</v>
      </c>
      <c r="F25" s="345">
        <v>31985</v>
      </c>
      <c r="G25" s="291">
        <v>1</v>
      </c>
      <c r="H25" s="291">
        <v>385</v>
      </c>
      <c r="I25" s="291">
        <v>0</v>
      </c>
      <c r="J25" s="291">
        <v>43</v>
      </c>
      <c r="K25" s="293">
        <v>85</v>
      </c>
      <c r="L25" s="9" t="s">
        <v>266</v>
      </c>
    </row>
    <row r="26" spans="1:12" s="15" customFormat="1" ht="18" customHeight="1">
      <c r="A26" s="26" t="s">
        <v>42</v>
      </c>
      <c r="B26" s="346">
        <v>9</v>
      </c>
      <c r="C26" s="292">
        <v>570887</v>
      </c>
      <c r="D26" s="292">
        <v>504409</v>
      </c>
      <c r="E26" s="292">
        <v>361282</v>
      </c>
      <c r="F26" s="345">
        <v>103541</v>
      </c>
      <c r="G26" s="291">
        <v>4</v>
      </c>
      <c r="H26" s="291">
        <v>193752</v>
      </c>
      <c r="I26" s="291">
        <v>182053</v>
      </c>
      <c r="J26" s="291">
        <v>106940</v>
      </c>
      <c r="K26" s="293">
        <v>19512</v>
      </c>
      <c r="L26" s="9" t="s">
        <v>267</v>
      </c>
    </row>
    <row r="27" spans="1:12" s="15" customFormat="1" ht="18" customHeight="1">
      <c r="A27" s="26" t="s">
        <v>44</v>
      </c>
      <c r="B27" s="346">
        <v>2</v>
      </c>
      <c r="C27" s="292">
        <v>40831</v>
      </c>
      <c r="D27" s="292">
        <v>38827</v>
      </c>
      <c r="E27" s="292">
        <v>19252</v>
      </c>
      <c r="F27" s="345">
        <v>10671</v>
      </c>
      <c r="G27" s="291">
        <v>0</v>
      </c>
      <c r="H27" s="291">
        <v>0</v>
      </c>
      <c r="I27" s="291">
        <v>0</v>
      </c>
      <c r="J27" s="291">
        <v>0</v>
      </c>
      <c r="K27" s="293">
        <v>0</v>
      </c>
      <c r="L27" s="9" t="s">
        <v>268</v>
      </c>
    </row>
    <row r="28" spans="1:12" s="15" customFormat="1" ht="18" customHeight="1">
      <c r="A28" s="26" t="s">
        <v>46</v>
      </c>
      <c r="B28" s="346">
        <v>3</v>
      </c>
      <c r="C28" s="292">
        <v>98766</v>
      </c>
      <c r="D28" s="292">
        <v>92632</v>
      </c>
      <c r="E28" s="292">
        <v>47155</v>
      </c>
      <c r="F28" s="345">
        <v>18529</v>
      </c>
      <c r="G28" s="291">
        <v>3</v>
      </c>
      <c r="H28" s="291">
        <v>48088</v>
      </c>
      <c r="I28" s="291">
        <v>43928</v>
      </c>
      <c r="J28" s="291">
        <v>23505</v>
      </c>
      <c r="K28" s="293">
        <v>6100</v>
      </c>
      <c r="L28" s="9" t="s">
        <v>269</v>
      </c>
    </row>
    <row r="29" spans="1:12" s="15" customFormat="1" ht="18" customHeight="1">
      <c r="A29" s="26" t="s">
        <v>48</v>
      </c>
      <c r="B29" s="346">
        <v>1</v>
      </c>
      <c r="C29" s="292">
        <v>54306</v>
      </c>
      <c r="D29" s="292">
        <v>51137</v>
      </c>
      <c r="E29" s="292">
        <v>32179</v>
      </c>
      <c r="F29" s="345">
        <v>10999</v>
      </c>
      <c r="G29" s="291">
        <v>2</v>
      </c>
      <c r="H29" s="291">
        <v>25200</v>
      </c>
      <c r="I29" s="291">
        <v>22819</v>
      </c>
      <c r="J29" s="291">
        <v>9242</v>
      </c>
      <c r="K29" s="293">
        <v>3253</v>
      </c>
      <c r="L29" s="9" t="s">
        <v>270</v>
      </c>
    </row>
    <row r="30" spans="1:12" s="15" customFormat="1" ht="18" customHeight="1">
      <c r="A30" s="26" t="s">
        <v>49</v>
      </c>
      <c r="B30" s="346">
        <v>1</v>
      </c>
      <c r="C30" s="292">
        <v>26902</v>
      </c>
      <c r="D30" s="292">
        <v>25479</v>
      </c>
      <c r="E30" s="292">
        <v>9520</v>
      </c>
      <c r="F30" s="345">
        <v>4655</v>
      </c>
      <c r="G30" s="291">
        <v>0</v>
      </c>
      <c r="H30" s="291">
        <v>0</v>
      </c>
      <c r="I30" s="291">
        <v>0</v>
      </c>
      <c r="J30" s="291">
        <v>0</v>
      </c>
      <c r="K30" s="293">
        <v>0</v>
      </c>
      <c r="L30" s="9" t="s">
        <v>271</v>
      </c>
    </row>
    <row r="31" spans="1:12" s="15" customFormat="1" ht="18" customHeight="1">
      <c r="A31" s="26" t="s">
        <v>51</v>
      </c>
      <c r="B31" s="346">
        <v>2</v>
      </c>
      <c r="C31" s="292">
        <v>99017</v>
      </c>
      <c r="D31" s="292">
        <v>82351</v>
      </c>
      <c r="E31" s="292">
        <v>57699</v>
      </c>
      <c r="F31" s="345">
        <v>14131</v>
      </c>
      <c r="G31" s="291">
        <v>2</v>
      </c>
      <c r="H31" s="291">
        <v>69584</v>
      </c>
      <c r="I31" s="291">
        <v>64797</v>
      </c>
      <c r="J31" s="291">
        <v>47777</v>
      </c>
      <c r="K31" s="293">
        <v>7787</v>
      </c>
      <c r="L31" s="9" t="s">
        <v>272</v>
      </c>
    </row>
    <row r="32" spans="1:12" s="15" customFormat="1" ht="18" customHeight="1">
      <c r="A32" s="26" t="s">
        <v>53</v>
      </c>
      <c r="B32" s="346">
        <v>4</v>
      </c>
      <c r="C32" s="292">
        <v>154346</v>
      </c>
      <c r="D32" s="292">
        <v>140541</v>
      </c>
      <c r="E32" s="292">
        <v>103069</v>
      </c>
      <c r="F32" s="345">
        <v>18033</v>
      </c>
      <c r="G32" s="291">
        <v>0</v>
      </c>
      <c r="H32" s="291">
        <v>0</v>
      </c>
      <c r="I32" s="291">
        <v>0</v>
      </c>
      <c r="J32" s="291">
        <v>0</v>
      </c>
      <c r="K32" s="293">
        <v>0</v>
      </c>
      <c r="L32" s="9" t="s">
        <v>273</v>
      </c>
    </row>
    <row r="33" spans="1:12" s="15" customFormat="1" ht="18" customHeight="1">
      <c r="A33" s="26" t="s">
        <v>55</v>
      </c>
      <c r="B33" s="346">
        <v>1</v>
      </c>
      <c r="C33" s="292">
        <v>68675</v>
      </c>
      <c r="D33" s="292">
        <v>63651</v>
      </c>
      <c r="E33" s="292">
        <v>32467</v>
      </c>
      <c r="F33" s="345">
        <v>12209</v>
      </c>
      <c r="G33" s="291">
        <v>1</v>
      </c>
      <c r="H33" s="291">
        <v>19207</v>
      </c>
      <c r="I33" s="291">
        <v>18471</v>
      </c>
      <c r="J33" s="291">
        <v>6365</v>
      </c>
      <c r="K33" s="293">
        <v>5619</v>
      </c>
      <c r="L33" s="9" t="s">
        <v>274</v>
      </c>
    </row>
    <row r="34" spans="1:12" s="15" customFormat="1" ht="18" customHeight="1">
      <c r="A34" s="26" t="s">
        <v>57</v>
      </c>
      <c r="B34" s="346">
        <v>1</v>
      </c>
      <c r="C34" s="292">
        <v>106799</v>
      </c>
      <c r="D34" s="292">
        <v>98734</v>
      </c>
      <c r="E34" s="292">
        <v>30804</v>
      </c>
      <c r="F34" s="345">
        <v>21156</v>
      </c>
      <c r="G34" s="291">
        <v>1</v>
      </c>
      <c r="H34" s="291">
        <v>26587</v>
      </c>
      <c r="I34" s="291">
        <v>23373</v>
      </c>
      <c r="J34" s="291">
        <v>10695</v>
      </c>
      <c r="K34" s="293">
        <v>4212</v>
      </c>
      <c r="L34" s="9" t="s">
        <v>275</v>
      </c>
    </row>
    <row r="35" spans="1:12" s="15" customFormat="1" ht="18" customHeight="1">
      <c r="A35" s="26" t="s">
        <v>59</v>
      </c>
      <c r="B35" s="346">
        <v>3</v>
      </c>
      <c r="C35" s="292">
        <v>187607</v>
      </c>
      <c r="D35" s="292">
        <v>171462</v>
      </c>
      <c r="E35" s="292">
        <v>112708</v>
      </c>
      <c r="F35" s="345">
        <v>45508</v>
      </c>
      <c r="G35" s="291">
        <v>3</v>
      </c>
      <c r="H35" s="291">
        <v>186212</v>
      </c>
      <c r="I35" s="291">
        <v>172117</v>
      </c>
      <c r="J35" s="291">
        <v>89566</v>
      </c>
      <c r="K35" s="293">
        <v>19996</v>
      </c>
      <c r="L35" s="9" t="s">
        <v>276</v>
      </c>
    </row>
    <row r="36" spans="1:12" s="15" customFormat="1" ht="18" customHeight="1">
      <c r="A36" s="26" t="s">
        <v>61</v>
      </c>
      <c r="B36" s="346">
        <v>2</v>
      </c>
      <c r="C36" s="292">
        <v>113640</v>
      </c>
      <c r="D36" s="292">
        <v>112161</v>
      </c>
      <c r="E36" s="292">
        <v>43631</v>
      </c>
      <c r="F36" s="345">
        <v>24375</v>
      </c>
      <c r="G36" s="291">
        <v>4</v>
      </c>
      <c r="H36" s="291">
        <v>129334</v>
      </c>
      <c r="I36" s="291">
        <v>116070</v>
      </c>
      <c r="J36" s="291">
        <v>68376</v>
      </c>
      <c r="K36" s="293">
        <v>16293</v>
      </c>
      <c r="L36" s="9" t="s">
        <v>277</v>
      </c>
    </row>
    <row r="37" spans="1:12" s="15" customFormat="1" ht="18" customHeight="1">
      <c r="A37" s="26" t="s">
        <v>63</v>
      </c>
      <c r="B37" s="346">
        <v>2</v>
      </c>
      <c r="C37" s="292">
        <v>112714</v>
      </c>
      <c r="D37" s="292">
        <v>107138</v>
      </c>
      <c r="E37" s="292">
        <v>37248</v>
      </c>
      <c r="F37" s="345">
        <v>12454</v>
      </c>
      <c r="G37" s="291">
        <v>2</v>
      </c>
      <c r="H37" s="291">
        <v>39365</v>
      </c>
      <c r="I37" s="291">
        <v>39016</v>
      </c>
      <c r="J37" s="291">
        <v>12350</v>
      </c>
      <c r="K37" s="293">
        <v>6398</v>
      </c>
      <c r="L37" s="9" t="s">
        <v>278</v>
      </c>
    </row>
    <row r="38" spans="1:12" s="15" customFormat="1" ht="18" customHeight="1">
      <c r="A38" s="26" t="s">
        <v>65</v>
      </c>
      <c r="B38" s="346">
        <v>3</v>
      </c>
      <c r="C38" s="292">
        <v>76368</v>
      </c>
      <c r="D38" s="292">
        <v>65478</v>
      </c>
      <c r="E38" s="292">
        <v>31461</v>
      </c>
      <c r="F38" s="345">
        <v>16331</v>
      </c>
      <c r="G38" s="291">
        <v>0</v>
      </c>
      <c r="H38" s="291">
        <v>0</v>
      </c>
      <c r="I38" s="291">
        <v>0</v>
      </c>
      <c r="J38" s="291">
        <v>0</v>
      </c>
      <c r="K38" s="293">
        <v>0</v>
      </c>
      <c r="L38" s="9" t="s">
        <v>279</v>
      </c>
    </row>
    <row r="39" spans="1:12" s="15" customFormat="1" ht="18" customHeight="1" thickBot="1">
      <c r="A39" s="27" t="s">
        <v>66</v>
      </c>
      <c r="B39" s="294">
        <v>1</v>
      </c>
      <c r="C39" s="294">
        <v>21705</v>
      </c>
      <c r="D39" s="294">
        <v>20541</v>
      </c>
      <c r="E39" s="294">
        <v>8943</v>
      </c>
      <c r="F39" s="294">
        <v>4864</v>
      </c>
      <c r="G39" s="294">
        <v>0</v>
      </c>
      <c r="H39" s="294">
        <v>0</v>
      </c>
      <c r="I39" s="294">
        <v>0</v>
      </c>
      <c r="J39" s="294">
        <v>0</v>
      </c>
      <c r="K39" s="295">
        <v>0</v>
      </c>
      <c r="L39" s="28" t="s">
        <v>280</v>
      </c>
    </row>
    <row r="40" spans="1:12" s="29" customFormat="1" ht="11.1" customHeight="1">
      <c r="A40" s="274" t="s">
        <v>518</v>
      </c>
      <c r="B40" s="289"/>
      <c r="C40" s="289"/>
      <c r="D40" s="289"/>
      <c r="E40" s="290"/>
      <c r="F40" s="276" t="s">
        <v>16</v>
      </c>
      <c r="G40" s="289"/>
      <c r="H40" s="289"/>
      <c r="I40" s="289"/>
      <c r="J40" s="525" t="s">
        <v>129</v>
      </c>
      <c r="K40" s="525"/>
      <c r="L40" s="525"/>
    </row>
    <row r="41" spans="1:12" s="15" customFormat="1" ht="11.25">
      <c r="A41" s="43"/>
      <c r="B41" s="61"/>
      <c r="C41" s="61"/>
      <c r="D41" s="61"/>
      <c r="E41" s="136"/>
      <c r="F41" s="61"/>
      <c r="G41" s="61"/>
      <c r="H41" s="61"/>
      <c r="I41" s="61"/>
      <c r="J41" s="61"/>
      <c r="K41" s="61"/>
    </row>
    <row r="42" spans="1:12" s="15" customFormat="1" ht="11.25">
      <c r="A42" s="43"/>
      <c r="B42" s="61"/>
      <c r="C42" s="61"/>
      <c r="D42" s="61"/>
      <c r="E42" s="136"/>
      <c r="F42" s="61"/>
      <c r="G42" s="61"/>
      <c r="H42" s="61"/>
      <c r="I42" s="61"/>
      <c r="J42" s="61"/>
      <c r="K42" s="61"/>
    </row>
    <row r="43" spans="1:12" s="15" customFormat="1" ht="11.25">
      <c r="A43" s="43"/>
      <c r="B43" s="61"/>
      <c r="C43" s="61"/>
      <c r="D43" s="61"/>
      <c r="E43" s="136"/>
      <c r="F43" s="61"/>
      <c r="G43" s="61"/>
      <c r="H43" s="61"/>
      <c r="I43" s="61"/>
      <c r="J43" s="61"/>
      <c r="K43" s="61"/>
    </row>
    <row r="44" spans="1:12" s="15" customFormat="1" ht="11.25">
      <c r="A44" s="43"/>
      <c r="B44" s="61"/>
      <c r="C44" s="61"/>
      <c r="D44" s="61"/>
      <c r="E44" s="136"/>
      <c r="F44" s="61"/>
      <c r="G44" s="61"/>
      <c r="H44" s="61"/>
      <c r="I44" s="61"/>
      <c r="J44" s="61"/>
      <c r="K44" s="61"/>
    </row>
    <row r="45" spans="1:12" s="15" customFormat="1" ht="11.25">
      <c r="A45" s="43"/>
      <c r="B45" s="61"/>
      <c r="C45" s="61"/>
      <c r="D45" s="61"/>
      <c r="E45" s="136"/>
      <c r="F45" s="61"/>
      <c r="G45" s="61"/>
      <c r="H45" s="61"/>
      <c r="I45" s="61"/>
      <c r="J45" s="61"/>
      <c r="K45" s="61"/>
    </row>
    <row r="46" spans="1:12" s="15" customFormat="1" ht="11.25">
      <c r="A46" s="43"/>
      <c r="B46" s="61"/>
      <c r="C46" s="61"/>
      <c r="D46" s="61"/>
      <c r="E46" s="136"/>
      <c r="F46" s="61"/>
      <c r="G46" s="61"/>
      <c r="H46" s="61"/>
      <c r="I46" s="61"/>
      <c r="J46" s="61"/>
      <c r="K46" s="61"/>
    </row>
    <row r="47" spans="1:12" s="15" customFormat="1" ht="11.25">
      <c r="A47" s="43"/>
      <c r="B47" s="61"/>
      <c r="C47" s="61"/>
      <c r="D47" s="61"/>
      <c r="E47" s="136"/>
      <c r="F47" s="61"/>
      <c r="G47" s="61"/>
      <c r="H47" s="61"/>
      <c r="I47" s="61"/>
      <c r="J47" s="61"/>
      <c r="K47" s="61"/>
    </row>
    <row r="48" spans="1:12" s="15" customFormat="1" ht="11.25">
      <c r="A48" s="43"/>
      <c r="B48" s="61"/>
      <c r="C48" s="61"/>
      <c r="D48" s="61"/>
      <c r="E48" s="136"/>
      <c r="F48" s="61"/>
      <c r="G48" s="61"/>
      <c r="H48" s="61"/>
      <c r="I48" s="61"/>
      <c r="J48" s="61"/>
      <c r="K48" s="61"/>
    </row>
    <row r="49" spans="1:11" s="15" customFormat="1" ht="11.25">
      <c r="A49" s="43"/>
      <c r="B49" s="61"/>
      <c r="C49" s="61"/>
      <c r="D49" s="61"/>
      <c r="E49" s="136"/>
      <c r="F49" s="61"/>
      <c r="G49" s="61"/>
      <c r="H49" s="61"/>
      <c r="I49" s="61"/>
      <c r="J49" s="61"/>
      <c r="K49" s="61"/>
    </row>
    <row r="50" spans="1:11" s="15" customFormat="1" ht="11.25">
      <c r="A50" s="43"/>
      <c r="B50" s="61"/>
      <c r="C50" s="61"/>
      <c r="D50" s="61"/>
      <c r="E50" s="136"/>
      <c r="F50" s="61"/>
      <c r="G50" s="61"/>
      <c r="H50" s="61"/>
      <c r="I50" s="61"/>
      <c r="J50" s="61"/>
      <c r="K50" s="61"/>
    </row>
    <row r="51" spans="1:11" s="15" customFormat="1" ht="11.25">
      <c r="A51" s="43"/>
      <c r="B51" s="61"/>
      <c r="C51" s="61"/>
      <c r="D51" s="61"/>
      <c r="E51" s="136"/>
      <c r="F51" s="61"/>
      <c r="G51" s="61"/>
      <c r="H51" s="61"/>
      <c r="I51" s="61"/>
      <c r="J51" s="61"/>
      <c r="K51" s="61"/>
    </row>
    <row r="52" spans="1:11" s="15" customFormat="1" ht="11.25">
      <c r="A52" s="43"/>
      <c r="B52" s="61"/>
      <c r="C52" s="61"/>
      <c r="D52" s="61"/>
      <c r="E52" s="136"/>
      <c r="F52" s="61"/>
      <c r="G52" s="61"/>
      <c r="H52" s="61"/>
      <c r="I52" s="61"/>
      <c r="J52" s="61"/>
      <c r="K52" s="61"/>
    </row>
    <row r="53" spans="1:11" s="15" customFormat="1" ht="11.25">
      <c r="A53" s="43"/>
      <c r="B53" s="61"/>
      <c r="C53" s="61"/>
      <c r="D53" s="61"/>
      <c r="E53" s="136"/>
      <c r="F53" s="61"/>
      <c r="G53" s="61"/>
      <c r="H53" s="61"/>
      <c r="I53" s="61"/>
      <c r="J53" s="61"/>
      <c r="K53" s="61"/>
    </row>
    <row r="54" spans="1:11" s="15" customFormat="1" ht="11.25">
      <c r="A54" s="43"/>
      <c r="B54" s="61"/>
      <c r="C54" s="61"/>
      <c r="D54" s="61"/>
      <c r="E54" s="136"/>
      <c r="F54" s="61"/>
      <c r="G54" s="61"/>
      <c r="H54" s="61"/>
      <c r="I54" s="61"/>
      <c r="J54" s="61"/>
      <c r="K54" s="61"/>
    </row>
    <row r="55" spans="1:11" s="15" customFormat="1" ht="11.25">
      <c r="A55" s="43"/>
      <c r="B55" s="61"/>
      <c r="C55" s="61"/>
      <c r="D55" s="61"/>
      <c r="E55" s="136"/>
      <c r="F55" s="61"/>
      <c r="G55" s="61"/>
      <c r="H55" s="61"/>
      <c r="I55" s="61"/>
      <c r="J55" s="61"/>
      <c r="K55" s="61"/>
    </row>
    <row r="56" spans="1:11" s="15" customFormat="1" ht="11.25">
      <c r="A56" s="43"/>
      <c r="B56" s="61"/>
      <c r="C56" s="61"/>
      <c r="D56" s="61"/>
      <c r="E56" s="136"/>
      <c r="F56" s="61"/>
      <c r="G56" s="61"/>
      <c r="H56" s="61"/>
      <c r="I56" s="61"/>
      <c r="J56" s="61"/>
      <c r="K56" s="61"/>
    </row>
    <row r="57" spans="1:11" s="15" customFormat="1" ht="11.25">
      <c r="A57" s="43"/>
      <c r="B57" s="61"/>
      <c r="C57" s="61"/>
      <c r="D57" s="61"/>
      <c r="E57" s="136"/>
      <c r="F57" s="61"/>
      <c r="G57" s="61"/>
      <c r="H57" s="61"/>
      <c r="I57" s="61"/>
      <c r="J57" s="61"/>
      <c r="K57" s="61"/>
    </row>
    <row r="58" spans="1:11" s="15" customFormat="1" ht="11.25">
      <c r="A58" s="43"/>
      <c r="B58" s="61"/>
      <c r="C58" s="61"/>
      <c r="D58" s="61"/>
      <c r="E58" s="136"/>
      <c r="F58" s="61"/>
      <c r="G58" s="61"/>
      <c r="H58" s="61"/>
      <c r="I58" s="61"/>
      <c r="J58" s="61"/>
      <c r="K58" s="61"/>
    </row>
    <row r="59" spans="1:11" s="15" customFormat="1" ht="11.25">
      <c r="A59" s="43"/>
      <c r="B59" s="61"/>
      <c r="C59" s="61"/>
      <c r="D59" s="61"/>
      <c r="E59" s="136"/>
      <c r="F59" s="61"/>
      <c r="G59" s="61"/>
      <c r="H59" s="61"/>
      <c r="I59" s="61"/>
      <c r="J59" s="61"/>
      <c r="K59" s="61"/>
    </row>
    <row r="60" spans="1:11" s="15" customFormat="1" ht="11.25">
      <c r="A60" s="43"/>
      <c r="B60" s="61"/>
      <c r="C60" s="61"/>
      <c r="D60" s="61"/>
      <c r="E60" s="136"/>
      <c r="F60" s="61"/>
      <c r="G60" s="61"/>
      <c r="H60" s="61"/>
      <c r="I60" s="61"/>
      <c r="J60" s="61"/>
      <c r="K60" s="61"/>
    </row>
    <row r="61" spans="1:11" s="15" customFormat="1" ht="11.25">
      <c r="A61" s="43"/>
      <c r="B61" s="61"/>
      <c r="C61" s="61"/>
      <c r="D61" s="61"/>
      <c r="E61" s="136"/>
      <c r="F61" s="61"/>
      <c r="G61" s="61"/>
      <c r="H61" s="61"/>
      <c r="I61" s="61"/>
      <c r="J61" s="61"/>
      <c r="K61" s="61"/>
    </row>
    <row r="62" spans="1:11" s="15" customFormat="1" ht="11.25">
      <c r="A62" s="43"/>
      <c r="B62" s="61"/>
      <c r="C62" s="61"/>
      <c r="D62" s="61"/>
      <c r="E62" s="136"/>
      <c r="F62" s="61"/>
      <c r="G62" s="61"/>
      <c r="H62" s="61"/>
      <c r="I62" s="61"/>
      <c r="J62" s="61"/>
      <c r="K62" s="61"/>
    </row>
    <row r="63" spans="1:11" s="15" customFormat="1" ht="11.25">
      <c r="A63" s="43"/>
      <c r="B63" s="61"/>
      <c r="C63" s="61"/>
      <c r="D63" s="61"/>
      <c r="E63" s="136"/>
      <c r="F63" s="61"/>
      <c r="G63" s="61"/>
      <c r="H63" s="61"/>
      <c r="I63" s="61"/>
      <c r="J63" s="61"/>
      <c r="K63" s="61"/>
    </row>
    <row r="64" spans="1:11" s="15" customFormat="1" ht="11.25">
      <c r="A64" s="43"/>
      <c r="B64" s="61"/>
      <c r="C64" s="61"/>
      <c r="D64" s="61"/>
      <c r="E64" s="136"/>
      <c r="F64" s="61"/>
      <c r="G64" s="61"/>
      <c r="H64" s="61"/>
      <c r="I64" s="61"/>
      <c r="J64" s="61"/>
      <c r="K64" s="61"/>
    </row>
    <row r="65" spans="1:11" s="15" customFormat="1" ht="11.25">
      <c r="A65" s="43"/>
      <c r="B65" s="61"/>
      <c r="C65" s="61"/>
      <c r="D65" s="61"/>
      <c r="E65" s="136"/>
      <c r="F65" s="61"/>
      <c r="G65" s="61"/>
      <c r="H65" s="61"/>
      <c r="I65" s="61"/>
      <c r="J65" s="61"/>
      <c r="K65" s="61"/>
    </row>
    <row r="66" spans="1:11" s="15" customFormat="1" ht="11.25">
      <c r="A66" s="43"/>
      <c r="B66" s="61"/>
      <c r="C66" s="61"/>
      <c r="D66" s="61"/>
      <c r="E66" s="136"/>
      <c r="F66" s="61"/>
      <c r="G66" s="61"/>
      <c r="H66" s="61"/>
      <c r="I66" s="61"/>
      <c r="J66" s="61"/>
      <c r="K66" s="61"/>
    </row>
    <row r="67" spans="1:11" s="15" customFormat="1" ht="11.25">
      <c r="A67" s="43"/>
      <c r="B67" s="61"/>
      <c r="C67" s="61"/>
      <c r="D67" s="61"/>
      <c r="E67" s="136"/>
      <c r="F67" s="61"/>
      <c r="G67" s="61"/>
      <c r="H67" s="61"/>
      <c r="I67" s="61"/>
      <c r="J67" s="61"/>
      <c r="K67" s="61"/>
    </row>
    <row r="68" spans="1:11" s="15" customFormat="1" ht="11.25">
      <c r="A68" s="43"/>
      <c r="B68" s="61"/>
      <c r="C68" s="61"/>
      <c r="D68" s="61"/>
      <c r="E68" s="136"/>
      <c r="F68" s="61"/>
      <c r="G68" s="61"/>
      <c r="H68" s="61"/>
      <c r="I68" s="61"/>
      <c r="J68" s="61"/>
      <c r="K68" s="61"/>
    </row>
    <row r="69" spans="1:11" s="15" customFormat="1" ht="11.25">
      <c r="A69" s="43"/>
      <c r="B69" s="61"/>
      <c r="C69" s="61"/>
      <c r="D69" s="61"/>
      <c r="E69" s="136"/>
      <c r="F69" s="61"/>
      <c r="G69" s="61"/>
      <c r="H69" s="61"/>
      <c r="I69" s="61"/>
      <c r="J69" s="61"/>
      <c r="K69" s="61"/>
    </row>
    <row r="70" spans="1:11" s="15" customFormat="1" ht="11.25">
      <c r="A70" s="43"/>
      <c r="B70" s="61"/>
      <c r="C70" s="61"/>
      <c r="D70" s="61"/>
      <c r="E70" s="136"/>
      <c r="F70" s="61"/>
      <c r="G70" s="61"/>
      <c r="H70" s="61"/>
      <c r="I70" s="61"/>
      <c r="J70" s="61"/>
      <c r="K70" s="61"/>
    </row>
    <row r="71" spans="1:11" s="15" customFormat="1" ht="11.25">
      <c r="A71" s="43"/>
      <c r="B71" s="61"/>
      <c r="C71" s="61"/>
      <c r="D71" s="61"/>
      <c r="E71" s="136"/>
      <c r="F71" s="61"/>
      <c r="G71" s="61"/>
      <c r="H71" s="61"/>
      <c r="I71" s="61"/>
      <c r="J71" s="61"/>
      <c r="K71" s="61"/>
    </row>
    <row r="72" spans="1:11" s="15" customFormat="1" ht="11.25">
      <c r="A72" s="43"/>
      <c r="B72" s="61"/>
      <c r="C72" s="61"/>
      <c r="D72" s="61"/>
      <c r="E72" s="136"/>
      <c r="F72" s="61"/>
      <c r="G72" s="61"/>
      <c r="H72" s="61"/>
      <c r="I72" s="61"/>
      <c r="J72" s="61"/>
      <c r="K72" s="61"/>
    </row>
    <row r="73" spans="1:11" s="15" customFormat="1" ht="11.25">
      <c r="A73" s="43"/>
      <c r="B73" s="61"/>
      <c r="C73" s="61"/>
      <c r="D73" s="61"/>
      <c r="E73" s="136"/>
      <c r="F73" s="61"/>
      <c r="G73" s="61"/>
      <c r="H73" s="61"/>
      <c r="I73" s="61"/>
      <c r="J73" s="61"/>
      <c r="K73" s="61"/>
    </row>
    <row r="74" spans="1:11" s="15" customFormat="1" ht="11.25">
      <c r="A74" s="43"/>
      <c r="B74" s="61"/>
      <c r="C74" s="61"/>
      <c r="D74" s="61"/>
      <c r="E74" s="136"/>
      <c r="F74" s="61"/>
      <c r="G74" s="61"/>
      <c r="H74" s="61"/>
      <c r="I74" s="61"/>
      <c r="J74" s="61"/>
      <c r="K74" s="61"/>
    </row>
    <row r="75" spans="1:11" s="15" customFormat="1" ht="11.25">
      <c r="A75" s="43"/>
      <c r="B75" s="61"/>
      <c r="C75" s="61"/>
      <c r="D75" s="61"/>
      <c r="E75" s="136"/>
      <c r="F75" s="61"/>
      <c r="G75" s="61"/>
      <c r="H75" s="61"/>
      <c r="I75" s="61"/>
      <c r="J75" s="61"/>
      <c r="K75" s="61"/>
    </row>
    <row r="76" spans="1:11" s="15" customFormat="1" ht="11.25">
      <c r="A76" s="43"/>
      <c r="B76" s="61"/>
      <c r="C76" s="61"/>
      <c r="D76" s="61"/>
      <c r="E76" s="136"/>
      <c r="F76" s="61"/>
      <c r="G76" s="61"/>
      <c r="H76" s="61"/>
      <c r="I76" s="61"/>
      <c r="J76" s="61"/>
      <c r="K76" s="61"/>
    </row>
    <row r="77" spans="1:11" s="15" customFormat="1" ht="11.25">
      <c r="A77" s="43"/>
      <c r="B77" s="61"/>
      <c r="C77" s="61"/>
      <c r="D77" s="61"/>
      <c r="E77" s="136"/>
      <c r="F77" s="61"/>
      <c r="G77" s="61"/>
      <c r="H77" s="61"/>
      <c r="I77" s="61"/>
      <c r="J77" s="61"/>
      <c r="K77" s="61"/>
    </row>
    <row r="78" spans="1:11" s="15" customFormat="1" ht="11.25">
      <c r="A78" s="43"/>
      <c r="B78" s="61"/>
      <c r="C78" s="61"/>
      <c r="D78" s="61"/>
      <c r="E78" s="136"/>
      <c r="F78" s="61"/>
      <c r="G78" s="61"/>
      <c r="H78" s="61"/>
      <c r="I78" s="61"/>
      <c r="J78" s="61"/>
      <c r="K78" s="61"/>
    </row>
    <row r="79" spans="1:11" s="15" customFormat="1" ht="11.25">
      <c r="A79" s="43"/>
      <c r="B79" s="61"/>
      <c r="C79" s="61"/>
      <c r="D79" s="61"/>
      <c r="E79" s="136"/>
      <c r="F79" s="61"/>
      <c r="G79" s="61"/>
      <c r="H79" s="61"/>
      <c r="I79" s="61"/>
      <c r="J79" s="61"/>
      <c r="K79" s="61"/>
    </row>
    <row r="80" spans="1:11" s="15" customFormat="1" ht="11.25">
      <c r="A80" s="43"/>
      <c r="B80" s="61"/>
      <c r="C80" s="61"/>
      <c r="D80" s="61"/>
      <c r="E80" s="136"/>
      <c r="F80" s="61"/>
      <c r="G80" s="61"/>
      <c r="H80" s="61"/>
      <c r="I80" s="61"/>
      <c r="J80" s="61"/>
      <c r="K80" s="61"/>
    </row>
    <row r="81" spans="1:11" s="15" customFormat="1" ht="11.25">
      <c r="A81" s="43"/>
      <c r="B81" s="61"/>
      <c r="C81" s="61"/>
      <c r="D81" s="61"/>
      <c r="E81" s="136"/>
      <c r="F81" s="61"/>
      <c r="G81" s="61"/>
      <c r="H81" s="61"/>
      <c r="I81" s="61"/>
      <c r="J81" s="61"/>
      <c r="K81" s="61"/>
    </row>
    <row r="82" spans="1:11" s="15" customFormat="1" ht="11.25">
      <c r="A82" s="43"/>
      <c r="B82" s="61"/>
      <c r="C82" s="61"/>
      <c r="D82" s="61"/>
      <c r="E82" s="136"/>
      <c r="F82" s="61"/>
      <c r="G82" s="61"/>
      <c r="H82" s="61"/>
      <c r="I82" s="61"/>
      <c r="J82" s="61"/>
      <c r="K82" s="61"/>
    </row>
    <row r="83" spans="1:11" s="15" customFormat="1" ht="11.25">
      <c r="A83" s="43"/>
      <c r="B83" s="61"/>
      <c r="C83" s="61"/>
      <c r="D83" s="61"/>
      <c r="E83" s="136"/>
      <c r="F83" s="61"/>
      <c r="G83" s="61"/>
      <c r="H83" s="61"/>
      <c r="I83" s="61"/>
      <c r="J83" s="61"/>
      <c r="K83" s="61"/>
    </row>
  </sheetData>
  <sheetProtection selectLockedCells="1"/>
  <mergeCells count="19">
    <mergeCell ref="A3:F3"/>
    <mergeCell ref="G3:L3"/>
    <mergeCell ref="D7:D10"/>
    <mergeCell ref="E7:E10"/>
    <mergeCell ref="F7:F10"/>
    <mergeCell ref="B7:B10"/>
    <mergeCell ref="C7:C10"/>
    <mergeCell ref="B6:F6"/>
    <mergeCell ref="G6:K6"/>
    <mergeCell ref="A6:A10"/>
    <mergeCell ref="J40:L40"/>
    <mergeCell ref="G4:K4"/>
    <mergeCell ref="G7:G10"/>
    <mergeCell ref="H7:H10"/>
    <mergeCell ref="I7:I10"/>
    <mergeCell ref="J7:J10"/>
    <mergeCell ref="K7:K10"/>
    <mergeCell ref="L6:L10"/>
    <mergeCell ref="K5:L5"/>
  </mergeCells>
  <phoneticPr fontId="5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34"/>
  <sheetViews>
    <sheetView tabSelected="1" view="pageBreakPreview" topLeftCell="AM1" zoomScaleNormal="70" zoomScaleSheetLayoutView="100" workbookViewId="0">
      <selection activeCell="AS15" sqref="AS15"/>
    </sheetView>
  </sheetViews>
  <sheetFormatPr defaultColWidth="8.75" defaultRowHeight="14.25"/>
  <cols>
    <col min="1" max="1" width="9.375" style="114" customWidth="1"/>
    <col min="2" max="5" width="10.625" style="114" customWidth="1"/>
    <col min="6" max="8" width="10.125" style="114" customWidth="1"/>
    <col min="9" max="9" width="8.125" style="114" customWidth="1"/>
    <col min="10" max="10" width="7.875" style="114" customWidth="1"/>
    <col min="11" max="11" width="8.125" style="114" customWidth="1"/>
    <col min="12" max="12" width="8" style="114" customWidth="1"/>
    <col min="13" max="13" width="8.75" style="114" customWidth="1"/>
    <col min="14" max="14" width="10.25" style="114" customWidth="1"/>
    <col min="15" max="15" width="13.75" style="114" customWidth="1"/>
    <col min="16" max="16" width="8.75" style="114" customWidth="1"/>
    <col min="17" max="17" width="8.75" style="110" customWidth="1"/>
    <col min="18" max="19" width="8.75" style="114" customWidth="1"/>
    <col min="20" max="20" width="14.125" style="114" customWidth="1"/>
    <col min="21" max="21" width="9.625" style="114" customWidth="1"/>
    <col min="22" max="22" width="9.25" style="114" customWidth="1"/>
    <col min="23" max="23" width="10.125" style="114" customWidth="1"/>
    <col min="24" max="24" width="10" style="114" customWidth="1"/>
    <col min="25" max="25" width="11.75" style="114" customWidth="1"/>
    <col min="26" max="26" width="7.625" style="114" customWidth="1"/>
    <col min="27" max="27" width="13.25" style="114" customWidth="1"/>
    <col min="28" max="28" width="8.75" style="114" customWidth="1"/>
    <col min="29" max="29" width="9" style="114" customWidth="1"/>
    <col min="30" max="30" width="8" style="114" customWidth="1"/>
    <col min="31" max="31" width="8.75" style="114" customWidth="1"/>
    <col min="32" max="32" width="10.125" style="114" customWidth="1"/>
    <col min="33" max="33" width="8.625" style="114" customWidth="1"/>
    <col min="34" max="34" width="8.25" style="110" customWidth="1"/>
    <col min="35" max="35" width="8.75" style="114" customWidth="1"/>
    <col min="36" max="36" width="11.625" style="114" customWidth="1"/>
    <col min="37" max="39" width="12.625" style="114" customWidth="1"/>
    <col min="40" max="40" width="11.625" style="114" customWidth="1"/>
    <col min="41" max="41" width="12.625" style="114" customWidth="1"/>
    <col min="42" max="43" width="16.625" style="114" customWidth="1"/>
    <col min="44" max="45" width="13.625" style="114" customWidth="1"/>
    <col min="46" max="46" width="13.125" style="114" customWidth="1"/>
    <col min="47" max="47" width="8.75" style="110" customWidth="1"/>
    <col min="48" max="48" width="8.75" style="114" customWidth="1"/>
    <col min="49" max="51" width="14.625" style="114" customWidth="1"/>
    <col min="52" max="53" width="14.875" style="114" customWidth="1"/>
    <col min="54" max="54" width="10.125" style="114" customWidth="1"/>
    <col min="55" max="55" width="10.625" style="114" customWidth="1"/>
    <col min="56" max="56" width="13.75" style="114" customWidth="1"/>
    <col min="57" max="57" width="8.75" style="114" customWidth="1"/>
    <col min="58" max="59" width="10.625" style="114" customWidth="1"/>
    <col min="60" max="60" width="9.125" style="114" customWidth="1"/>
    <col min="61" max="61" width="8.75" style="110" customWidth="1"/>
    <col min="62" max="16384" width="8.75" style="114"/>
  </cols>
  <sheetData>
    <row r="1" spans="1:61" s="112" customFormat="1" ht="14.1" customHeight="1">
      <c r="A1" s="102" t="s">
        <v>548</v>
      </c>
      <c r="B1" s="103"/>
      <c r="C1" s="103"/>
      <c r="Q1" s="104" t="s">
        <v>549</v>
      </c>
      <c r="R1" s="102" t="s">
        <v>550</v>
      </c>
      <c r="AH1" s="104" t="s">
        <v>551</v>
      </c>
      <c r="AI1" s="102" t="s">
        <v>552</v>
      </c>
      <c r="AU1" s="104" t="s">
        <v>553</v>
      </c>
      <c r="AV1" s="102" t="s">
        <v>554</v>
      </c>
      <c r="BI1" s="104" t="s">
        <v>555</v>
      </c>
    </row>
    <row r="2" spans="1:61" s="112" customFormat="1" ht="14.1" customHeight="1">
      <c r="D2" s="113"/>
      <c r="Q2" s="104"/>
      <c r="AH2" s="104"/>
      <c r="AU2" s="104"/>
      <c r="BI2" s="104"/>
    </row>
    <row r="3" spans="1:61" ht="4.1500000000000004" hidden="1" customHeight="1">
      <c r="Q3" s="114"/>
      <c r="AH3" s="114"/>
      <c r="AU3" s="114"/>
      <c r="BI3" s="114"/>
    </row>
    <row r="4" spans="1:61" s="115" customFormat="1" ht="20.100000000000001" customHeight="1">
      <c r="A4" s="576" t="s">
        <v>481</v>
      </c>
      <c r="B4" s="576"/>
      <c r="C4" s="576"/>
      <c r="D4" s="576"/>
      <c r="E4" s="576"/>
      <c r="F4" s="576"/>
      <c r="G4" s="576"/>
      <c r="H4" s="576"/>
      <c r="I4" s="576" t="s">
        <v>482</v>
      </c>
      <c r="J4" s="576"/>
      <c r="K4" s="576"/>
      <c r="L4" s="576"/>
      <c r="M4" s="576"/>
      <c r="N4" s="576"/>
      <c r="O4" s="576"/>
      <c r="P4" s="576"/>
      <c r="Q4" s="576"/>
      <c r="R4" s="576" t="s">
        <v>483</v>
      </c>
      <c r="S4" s="576"/>
      <c r="T4" s="576"/>
      <c r="U4" s="576"/>
      <c r="V4" s="576"/>
      <c r="W4" s="576"/>
      <c r="X4" s="576"/>
      <c r="Y4" s="576"/>
      <c r="Z4" s="665" t="s">
        <v>484</v>
      </c>
      <c r="AA4" s="665"/>
      <c r="AB4" s="665"/>
      <c r="AC4" s="665"/>
      <c r="AD4" s="665"/>
      <c r="AE4" s="665"/>
      <c r="AF4" s="665"/>
      <c r="AG4" s="665"/>
      <c r="AH4" s="665"/>
      <c r="AI4" s="665" t="s">
        <v>483</v>
      </c>
      <c r="AJ4" s="665"/>
      <c r="AK4" s="665"/>
      <c r="AL4" s="665"/>
      <c r="AM4" s="665"/>
      <c r="AN4" s="665"/>
      <c r="AO4" s="665"/>
      <c r="AP4" s="665" t="s">
        <v>484</v>
      </c>
      <c r="AQ4" s="665"/>
      <c r="AR4" s="665"/>
      <c r="AS4" s="665"/>
      <c r="AT4" s="665"/>
      <c r="AU4" s="665"/>
      <c r="AV4" s="665" t="s">
        <v>483</v>
      </c>
      <c r="AW4" s="665"/>
      <c r="AX4" s="665"/>
      <c r="AY4" s="665"/>
      <c r="AZ4" s="665"/>
      <c r="BA4" s="665"/>
      <c r="BB4" s="665" t="s">
        <v>484</v>
      </c>
      <c r="BC4" s="665"/>
      <c r="BD4" s="665"/>
      <c r="BE4" s="665"/>
      <c r="BF4" s="665"/>
      <c r="BG4" s="665"/>
      <c r="BH4" s="665"/>
      <c r="BI4" s="665"/>
    </row>
    <row r="5" spans="1:61" ht="24" customHeight="1">
      <c r="A5" s="218"/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114"/>
      <c r="R5" s="218"/>
      <c r="S5" s="218"/>
      <c r="AH5" s="114"/>
      <c r="AI5" s="218"/>
      <c r="AU5" s="114"/>
      <c r="AV5" s="218"/>
      <c r="BI5" s="114"/>
    </row>
    <row r="6" spans="1:61" s="112" customFormat="1" ht="18" customHeight="1" thickBot="1">
      <c r="A6" s="105" t="s">
        <v>149</v>
      </c>
      <c r="B6" s="106"/>
      <c r="C6" s="106"/>
      <c r="D6" s="106"/>
      <c r="E6" s="106"/>
      <c r="F6" s="106"/>
      <c r="G6" s="106"/>
      <c r="H6" s="106"/>
      <c r="Q6" s="107" t="s">
        <v>149</v>
      </c>
      <c r="R6" s="105" t="s">
        <v>149</v>
      </c>
      <c r="AH6" s="107" t="s">
        <v>149</v>
      </c>
      <c r="AI6" s="105" t="s">
        <v>149</v>
      </c>
      <c r="AU6" s="107" t="s">
        <v>149</v>
      </c>
      <c r="AV6" s="105" t="s">
        <v>149</v>
      </c>
      <c r="BI6" s="107" t="s">
        <v>149</v>
      </c>
    </row>
    <row r="7" spans="1:61" s="112" customFormat="1" ht="15" customHeight="1">
      <c r="A7" s="584" t="s">
        <v>152</v>
      </c>
      <c r="B7" s="587" t="s">
        <v>153</v>
      </c>
      <c r="C7" s="577" t="s">
        <v>135</v>
      </c>
      <c r="D7" s="565"/>
      <c r="E7" s="565"/>
      <c r="F7" s="579" t="s">
        <v>154</v>
      </c>
      <c r="G7" s="579"/>
      <c r="H7" s="580"/>
      <c r="I7" s="564" t="s">
        <v>155</v>
      </c>
      <c r="J7" s="565"/>
      <c r="K7" s="565"/>
      <c r="L7" s="577" t="s">
        <v>156</v>
      </c>
      <c r="M7" s="577"/>
      <c r="N7" s="577"/>
      <c r="O7" s="577"/>
      <c r="P7" s="577"/>
      <c r="Q7" s="633" t="s">
        <v>124</v>
      </c>
      <c r="R7" s="584" t="s">
        <v>152</v>
      </c>
      <c r="S7" s="593" t="s">
        <v>157</v>
      </c>
      <c r="T7" s="594"/>
      <c r="U7" s="594"/>
      <c r="V7" s="594"/>
      <c r="W7" s="594"/>
      <c r="X7" s="594"/>
      <c r="Y7" s="595"/>
      <c r="Z7" s="652" t="s">
        <v>158</v>
      </c>
      <c r="AA7" s="653"/>
      <c r="AB7" s="653"/>
      <c r="AC7" s="653"/>
      <c r="AD7" s="658" t="s">
        <v>136</v>
      </c>
      <c r="AE7" s="658"/>
      <c r="AF7" s="658"/>
      <c r="AG7" s="658"/>
      <c r="AH7" s="633" t="s">
        <v>124</v>
      </c>
      <c r="AI7" s="584" t="s">
        <v>152</v>
      </c>
      <c r="AJ7" s="577" t="s">
        <v>137</v>
      </c>
      <c r="AK7" s="565"/>
      <c r="AL7" s="565"/>
      <c r="AM7" s="606"/>
      <c r="AN7" s="624" t="s">
        <v>9</v>
      </c>
      <c r="AO7" s="625"/>
      <c r="AP7" s="625"/>
      <c r="AQ7" s="625"/>
      <c r="AR7" s="625"/>
      <c r="AS7" s="625"/>
      <c r="AT7" s="626"/>
      <c r="AU7" s="633" t="s">
        <v>124</v>
      </c>
      <c r="AV7" s="584" t="s">
        <v>152</v>
      </c>
      <c r="AW7" s="636" t="s">
        <v>138</v>
      </c>
      <c r="AX7" s="637"/>
      <c r="AY7" s="637"/>
      <c r="AZ7" s="637"/>
      <c r="BA7" s="637"/>
      <c r="BB7" s="643" t="s">
        <v>159</v>
      </c>
      <c r="BC7" s="644"/>
      <c r="BD7" s="645"/>
      <c r="BE7" s="650" t="s">
        <v>160</v>
      </c>
      <c r="BF7" s="644"/>
      <c r="BG7" s="644"/>
      <c r="BH7" s="644"/>
      <c r="BI7" s="633" t="s">
        <v>124</v>
      </c>
    </row>
    <row r="8" spans="1:61" s="112" customFormat="1" ht="15" customHeight="1">
      <c r="A8" s="585"/>
      <c r="B8" s="588"/>
      <c r="C8" s="578"/>
      <c r="D8" s="567"/>
      <c r="E8" s="567"/>
      <c r="F8" s="581"/>
      <c r="G8" s="582"/>
      <c r="H8" s="583"/>
      <c r="I8" s="566"/>
      <c r="J8" s="567"/>
      <c r="K8" s="567"/>
      <c r="L8" s="616"/>
      <c r="M8" s="574"/>
      <c r="N8" s="574"/>
      <c r="O8" s="574"/>
      <c r="P8" s="574"/>
      <c r="Q8" s="634"/>
      <c r="R8" s="585"/>
      <c r="S8" s="596"/>
      <c r="T8" s="597"/>
      <c r="U8" s="597"/>
      <c r="V8" s="597"/>
      <c r="W8" s="597"/>
      <c r="X8" s="597"/>
      <c r="Y8" s="598"/>
      <c r="Z8" s="654"/>
      <c r="AA8" s="572"/>
      <c r="AB8" s="572"/>
      <c r="AC8" s="572"/>
      <c r="AD8" s="659"/>
      <c r="AE8" s="571"/>
      <c r="AF8" s="571"/>
      <c r="AG8" s="571"/>
      <c r="AH8" s="634"/>
      <c r="AI8" s="585"/>
      <c r="AJ8" s="578"/>
      <c r="AK8" s="567"/>
      <c r="AL8" s="567"/>
      <c r="AM8" s="607"/>
      <c r="AN8" s="627"/>
      <c r="AO8" s="628"/>
      <c r="AP8" s="628"/>
      <c r="AQ8" s="628"/>
      <c r="AR8" s="628"/>
      <c r="AS8" s="628"/>
      <c r="AT8" s="629"/>
      <c r="AU8" s="634"/>
      <c r="AV8" s="585"/>
      <c r="AW8" s="638"/>
      <c r="AX8" s="639"/>
      <c r="AY8" s="639"/>
      <c r="AZ8" s="639"/>
      <c r="BA8" s="639"/>
      <c r="BB8" s="646"/>
      <c r="BC8" s="646"/>
      <c r="BD8" s="647"/>
      <c r="BE8" s="651"/>
      <c r="BF8" s="646"/>
      <c r="BG8" s="646"/>
      <c r="BH8" s="646"/>
      <c r="BI8" s="634"/>
    </row>
    <row r="9" spans="1:61" s="112" customFormat="1" ht="29.45" customHeight="1">
      <c r="A9" s="585"/>
      <c r="B9" s="588"/>
      <c r="C9" s="590" t="s">
        <v>161</v>
      </c>
      <c r="D9" s="591" t="s">
        <v>162</v>
      </c>
      <c r="E9" s="591" t="s">
        <v>163</v>
      </c>
      <c r="F9" s="663"/>
      <c r="G9" s="574" t="s">
        <v>139</v>
      </c>
      <c r="H9" s="608" t="s">
        <v>140</v>
      </c>
      <c r="I9" s="568"/>
      <c r="J9" s="571" t="s">
        <v>141</v>
      </c>
      <c r="K9" s="574" t="s">
        <v>142</v>
      </c>
      <c r="L9" s="590"/>
      <c r="M9" s="574" t="s">
        <v>164</v>
      </c>
      <c r="N9" s="571" t="s">
        <v>186</v>
      </c>
      <c r="O9" s="574" t="s">
        <v>185</v>
      </c>
      <c r="P9" s="574" t="s">
        <v>165</v>
      </c>
      <c r="Q9" s="634"/>
      <c r="R9" s="585"/>
      <c r="S9" s="599"/>
      <c r="T9" s="574" t="s">
        <v>0</v>
      </c>
      <c r="U9" s="574" t="s">
        <v>166</v>
      </c>
      <c r="V9" s="571" t="s">
        <v>167</v>
      </c>
      <c r="W9" s="574" t="s">
        <v>168</v>
      </c>
      <c r="X9" s="591" t="s">
        <v>169</v>
      </c>
      <c r="Y9" s="604" t="s">
        <v>170</v>
      </c>
      <c r="Z9" s="655"/>
      <c r="AA9" s="574" t="s">
        <v>171</v>
      </c>
      <c r="AB9" s="574" t="s">
        <v>1</v>
      </c>
      <c r="AC9" s="574" t="s">
        <v>172</v>
      </c>
      <c r="AD9" s="660"/>
      <c r="AE9" s="574" t="s">
        <v>173</v>
      </c>
      <c r="AF9" s="574" t="s">
        <v>174</v>
      </c>
      <c r="AG9" s="571" t="s">
        <v>175</v>
      </c>
      <c r="AH9" s="634"/>
      <c r="AI9" s="585"/>
      <c r="AJ9" s="610"/>
      <c r="AK9" s="574" t="s">
        <v>176</v>
      </c>
      <c r="AL9" s="574" t="s">
        <v>2</v>
      </c>
      <c r="AM9" s="608" t="s">
        <v>3</v>
      </c>
      <c r="AN9" s="630"/>
      <c r="AO9" s="631" t="s">
        <v>177</v>
      </c>
      <c r="AP9" s="614" t="s">
        <v>7</v>
      </c>
      <c r="AQ9" s="612" t="s">
        <v>6</v>
      </c>
      <c r="AR9" s="612" t="s">
        <v>4</v>
      </c>
      <c r="AS9" s="612" t="s">
        <v>5</v>
      </c>
      <c r="AT9" s="622" t="s">
        <v>178</v>
      </c>
      <c r="AU9" s="634"/>
      <c r="AV9" s="585"/>
      <c r="AW9" s="108"/>
      <c r="AX9" s="616" t="s">
        <v>143</v>
      </c>
      <c r="AY9" s="640" t="s">
        <v>144</v>
      </c>
      <c r="AZ9" s="616" t="s">
        <v>145</v>
      </c>
      <c r="BA9" s="619" t="s">
        <v>179</v>
      </c>
      <c r="BB9" s="641"/>
      <c r="BC9" s="616" t="s">
        <v>180</v>
      </c>
      <c r="BD9" s="619" t="s">
        <v>181</v>
      </c>
      <c r="BE9" s="617"/>
      <c r="BF9" s="616" t="s">
        <v>8</v>
      </c>
      <c r="BG9" s="616" t="s">
        <v>182</v>
      </c>
      <c r="BH9" s="619" t="s">
        <v>146</v>
      </c>
      <c r="BI9" s="634"/>
    </row>
    <row r="10" spans="1:61" s="112" customFormat="1" ht="29.45" customHeight="1">
      <c r="A10" s="585"/>
      <c r="B10" s="588"/>
      <c r="C10" s="591"/>
      <c r="D10" s="591"/>
      <c r="E10" s="591"/>
      <c r="F10" s="582"/>
      <c r="G10" s="574"/>
      <c r="H10" s="608"/>
      <c r="I10" s="569"/>
      <c r="J10" s="572"/>
      <c r="K10" s="574"/>
      <c r="L10" s="591"/>
      <c r="M10" s="574"/>
      <c r="N10" s="571"/>
      <c r="O10" s="574"/>
      <c r="P10" s="574"/>
      <c r="Q10" s="634"/>
      <c r="R10" s="585"/>
      <c r="S10" s="600"/>
      <c r="T10" s="574"/>
      <c r="U10" s="567"/>
      <c r="V10" s="571"/>
      <c r="W10" s="574"/>
      <c r="X10" s="591"/>
      <c r="Y10" s="604"/>
      <c r="Z10" s="656"/>
      <c r="AA10" s="574"/>
      <c r="AB10" s="574"/>
      <c r="AC10" s="574"/>
      <c r="AD10" s="574"/>
      <c r="AE10" s="574"/>
      <c r="AF10" s="574"/>
      <c r="AG10" s="572"/>
      <c r="AH10" s="634"/>
      <c r="AI10" s="585"/>
      <c r="AJ10" s="610"/>
      <c r="AK10" s="567"/>
      <c r="AL10" s="574"/>
      <c r="AM10" s="608"/>
      <c r="AN10" s="612"/>
      <c r="AO10" s="631"/>
      <c r="AP10" s="614"/>
      <c r="AQ10" s="612"/>
      <c r="AR10" s="612"/>
      <c r="AS10" s="612"/>
      <c r="AT10" s="622"/>
      <c r="AU10" s="634"/>
      <c r="AV10" s="585"/>
      <c r="AW10" s="108"/>
      <c r="AX10" s="617"/>
      <c r="AY10" s="641"/>
      <c r="AZ10" s="617"/>
      <c r="BA10" s="620"/>
      <c r="BB10" s="641"/>
      <c r="BC10" s="648"/>
      <c r="BD10" s="620"/>
      <c r="BE10" s="617"/>
      <c r="BF10" s="617"/>
      <c r="BG10" s="617"/>
      <c r="BH10" s="620"/>
      <c r="BI10" s="634"/>
    </row>
    <row r="11" spans="1:61" s="112" customFormat="1" ht="29.45" customHeight="1">
      <c r="A11" s="586"/>
      <c r="B11" s="589"/>
      <c r="C11" s="592"/>
      <c r="D11" s="592"/>
      <c r="E11" s="592"/>
      <c r="F11" s="664"/>
      <c r="G11" s="575"/>
      <c r="H11" s="609"/>
      <c r="I11" s="570"/>
      <c r="J11" s="573"/>
      <c r="K11" s="575"/>
      <c r="L11" s="592"/>
      <c r="M11" s="575"/>
      <c r="N11" s="603"/>
      <c r="O11" s="575"/>
      <c r="P11" s="575"/>
      <c r="Q11" s="635"/>
      <c r="R11" s="586"/>
      <c r="S11" s="601"/>
      <c r="T11" s="575"/>
      <c r="U11" s="602"/>
      <c r="V11" s="603"/>
      <c r="W11" s="575"/>
      <c r="X11" s="592"/>
      <c r="Y11" s="605"/>
      <c r="Z11" s="657"/>
      <c r="AA11" s="575"/>
      <c r="AB11" s="575"/>
      <c r="AC11" s="575"/>
      <c r="AD11" s="575"/>
      <c r="AE11" s="575"/>
      <c r="AF11" s="575"/>
      <c r="AG11" s="573"/>
      <c r="AH11" s="635"/>
      <c r="AI11" s="586"/>
      <c r="AJ11" s="611"/>
      <c r="AK11" s="602"/>
      <c r="AL11" s="575"/>
      <c r="AM11" s="609"/>
      <c r="AN11" s="613"/>
      <c r="AO11" s="632"/>
      <c r="AP11" s="615"/>
      <c r="AQ11" s="613"/>
      <c r="AR11" s="613"/>
      <c r="AS11" s="613"/>
      <c r="AT11" s="623"/>
      <c r="AU11" s="635"/>
      <c r="AV11" s="586"/>
      <c r="AW11" s="109"/>
      <c r="AX11" s="618"/>
      <c r="AY11" s="642"/>
      <c r="AZ11" s="618"/>
      <c r="BA11" s="621"/>
      <c r="BB11" s="642"/>
      <c r="BC11" s="649"/>
      <c r="BD11" s="621"/>
      <c r="BE11" s="618"/>
      <c r="BF11" s="618"/>
      <c r="BG11" s="618"/>
      <c r="BH11" s="621"/>
      <c r="BI11" s="635"/>
    </row>
    <row r="12" spans="1:61" s="165" customFormat="1" ht="22.9" customHeight="1">
      <c r="A12" s="171" t="s">
        <v>130</v>
      </c>
      <c r="B12" s="794">
        <v>1000</v>
      </c>
      <c r="C12" s="794">
        <v>149.30000000000001</v>
      </c>
      <c r="D12" s="794">
        <v>139.9</v>
      </c>
      <c r="E12" s="794">
        <v>9.4</v>
      </c>
      <c r="F12" s="794">
        <v>12.7</v>
      </c>
      <c r="G12" s="794">
        <v>3.8</v>
      </c>
      <c r="H12" s="794">
        <v>8.9</v>
      </c>
      <c r="I12" s="794">
        <v>66.5</v>
      </c>
      <c r="J12" s="794">
        <v>57.5</v>
      </c>
      <c r="K12" s="794">
        <v>9</v>
      </c>
      <c r="L12" s="794">
        <v>127</v>
      </c>
      <c r="M12" s="794">
        <v>44</v>
      </c>
      <c r="N12" s="794">
        <v>9.1999999999999993</v>
      </c>
      <c r="O12" s="794">
        <v>19.5</v>
      </c>
      <c r="P12" s="794">
        <v>54.3</v>
      </c>
      <c r="Q12" s="166" t="s">
        <v>148</v>
      </c>
      <c r="R12" s="171" t="s">
        <v>130</v>
      </c>
      <c r="S12" s="794">
        <v>39.9</v>
      </c>
      <c r="T12" s="794">
        <v>7</v>
      </c>
      <c r="U12" s="794">
        <v>3.3</v>
      </c>
      <c r="V12" s="794">
        <v>14.4</v>
      </c>
      <c r="W12" s="794">
        <v>4.5</v>
      </c>
      <c r="X12" s="794">
        <v>2</v>
      </c>
      <c r="Y12" s="794">
        <v>8.6999999999999993</v>
      </c>
      <c r="Z12" s="794">
        <v>75.900000000000006</v>
      </c>
      <c r="AA12" s="794">
        <v>28.8</v>
      </c>
      <c r="AB12" s="794">
        <v>35.9</v>
      </c>
      <c r="AC12" s="794">
        <v>11.2</v>
      </c>
      <c r="AD12" s="794">
        <v>126.4</v>
      </c>
      <c r="AE12" s="794">
        <v>29.2</v>
      </c>
      <c r="AF12" s="794">
        <v>79.400000000000006</v>
      </c>
      <c r="AG12" s="794">
        <v>17.8</v>
      </c>
      <c r="AH12" s="166" t="s">
        <v>148</v>
      </c>
      <c r="AI12" s="171" t="s">
        <v>130</v>
      </c>
      <c r="AJ12" s="794">
        <v>60</v>
      </c>
      <c r="AK12" s="794">
        <v>0.1</v>
      </c>
      <c r="AL12" s="794">
        <v>0.5</v>
      </c>
      <c r="AM12" s="794">
        <v>59.4</v>
      </c>
      <c r="AN12" s="794">
        <v>49.3</v>
      </c>
      <c r="AO12" s="794">
        <v>10.6</v>
      </c>
      <c r="AP12" s="794">
        <v>0.5</v>
      </c>
      <c r="AQ12" s="794">
        <v>7.2</v>
      </c>
      <c r="AR12" s="794">
        <v>15.8</v>
      </c>
      <c r="AS12" s="794">
        <v>10.6</v>
      </c>
      <c r="AT12" s="793">
        <v>4.5999999999999996</v>
      </c>
      <c r="AU12" s="166" t="s">
        <v>148</v>
      </c>
      <c r="AV12" s="171" t="s">
        <v>130</v>
      </c>
      <c r="AW12" s="404">
        <v>115.7</v>
      </c>
      <c r="AX12" s="404">
        <v>6.2</v>
      </c>
      <c r="AY12" s="404">
        <v>5.7</v>
      </c>
      <c r="AZ12" s="404">
        <v>36.200000000000003</v>
      </c>
      <c r="BA12" s="404">
        <v>67.599999999999994</v>
      </c>
      <c r="BB12" s="794">
        <v>120</v>
      </c>
      <c r="BC12" s="794">
        <v>117.8</v>
      </c>
      <c r="BD12" s="794">
        <v>2.2000000000000002</v>
      </c>
      <c r="BE12" s="794">
        <v>57.3</v>
      </c>
      <c r="BF12" s="794">
        <v>30.8</v>
      </c>
      <c r="BG12" s="794">
        <v>5.2</v>
      </c>
      <c r="BH12" s="794">
        <v>21.3</v>
      </c>
      <c r="BI12" s="166" t="s">
        <v>148</v>
      </c>
    </row>
    <row r="13" spans="1:61" s="174" customFormat="1" ht="15" customHeight="1">
      <c r="A13" s="172"/>
      <c r="B13" s="402"/>
      <c r="C13" s="402"/>
      <c r="D13" s="402"/>
      <c r="E13" s="402"/>
      <c r="F13" s="402"/>
      <c r="G13" s="402"/>
      <c r="H13" s="402"/>
      <c r="I13" s="402"/>
      <c r="J13" s="402"/>
      <c r="K13" s="402"/>
      <c r="L13" s="402"/>
      <c r="M13" s="402"/>
      <c r="N13" s="402"/>
      <c r="O13" s="402"/>
      <c r="P13" s="402"/>
      <c r="Q13" s="167"/>
      <c r="R13" s="172"/>
      <c r="S13" s="402"/>
      <c r="T13" s="402"/>
      <c r="U13" s="402"/>
      <c r="V13" s="402"/>
      <c r="W13" s="402"/>
      <c r="X13" s="402"/>
      <c r="Y13" s="402"/>
      <c r="Z13" s="402"/>
      <c r="AA13" s="402"/>
      <c r="AB13" s="402"/>
      <c r="AC13" s="402"/>
      <c r="AD13" s="402"/>
      <c r="AE13" s="402"/>
      <c r="AF13" s="402"/>
      <c r="AG13" s="402"/>
      <c r="AH13" s="167"/>
      <c r="AI13" s="172"/>
      <c r="AJ13" s="402"/>
      <c r="AK13" s="402"/>
      <c r="AL13" s="402"/>
      <c r="AM13" s="402"/>
      <c r="AN13" s="402"/>
      <c r="AO13" s="402"/>
      <c r="AP13" s="402"/>
      <c r="AQ13" s="402"/>
      <c r="AR13" s="402"/>
      <c r="AS13" s="402"/>
      <c r="AT13" s="402"/>
      <c r="AU13" s="167"/>
      <c r="AV13" s="172"/>
      <c r="AW13" s="173"/>
      <c r="AX13" s="405"/>
      <c r="AY13" s="405"/>
      <c r="AZ13" s="405"/>
      <c r="BA13" s="405"/>
      <c r="BB13" s="402"/>
      <c r="BC13" s="402"/>
      <c r="BD13" s="402"/>
      <c r="BE13" s="402"/>
      <c r="BF13" s="402"/>
      <c r="BG13" s="402"/>
      <c r="BH13" s="402"/>
      <c r="BI13" s="167"/>
    </row>
    <row r="14" spans="1:61" s="176" customFormat="1" ht="23.1" customHeight="1">
      <c r="A14" s="175" t="s">
        <v>150</v>
      </c>
      <c r="B14" s="795">
        <v>96.933000000000007</v>
      </c>
      <c r="C14" s="795">
        <v>92.888999999999996</v>
      </c>
      <c r="D14" s="795">
        <v>92.626999999999995</v>
      </c>
      <c r="E14" s="795">
        <v>96.998999999999995</v>
      </c>
      <c r="F14" s="795">
        <v>99.552999999999997</v>
      </c>
      <c r="G14" s="795">
        <v>98.323999999999998</v>
      </c>
      <c r="H14" s="795">
        <v>100</v>
      </c>
      <c r="I14" s="795">
        <v>96.923000000000002</v>
      </c>
      <c r="J14" s="795">
        <v>96.635999999999996</v>
      </c>
      <c r="K14" s="795">
        <v>98.96</v>
      </c>
      <c r="L14" s="795">
        <v>97.881</v>
      </c>
      <c r="M14" s="795">
        <v>99.82</v>
      </c>
      <c r="N14" s="795">
        <v>98.171999999999997</v>
      </c>
      <c r="O14" s="795">
        <v>99.772000000000006</v>
      </c>
      <c r="P14" s="795">
        <v>94.781999999999996</v>
      </c>
      <c r="Q14" s="167" t="s">
        <v>22</v>
      </c>
      <c r="R14" s="175" t="s">
        <v>150</v>
      </c>
      <c r="S14" s="795">
        <v>99.156999999999996</v>
      </c>
      <c r="T14" s="795">
        <v>98.438999999999993</v>
      </c>
      <c r="U14" s="795">
        <v>97.84</v>
      </c>
      <c r="V14" s="795">
        <v>100.643</v>
      </c>
      <c r="W14" s="795">
        <v>99.944000000000003</v>
      </c>
      <c r="X14" s="795">
        <v>99.183000000000007</v>
      </c>
      <c r="Y14" s="795">
        <v>97.626000000000005</v>
      </c>
      <c r="Z14" s="795">
        <v>98.230999999999995</v>
      </c>
      <c r="AA14" s="795">
        <v>99.391000000000005</v>
      </c>
      <c r="AB14" s="795">
        <v>97.435000000000002</v>
      </c>
      <c r="AC14" s="795">
        <v>97.18</v>
      </c>
      <c r="AD14" s="795">
        <v>94.768000000000001</v>
      </c>
      <c r="AE14" s="795">
        <v>98.275000000000006</v>
      </c>
      <c r="AF14" s="795">
        <v>92.704999999999998</v>
      </c>
      <c r="AG14" s="795">
        <v>97.542000000000002</v>
      </c>
      <c r="AH14" s="167" t="s">
        <v>22</v>
      </c>
      <c r="AI14" s="175" t="s">
        <v>150</v>
      </c>
      <c r="AJ14" s="795">
        <v>101.01900000000001</v>
      </c>
      <c r="AK14" s="795">
        <v>100</v>
      </c>
      <c r="AL14" s="795">
        <v>101.80200000000001</v>
      </c>
      <c r="AM14" s="795">
        <v>100.94</v>
      </c>
      <c r="AN14" s="795">
        <v>99.637</v>
      </c>
      <c r="AO14" s="795">
        <v>114.21599999999999</v>
      </c>
      <c r="AP14" s="795">
        <v>98.581999999999994</v>
      </c>
      <c r="AQ14" s="795">
        <v>98.138000000000005</v>
      </c>
      <c r="AR14" s="795">
        <v>98.754000000000005</v>
      </c>
      <c r="AS14" s="795">
        <v>97.486000000000004</v>
      </c>
      <c r="AT14" s="795">
        <v>96.001999999999995</v>
      </c>
      <c r="AU14" s="167" t="s">
        <v>22</v>
      </c>
      <c r="AV14" s="175" t="s">
        <v>150</v>
      </c>
      <c r="AW14" s="400">
        <v>98.978999999999999</v>
      </c>
      <c r="AX14" s="406">
        <v>95.376000000000005</v>
      </c>
      <c r="AY14" s="406">
        <v>100</v>
      </c>
      <c r="AZ14" s="406">
        <v>99.721000000000004</v>
      </c>
      <c r="BA14" s="406">
        <v>99.197000000000003</v>
      </c>
      <c r="BB14" s="795">
        <v>97.558000000000007</v>
      </c>
      <c r="BC14" s="795">
        <v>97.558000000000007</v>
      </c>
      <c r="BD14" s="795">
        <v>97.350999999999999</v>
      </c>
      <c r="BE14" s="795">
        <v>96.989000000000004</v>
      </c>
      <c r="BF14" s="795">
        <v>97.617999999999995</v>
      </c>
      <c r="BG14" s="795">
        <v>90.341999999999999</v>
      </c>
      <c r="BH14" s="795">
        <v>100.465</v>
      </c>
      <c r="BI14" s="167" t="s">
        <v>22</v>
      </c>
    </row>
    <row r="15" spans="1:61" s="176" customFormat="1" ht="23.1" customHeight="1">
      <c r="A15" s="175" t="s">
        <v>151</v>
      </c>
      <c r="B15" s="795">
        <v>100</v>
      </c>
      <c r="C15" s="795">
        <v>100</v>
      </c>
      <c r="D15" s="795">
        <v>100</v>
      </c>
      <c r="E15" s="795">
        <v>100</v>
      </c>
      <c r="F15" s="795">
        <v>100</v>
      </c>
      <c r="G15" s="795">
        <v>100</v>
      </c>
      <c r="H15" s="795">
        <v>100</v>
      </c>
      <c r="I15" s="795">
        <v>100</v>
      </c>
      <c r="J15" s="795">
        <v>100</v>
      </c>
      <c r="K15" s="795">
        <v>100</v>
      </c>
      <c r="L15" s="795">
        <v>100</v>
      </c>
      <c r="M15" s="795">
        <v>100</v>
      </c>
      <c r="N15" s="795">
        <v>100</v>
      </c>
      <c r="O15" s="795">
        <v>100</v>
      </c>
      <c r="P15" s="795">
        <v>100</v>
      </c>
      <c r="Q15" s="167" t="s">
        <v>23</v>
      </c>
      <c r="R15" s="175" t="s">
        <v>151</v>
      </c>
      <c r="S15" s="795">
        <v>100</v>
      </c>
      <c r="T15" s="795">
        <v>100</v>
      </c>
      <c r="U15" s="795">
        <v>100</v>
      </c>
      <c r="V15" s="795">
        <v>100</v>
      </c>
      <c r="W15" s="795">
        <v>100</v>
      </c>
      <c r="X15" s="795">
        <v>100</v>
      </c>
      <c r="Y15" s="795">
        <v>100</v>
      </c>
      <c r="Z15" s="795">
        <v>100</v>
      </c>
      <c r="AA15" s="795">
        <v>100</v>
      </c>
      <c r="AB15" s="795">
        <v>100</v>
      </c>
      <c r="AC15" s="795">
        <v>100</v>
      </c>
      <c r="AD15" s="795">
        <v>100</v>
      </c>
      <c r="AE15" s="795">
        <v>100</v>
      </c>
      <c r="AF15" s="795">
        <v>100</v>
      </c>
      <c r="AG15" s="795">
        <v>100</v>
      </c>
      <c r="AH15" s="167" t="s">
        <v>23</v>
      </c>
      <c r="AI15" s="175" t="s">
        <v>151</v>
      </c>
      <c r="AJ15" s="795">
        <v>100.1</v>
      </c>
      <c r="AK15" s="795">
        <v>100</v>
      </c>
      <c r="AL15" s="795">
        <v>100</v>
      </c>
      <c r="AM15" s="795">
        <v>100.1</v>
      </c>
      <c r="AN15" s="795">
        <v>100</v>
      </c>
      <c r="AO15" s="795">
        <v>100</v>
      </c>
      <c r="AP15" s="795">
        <v>100</v>
      </c>
      <c r="AQ15" s="795">
        <v>100</v>
      </c>
      <c r="AR15" s="795">
        <v>100</v>
      </c>
      <c r="AS15" s="795">
        <v>100</v>
      </c>
      <c r="AT15" s="795">
        <v>100</v>
      </c>
      <c r="AU15" s="167" t="s">
        <v>23</v>
      </c>
      <c r="AV15" s="175" t="s">
        <v>151</v>
      </c>
      <c r="AW15" s="400">
        <v>100</v>
      </c>
      <c r="AX15" s="406">
        <v>100</v>
      </c>
      <c r="AY15" s="406">
        <v>100</v>
      </c>
      <c r="AZ15" s="406">
        <v>100</v>
      </c>
      <c r="BA15" s="406">
        <v>100</v>
      </c>
      <c r="BB15" s="795">
        <v>100</v>
      </c>
      <c r="BC15" s="795">
        <v>100</v>
      </c>
      <c r="BD15" s="795">
        <v>100</v>
      </c>
      <c r="BE15" s="795">
        <v>100</v>
      </c>
      <c r="BF15" s="795">
        <v>100</v>
      </c>
      <c r="BG15" s="795">
        <v>100</v>
      </c>
      <c r="BH15" s="795">
        <v>100</v>
      </c>
      <c r="BI15" s="167" t="s">
        <v>23</v>
      </c>
    </row>
    <row r="16" spans="1:61" s="176" customFormat="1" ht="23.1" customHeight="1">
      <c r="A16" s="175" t="s">
        <v>187</v>
      </c>
      <c r="B16" s="795">
        <v>104.25833333333334</v>
      </c>
      <c r="C16" s="795">
        <v>108.85833333333333</v>
      </c>
      <c r="D16" s="795">
        <v>109.01666666666667</v>
      </c>
      <c r="E16" s="795">
        <v>106.64999999999999</v>
      </c>
      <c r="F16" s="795">
        <v>100.92500000000001</v>
      </c>
      <c r="G16" s="795">
        <v>100.05000000000001</v>
      </c>
      <c r="H16" s="795">
        <v>101.33333333333333</v>
      </c>
      <c r="I16" s="795">
        <v>103.23333333333333</v>
      </c>
      <c r="J16" s="795">
        <v>103.23333333333335</v>
      </c>
      <c r="K16" s="795">
        <v>103.38333333333333</v>
      </c>
      <c r="L16" s="795">
        <v>104.95833333333333</v>
      </c>
      <c r="M16" s="795">
        <v>101.49166666666667</v>
      </c>
      <c r="N16" s="795">
        <v>104.67499999999997</v>
      </c>
      <c r="O16" s="795">
        <v>104.34166666666668</v>
      </c>
      <c r="P16" s="795">
        <v>108.06666666666668</v>
      </c>
      <c r="Q16" s="167" t="s">
        <v>187</v>
      </c>
      <c r="R16" s="175" t="s">
        <v>187</v>
      </c>
      <c r="S16" s="795">
        <v>103.34999999999998</v>
      </c>
      <c r="T16" s="795">
        <v>105.01666666666669</v>
      </c>
      <c r="U16" s="795">
        <v>107.23333333333335</v>
      </c>
      <c r="V16" s="795">
        <v>99.808333333333337</v>
      </c>
      <c r="W16" s="795">
        <v>106.06666666666666</v>
      </c>
      <c r="X16" s="795">
        <v>103.49999999999996</v>
      </c>
      <c r="Y16" s="795">
        <v>104.95833333333333</v>
      </c>
      <c r="Z16" s="795">
        <v>101.74166666666667</v>
      </c>
      <c r="AA16" s="795">
        <v>101.89999999999999</v>
      </c>
      <c r="AB16" s="795">
        <v>101.45833333333331</v>
      </c>
      <c r="AC16" s="795">
        <v>102.29166666666667</v>
      </c>
      <c r="AD16" s="795">
        <v>107.60000000000001</v>
      </c>
      <c r="AE16" s="795">
        <v>100.69166666666668</v>
      </c>
      <c r="AF16" s="795">
        <v>110.63333333333333</v>
      </c>
      <c r="AG16" s="795">
        <v>105.45833333333331</v>
      </c>
      <c r="AH16" s="167" t="s">
        <v>187</v>
      </c>
      <c r="AI16" s="175" t="s">
        <v>187</v>
      </c>
      <c r="AJ16" s="795">
        <v>98.466666666666654</v>
      </c>
      <c r="AK16" s="795">
        <v>101.80000000000001</v>
      </c>
      <c r="AL16" s="795">
        <v>95.774999999999991</v>
      </c>
      <c r="AM16" s="795">
        <v>98.516666666666666</v>
      </c>
      <c r="AN16" s="795">
        <v>100.84166666666665</v>
      </c>
      <c r="AO16" s="795">
        <v>92.833333333333329</v>
      </c>
      <c r="AP16" s="795">
        <v>99.024999999999991</v>
      </c>
      <c r="AQ16" s="795">
        <v>102.25833333333334</v>
      </c>
      <c r="AR16" s="795">
        <v>102.45</v>
      </c>
      <c r="AS16" s="795">
        <v>104.00833333333333</v>
      </c>
      <c r="AT16" s="795">
        <v>104.46666666666668</v>
      </c>
      <c r="AU16" s="167" t="s">
        <v>187</v>
      </c>
      <c r="AV16" s="175" t="s">
        <v>187</v>
      </c>
      <c r="AW16" s="400">
        <v>100.7</v>
      </c>
      <c r="AX16" s="406">
        <v>102.86666666666666</v>
      </c>
      <c r="AY16" s="406">
        <v>79.833333333333314</v>
      </c>
      <c r="AZ16" s="406">
        <v>100.66666666666664</v>
      </c>
      <c r="BA16" s="406">
        <v>102.27499999999999</v>
      </c>
      <c r="BB16" s="795">
        <v>105.43333333333334</v>
      </c>
      <c r="BC16" s="795">
        <v>105.44166666666666</v>
      </c>
      <c r="BD16" s="795">
        <v>105</v>
      </c>
      <c r="BE16" s="795">
        <v>102.78333333333332</v>
      </c>
      <c r="BF16" s="795">
        <v>102.88333333333333</v>
      </c>
      <c r="BG16" s="795">
        <v>104.68333333333334</v>
      </c>
      <c r="BH16" s="795">
        <v>102.14166666666669</v>
      </c>
      <c r="BI16" s="167" t="s">
        <v>187</v>
      </c>
    </row>
    <row r="17" spans="1:65" s="176" customFormat="1" ht="23.1" customHeight="1">
      <c r="A17" s="175" t="s">
        <v>298</v>
      </c>
      <c r="B17" s="795">
        <v>106.35833333333335</v>
      </c>
      <c r="C17" s="795">
        <v>113.35000000000001</v>
      </c>
      <c r="D17" s="795">
        <v>113.45</v>
      </c>
      <c r="E17" s="795">
        <v>111.80000000000001</v>
      </c>
      <c r="F17" s="795">
        <v>102.375</v>
      </c>
      <c r="G17" s="795">
        <v>100.38333333333333</v>
      </c>
      <c r="H17" s="795">
        <v>103.19166666666665</v>
      </c>
      <c r="I17" s="795">
        <v>108.125</v>
      </c>
      <c r="J17" s="795">
        <v>108.03333333333335</v>
      </c>
      <c r="K17" s="795">
        <v>108.66666666666667</v>
      </c>
      <c r="L17" s="795">
        <v>108.57499999999999</v>
      </c>
      <c r="M17" s="795">
        <v>103.53333333333335</v>
      </c>
      <c r="N17" s="795">
        <v>109.39166666666667</v>
      </c>
      <c r="O17" s="795">
        <v>109.75833333333333</v>
      </c>
      <c r="P17" s="795">
        <v>112.06666666666668</v>
      </c>
      <c r="Q17" s="167" t="s">
        <v>298</v>
      </c>
      <c r="R17" s="175" t="s">
        <v>298</v>
      </c>
      <c r="S17" s="795">
        <v>105.92500000000001</v>
      </c>
      <c r="T17" s="795">
        <v>108.01666666666667</v>
      </c>
      <c r="U17" s="795">
        <v>110.40000000000002</v>
      </c>
      <c r="V17" s="795">
        <v>99.358333333333348</v>
      </c>
      <c r="W17" s="795">
        <v>111.47500000000001</v>
      </c>
      <c r="X17" s="795">
        <v>106.56666666666668</v>
      </c>
      <c r="Y17" s="795">
        <v>110.34166666666668</v>
      </c>
      <c r="Z17" s="795">
        <v>103.24166666666666</v>
      </c>
      <c r="AA17" s="795">
        <v>102</v>
      </c>
      <c r="AB17" s="795">
        <v>103.175</v>
      </c>
      <c r="AC17" s="795">
        <v>106.61666666666666</v>
      </c>
      <c r="AD17" s="795">
        <v>110.08333333333333</v>
      </c>
      <c r="AE17" s="795">
        <v>100.54166666666667</v>
      </c>
      <c r="AF17" s="795">
        <v>114.23333333333331</v>
      </c>
      <c r="AG17" s="795">
        <v>107.37500000000001</v>
      </c>
      <c r="AH17" s="167" t="s">
        <v>298</v>
      </c>
      <c r="AI17" s="175" t="s">
        <v>298</v>
      </c>
      <c r="AJ17" s="795">
        <v>96</v>
      </c>
      <c r="AK17" s="795">
        <v>107.20000000000003</v>
      </c>
      <c r="AL17" s="795">
        <v>92.666666666666686</v>
      </c>
      <c r="AM17" s="795">
        <v>96</v>
      </c>
      <c r="AN17" s="795">
        <v>100.80833333333334</v>
      </c>
      <c r="AO17" s="795">
        <v>82.483333333333334</v>
      </c>
      <c r="AP17" s="795">
        <v>104.36666666666667</v>
      </c>
      <c r="AQ17" s="795">
        <v>104.325</v>
      </c>
      <c r="AR17" s="795">
        <v>104.61666666666663</v>
      </c>
      <c r="AS17" s="795">
        <v>107.63333333333334</v>
      </c>
      <c r="AT17" s="795">
        <v>108.375</v>
      </c>
      <c r="AU17" s="167" t="s">
        <v>298</v>
      </c>
      <c r="AV17" s="175" t="s">
        <v>298</v>
      </c>
      <c r="AW17" s="400">
        <v>102.83333333333336</v>
      </c>
      <c r="AX17" s="406">
        <v>85.799999999999969</v>
      </c>
      <c r="AY17" s="406">
        <v>75.799999999999983</v>
      </c>
      <c r="AZ17" s="406">
        <v>97.716666666666654</v>
      </c>
      <c r="BA17" s="406">
        <v>109.40833333333336</v>
      </c>
      <c r="BB17" s="795">
        <v>107.76666666666667</v>
      </c>
      <c r="BC17" s="795">
        <v>107.72499999999998</v>
      </c>
      <c r="BD17" s="795">
        <v>109.24999999999999</v>
      </c>
      <c r="BE17" s="795">
        <v>98.216666666666654</v>
      </c>
      <c r="BF17" s="795">
        <v>106.07499999999999</v>
      </c>
      <c r="BG17" s="795">
        <v>108.16666666666669</v>
      </c>
      <c r="BH17" s="795">
        <v>84.408333333333346</v>
      </c>
      <c r="BI17" s="167" t="s">
        <v>298</v>
      </c>
    </row>
    <row r="18" spans="1:65" s="182" customFormat="1" ht="23.1" customHeight="1">
      <c r="A18" s="308" t="s">
        <v>485</v>
      </c>
      <c r="B18" s="796">
        <v>107.59</v>
      </c>
      <c r="C18" s="796">
        <v>114.26</v>
      </c>
      <c r="D18" s="796">
        <v>114.1</v>
      </c>
      <c r="E18" s="796">
        <v>116.52</v>
      </c>
      <c r="F18" s="796">
        <v>103.73</v>
      </c>
      <c r="G18" s="796">
        <v>104.72</v>
      </c>
      <c r="H18" s="796">
        <v>103.28</v>
      </c>
      <c r="I18" s="796">
        <v>111.4</v>
      </c>
      <c r="J18" s="796">
        <v>112.03</v>
      </c>
      <c r="K18" s="796">
        <v>107.52</v>
      </c>
      <c r="L18" s="796">
        <v>111.76</v>
      </c>
      <c r="M18" s="796">
        <v>105.75</v>
      </c>
      <c r="N18" s="796">
        <v>115.29</v>
      </c>
      <c r="O18" s="796">
        <v>114.61</v>
      </c>
      <c r="P18" s="796">
        <v>114.88</v>
      </c>
      <c r="Q18" s="181" t="s">
        <v>456</v>
      </c>
      <c r="R18" s="183" t="s">
        <v>456</v>
      </c>
      <c r="S18" s="796">
        <v>106.49</v>
      </c>
      <c r="T18" s="796">
        <v>107.07</v>
      </c>
      <c r="U18" s="796">
        <v>110.78</v>
      </c>
      <c r="V18" s="796">
        <v>100.41</v>
      </c>
      <c r="W18" s="796">
        <v>113.55</v>
      </c>
      <c r="X18" s="796">
        <v>110.29</v>
      </c>
      <c r="Y18" s="796">
        <v>109.2</v>
      </c>
      <c r="Z18" s="796">
        <v>103.61</v>
      </c>
      <c r="AA18" s="796">
        <v>101.72</v>
      </c>
      <c r="AB18" s="796">
        <v>103.29</v>
      </c>
      <c r="AC18" s="796">
        <v>109.1</v>
      </c>
      <c r="AD18" s="796">
        <v>108.82</v>
      </c>
      <c r="AE18" s="796">
        <v>101.73</v>
      </c>
      <c r="AF18" s="796">
        <v>111.14</v>
      </c>
      <c r="AG18" s="796">
        <v>110.69</v>
      </c>
      <c r="AH18" s="181" t="s">
        <v>456</v>
      </c>
      <c r="AI18" s="183" t="s">
        <v>456</v>
      </c>
      <c r="AJ18" s="796">
        <v>95.87</v>
      </c>
      <c r="AK18" s="796">
        <v>111.92</v>
      </c>
      <c r="AL18" s="796">
        <v>89.76</v>
      </c>
      <c r="AM18" s="796">
        <v>96</v>
      </c>
      <c r="AN18" s="796">
        <v>101.75</v>
      </c>
      <c r="AO18" s="796">
        <v>79.19</v>
      </c>
      <c r="AP18" s="796">
        <v>104.13</v>
      </c>
      <c r="AQ18" s="796">
        <v>105.6</v>
      </c>
      <c r="AR18" s="796">
        <v>105.47</v>
      </c>
      <c r="AS18" s="796">
        <v>110.69</v>
      </c>
      <c r="AT18" s="796">
        <v>111.22</v>
      </c>
      <c r="AU18" s="181" t="s">
        <v>456</v>
      </c>
      <c r="AV18" s="183" t="s">
        <v>456</v>
      </c>
      <c r="AW18" s="401">
        <v>104.14</v>
      </c>
      <c r="AX18" s="407">
        <v>59.25</v>
      </c>
      <c r="AY18" s="407">
        <v>75.8</v>
      </c>
      <c r="AZ18" s="407">
        <v>96.74</v>
      </c>
      <c r="BA18" s="407">
        <v>114.62</v>
      </c>
      <c r="BB18" s="796">
        <v>110.33</v>
      </c>
      <c r="BC18" s="796">
        <v>110.31</v>
      </c>
      <c r="BD18" s="796">
        <v>111.31</v>
      </c>
      <c r="BE18" s="796">
        <v>99.29</v>
      </c>
      <c r="BF18" s="796">
        <v>108.66</v>
      </c>
      <c r="BG18" s="796">
        <v>114.23</v>
      </c>
      <c r="BH18" s="796">
        <v>81.61</v>
      </c>
      <c r="BI18" s="181" t="s">
        <v>456</v>
      </c>
    </row>
    <row r="19" spans="1:65" s="174" customFormat="1" ht="12.2" customHeight="1">
      <c r="A19" s="177"/>
      <c r="B19" s="402"/>
      <c r="C19" s="402"/>
      <c r="D19" s="402"/>
      <c r="E19" s="402"/>
      <c r="F19" s="402"/>
      <c r="G19" s="402"/>
      <c r="H19" s="402"/>
      <c r="I19" s="402"/>
      <c r="J19" s="402"/>
      <c r="K19" s="402"/>
      <c r="L19" s="402"/>
      <c r="M19" s="402"/>
      <c r="N19" s="402"/>
      <c r="O19" s="402"/>
      <c r="P19" s="402"/>
      <c r="Q19" s="168"/>
      <c r="R19" s="177"/>
      <c r="S19" s="402"/>
      <c r="T19" s="402"/>
      <c r="U19" s="402"/>
      <c r="V19" s="402"/>
      <c r="W19" s="402"/>
      <c r="X19" s="402"/>
      <c r="Y19" s="402"/>
      <c r="Z19" s="402"/>
      <c r="AA19" s="402"/>
      <c r="AB19" s="402"/>
      <c r="AC19" s="402"/>
      <c r="AD19" s="402"/>
      <c r="AE19" s="402"/>
      <c r="AF19" s="402"/>
      <c r="AG19" s="402"/>
      <c r="AH19" s="168"/>
      <c r="AI19" s="177"/>
      <c r="AJ19" s="402"/>
      <c r="AK19" s="402"/>
      <c r="AL19" s="402"/>
      <c r="AM19" s="402"/>
      <c r="AN19" s="402"/>
      <c r="AO19" s="402"/>
      <c r="AP19" s="402"/>
      <c r="AQ19" s="402"/>
      <c r="AR19" s="402"/>
      <c r="AS19" s="402"/>
      <c r="AT19" s="402"/>
      <c r="AU19" s="168"/>
      <c r="AV19" s="177"/>
      <c r="AW19" s="402"/>
      <c r="AX19" s="398"/>
      <c r="AY19" s="398"/>
      <c r="AZ19" s="398"/>
      <c r="BA19" s="398"/>
      <c r="BB19" s="402"/>
      <c r="BC19" s="402"/>
      <c r="BD19" s="402"/>
      <c r="BE19" s="402"/>
      <c r="BF19" s="402"/>
      <c r="BG19" s="402"/>
      <c r="BH19" s="402"/>
      <c r="BI19" s="168"/>
    </row>
    <row r="20" spans="1:65" s="179" customFormat="1" ht="23.1" customHeight="1">
      <c r="A20" s="178" t="s">
        <v>104</v>
      </c>
      <c r="B20" s="795">
        <v>107.18</v>
      </c>
      <c r="C20" s="795">
        <v>115.63</v>
      </c>
      <c r="D20" s="795">
        <v>115.65</v>
      </c>
      <c r="E20" s="795">
        <v>115.2</v>
      </c>
      <c r="F20" s="795">
        <v>103.2</v>
      </c>
      <c r="G20" s="795">
        <v>102.94</v>
      </c>
      <c r="H20" s="795">
        <v>103.28</v>
      </c>
      <c r="I20" s="795">
        <v>110.09</v>
      </c>
      <c r="J20" s="795">
        <v>110.24</v>
      </c>
      <c r="K20" s="795">
        <v>109.19</v>
      </c>
      <c r="L20" s="795">
        <v>109.91</v>
      </c>
      <c r="M20" s="795">
        <v>104.52</v>
      </c>
      <c r="N20" s="795">
        <v>112.83</v>
      </c>
      <c r="O20" s="795">
        <v>110.38</v>
      </c>
      <c r="P20" s="795">
        <v>113.53</v>
      </c>
      <c r="Q20" s="169" t="s">
        <v>105</v>
      </c>
      <c r="R20" s="178" t="s">
        <v>104</v>
      </c>
      <c r="S20" s="795">
        <v>106.06</v>
      </c>
      <c r="T20" s="795">
        <v>109.24</v>
      </c>
      <c r="U20" s="795">
        <v>110.9</v>
      </c>
      <c r="V20" s="795">
        <v>99.14</v>
      </c>
      <c r="W20" s="795">
        <v>113.12</v>
      </c>
      <c r="X20" s="795">
        <v>108.13</v>
      </c>
      <c r="Y20" s="795">
        <v>108.45</v>
      </c>
      <c r="Z20" s="795">
        <v>103.46</v>
      </c>
      <c r="AA20" s="795">
        <v>100.91</v>
      </c>
      <c r="AB20" s="795">
        <v>104.07</v>
      </c>
      <c r="AC20" s="795">
        <v>108.07</v>
      </c>
      <c r="AD20" s="795">
        <v>109.05</v>
      </c>
      <c r="AE20" s="795">
        <v>102.11</v>
      </c>
      <c r="AF20" s="795">
        <v>112.05</v>
      </c>
      <c r="AG20" s="795">
        <v>107.41</v>
      </c>
      <c r="AH20" s="169" t="s">
        <v>105</v>
      </c>
      <c r="AI20" s="178" t="s">
        <v>104</v>
      </c>
      <c r="AJ20" s="795">
        <v>96</v>
      </c>
      <c r="AK20" s="795">
        <v>107.2</v>
      </c>
      <c r="AL20" s="795">
        <v>92.67</v>
      </c>
      <c r="AM20" s="795">
        <v>96</v>
      </c>
      <c r="AN20" s="795">
        <v>101.03</v>
      </c>
      <c r="AO20" s="795">
        <v>79.37</v>
      </c>
      <c r="AP20" s="795">
        <v>105.17</v>
      </c>
      <c r="AQ20" s="795">
        <v>107.74</v>
      </c>
      <c r="AR20" s="795">
        <v>105.14</v>
      </c>
      <c r="AS20" s="795">
        <v>109.08</v>
      </c>
      <c r="AT20" s="795">
        <v>105.58</v>
      </c>
      <c r="AU20" s="169" t="s">
        <v>105</v>
      </c>
      <c r="AV20" s="178" t="s">
        <v>104</v>
      </c>
      <c r="AW20" s="400">
        <v>104.48</v>
      </c>
      <c r="AX20" s="397">
        <v>82.25</v>
      </c>
      <c r="AY20" s="397">
        <v>75.8</v>
      </c>
      <c r="AZ20" s="397">
        <v>97.08</v>
      </c>
      <c r="BA20" s="397">
        <v>112.7</v>
      </c>
      <c r="BB20" s="795">
        <v>108.35</v>
      </c>
      <c r="BC20" s="795">
        <v>108.26</v>
      </c>
      <c r="BD20" s="795">
        <v>111.36</v>
      </c>
      <c r="BE20" s="795">
        <v>98.61</v>
      </c>
      <c r="BF20" s="795">
        <v>107.17</v>
      </c>
      <c r="BG20" s="795">
        <v>111.27</v>
      </c>
      <c r="BH20" s="795">
        <v>82.89</v>
      </c>
      <c r="BI20" s="169" t="s">
        <v>105</v>
      </c>
    </row>
    <row r="21" spans="1:65" s="179" customFormat="1" ht="23.1" customHeight="1">
      <c r="A21" s="178" t="s">
        <v>106</v>
      </c>
      <c r="B21" s="795">
        <v>107.54</v>
      </c>
      <c r="C21" s="795">
        <v>116.27</v>
      </c>
      <c r="D21" s="795">
        <v>116.26</v>
      </c>
      <c r="E21" s="795">
        <v>116.31</v>
      </c>
      <c r="F21" s="795">
        <v>103.15</v>
      </c>
      <c r="G21" s="795">
        <v>102.79</v>
      </c>
      <c r="H21" s="795">
        <v>103.28</v>
      </c>
      <c r="I21" s="795">
        <v>110.37</v>
      </c>
      <c r="J21" s="795">
        <v>110.36</v>
      </c>
      <c r="K21" s="795">
        <v>110.47</v>
      </c>
      <c r="L21" s="795">
        <v>110.59</v>
      </c>
      <c r="M21" s="795">
        <v>104.71</v>
      </c>
      <c r="N21" s="795">
        <v>113.02</v>
      </c>
      <c r="O21" s="795">
        <v>114.14</v>
      </c>
      <c r="P21" s="795">
        <v>113.57</v>
      </c>
      <c r="Q21" s="169" t="s">
        <v>107</v>
      </c>
      <c r="R21" s="178" t="s">
        <v>106</v>
      </c>
      <c r="S21" s="795">
        <v>106.35</v>
      </c>
      <c r="T21" s="795">
        <v>109.24</v>
      </c>
      <c r="U21" s="795">
        <v>110.9</v>
      </c>
      <c r="V21" s="795">
        <v>99.39</v>
      </c>
      <c r="W21" s="795">
        <v>114.01</v>
      </c>
      <c r="X21" s="795">
        <v>108.21</v>
      </c>
      <c r="Y21" s="795">
        <v>109.03</v>
      </c>
      <c r="Z21" s="795">
        <v>103.68</v>
      </c>
      <c r="AA21" s="795">
        <v>101.06</v>
      </c>
      <c r="AB21" s="795">
        <v>104.12</v>
      </c>
      <c r="AC21" s="795">
        <v>108.82</v>
      </c>
      <c r="AD21" s="795">
        <v>109.53</v>
      </c>
      <c r="AE21" s="795">
        <v>102</v>
      </c>
      <c r="AF21" s="795">
        <v>112.58</v>
      </c>
      <c r="AG21" s="795">
        <v>108.72</v>
      </c>
      <c r="AH21" s="169" t="s">
        <v>107</v>
      </c>
      <c r="AI21" s="178" t="s">
        <v>106</v>
      </c>
      <c r="AJ21" s="795">
        <v>96</v>
      </c>
      <c r="AK21" s="795">
        <v>107.2</v>
      </c>
      <c r="AL21" s="795">
        <v>92.67</v>
      </c>
      <c r="AM21" s="795">
        <v>96</v>
      </c>
      <c r="AN21" s="795">
        <v>101.21</v>
      </c>
      <c r="AO21" s="795">
        <v>77.75</v>
      </c>
      <c r="AP21" s="795">
        <v>105.17</v>
      </c>
      <c r="AQ21" s="795">
        <v>110.15</v>
      </c>
      <c r="AR21" s="795">
        <v>105.06</v>
      </c>
      <c r="AS21" s="795">
        <v>109.11</v>
      </c>
      <c r="AT21" s="795">
        <v>105.96</v>
      </c>
      <c r="AU21" s="169" t="s">
        <v>107</v>
      </c>
      <c r="AV21" s="178" t="s">
        <v>106</v>
      </c>
      <c r="AW21" s="400">
        <v>104.52</v>
      </c>
      <c r="AX21" s="397">
        <v>82.25</v>
      </c>
      <c r="AY21" s="397">
        <v>75.8</v>
      </c>
      <c r="AZ21" s="397">
        <v>97.08</v>
      </c>
      <c r="BA21" s="397">
        <v>112.77</v>
      </c>
      <c r="BB21" s="795">
        <v>108.7</v>
      </c>
      <c r="BC21" s="795">
        <v>108.63</v>
      </c>
      <c r="BD21" s="795">
        <v>111.49</v>
      </c>
      <c r="BE21" s="795">
        <v>98.97</v>
      </c>
      <c r="BF21" s="795">
        <v>107.39</v>
      </c>
      <c r="BG21" s="795">
        <v>113.64</v>
      </c>
      <c r="BH21" s="795">
        <v>82.89</v>
      </c>
      <c r="BI21" s="169" t="s">
        <v>107</v>
      </c>
    </row>
    <row r="22" spans="1:65" s="179" customFormat="1" ht="23.1" customHeight="1">
      <c r="A22" s="178" t="s">
        <v>108</v>
      </c>
      <c r="B22" s="795">
        <v>107.68</v>
      </c>
      <c r="C22" s="795">
        <v>115.36</v>
      </c>
      <c r="D22" s="795">
        <v>115.27</v>
      </c>
      <c r="E22" s="795">
        <v>116.57</v>
      </c>
      <c r="F22" s="795">
        <v>103.92</v>
      </c>
      <c r="G22" s="795">
        <v>105.39</v>
      </c>
      <c r="H22" s="795">
        <v>103.28</v>
      </c>
      <c r="I22" s="795">
        <v>110.38</v>
      </c>
      <c r="J22" s="795">
        <v>110.37</v>
      </c>
      <c r="K22" s="795">
        <v>110.49</v>
      </c>
      <c r="L22" s="795">
        <v>111.22</v>
      </c>
      <c r="M22" s="795">
        <v>104.91</v>
      </c>
      <c r="N22" s="795">
        <v>113.02</v>
      </c>
      <c r="O22" s="795">
        <v>113.52</v>
      </c>
      <c r="P22" s="795">
        <v>115.17</v>
      </c>
      <c r="Q22" s="169" t="s">
        <v>109</v>
      </c>
      <c r="R22" s="178" t="s">
        <v>108</v>
      </c>
      <c r="S22" s="795">
        <v>106.25</v>
      </c>
      <c r="T22" s="795">
        <v>107.93</v>
      </c>
      <c r="U22" s="795">
        <v>110.9</v>
      </c>
      <c r="V22" s="795">
        <v>99.06</v>
      </c>
      <c r="W22" s="795">
        <v>113.15</v>
      </c>
      <c r="X22" s="795">
        <v>108.26</v>
      </c>
      <c r="Y22" s="795">
        <v>111.22</v>
      </c>
      <c r="Z22" s="795">
        <v>103.86</v>
      </c>
      <c r="AA22" s="795">
        <v>101.09</v>
      </c>
      <c r="AB22" s="795">
        <v>104.36</v>
      </c>
      <c r="AC22" s="795">
        <v>109.23</v>
      </c>
      <c r="AD22" s="795">
        <v>110.73</v>
      </c>
      <c r="AE22" s="795">
        <v>101.92</v>
      </c>
      <c r="AF22" s="795">
        <v>114.15</v>
      </c>
      <c r="AG22" s="795">
        <v>110.24</v>
      </c>
      <c r="AH22" s="169" t="s">
        <v>109</v>
      </c>
      <c r="AI22" s="178" t="s">
        <v>108</v>
      </c>
      <c r="AJ22" s="795">
        <v>96</v>
      </c>
      <c r="AK22" s="795">
        <v>107.2</v>
      </c>
      <c r="AL22" s="795">
        <v>92.67</v>
      </c>
      <c r="AM22" s="795">
        <v>96</v>
      </c>
      <c r="AN22" s="795">
        <v>101.27</v>
      </c>
      <c r="AO22" s="795">
        <v>78.53</v>
      </c>
      <c r="AP22" s="795">
        <v>104.81</v>
      </c>
      <c r="AQ22" s="795">
        <v>107.26</v>
      </c>
      <c r="AR22" s="795">
        <v>104.97</v>
      </c>
      <c r="AS22" s="795">
        <v>110.12</v>
      </c>
      <c r="AT22" s="795">
        <v>108.09</v>
      </c>
      <c r="AU22" s="169" t="s">
        <v>109</v>
      </c>
      <c r="AV22" s="178" t="s">
        <v>108</v>
      </c>
      <c r="AW22" s="400">
        <v>103.77</v>
      </c>
      <c r="AX22" s="397">
        <v>54.65</v>
      </c>
      <c r="AY22" s="397">
        <v>75.8</v>
      </c>
      <c r="AZ22" s="397">
        <v>96.7</v>
      </c>
      <c r="BA22" s="397">
        <v>114.52</v>
      </c>
      <c r="BB22" s="795">
        <v>109.7</v>
      </c>
      <c r="BC22" s="795">
        <v>109.67</v>
      </c>
      <c r="BD22" s="795">
        <v>110.51</v>
      </c>
      <c r="BE22" s="795">
        <v>98.43</v>
      </c>
      <c r="BF22" s="795">
        <v>107.13</v>
      </c>
      <c r="BG22" s="795">
        <v>115.2</v>
      </c>
      <c r="BH22" s="795">
        <v>81.3</v>
      </c>
      <c r="BI22" s="169" t="s">
        <v>109</v>
      </c>
    </row>
    <row r="23" spans="1:65" s="179" customFormat="1" ht="23.1" customHeight="1">
      <c r="A23" s="178" t="s">
        <v>110</v>
      </c>
      <c r="B23" s="795">
        <v>107.42</v>
      </c>
      <c r="C23" s="795">
        <v>114.79</v>
      </c>
      <c r="D23" s="795">
        <v>114.69</v>
      </c>
      <c r="E23" s="795">
        <v>116.12</v>
      </c>
      <c r="F23" s="795">
        <v>103.74</v>
      </c>
      <c r="G23" s="795">
        <v>104.76</v>
      </c>
      <c r="H23" s="795">
        <v>103.28</v>
      </c>
      <c r="I23" s="795">
        <v>109.28</v>
      </c>
      <c r="J23" s="795">
        <v>110.39</v>
      </c>
      <c r="K23" s="795">
        <v>102.57</v>
      </c>
      <c r="L23" s="795">
        <v>111.33</v>
      </c>
      <c r="M23" s="795">
        <v>105.1</v>
      </c>
      <c r="N23" s="795">
        <v>113.83</v>
      </c>
      <c r="O23" s="795">
        <v>113.86</v>
      </c>
      <c r="P23" s="795">
        <v>114.99</v>
      </c>
      <c r="Q23" s="169" t="s">
        <v>111</v>
      </c>
      <c r="R23" s="178" t="s">
        <v>110</v>
      </c>
      <c r="S23" s="795">
        <v>106.08</v>
      </c>
      <c r="T23" s="795">
        <v>106.13</v>
      </c>
      <c r="U23" s="795">
        <v>111.11</v>
      </c>
      <c r="V23" s="795">
        <v>99.55</v>
      </c>
      <c r="W23" s="795">
        <v>113.25</v>
      </c>
      <c r="X23" s="795">
        <v>108.8</v>
      </c>
      <c r="Y23" s="795">
        <v>110.64</v>
      </c>
      <c r="Z23" s="795">
        <v>103.7</v>
      </c>
      <c r="AA23" s="795">
        <v>100.96</v>
      </c>
      <c r="AB23" s="795">
        <v>104.28</v>
      </c>
      <c r="AC23" s="795">
        <v>108.79</v>
      </c>
      <c r="AD23" s="795">
        <v>109.72</v>
      </c>
      <c r="AE23" s="795">
        <v>101.85</v>
      </c>
      <c r="AF23" s="795">
        <v>112.54</v>
      </c>
      <c r="AG23" s="795">
        <v>110.5</v>
      </c>
      <c r="AH23" s="169" t="s">
        <v>111</v>
      </c>
      <c r="AI23" s="178" t="s">
        <v>110</v>
      </c>
      <c r="AJ23" s="795">
        <v>95.72</v>
      </c>
      <c r="AK23" s="795">
        <v>107.2</v>
      </c>
      <c r="AL23" s="795">
        <v>86.88</v>
      </c>
      <c r="AM23" s="795">
        <v>96</v>
      </c>
      <c r="AN23" s="795">
        <v>101.24</v>
      </c>
      <c r="AO23" s="795">
        <v>77.930000000000007</v>
      </c>
      <c r="AP23" s="795">
        <v>104.17</v>
      </c>
      <c r="AQ23" s="795">
        <v>104.71</v>
      </c>
      <c r="AR23" s="795">
        <v>105.28</v>
      </c>
      <c r="AS23" s="795">
        <v>110.01</v>
      </c>
      <c r="AT23" s="795">
        <v>111.29</v>
      </c>
      <c r="AU23" s="169" t="s">
        <v>111</v>
      </c>
      <c r="AV23" s="178" t="s">
        <v>110</v>
      </c>
      <c r="AW23" s="400">
        <v>103.85</v>
      </c>
      <c r="AX23" s="397">
        <v>54.65</v>
      </c>
      <c r="AY23" s="397">
        <v>75.8</v>
      </c>
      <c r="AZ23" s="397">
        <v>96.7</v>
      </c>
      <c r="BA23" s="397">
        <v>114.64</v>
      </c>
      <c r="BB23" s="795">
        <v>110.29</v>
      </c>
      <c r="BC23" s="795">
        <v>110.29</v>
      </c>
      <c r="BD23" s="795">
        <v>110.66</v>
      </c>
      <c r="BE23" s="795">
        <v>97.97</v>
      </c>
      <c r="BF23" s="795">
        <v>107.18</v>
      </c>
      <c r="BG23" s="795">
        <v>110.07</v>
      </c>
      <c r="BH23" s="795">
        <v>81.34</v>
      </c>
      <c r="BI23" s="169" t="s">
        <v>111</v>
      </c>
    </row>
    <row r="24" spans="1:65" s="179" customFormat="1" ht="23.1" customHeight="1">
      <c r="A24" s="178" t="s">
        <v>112</v>
      </c>
      <c r="B24" s="795">
        <v>107.34</v>
      </c>
      <c r="C24" s="795">
        <v>113.57</v>
      </c>
      <c r="D24" s="795">
        <v>113.3</v>
      </c>
      <c r="E24" s="795">
        <v>117.2</v>
      </c>
      <c r="F24" s="795">
        <v>103.77</v>
      </c>
      <c r="G24" s="795">
        <v>104.85</v>
      </c>
      <c r="H24" s="795">
        <v>103.28</v>
      </c>
      <c r="I24" s="795">
        <v>110.73</v>
      </c>
      <c r="J24" s="795">
        <v>111.59</v>
      </c>
      <c r="K24" s="795">
        <v>105.48</v>
      </c>
      <c r="L24" s="795">
        <v>111.38</v>
      </c>
      <c r="M24" s="795">
        <v>105.37</v>
      </c>
      <c r="N24" s="795">
        <v>114.97</v>
      </c>
      <c r="O24" s="795">
        <v>113.94</v>
      </c>
      <c r="P24" s="795">
        <v>114.59</v>
      </c>
      <c r="Q24" s="169" t="s">
        <v>131</v>
      </c>
      <c r="R24" s="178" t="s">
        <v>112</v>
      </c>
      <c r="S24" s="795">
        <v>105.65</v>
      </c>
      <c r="T24" s="795">
        <v>105.44</v>
      </c>
      <c r="U24" s="795">
        <v>111.11</v>
      </c>
      <c r="V24" s="795">
        <v>99.79</v>
      </c>
      <c r="W24" s="795">
        <v>114.52</v>
      </c>
      <c r="X24" s="795">
        <v>108.8</v>
      </c>
      <c r="Y24" s="795">
        <v>107.46</v>
      </c>
      <c r="Z24" s="795">
        <v>104.11</v>
      </c>
      <c r="AA24" s="795">
        <v>102.02</v>
      </c>
      <c r="AB24" s="795">
        <v>104.28</v>
      </c>
      <c r="AC24" s="795">
        <v>108.79</v>
      </c>
      <c r="AD24" s="795">
        <v>108.11</v>
      </c>
      <c r="AE24" s="795">
        <v>101.5</v>
      </c>
      <c r="AF24" s="795">
        <v>110.14</v>
      </c>
      <c r="AG24" s="795">
        <v>110.49</v>
      </c>
      <c r="AH24" s="169" t="s">
        <v>131</v>
      </c>
      <c r="AI24" s="178" t="s">
        <v>112</v>
      </c>
      <c r="AJ24" s="795">
        <v>95.86</v>
      </c>
      <c r="AK24" s="795">
        <v>107.2</v>
      </c>
      <c r="AL24" s="795">
        <v>89.73</v>
      </c>
      <c r="AM24" s="795">
        <v>96</v>
      </c>
      <c r="AN24" s="795">
        <v>102.06</v>
      </c>
      <c r="AO24" s="795">
        <v>79.41</v>
      </c>
      <c r="AP24" s="795">
        <v>103.82</v>
      </c>
      <c r="AQ24" s="795">
        <v>106.75</v>
      </c>
      <c r="AR24" s="795">
        <v>105.42</v>
      </c>
      <c r="AS24" s="795">
        <v>109.98</v>
      </c>
      <c r="AT24" s="795">
        <v>113.13</v>
      </c>
      <c r="AU24" s="169" t="s">
        <v>131</v>
      </c>
      <c r="AV24" s="178" t="s">
        <v>112</v>
      </c>
      <c r="AW24" s="400">
        <v>103.95</v>
      </c>
      <c r="AX24" s="397">
        <v>54.65</v>
      </c>
      <c r="AY24" s="397">
        <v>75.8</v>
      </c>
      <c r="AZ24" s="397">
        <v>96.7</v>
      </c>
      <c r="BA24" s="397">
        <v>114.8</v>
      </c>
      <c r="BB24" s="795">
        <v>110.51</v>
      </c>
      <c r="BC24" s="795">
        <v>110.52</v>
      </c>
      <c r="BD24" s="795">
        <v>110.83</v>
      </c>
      <c r="BE24" s="795">
        <v>99.44</v>
      </c>
      <c r="BF24" s="795">
        <v>109.14</v>
      </c>
      <c r="BG24" s="795">
        <v>113.96</v>
      </c>
      <c r="BH24" s="795">
        <v>81.34</v>
      </c>
      <c r="BI24" s="169" t="s">
        <v>131</v>
      </c>
    </row>
    <row r="25" spans="1:65" s="179" customFormat="1" ht="23.1" customHeight="1">
      <c r="A25" s="178" t="s">
        <v>113</v>
      </c>
      <c r="B25" s="795">
        <v>107.23</v>
      </c>
      <c r="C25" s="795">
        <v>112.67</v>
      </c>
      <c r="D25" s="795">
        <v>112.33</v>
      </c>
      <c r="E25" s="795">
        <v>117.39</v>
      </c>
      <c r="F25" s="795">
        <v>103.78</v>
      </c>
      <c r="G25" s="795">
        <v>104.91</v>
      </c>
      <c r="H25" s="795">
        <v>103.28</v>
      </c>
      <c r="I25" s="795">
        <v>111.1</v>
      </c>
      <c r="J25" s="795">
        <v>112.02</v>
      </c>
      <c r="K25" s="795">
        <v>105.48</v>
      </c>
      <c r="L25" s="795">
        <v>111.5</v>
      </c>
      <c r="M25" s="795">
        <v>105.47</v>
      </c>
      <c r="N25" s="795">
        <v>115.65</v>
      </c>
      <c r="O25" s="795">
        <v>114.49</v>
      </c>
      <c r="P25" s="795">
        <v>114.44</v>
      </c>
      <c r="Q25" s="169" t="s">
        <v>133</v>
      </c>
      <c r="R25" s="178" t="s">
        <v>113</v>
      </c>
      <c r="S25" s="795">
        <v>106.05</v>
      </c>
      <c r="T25" s="795">
        <v>106.79</v>
      </c>
      <c r="U25" s="795">
        <v>111.11</v>
      </c>
      <c r="V25" s="795">
        <v>99.56</v>
      </c>
      <c r="W25" s="795">
        <v>113.87</v>
      </c>
      <c r="X25" s="795">
        <v>108.86</v>
      </c>
      <c r="Y25" s="795">
        <v>109.25</v>
      </c>
      <c r="Z25" s="795">
        <v>104.16</v>
      </c>
      <c r="AA25" s="795">
        <v>101.97</v>
      </c>
      <c r="AB25" s="795">
        <v>104.34</v>
      </c>
      <c r="AC25" s="795">
        <v>109.07</v>
      </c>
      <c r="AD25" s="795">
        <v>107.97</v>
      </c>
      <c r="AE25" s="795">
        <v>101.73</v>
      </c>
      <c r="AF25" s="795">
        <v>109.64</v>
      </c>
      <c r="AG25" s="795">
        <v>111.44</v>
      </c>
      <c r="AH25" s="169" t="s">
        <v>133</v>
      </c>
      <c r="AI25" s="178" t="s">
        <v>113</v>
      </c>
      <c r="AJ25" s="795">
        <v>95.86</v>
      </c>
      <c r="AK25" s="795">
        <v>107.2</v>
      </c>
      <c r="AL25" s="795">
        <v>89.73</v>
      </c>
      <c r="AM25" s="795">
        <v>96</v>
      </c>
      <c r="AN25" s="795">
        <v>101.37</v>
      </c>
      <c r="AO25" s="795">
        <v>79.290000000000006</v>
      </c>
      <c r="AP25" s="795">
        <v>104.17</v>
      </c>
      <c r="AQ25" s="795">
        <v>104.79</v>
      </c>
      <c r="AR25" s="795">
        <v>105.47</v>
      </c>
      <c r="AS25" s="795">
        <v>110.94</v>
      </c>
      <c r="AT25" s="795">
        <v>108.64</v>
      </c>
      <c r="AU25" s="169" t="s">
        <v>133</v>
      </c>
      <c r="AV25" s="178" t="s">
        <v>113</v>
      </c>
      <c r="AW25" s="400">
        <v>103.95</v>
      </c>
      <c r="AX25" s="397">
        <v>54.65</v>
      </c>
      <c r="AY25" s="397">
        <v>75.8</v>
      </c>
      <c r="AZ25" s="397">
        <v>96.7</v>
      </c>
      <c r="BA25" s="397">
        <v>114.8</v>
      </c>
      <c r="BB25" s="795">
        <v>110.55</v>
      </c>
      <c r="BC25" s="795">
        <v>110.54</v>
      </c>
      <c r="BD25" s="795">
        <v>111.02</v>
      </c>
      <c r="BE25" s="795">
        <v>99.69</v>
      </c>
      <c r="BF25" s="795">
        <v>109.6</v>
      </c>
      <c r="BG25" s="795">
        <v>113.92</v>
      </c>
      <c r="BH25" s="795">
        <v>81.34</v>
      </c>
      <c r="BI25" s="169" t="s">
        <v>133</v>
      </c>
    </row>
    <row r="26" spans="1:65" s="179" customFormat="1" ht="23.1" customHeight="1">
      <c r="A26" s="178" t="s">
        <v>114</v>
      </c>
      <c r="B26" s="795">
        <v>107.35</v>
      </c>
      <c r="C26" s="795">
        <v>113.07</v>
      </c>
      <c r="D26" s="795">
        <v>112.72</v>
      </c>
      <c r="E26" s="795">
        <v>118.03</v>
      </c>
      <c r="F26" s="795">
        <v>103.77</v>
      </c>
      <c r="G26" s="795">
        <v>104.86</v>
      </c>
      <c r="H26" s="795">
        <v>103.28</v>
      </c>
      <c r="I26" s="795">
        <v>110.42</v>
      </c>
      <c r="J26" s="795">
        <v>112.03</v>
      </c>
      <c r="K26" s="795">
        <v>100.56</v>
      </c>
      <c r="L26" s="795">
        <v>111.65</v>
      </c>
      <c r="M26" s="795">
        <v>105.91</v>
      </c>
      <c r="N26" s="795">
        <v>115.52</v>
      </c>
      <c r="O26" s="795">
        <v>114.51</v>
      </c>
      <c r="P26" s="795">
        <v>114.45</v>
      </c>
      <c r="Q26" s="169" t="s">
        <v>116</v>
      </c>
      <c r="R26" s="178" t="s">
        <v>114</v>
      </c>
      <c r="S26" s="795">
        <v>105.72</v>
      </c>
      <c r="T26" s="795">
        <v>106.79</v>
      </c>
      <c r="U26" s="795">
        <v>110.64</v>
      </c>
      <c r="V26" s="795">
        <v>99.74</v>
      </c>
      <c r="W26" s="795">
        <v>113.1</v>
      </c>
      <c r="X26" s="795">
        <v>109.78</v>
      </c>
      <c r="Y26" s="795">
        <v>107.16</v>
      </c>
      <c r="Z26" s="795">
        <v>103.11</v>
      </c>
      <c r="AA26" s="795">
        <v>101.4</v>
      </c>
      <c r="AB26" s="795">
        <v>102.45</v>
      </c>
      <c r="AC26" s="795">
        <v>109.07</v>
      </c>
      <c r="AD26" s="795">
        <v>108.65</v>
      </c>
      <c r="AE26" s="795">
        <v>101.54</v>
      </c>
      <c r="AF26" s="795">
        <v>110.74</v>
      </c>
      <c r="AG26" s="795">
        <v>111.66</v>
      </c>
      <c r="AH26" s="169" t="s">
        <v>116</v>
      </c>
      <c r="AI26" s="178" t="s">
        <v>114</v>
      </c>
      <c r="AJ26" s="795">
        <v>95.86</v>
      </c>
      <c r="AK26" s="795">
        <v>107.2</v>
      </c>
      <c r="AL26" s="795">
        <v>89.73</v>
      </c>
      <c r="AM26" s="795">
        <v>96</v>
      </c>
      <c r="AN26" s="795">
        <v>102.61</v>
      </c>
      <c r="AO26" s="795">
        <v>80.22</v>
      </c>
      <c r="AP26" s="795">
        <v>103.47</v>
      </c>
      <c r="AQ26" s="795">
        <v>102.99</v>
      </c>
      <c r="AR26" s="795">
        <v>105.75</v>
      </c>
      <c r="AS26" s="795">
        <v>111.21</v>
      </c>
      <c r="AT26" s="795">
        <v>118.96</v>
      </c>
      <c r="AU26" s="169" t="s">
        <v>116</v>
      </c>
      <c r="AV26" s="178" t="s">
        <v>114</v>
      </c>
      <c r="AW26" s="400">
        <v>104</v>
      </c>
      <c r="AX26" s="397">
        <v>54.65</v>
      </c>
      <c r="AY26" s="397">
        <v>75.8</v>
      </c>
      <c r="AZ26" s="397">
        <v>96.7</v>
      </c>
      <c r="BA26" s="397">
        <v>114.87</v>
      </c>
      <c r="BB26" s="795">
        <v>110.64</v>
      </c>
      <c r="BC26" s="795">
        <v>110.59</v>
      </c>
      <c r="BD26" s="795">
        <v>112.6</v>
      </c>
      <c r="BE26" s="795">
        <v>100.01</v>
      </c>
      <c r="BF26" s="795">
        <v>110.7</v>
      </c>
      <c r="BG26" s="795">
        <v>110.97</v>
      </c>
      <c r="BH26" s="795">
        <v>81.36</v>
      </c>
      <c r="BI26" s="169" t="s">
        <v>116</v>
      </c>
    </row>
    <row r="27" spans="1:65" s="179" customFormat="1" ht="23.1" customHeight="1">
      <c r="A27" s="178" t="s">
        <v>115</v>
      </c>
      <c r="B27" s="795">
        <v>107.82</v>
      </c>
      <c r="C27" s="795">
        <v>115.69</v>
      </c>
      <c r="D27" s="795">
        <v>115.54</v>
      </c>
      <c r="E27" s="795">
        <v>117.76</v>
      </c>
      <c r="F27" s="795">
        <v>103.74</v>
      </c>
      <c r="G27" s="795">
        <v>104.75</v>
      </c>
      <c r="H27" s="795">
        <v>103.28</v>
      </c>
      <c r="I27" s="795">
        <v>111.02</v>
      </c>
      <c r="J27" s="795">
        <v>112.01</v>
      </c>
      <c r="K27" s="795">
        <v>105.05</v>
      </c>
      <c r="L27" s="795">
        <v>112.2</v>
      </c>
      <c r="M27" s="795">
        <v>106.31</v>
      </c>
      <c r="N27" s="795">
        <v>116.44</v>
      </c>
      <c r="O27" s="795">
        <v>115.21</v>
      </c>
      <c r="P27" s="795">
        <v>115</v>
      </c>
      <c r="Q27" s="169" t="s">
        <v>134</v>
      </c>
      <c r="R27" s="178" t="s">
        <v>115</v>
      </c>
      <c r="S27" s="795">
        <v>106.13</v>
      </c>
      <c r="T27" s="795">
        <v>106.41</v>
      </c>
      <c r="U27" s="795">
        <v>110.64</v>
      </c>
      <c r="V27" s="795">
        <v>99.72</v>
      </c>
      <c r="W27" s="795">
        <v>114.08</v>
      </c>
      <c r="X27" s="795">
        <v>111.47</v>
      </c>
      <c r="Y27" s="795">
        <v>108.68</v>
      </c>
      <c r="Z27" s="795">
        <v>103.2</v>
      </c>
      <c r="AA27" s="795">
        <v>101.65</v>
      </c>
      <c r="AB27" s="795">
        <v>102.45</v>
      </c>
      <c r="AC27" s="795">
        <v>109.07</v>
      </c>
      <c r="AD27" s="795">
        <v>109.38</v>
      </c>
      <c r="AE27" s="795">
        <v>101.6</v>
      </c>
      <c r="AF27" s="795">
        <v>111.82</v>
      </c>
      <c r="AG27" s="795">
        <v>111.76</v>
      </c>
      <c r="AH27" s="169" t="s">
        <v>134</v>
      </c>
      <c r="AI27" s="178" t="s">
        <v>115</v>
      </c>
      <c r="AJ27" s="795">
        <v>95.88</v>
      </c>
      <c r="AK27" s="795">
        <v>118.52</v>
      </c>
      <c r="AL27" s="795">
        <v>89.73</v>
      </c>
      <c r="AM27" s="795">
        <v>96</v>
      </c>
      <c r="AN27" s="795">
        <v>103.24</v>
      </c>
      <c r="AO27" s="795">
        <v>80.23</v>
      </c>
      <c r="AP27" s="795">
        <v>103.82</v>
      </c>
      <c r="AQ27" s="795">
        <v>104.04</v>
      </c>
      <c r="AR27" s="795">
        <v>105.64</v>
      </c>
      <c r="AS27" s="795">
        <v>111.25</v>
      </c>
      <c r="AT27" s="795">
        <v>122.84</v>
      </c>
      <c r="AU27" s="169" t="s">
        <v>134</v>
      </c>
      <c r="AV27" s="178" t="s">
        <v>115</v>
      </c>
      <c r="AW27" s="400">
        <v>104</v>
      </c>
      <c r="AX27" s="397">
        <v>54.65</v>
      </c>
      <c r="AY27" s="397">
        <v>75.8</v>
      </c>
      <c r="AZ27" s="397">
        <v>96.7</v>
      </c>
      <c r="BA27" s="397">
        <v>114.87</v>
      </c>
      <c r="BB27" s="795">
        <v>110.82</v>
      </c>
      <c r="BC27" s="795">
        <v>110.74</v>
      </c>
      <c r="BD27" s="795">
        <v>113.5</v>
      </c>
      <c r="BE27" s="795">
        <v>96.4</v>
      </c>
      <c r="BF27" s="795">
        <v>103.99</v>
      </c>
      <c r="BG27" s="795">
        <v>111.92</v>
      </c>
      <c r="BH27" s="795">
        <v>81.37</v>
      </c>
      <c r="BI27" s="169" t="s">
        <v>134</v>
      </c>
    </row>
    <row r="28" spans="1:65" s="179" customFormat="1" ht="23.1" customHeight="1">
      <c r="A28" s="178" t="s">
        <v>117</v>
      </c>
      <c r="B28" s="795">
        <v>108.11</v>
      </c>
      <c r="C28" s="795">
        <v>116.21</v>
      </c>
      <c r="D28" s="795">
        <v>116.24</v>
      </c>
      <c r="E28" s="795">
        <v>115.47</v>
      </c>
      <c r="F28" s="795">
        <v>103.87</v>
      </c>
      <c r="G28" s="795">
        <v>105.22</v>
      </c>
      <c r="H28" s="795">
        <v>103.28</v>
      </c>
      <c r="I28" s="795">
        <v>111.8</v>
      </c>
      <c r="J28" s="795">
        <v>112.1</v>
      </c>
      <c r="K28" s="795">
        <v>110.01</v>
      </c>
      <c r="L28" s="795">
        <v>112.24</v>
      </c>
      <c r="M28" s="795">
        <v>106.52</v>
      </c>
      <c r="N28" s="795">
        <v>116.58</v>
      </c>
      <c r="O28" s="795">
        <v>114.69</v>
      </c>
      <c r="P28" s="795">
        <v>115.1</v>
      </c>
      <c r="Q28" s="169" t="s">
        <v>121</v>
      </c>
      <c r="R28" s="178" t="s">
        <v>117</v>
      </c>
      <c r="S28" s="795">
        <v>106.7</v>
      </c>
      <c r="T28" s="795">
        <v>106.39</v>
      </c>
      <c r="U28" s="795">
        <v>110.54</v>
      </c>
      <c r="V28" s="795">
        <v>101.65</v>
      </c>
      <c r="W28" s="795">
        <v>112.23</v>
      </c>
      <c r="X28" s="795">
        <v>111.87</v>
      </c>
      <c r="Y28" s="795">
        <v>108.39</v>
      </c>
      <c r="Z28" s="795">
        <v>103.41</v>
      </c>
      <c r="AA28" s="795">
        <v>102.43</v>
      </c>
      <c r="AB28" s="795">
        <v>102.23</v>
      </c>
      <c r="AC28" s="795">
        <v>109.07</v>
      </c>
      <c r="AD28" s="795">
        <v>109.09</v>
      </c>
      <c r="AE28" s="795">
        <v>101.73</v>
      </c>
      <c r="AF28" s="795">
        <v>111.38</v>
      </c>
      <c r="AG28" s="795">
        <v>111.54</v>
      </c>
      <c r="AH28" s="169" t="s">
        <v>121</v>
      </c>
      <c r="AI28" s="178" t="s">
        <v>117</v>
      </c>
      <c r="AJ28" s="795">
        <v>95.81</v>
      </c>
      <c r="AK28" s="795">
        <v>118.52</v>
      </c>
      <c r="AL28" s="795">
        <v>88.32</v>
      </c>
      <c r="AM28" s="795">
        <v>96</v>
      </c>
      <c r="AN28" s="795">
        <v>102.35</v>
      </c>
      <c r="AO28" s="795">
        <v>80.25</v>
      </c>
      <c r="AP28" s="795">
        <v>103.73</v>
      </c>
      <c r="AQ28" s="795">
        <v>104.21</v>
      </c>
      <c r="AR28" s="795">
        <v>105.46</v>
      </c>
      <c r="AS28" s="795">
        <v>111.29</v>
      </c>
      <c r="AT28" s="795">
        <v>115.82</v>
      </c>
      <c r="AU28" s="169" t="s">
        <v>121</v>
      </c>
      <c r="AV28" s="178" t="s">
        <v>117</v>
      </c>
      <c r="AW28" s="400">
        <v>104.04</v>
      </c>
      <c r="AX28" s="397">
        <v>54.65</v>
      </c>
      <c r="AY28" s="397">
        <v>75.8</v>
      </c>
      <c r="AZ28" s="397">
        <v>96.62</v>
      </c>
      <c r="BA28" s="397">
        <v>114.98</v>
      </c>
      <c r="BB28" s="795">
        <v>110.82</v>
      </c>
      <c r="BC28" s="795">
        <v>110.83</v>
      </c>
      <c r="BD28" s="795">
        <v>110.69</v>
      </c>
      <c r="BE28" s="795">
        <v>100.13</v>
      </c>
      <c r="BF28" s="795">
        <v>109.94</v>
      </c>
      <c r="BG28" s="795">
        <v>116.44</v>
      </c>
      <c r="BH28" s="795">
        <v>81.36</v>
      </c>
      <c r="BI28" s="169" t="s">
        <v>121</v>
      </c>
    </row>
    <row r="29" spans="1:65" s="179" customFormat="1" ht="23.1" customHeight="1">
      <c r="A29" s="178" t="s">
        <v>118</v>
      </c>
      <c r="B29" s="795">
        <v>107.88</v>
      </c>
      <c r="C29" s="795">
        <v>114.12</v>
      </c>
      <c r="D29" s="795">
        <v>113.97</v>
      </c>
      <c r="E29" s="795">
        <v>116.08</v>
      </c>
      <c r="F29" s="795">
        <v>103.87</v>
      </c>
      <c r="G29" s="795">
        <v>105.21</v>
      </c>
      <c r="H29" s="795">
        <v>103.28</v>
      </c>
      <c r="I29" s="795">
        <v>111.88</v>
      </c>
      <c r="J29" s="795">
        <v>112.11</v>
      </c>
      <c r="K29" s="795">
        <v>110.46</v>
      </c>
      <c r="L29" s="795">
        <v>112.47</v>
      </c>
      <c r="M29" s="795">
        <v>106.62</v>
      </c>
      <c r="N29" s="795">
        <v>117.09</v>
      </c>
      <c r="O29" s="795">
        <v>115.73</v>
      </c>
      <c r="P29" s="795">
        <v>115.08</v>
      </c>
      <c r="Q29" s="169" t="s">
        <v>123</v>
      </c>
      <c r="R29" s="178" t="s">
        <v>118</v>
      </c>
      <c r="S29" s="795">
        <v>107.87</v>
      </c>
      <c r="T29" s="795">
        <v>106.52</v>
      </c>
      <c r="U29" s="795">
        <v>110.38</v>
      </c>
      <c r="V29" s="795">
        <v>103.6</v>
      </c>
      <c r="W29" s="795">
        <v>112.15</v>
      </c>
      <c r="X29" s="795">
        <v>112.88</v>
      </c>
      <c r="Y29" s="795">
        <v>110.17</v>
      </c>
      <c r="Z29" s="795">
        <v>103.48</v>
      </c>
      <c r="AA29" s="795">
        <v>102.41</v>
      </c>
      <c r="AB29" s="795">
        <v>102.27</v>
      </c>
      <c r="AC29" s="795">
        <v>109.42</v>
      </c>
      <c r="AD29" s="795">
        <v>108.49</v>
      </c>
      <c r="AE29" s="795">
        <v>102.11</v>
      </c>
      <c r="AF29" s="795">
        <v>110.3</v>
      </c>
      <c r="AG29" s="795">
        <v>111.5</v>
      </c>
      <c r="AH29" s="169" t="s">
        <v>123</v>
      </c>
      <c r="AI29" s="178" t="s">
        <v>118</v>
      </c>
      <c r="AJ29" s="795">
        <v>95.81</v>
      </c>
      <c r="AK29" s="795">
        <v>118.52</v>
      </c>
      <c r="AL29" s="795">
        <v>88.32</v>
      </c>
      <c r="AM29" s="795">
        <v>96</v>
      </c>
      <c r="AN29" s="795">
        <v>101.77</v>
      </c>
      <c r="AO29" s="795">
        <v>79.099999999999994</v>
      </c>
      <c r="AP29" s="795">
        <v>103.73</v>
      </c>
      <c r="AQ29" s="795">
        <v>104</v>
      </c>
      <c r="AR29" s="795">
        <v>105.59</v>
      </c>
      <c r="AS29" s="795">
        <v>111.59</v>
      </c>
      <c r="AT29" s="795">
        <v>111.89</v>
      </c>
      <c r="AU29" s="169" t="s">
        <v>123</v>
      </c>
      <c r="AV29" s="178" t="s">
        <v>118</v>
      </c>
      <c r="AW29" s="400">
        <v>104.34</v>
      </c>
      <c r="AX29" s="397">
        <v>54.65</v>
      </c>
      <c r="AY29" s="397">
        <v>75.8</v>
      </c>
      <c r="AZ29" s="397">
        <v>96.62</v>
      </c>
      <c r="BA29" s="397">
        <v>115.47</v>
      </c>
      <c r="BB29" s="795">
        <v>111.11</v>
      </c>
      <c r="BC29" s="795">
        <v>111.13</v>
      </c>
      <c r="BD29" s="795">
        <v>110.72</v>
      </c>
      <c r="BE29" s="795">
        <v>100.53</v>
      </c>
      <c r="BF29" s="795">
        <v>110.48</v>
      </c>
      <c r="BG29" s="795">
        <v>117.5</v>
      </c>
      <c r="BH29" s="795">
        <v>81.36</v>
      </c>
      <c r="BI29" s="169" t="s">
        <v>123</v>
      </c>
    </row>
    <row r="30" spans="1:65" s="179" customFormat="1" ht="23.1" customHeight="1">
      <c r="A30" s="178" t="s">
        <v>120</v>
      </c>
      <c r="B30" s="795">
        <v>107.73</v>
      </c>
      <c r="C30" s="795">
        <v>111.88</v>
      </c>
      <c r="D30" s="795">
        <v>111.58</v>
      </c>
      <c r="E30" s="795">
        <v>116.03</v>
      </c>
      <c r="F30" s="795">
        <v>103.97</v>
      </c>
      <c r="G30" s="795">
        <v>105.55</v>
      </c>
      <c r="H30" s="795">
        <v>103.28</v>
      </c>
      <c r="I30" s="795">
        <v>114.85</v>
      </c>
      <c r="J30" s="795">
        <v>115.57</v>
      </c>
      <c r="K30" s="795">
        <v>110.46</v>
      </c>
      <c r="L30" s="795">
        <v>113.15</v>
      </c>
      <c r="M30" s="795">
        <v>106.72</v>
      </c>
      <c r="N30" s="795">
        <v>117.18</v>
      </c>
      <c r="O30" s="795">
        <v>116.54</v>
      </c>
      <c r="P30" s="795">
        <v>116.33</v>
      </c>
      <c r="Q30" s="169" t="s">
        <v>121</v>
      </c>
      <c r="R30" s="178" t="s">
        <v>120</v>
      </c>
      <c r="S30" s="795">
        <v>107.79</v>
      </c>
      <c r="T30" s="795">
        <v>106.97</v>
      </c>
      <c r="U30" s="795">
        <v>110.54</v>
      </c>
      <c r="V30" s="795">
        <v>102.41</v>
      </c>
      <c r="W30" s="795">
        <v>114.51</v>
      </c>
      <c r="X30" s="795">
        <v>113.22</v>
      </c>
      <c r="Y30" s="795">
        <v>110.46</v>
      </c>
      <c r="Z30" s="795">
        <v>103.53</v>
      </c>
      <c r="AA30" s="795">
        <v>102.35</v>
      </c>
      <c r="AB30" s="795">
        <v>102.31</v>
      </c>
      <c r="AC30" s="795">
        <v>109.77</v>
      </c>
      <c r="AD30" s="795">
        <v>107.62</v>
      </c>
      <c r="AE30" s="795">
        <v>101.62</v>
      </c>
      <c r="AF30" s="795">
        <v>109.14</v>
      </c>
      <c r="AG30" s="795">
        <v>111.42</v>
      </c>
      <c r="AH30" s="169" t="s">
        <v>121</v>
      </c>
      <c r="AI30" s="178" t="s">
        <v>120</v>
      </c>
      <c r="AJ30" s="795">
        <v>95.81</v>
      </c>
      <c r="AK30" s="795">
        <v>118.52</v>
      </c>
      <c r="AL30" s="795">
        <v>88.32</v>
      </c>
      <c r="AM30" s="795">
        <v>96</v>
      </c>
      <c r="AN30" s="795">
        <v>101.19</v>
      </c>
      <c r="AO30" s="795">
        <v>78.63</v>
      </c>
      <c r="AP30" s="795">
        <v>103.73</v>
      </c>
      <c r="AQ30" s="795">
        <v>104.27</v>
      </c>
      <c r="AR30" s="795">
        <v>105.88</v>
      </c>
      <c r="AS30" s="795">
        <v>111.68</v>
      </c>
      <c r="AT30" s="795">
        <v>106.46</v>
      </c>
      <c r="AU30" s="169" t="s">
        <v>121</v>
      </c>
      <c r="AV30" s="178" t="s">
        <v>120</v>
      </c>
      <c r="AW30" s="400">
        <v>104.36</v>
      </c>
      <c r="AX30" s="397">
        <v>54.65</v>
      </c>
      <c r="AY30" s="397">
        <v>75.8</v>
      </c>
      <c r="AZ30" s="397">
        <v>96.62</v>
      </c>
      <c r="BA30" s="397">
        <v>115.48</v>
      </c>
      <c r="BB30" s="795">
        <v>111.18</v>
      </c>
      <c r="BC30" s="795">
        <v>111.2</v>
      </c>
      <c r="BD30" s="795">
        <v>110.72</v>
      </c>
      <c r="BE30" s="795">
        <v>100.67</v>
      </c>
      <c r="BF30" s="795">
        <v>110.67</v>
      </c>
      <c r="BG30" s="795">
        <v>117.85</v>
      </c>
      <c r="BH30" s="795">
        <v>81.36</v>
      </c>
      <c r="BI30" s="169" t="s">
        <v>121</v>
      </c>
    </row>
    <row r="31" spans="1:65" s="179" customFormat="1" ht="23.1" customHeight="1" thickBot="1">
      <c r="A31" s="180" t="s">
        <v>122</v>
      </c>
      <c r="B31" s="797">
        <v>107.78</v>
      </c>
      <c r="C31" s="797">
        <v>111.9</v>
      </c>
      <c r="D31" s="797">
        <v>111.61</v>
      </c>
      <c r="E31" s="797">
        <v>116.07</v>
      </c>
      <c r="F31" s="797">
        <v>103.94</v>
      </c>
      <c r="G31" s="797">
        <v>105.44</v>
      </c>
      <c r="H31" s="797">
        <v>103.28</v>
      </c>
      <c r="I31" s="797">
        <v>114.82</v>
      </c>
      <c r="J31" s="797">
        <v>115.62</v>
      </c>
      <c r="K31" s="797">
        <v>110.01</v>
      </c>
      <c r="L31" s="797">
        <v>113.48</v>
      </c>
      <c r="M31" s="797">
        <v>106.85</v>
      </c>
      <c r="N31" s="797">
        <v>117.38</v>
      </c>
      <c r="O31" s="797">
        <v>118.29</v>
      </c>
      <c r="P31" s="797">
        <v>116.33</v>
      </c>
      <c r="Q31" s="170" t="s">
        <v>123</v>
      </c>
      <c r="R31" s="180" t="s">
        <v>122</v>
      </c>
      <c r="S31" s="797">
        <v>107.17</v>
      </c>
      <c r="T31" s="797">
        <v>106.98</v>
      </c>
      <c r="U31" s="797">
        <v>110.54</v>
      </c>
      <c r="V31" s="797">
        <v>101.29</v>
      </c>
      <c r="W31" s="797">
        <v>114.66</v>
      </c>
      <c r="X31" s="797">
        <v>113.22</v>
      </c>
      <c r="Y31" s="797">
        <v>109.46</v>
      </c>
      <c r="Z31" s="797">
        <v>103.59</v>
      </c>
      <c r="AA31" s="797">
        <v>102.41</v>
      </c>
      <c r="AB31" s="797">
        <v>102.31</v>
      </c>
      <c r="AC31" s="797">
        <v>109.99</v>
      </c>
      <c r="AD31" s="797">
        <v>107.53</v>
      </c>
      <c r="AE31" s="797">
        <v>101.04</v>
      </c>
      <c r="AF31" s="797">
        <v>109.16</v>
      </c>
      <c r="AG31" s="797">
        <v>111.56</v>
      </c>
      <c r="AH31" s="170" t="s">
        <v>123</v>
      </c>
      <c r="AI31" s="180" t="s">
        <v>122</v>
      </c>
      <c r="AJ31" s="797">
        <v>95.81</v>
      </c>
      <c r="AK31" s="797">
        <v>118.52</v>
      </c>
      <c r="AL31" s="797">
        <v>88.32</v>
      </c>
      <c r="AM31" s="797">
        <v>96</v>
      </c>
      <c r="AN31" s="797">
        <v>101.68</v>
      </c>
      <c r="AO31" s="797">
        <v>79.52</v>
      </c>
      <c r="AP31" s="797">
        <v>103.73</v>
      </c>
      <c r="AQ31" s="797">
        <v>106.34</v>
      </c>
      <c r="AR31" s="797">
        <v>105.93</v>
      </c>
      <c r="AS31" s="797">
        <v>112</v>
      </c>
      <c r="AT31" s="797">
        <v>105.95</v>
      </c>
      <c r="AU31" s="170" t="s">
        <v>123</v>
      </c>
      <c r="AV31" s="180" t="s">
        <v>122</v>
      </c>
      <c r="AW31" s="403">
        <v>104.36</v>
      </c>
      <c r="AX31" s="399">
        <v>54.65</v>
      </c>
      <c r="AY31" s="399">
        <v>75.8</v>
      </c>
      <c r="AZ31" s="399">
        <v>96.62</v>
      </c>
      <c r="BA31" s="399">
        <v>115.49</v>
      </c>
      <c r="BB31" s="797">
        <v>111.33</v>
      </c>
      <c r="BC31" s="797">
        <v>111.32</v>
      </c>
      <c r="BD31" s="797">
        <v>111.61</v>
      </c>
      <c r="BE31" s="797">
        <v>100.58</v>
      </c>
      <c r="BF31" s="797">
        <v>110.49</v>
      </c>
      <c r="BG31" s="797">
        <v>117.96</v>
      </c>
      <c r="BH31" s="797">
        <v>81.36</v>
      </c>
      <c r="BI31" s="170" t="s">
        <v>123</v>
      </c>
    </row>
    <row r="32" spans="1:65" s="255" customFormat="1" ht="12.95" customHeight="1">
      <c r="A32" s="662" t="s">
        <v>292</v>
      </c>
      <c r="B32" s="662"/>
      <c r="C32" s="662"/>
      <c r="D32" s="662"/>
      <c r="E32" s="662"/>
      <c r="F32" s="662"/>
      <c r="G32" s="662"/>
      <c r="H32" s="662"/>
      <c r="I32" s="247"/>
      <c r="J32" s="247"/>
      <c r="K32" s="247"/>
      <c r="L32" s="247"/>
      <c r="M32" s="247"/>
      <c r="N32" s="247"/>
      <c r="O32" s="247"/>
      <c r="P32" s="248" t="s">
        <v>183</v>
      </c>
      <c r="Q32" s="249" t="s">
        <v>293</v>
      </c>
      <c r="R32" s="247" t="s">
        <v>184</v>
      </c>
      <c r="S32" s="250"/>
      <c r="T32" s="251"/>
      <c r="U32" s="247"/>
      <c r="V32" s="247"/>
      <c r="W32" s="247"/>
      <c r="X32" s="247"/>
      <c r="Y32" s="247"/>
      <c r="Z32" s="247"/>
      <c r="AA32" s="247"/>
      <c r="AB32" s="247"/>
      <c r="AC32" s="247"/>
      <c r="AD32" s="247"/>
      <c r="AE32" s="247"/>
      <c r="AF32" s="247"/>
      <c r="AG32" s="248" t="s">
        <v>294</v>
      </c>
      <c r="AH32" s="249" t="s">
        <v>293</v>
      </c>
      <c r="AI32" s="247" t="s">
        <v>184</v>
      </c>
      <c r="AJ32" s="247"/>
      <c r="AK32" s="250"/>
      <c r="AL32" s="251"/>
      <c r="AM32" s="247"/>
      <c r="AN32" s="247"/>
      <c r="AO32" s="247"/>
      <c r="AP32" s="247"/>
      <c r="AQ32" s="247"/>
      <c r="AR32" s="247"/>
      <c r="AS32" s="247"/>
      <c r="AT32" s="247"/>
      <c r="AU32" s="249" t="s">
        <v>293</v>
      </c>
      <c r="AV32" s="247" t="s">
        <v>184</v>
      </c>
      <c r="AW32" s="247"/>
      <c r="AX32" s="247"/>
      <c r="AY32" s="247"/>
      <c r="AZ32" s="252"/>
      <c r="BA32" s="252"/>
      <c r="BB32" s="252"/>
      <c r="BC32" s="252"/>
      <c r="BD32" s="250"/>
      <c r="BE32" s="251"/>
      <c r="BF32" s="252"/>
      <c r="BG32" s="252"/>
      <c r="BH32" s="252"/>
      <c r="BI32" s="249" t="s">
        <v>293</v>
      </c>
      <c r="BJ32" s="252"/>
      <c r="BK32" s="252"/>
      <c r="BL32" s="253" t="s">
        <v>293</v>
      </c>
      <c r="BM32" s="254"/>
    </row>
    <row r="33" spans="1:61" s="255" customFormat="1" ht="11.1" customHeight="1">
      <c r="A33" s="661" t="s">
        <v>296</v>
      </c>
      <c r="B33" s="661"/>
      <c r="C33" s="661"/>
      <c r="D33" s="661"/>
      <c r="E33" s="661"/>
      <c r="F33" s="661"/>
      <c r="G33" s="661"/>
      <c r="H33" s="661"/>
      <c r="Q33" s="256"/>
      <c r="AH33" s="256"/>
      <c r="AU33" s="256"/>
      <c r="BI33" s="256"/>
    </row>
    <row r="34" spans="1:61" s="255" customFormat="1" ht="11.1" customHeight="1">
      <c r="A34" s="255" t="s">
        <v>295</v>
      </c>
      <c r="Q34" s="257"/>
      <c r="AH34" s="257"/>
      <c r="AU34" s="257"/>
      <c r="BI34" s="257"/>
    </row>
  </sheetData>
  <sheetProtection selectLockedCells="1"/>
  <mergeCells count="82">
    <mergeCell ref="AP4:AU4"/>
    <mergeCell ref="AV4:BA4"/>
    <mergeCell ref="BB4:BI4"/>
    <mergeCell ref="Q7:Q11"/>
    <mergeCell ref="AH7:AH11"/>
    <mergeCell ref="I4:Q4"/>
    <mergeCell ref="R4:Y4"/>
    <mergeCell ref="Z4:AH4"/>
    <mergeCell ref="R7:R11"/>
    <mergeCell ref="BI7:BI11"/>
    <mergeCell ref="L7:P8"/>
    <mergeCell ref="O9:O11"/>
    <mergeCell ref="P9:P11"/>
    <mergeCell ref="AE9:AE11"/>
    <mergeCell ref="AF9:AF11"/>
    <mergeCell ref="AI4:AO4"/>
    <mergeCell ref="L9:L11"/>
    <mergeCell ref="M9:M11"/>
    <mergeCell ref="N9:N11"/>
    <mergeCell ref="A33:H33"/>
    <mergeCell ref="A32:H32"/>
    <mergeCell ref="E9:E11"/>
    <mergeCell ref="F9:F11"/>
    <mergeCell ref="G9:G11"/>
    <mergeCell ref="H9:H11"/>
    <mergeCell ref="AG9:AG11"/>
    <mergeCell ref="Z7:AC8"/>
    <mergeCell ref="Z9:Z11"/>
    <mergeCell ref="AA9:AA11"/>
    <mergeCell ref="AB9:AB11"/>
    <mergeCell ref="AC9:AC11"/>
    <mergeCell ref="AD7:AG8"/>
    <mergeCell ref="AD9:AD11"/>
    <mergeCell ref="BE7:BH8"/>
    <mergeCell ref="BE9:BE11"/>
    <mergeCell ref="BF9:BF11"/>
    <mergeCell ref="BG9:BG11"/>
    <mergeCell ref="BH9:BH11"/>
    <mergeCell ref="BD9:BD11"/>
    <mergeCell ref="AW7:BA8"/>
    <mergeCell ref="AX9:AX11"/>
    <mergeCell ref="AY9:AY11"/>
    <mergeCell ref="BB7:BD8"/>
    <mergeCell ref="BB9:BB11"/>
    <mergeCell ref="BC9:BC11"/>
    <mergeCell ref="AS9:AS11"/>
    <mergeCell ref="AP9:AP11"/>
    <mergeCell ref="AQ9:AQ11"/>
    <mergeCell ref="AZ9:AZ11"/>
    <mergeCell ref="BA9:BA11"/>
    <mergeCell ref="AV7:AV11"/>
    <mergeCell ref="AT9:AT11"/>
    <mergeCell ref="AR9:AR11"/>
    <mergeCell ref="AN7:AT8"/>
    <mergeCell ref="AN9:AN11"/>
    <mergeCell ref="AO9:AO11"/>
    <mergeCell ref="AU7:AU11"/>
    <mergeCell ref="AI7:AI11"/>
    <mergeCell ref="AJ7:AM8"/>
    <mergeCell ref="AK9:AK11"/>
    <mergeCell ref="AL9:AL11"/>
    <mergeCell ref="AM9:AM11"/>
    <mergeCell ref="AJ9:AJ11"/>
    <mergeCell ref="S7:Y8"/>
    <mergeCell ref="S9:S11"/>
    <mergeCell ref="T9:T11"/>
    <mergeCell ref="U9:U11"/>
    <mergeCell ref="V9:V11"/>
    <mergeCell ref="W9:W11"/>
    <mergeCell ref="X9:X11"/>
    <mergeCell ref="Y9:Y11"/>
    <mergeCell ref="I7:K8"/>
    <mergeCell ref="I9:I11"/>
    <mergeCell ref="J9:J11"/>
    <mergeCell ref="K9:K11"/>
    <mergeCell ref="A4:H4"/>
    <mergeCell ref="C7:E8"/>
    <mergeCell ref="F7:H8"/>
    <mergeCell ref="A7:A11"/>
    <mergeCell ref="B7:B11"/>
    <mergeCell ref="C9:C11"/>
    <mergeCell ref="D9:D11"/>
  </mergeCells>
  <phoneticPr fontId="5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8" manualBreakCount="8">
    <brk id="8" max="1048575" man="1"/>
    <brk id="17" max="33" man="1"/>
    <brk id="25" max="1048575" man="1"/>
    <brk id="34" max="33" man="1"/>
    <brk id="41" max="1048575" man="1"/>
    <brk id="47" max="33" man="1"/>
    <brk id="53" max="1048575" man="1"/>
    <brk id="6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9"/>
  <sheetViews>
    <sheetView view="pageBreakPreview" topLeftCell="K1" zoomScaleNormal="100" zoomScaleSheetLayoutView="100" workbookViewId="0">
      <selection activeCell="AM9" sqref="AM9"/>
    </sheetView>
  </sheetViews>
  <sheetFormatPr defaultRowHeight="14.25"/>
  <cols>
    <col min="1" max="1" width="9.375" style="67" customWidth="1"/>
    <col min="2" max="3" width="8.125" style="67" customWidth="1"/>
    <col min="4" max="4" width="8.625" style="67" customWidth="1"/>
    <col min="5" max="5" width="7.5" style="67" customWidth="1"/>
    <col min="6" max="10" width="8.125" style="67" customWidth="1"/>
    <col min="11" max="11" width="8" style="67" customWidth="1"/>
    <col min="12" max="12" width="8.75" style="67" customWidth="1"/>
    <col min="13" max="13" width="8" style="67" customWidth="1"/>
    <col min="14" max="14" width="7.625" style="67" customWidth="1"/>
    <col min="15" max="15" width="8.625" style="67" customWidth="1"/>
    <col min="16" max="16" width="7.875" style="67" customWidth="1"/>
    <col min="17" max="17" width="8.5" style="67" customWidth="1"/>
    <col min="18" max="18" width="9.125" style="67" customWidth="1"/>
    <col min="19" max="19" width="7.75" style="67" customWidth="1"/>
    <col min="20" max="20" width="8.25" style="67" customWidth="1"/>
    <col min="21" max="23" width="7.5" style="67" customWidth="1"/>
    <col min="24" max="24" width="10.25" style="67" customWidth="1"/>
    <col min="25" max="25" width="7.5" style="67" customWidth="1"/>
    <col min="26" max="26" width="6.875" style="67" customWidth="1"/>
    <col min="27" max="27" width="7.5" style="67" customWidth="1"/>
    <col min="28" max="28" width="7.875" style="67" customWidth="1"/>
    <col min="29" max="29" width="10.75" style="67" customWidth="1"/>
    <col min="30" max="30" width="9.125" style="67" customWidth="1"/>
    <col min="31" max="33" width="8.375" style="67" customWidth="1"/>
    <col min="34" max="34" width="8.125" style="67" customWidth="1"/>
    <col min="35" max="35" width="8.375" style="67" customWidth="1"/>
    <col min="36" max="39" width="8.125" style="67" customWidth="1"/>
    <col min="40" max="40" width="8.25" style="67" customWidth="1"/>
    <col min="41" max="16384" width="9" style="67"/>
  </cols>
  <sheetData>
    <row r="1" spans="1:40" s="15" customFormat="1" ht="14.1" customHeight="1">
      <c r="A1" s="9" t="s">
        <v>556</v>
      </c>
      <c r="B1" s="136"/>
      <c r="C1" s="136"/>
      <c r="D1" s="136"/>
      <c r="E1" s="136"/>
      <c r="J1" s="11"/>
      <c r="S1" s="11"/>
      <c r="T1" s="11" t="s">
        <v>557</v>
      </c>
      <c r="U1" s="9" t="s">
        <v>558</v>
      </c>
      <c r="V1" s="9"/>
      <c r="AE1" s="62"/>
      <c r="AF1" s="62"/>
      <c r="AG1" s="136"/>
      <c r="AH1" s="136"/>
      <c r="AM1" s="11"/>
      <c r="AN1" s="11" t="s">
        <v>559</v>
      </c>
    </row>
    <row r="2" spans="1:40" s="5" customFormat="1" ht="14.1" customHeight="1">
      <c r="A2" s="9"/>
      <c r="B2" s="131"/>
      <c r="C2" s="131"/>
      <c r="D2" s="131"/>
      <c r="E2" s="131"/>
      <c r="J2" s="11"/>
      <c r="T2" s="11"/>
      <c r="U2" s="62"/>
      <c r="AE2" s="62"/>
      <c r="AF2" s="62"/>
      <c r="AG2" s="131"/>
      <c r="AH2" s="131"/>
      <c r="AM2" s="11"/>
      <c r="AN2" s="11"/>
    </row>
    <row r="3" spans="1:40" s="12" customFormat="1" ht="20.100000000000001" customHeight="1">
      <c r="A3" s="667" t="s">
        <v>486</v>
      </c>
      <c r="B3" s="667"/>
      <c r="C3" s="667"/>
      <c r="D3" s="667"/>
      <c r="E3" s="667"/>
      <c r="F3" s="667"/>
      <c r="G3" s="667"/>
      <c r="H3" s="667"/>
      <c r="I3" s="667"/>
      <c r="J3" s="667"/>
      <c r="K3" s="667" t="s">
        <v>571</v>
      </c>
      <c r="L3" s="667"/>
      <c r="M3" s="667"/>
      <c r="N3" s="667"/>
      <c r="O3" s="667"/>
      <c r="P3" s="667"/>
      <c r="Q3" s="667"/>
      <c r="R3" s="667"/>
      <c r="S3" s="667"/>
      <c r="T3" s="667"/>
      <c r="U3" s="667" t="s">
        <v>487</v>
      </c>
      <c r="V3" s="667"/>
      <c r="W3" s="667"/>
      <c r="X3" s="667"/>
      <c r="Y3" s="667"/>
      <c r="Z3" s="667"/>
      <c r="AA3" s="667"/>
      <c r="AB3" s="667"/>
      <c r="AC3" s="667"/>
      <c r="AD3" s="667"/>
      <c r="AE3" s="666" t="s">
        <v>572</v>
      </c>
      <c r="AF3" s="666"/>
      <c r="AG3" s="666"/>
      <c r="AH3" s="666"/>
      <c r="AI3" s="666"/>
      <c r="AJ3" s="666"/>
      <c r="AK3" s="666"/>
      <c r="AL3" s="666"/>
      <c r="AM3" s="666"/>
      <c r="AN3" s="666"/>
    </row>
    <row r="4" spans="1:40" s="14" customFormat="1" ht="20.100000000000001" customHeight="1">
      <c r="A4" s="666"/>
      <c r="B4" s="666"/>
      <c r="C4" s="666"/>
      <c r="D4" s="666"/>
      <c r="E4" s="666"/>
      <c r="F4" s="666"/>
      <c r="G4" s="666"/>
      <c r="H4" s="666"/>
      <c r="I4" s="666"/>
      <c r="J4" s="666"/>
      <c r="K4" s="666"/>
      <c r="L4" s="666"/>
      <c r="M4" s="666"/>
      <c r="N4" s="666"/>
      <c r="O4" s="666"/>
      <c r="P4" s="666"/>
      <c r="Q4" s="666"/>
      <c r="R4" s="666"/>
      <c r="S4" s="666"/>
      <c r="T4" s="164"/>
      <c r="U4" s="164"/>
      <c r="V4" s="666"/>
      <c r="W4" s="666"/>
      <c r="X4" s="666"/>
      <c r="Y4" s="666"/>
      <c r="Z4" s="666"/>
      <c r="AA4" s="666"/>
      <c r="AB4" s="666"/>
      <c r="AC4" s="666"/>
      <c r="AD4" s="666"/>
      <c r="AE4" s="666"/>
      <c r="AF4" s="666"/>
      <c r="AG4" s="666"/>
      <c r="AH4" s="666"/>
      <c r="AI4" s="666"/>
      <c r="AJ4" s="666"/>
      <c r="AK4" s="666"/>
      <c r="AL4" s="666"/>
      <c r="AM4" s="666"/>
      <c r="AN4" s="164"/>
    </row>
    <row r="5" spans="1:40" s="62" customFormat="1" ht="18" customHeight="1" thickBot="1">
      <c r="A5" s="184" t="s">
        <v>356</v>
      </c>
      <c r="J5" s="185"/>
      <c r="S5" s="200"/>
      <c r="T5" s="185" t="s">
        <v>356</v>
      </c>
      <c r="U5" s="184" t="s">
        <v>356</v>
      </c>
      <c r="AE5" s="193" t="s">
        <v>357</v>
      </c>
      <c r="AM5" s="184"/>
      <c r="AN5" s="185" t="s">
        <v>356</v>
      </c>
    </row>
    <row r="6" spans="1:40" s="15" customFormat="1" ht="39.75" customHeight="1">
      <c r="A6" s="674" t="s">
        <v>358</v>
      </c>
      <c r="B6" s="676" t="s">
        <v>359</v>
      </c>
      <c r="C6" s="669" t="s">
        <v>360</v>
      </c>
      <c r="D6" s="669" t="s">
        <v>361</v>
      </c>
      <c r="E6" s="669" t="s">
        <v>362</v>
      </c>
      <c r="F6" s="669" t="s">
        <v>363</v>
      </c>
      <c r="G6" s="669" t="s">
        <v>364</v>
      </c>
      <c r="H6" s="669" t="s">
        <v>365</v>
      </c>
      <c r="I6" s="669" t="s">
        <v>366</v>
      </c>
      <c r="J6" s="668" t="s">
        <v>367</v>
      </c>
      <c r="K6" s="672" t="s">
        <v>368</v>
      </c>
      <c r="L6" s="669" t="s">
        <v>369</v>
      </c>
      <c r="M6" s="669" t="s">
        <v>370</v>
      </c>
      <c r="N6" s="669" t="s">
        <v>371</v>
      </c>
      <c r="O6" s="669" t="s">
        <v>372</v>
      </c>
      <c r="P6" s="669" t="s">
        <v>373</v>
      </c>
      <c r="Q6" s="669" t="s">
        <v>374</v>
      </c>
      <c r="R6" s="669" t="s">
        <v>375</v>
      </c>
      <c r="S6" s="668" t="s">
        <v>376</v>
      </c>
      <c r="T6" s="670" t="s">
        <v>377</v>
      </c>
      <c r="U6" s="674" t="s">
        <v>358</v>
      </c>
      <c r="V6" s="672" t="s">
        <v>378</v>
      </c>
      <c r="W6" s="669" t="s">
        <v>379</v>
      </c>
      <c r="X6" s="669" t="s">
        <v>380</v>
      </c>
      <c r="Y6" s="669" t="s">
        <v>381</v>
      </c>
      <c r="Z6" s="669" t="s">
        <v>382</v>
      </c>
      <c r="AA6" s="669" t="s">
        <v>383</v>
      </c>
      <c r="AB6" s="669" t="s">
        <v>384</v>
      </c>
      <c r="AC6" s="669" t="s">
        <v>385</v>
      </c>
      <c r="AD6" s="668" t="s">
        <v>386</v>
      </c>
      <c r="AE6" s="672" t="s">
        <v>387</v>
      </c>
      <c r="AF6" s="669" t="s">
        <v>388</v>
      </c>
      <c r="AG6" s="669" t="s">
        <v>389</v>
      </c>
      <c r="AH6" s="669" t="s">
        <v>390</v>
      </c>
      <c r="AI6" s="669" t="s">
        <v>391</v>
      </c>
      <c r="AJ6" s="669" t="s">
        <v>392</v>
      </c>
      <c r="AK6" s="669" t="s">
        <v>393</v>
      </c>
      <c r="AL6" s="669" t="s">
        <v>394</v>
      </c>
      <c r="AM6" s="668" t="s">
        <v>395</v>
      </c>
      <c r="AN6" s="670" t="s">
        <v>377</v>
      </c>
    </row>
    <row r="7" spans="1:40" s="15" customFormat="1" ht="27" customHeight="1">
      <c r="A7" s="675"/>
      <c r="B7" s="677"/>
      <c r="C7" s="548"/>
      <c r="D7" s="548"/>
      <c r="E7" s="548"/>
      <c r="F7" s="548"/>
      <c r="G7" s="548"/>
      <c r="H7" s="548"/>
      <c r="I7" s="548"/>
      <c r="J7" s="541"/>
      <c r="K7" s="673"/>
      <c r="L7" s="548"/>
      <c r="M7" s="548"/>
      <c r="N7" s="548"/>
      <c r="O7" s="548"/>
      <c r="P7" s="548"/>
      <c r="Q7" s="548"/>
      <c r="R7" s="548"/>
      <c r="S7" s="541"/>
      <c r="T7" s="671"/>
      <c r="U7" s="675"/>
      <c r="V7" s="673"/>
      <c r="W7" s="548"/>
      <c r="X7" s="548"/>
      <c r="Y7" s="548"/>
      <c r="Z7" s="548"/>
      <c r="AA7" s="548"/>
      <c r="AB7" s="548"/>
      <c r="AC7" s="548"/>
      <c r="AD7" s="541"/>
      <c r="AE7" s="673"/>
      <c r="AF7" s="548"/>
      <c r="AG7" s="548"/>
      <c r="AH7" s="548"/>
      <c r="AI7" s="548"/>
      <c r="AJ7" s="548"/>
      <c r="AK7" s="548"/>
      <c r="AL7" s="548"/>
      <c r="AM7" s="541"/>
      <c r="AN7" s="671"/>
    </row>
    <row r="8" spans="1:40" s="98" customFormat="1" ht="27.95" customHeight="1">
      <c r="A8" s="198" t="s">
        <v>130</v>
      </c>
      <c r="B8" s="202">
        <f t="shared" ref="B8:S8" si="0">B13/$A$29*100</f>
        <v>3.2716912980439035</v>
      </c>
      <c r="C8" s="202">
        <f t="shared" si="0"/>
        <v>2.4780606923918294</v>
      </c>
      <c r="D8" s="202">
        <f t="shared" si="0"/>
        <v>2.2219113270419451</v>
      </c>
      <c r="E8" s="202">
        <f t="shared" si="0"/>
        <v>2.9331264467224578</v>
      </c>
      <c r="F8" s="202">
        <f t="shared" si="0"/>
        <v>2.7034314348943091</v>
      </c>
      <c r="G8" s="202">
        <f t="shared" si="0"/>
        <v>3.0763360720372388</v>
      </c>
      <c r="H8" s="202">
        <f t="shared" si="0"/>
        <v>3.0112176633683507</v>
      </c>
      <c r="I8" s="202">
        <f t="shared" si="0"/>
        <v>2.6528120469056038</v>
      </c>
      <c r="J8" s="202">
        <f t="shared" si="0"/>
        <v>3.263042759392567</v>
      </c>
      <c r="K8" s="202">
        <f t="shared" si="0"/>
        <v>2.8725866761631011</v>
      </c>
      <c r="L8" s="202">
        <f t="shared" si="0"/>
        <v>2.8736041512985522</v>
      </c>
      <c r="M8" s="202">
        <f t="shared" si="0"/>
        <v>2.5215577544323757</v>
      </c>
      <c r="N8" s="202">
        <f t="shared" si="0"/>
        <v>2.5800625747208299</v>
      </c>
      <c r="O8" s="202">
        <f t="shared" si="0"/>
        <v>3.0806603413629072</v>
      </c>
      <c r="P8" s="202">
        <f t="shared" si="0"/>
        <v>2.4587286648182531</v>
      </c>
      <c r="Q8" s="202">
        <f t="shared" si="0"/>
        <v>3.3256174802228271</v>
      </c>
      <c r="R8" s="202">
        <f t="shared" si="0"/>
        <v>2.5436878386284429</v>
      </c>
      <c r="S8" s="202">
        <f t="shared" si="0"/>
        <v>2.7204741434131199</v>
      </c>
      <c r="T8" s="199" t="s">
        <v>148</v>
      </c>
      <c r="U8" s="198" t="s">
        <v>130</v>
      </c>
      <c r="V8" s="202">
        <f t="shared" ref="V8:AM8" si="1">V13/$A$29*100</f>
        <v>2.7680411059954717</v>
      </c>
      <c r="W8" s="202">
        <f t="shared" si="1"/>
        <v>2.7456566530155415</v>
      </c>
      <c r="X8" s="202">
        <f t="shared" si="1"/>
        <v>2.6899498893495783</v>
      </c>
      <c r="Y8" s="202">
        <f t="shared" si="1"/>
        <v>2.747945972070307</v>
      </c>
      <c r="Z8" s="202">
        <f t="shared" si="1"/>
        <v>3.0598021010861545</v>
      </c>
      <c r="AA8" s="202">
        <f t="shared" si="1"/>
        <v>2.7741459568081801</v>
      </c>
      <c r="AB8" s="202">
        <f t="shared" si="1"/>
        <v>2.6296644875740847</v>
      </c>
      <c r="AC8" s="202">
        <f t="shared" si="1"/>
        <v>2.6601887416376258</v>
      </c>
      <c r="AD8" s="202">
        <f t="shared" si="1"/>
        <v>2.5724315112049445</v>
      </c>
      <c r="AE8" s="202">
        <f t="shared" si="1"/>
        <v>2.5838781064787724</v>
      </c>
      <c r="AF8" s="202">
        <f t="shared" si="1"/>
        <v>2.8354488337191253</v>
      </c>
      <c r="AG8" s="202">
        <f t="shared" si="1"/>
        <v>2.8311245643934573</v>
      </c>
      <c r="AH8" s="202">
        <f t="shared" si="1"/>
        <v>2.3478238750540528</v>
      </c>
      <c r="AI8" s="202">
        <f t="shared" si="1"/>
        <v>2.5887111133721663</v>
      </c>
      <c r="AJ8" s="202">
        <f t="shared" si="1"/>
        <v>3.023936102561493</v>
      </c>
      <c r="AK8" s="202">
        <f t="shared" si="1"/>
        <v>2.7629537303182148</v>
      </c>
      <c r="AL8" s="202">
        <f t="shared" si="1"/>
        <v>2.9427924605092457</v>
      </c>
      <c r="AM8" s="202">
        <f t="shared" si="1"/>
        <v>2.8468954289929536</v>
      </c>
      <c r="AN8" s="199" t="s">
        <v>148</v>
      </c>
    </row>
    <row r="9" spans="1:40" s="98" customFormat="1" ht="27.95" customHeight="1">
      <c r="A9" s="189" t="s">
        <v>22</v>
      </c>
      <c r="B9" s="187">
        <v>114.73099999999999</v>
      </c>
      <c r="C9" s="187">
        <v>101.84699999999999</v>
      </c>
      <c r="D9" s="187">
        <v>86.379000000000005</v>
      </c>
      <c r="E9" s="187">
        <v>100.943</v>
      </c>
      <c r="F9" s="187">
        <v>101.84099999999999</v>
      </c>
      <c r="G9" s="187">
        <v>103.84</v>
      </c>
      <c r="H9" s="187">
        <v>100.43300000000001</v>
      </c>
      <c r="I9" s="187">
        <v>95.191999999999993</v>
      </c>
      <c r="J9" s="187">
        <v>101.84099999999999</v>
      </c>
      <c r="K9" s="187">
        <v>93.811999999999998</v>
      </c>
      <c r="L9" s="187">
        <v>92.042000000000002</v>
      </c>
      <c r="M9" s="187">
        <v>59.243000000000002</v>
      </c>
      <c r="N9" s="187">
        <v>101.84399999999999</v>
      </c>
      <c r="O9" s="187">
        <v>97.311000000000007</v>
      </c>
      <c r="P9" s="187">
        <v>96.259</v>
      </c>
      <c r="Q9" s="187">
        <v>95.698999999999998</v>
      </c>
      <c r="R9" s="187">
        <v>100</v>
      </c>
      <c r="S9" s="187">
        <v>97.597999999999999</v>
      </c>
      <c r="T9" s="188" t="s">
        <v>22</v>
      </c>
      <c r="U9" s="189" t="s">
        <v>22</v>
      </c>
      <c r="V9" s="187">
        <v>100.66800000000001</v>
      </c>
      <c r="W9" s="187">
        <v>99.186000000000007</v>
      </c>
      <c r="X9" s="187">
        <v>99.82</v>
      </c>
      <c r="Y9" s="187">
        <v>99.188999999999993</v>
      </c>
      <c r="Z9" s="187">
        <v>94.581999999999994</v>
      </c>
      <c r="AA9" s="187">
        <v>99.551000000000002</v>
      </c>
      <c r="AB9" s="187">
        <v>101.04600000000001</v>
      </c>
      <c r="AC9" s="187">
        <v>97.637</v>
      </c>
      <c r="AD9" s="201">
        <v>97.483000000000004</v>
      </c>
      <c r="AE9" s="201">
        <v>100.107</v>
      </c>
      <c r="AF9" s="201">
        <v>92.141000000000005</v>
      </c>
      <c r="AG9" s="187">
        <v>100</v>
      </c>
      <c r="AH9" s="187">
        <v>101.349</v>
      </c>
      <c r="AI9" s="187">
        <v>93.596000000000004</v>
      </c>
      <c r="AJ9" s="187">
        <v>98.129000000000005</v>
      </c>
      <c r="AK9" s="187">
        <v>97.135000000000005</v>
      </c>
      <c r="AL9" s="187">
        <v>96.2</v>
      </c>
      <c r="AM9" s="187">
        <v>94.664000000000001</v>
      </c>
      <c r="AN9" s="188" t="s">
        <v>22</v>
      </c>
    </row>
    <row r="10" spans="1:40" s="98" customFormat="1" ht="27.95" customHeight="1">
      <c r="A10" s="189" t="s">
        <v>23</v>
      </c>
      <c r="B10" s="187">
        <v>100</v>
      </c>
      <c r="C10" s="187">
        <v>100</v>
      </c>
      <c r="D10" s="187">
        <v>100</v>
      </c>
      <c r="E10" s="187">
        <v>100</v>
      </c>
      <c r="F10" s="187">
        <v>100</v>
      </c>
      <c r="G10" s="187">
        <v>100</v>
      </c>
      <c r="H10" s="187">
        <v>100</v>
      </c>
      <c r="I10" s="187">
        <v>100</v>
      </c>
      <c r="J10" s="187">
        <v>100</v>
      </c>
      <c r="K10" s="187">
        <v>100</v>
      </c>
      <c r="L10" s="187">
        <v>100</v>
      </c>
      <c r="M10" s="187">
        <v>100</v>
      </c>
      <c r="N10" s="187">
        <v>100</v>
      </c>
      <c r="O10" s="187">
        <v>100</v>
      </c>
      <c r="P10" s="187">
        <v>100</v>
      </c>
      <c r="Q10" s="187">
        <v>100</v>
      </c>
      <c r="R10" s="187">
        <v>100</v>
      </c>
      <c r="S10" s="187">
        <v>100</v>
      </c>
      <c r="T10" s="188" t="s">
        <v>23</v>
      </c>
      <c r="U10" s="189" t="s">
        <v>23</v>
      </c>
      <c r="V10" s="187">
        <v>100</v>
      </c>
      <c r="W10" s="187">
        <v>100</v>
      </c>
      <c r="X10" s="187">
        <v>100</v>
      </c>
      <c r="Y10" s="187">
        <v>100</v>
      </c>
      <c r="Z10" s="187">
        <v>100</v>
      </c>
      <c r="AA10" s="187">
        <v>100.1</v>
      </c>
      <c r="AB10" s="187">
        <v>100</v>
      </c>
      <c r="AC10" s="187">
        <v>100</v>
      </c>
      <c r="AD10" s="201">
        <v>100</v>
      </c>
      <c r="AE10" s="201">
        <v>100</v>
      </c>
      <c r="AF10" s="201">
        <v>100</v>
      </c>
      <c r="AG10" s="187">
        <v>100</v>
      </c>
      <c r="AH10" s="187">
        <v>100</v>
      </c>
      <c r="AI10" s="187">
        <v>100</v>
      </c>
      <c r="AJ10" s="187">
        <v>100</v>
      </c>
      <c r="AK10" s="187">
        <v>100</v>
      </c>
      <c r="AL10" s="187">
        <v>100</v>
      </c>
      <c r="AM10" s="187">
        <v>100</v>
      </c>
      <c r="AN10" s="188" t="s">
        <v>23</v>
      </c>
    </row>
    <row r="11" spans="1:40" s="98" customFormat="1" ht="27.95" customHeight="1">
      <c r="A11" s="189" t="s">
        <v>187</v>
      </c>
      <c r="B11" s="187">
        <v>112.34166666666664</v>
      </c>
      <c r="C11" s="187">
        <v>127.52499999999999</v>
      </c>
      <c r="D11" s="187">
        <v>93.066666666666663</v>
      </c>
      <c r="E11" s="187">
        <v>102.35833333333333</v>
      </c>
      <c r="F11" s="187">
        <v>100.175</v>
      </c>
      <c r="G11" s="187">
        <v>111.65833333333335</v>
      </c>
      <c r="H11" s="187">
        <v>113.79166666666667</v>
      </c>
      <c r="I11" s="187">
        <v>108.575</v>
      </c>
      <c r="J11" s="187">
        <v>116.41666666666664</v>
      </c>
      <c r="K11" s="187">
        <v>100.81666666666666</v>
      </c>
      <c r="L11" s="187">
        <v>132.66666666666666</v>
      </c>
      <c r="M11" s="187">
        <v>84.86666666666666</v>
      </c>
      <c r="N11" s="187">
        <v>100.61666666666666</v>
      </c>
      <c r="O11" s="187">
        <v>107.75</v>
      </c>
      <c r="P11" s="187">
        <v>105.0333333333333</v>
      </c>
      <c r="Q11" s="187">
        <v>111.85000000000001</v>
      </c>
      <c r="R11" s="187">
        <v>100</v>
      </c>
      <c r="S11" s="187">
        <v>100.28333333333335</v>
      </c>
      <c r="T11" s="188" t="s">
        <v>187</v>
      </c>
      <c r="U11" s="189" t="s">
        <v>187</v>
      </c>
      <c r="V11" s="187">
        <v>99.833333333333329</v>
      </c>
      <c r="W11" s="187">
        <v>103.25000000000001</v>
      </c>
      <c r="X11" s="187">
        <v>101.49166666666667</v>
      </c>
      <c r="Y11" s="187">
        <v>102.03333333333336</v>
      </c>
      <c r="Z11" s="187">
        <v>109.17500000000001</v>
      </c>
      <c r="AA11" s="187">
        <v>101.85833333333333</v>
      </c>
      <c r="AB11" s="187">
        <v>103.68333333333335</v>
      </c>
      <c r="AC11" s="187">
        <v>101.68333333333332</v>
      </c>
      <c r="AD11" s="201">
        <v>100.98333333333333</v>
      </c>
      <c r="AE11" s="201">
        <v>108.67499999999997</v>
      </c>
      <c r="AF11" s="201">
        <v>97.033333333333346</v>
      </c>
      <c r="AG11" s="187">
        <v>100.75833333333331</v>
      </c>
      <c r="AH11" s="187">
        <v>113.82499999999999</v>
      </c>
      <c r="AI11" s="187">
        <v>106.925</v>
      </c>
      <c r="AJ11" s="187">
        <v>107.16666666666669</v>
      </c>
      <c r="AK11" s="187">
        <v>102.94166666666666</v>
      </c>
      <c r="AL11" s="187">
        <v>107.15833333333335</v>
      </c>
      <c r="AM11" s="187">
        <v>102.94166666666666</v>
      </c>
      <c r="AN11" s="188" t="s">
        <v>187</v>
      </c>
    </row>
    <row r="12" spans="1:40" s="98" customFormat="1" ht="27.95" customHeight="1">
      <c r="A12" s="189" t="s">
        <v>298</v>
      </c>
      <c r="B12" s="187">
        <v>122.575</v>
      </c>
      <c r="C12" s="187">
        <v>110.29999999999997</v>
      </c>
      <c r="D12" s="187">
        <v>90.291666666666671</v>
      </c>
      <c r="E12" s="187">
        <v>110.87500000000001</v>
      </c>
      <c r="F12" s="187">
        <v>106.175</v>
      </c>
      <c r="G12" s="187">
        <v>118.34999999999998</v>
      </c>
      <c r="H12" s="187">
        <v>110.77499999999999</v>
      </c>
      <c r="I12" s="187">
        <v>106.32499999999999</v>
      </c>
      <c r="J12" s="187">
        <v>116.14999999999999</v>
      </c>
      <c r="K12" s="187">
        <v>103.97500000000001</v>
      </c>
      <c r="L12" s="187">
        <v>113.28333333333332</v>
      </c>
      <c r="M12" s="187">
        <v>93.733333333333348</v>
      </c>
      <c r="N12" s="187">
        <v>98.38333333333334</v>
      </c>
      <c r="O12" s="187">
        <v>119.8416666666667</v>
      </c>
      <c r="P12" s="187">
        <v>90.733333333333334</v>
      </c>
      <c r="Q12" s="187">
        <v>121.99166666666666</v>
      </c>
      <c r="R12" s="187">
        <v>100</v>
      </c>
      <c r="S12" s="187">
        <v>102.7</v>
      </c>
      <c r="T12" s="188" t="s">
        <v>298</v>
      </c>
      <c r="U12" s="189" t="s">
        <v>298</v>
      </c>
      <c r="V12" s="187">
        <v>98.824999999999989</v>
      </c>
      <c r="W12" s="187">
        <v>105.80000000000001</v>
      </c>
      <c r="X12" s="187">
        <v>104.625</v>
      </c>
      <c r="Y12" s="187">
        <v>104.11666666666669</v>
      </c>
      <c r="Z12" s="187">
        <v>115.58333333333331</v>
      </c>
      <c r="AA12" s="187">
        <v>106.99166666666667</v>
      </c>
      <c r="AB12" s="187">
        <v>107.72499999999998</v>
      </c>
      <c r="AC12" s="187">
        <v>103.04166666666664</v>
      </c>
      <c r="AD12" s="201">
        <v>103.29166666666667</v>
      </c>
      <c r="AE12" s="201">
        <v>100.575</v>
      </c>
      <c r="AF12" s="201">
        <v>115.23333333333333</v>
      </c>
      <c r="AG12" s="187">
        <v>111.29999999999997</v>
      </c>
      <c r="AH12" s="187">
        <v>92.299999999999969</v>
      </c>
      <c r="AI12" s="187">
        <v>101.29999999999997</v>
      </c>
      <c r="AJ12" s="187">
        <v>117.52500000000002</v>
      </c>
      <c r="AK12" s="187">
        <v>108.29999999999997</v>
      </c>
      <c r="AL12" s="187">
        <v>113.18333333333332</v>
      </c>
      <c r="AM12" s="187">
        <v>109.42499999999997</v>
      </c>
      <c r="AN12" s="188" t="s">
        <v>298</v>
      </c>
    </row>
    <row r="13" spans="1:40" s="98" customFormat="1" ht="27.95" customHeight="1">
      <c r="A13" s="190" t="s">
        <v>456</v>
      </c>
      <c r="B13" s="194">
        <v>128.62</v>
      </c>
      <c r="C13" s="194">
        <v>97.42</v>
      </c>
      <c r="D13" s="194">
        <v>87.35</v>
      </c>
      <c r="E13" s="194">
        <v>115.31</v>
      </c>
      <c r="F13" s="194">
        <v>106.28</v>
      </c>
      <c r="G13" s="194">
        <v>120.94</v>
      </c>
      <c r="H13" s="194">
        <v>118.38</v>
      </c>
      <c r="I13" s="194">
        <v>104.29</v>
      </c>
      <c r="J13" s="194">
        <v>128.28</v>
      </c>
      <c r="K13" s="194">
        <v>112.93</v>
      </c>
      <c r="L13" s="194">
        <v>112.97</v>
      </c>
      <c r="M13" s="194">
        <v>99.13</v>
      </c>
      <c r="N13" s="194">
        <v>101.43</v>
      </c>
      <c r="O13" s="194">
        <v>121.11</v>
      </c>
      <c r="P13" s="194">
        <v>96.66</v>
      </c>
      <c r="Q13" s="194">
        <v>130.74</v>
      </c>
      <c r="R13" s="194">
        <v>100</v>
      </c>
      <c r="S13" s="194">
        <v>106.95</v>
      </c>
      <c r="T13" s="191" t="s">
        <v>456</v>
      </c>
      <c r="U13" s="190" t="s">
        <v>456</v>
      </c>
      <c r="V13" s="194">
        <v>108.82</v>
      </c>
      <c r="W13" s="194">
        <v>107.94</v>
      </c>
      <c r="X13" s="194">
        <v>105.75</v>
      </c>
      <c r="Y13" s="194">
        <v>108.03</v>
      </c>
      <c r="Z13" s="194">
        <v>120.29</v>
      </c>
      <c r="AA13" s="194">
        <v>109.06</v>
      </c>
      <c r="AB13" s="194">
        <v>103.38</v>
      </c>
      <c r="AC13" s="194">
        <v>104.58</v>
      </c>
      <c r="AD13" s="194">
        <v>101.13</v>
      </c>
      <c r="AE13" s="194">
        <v>101.58</v>
      </c>
      <c r="AF13" s="194">
        <v>111.47</v>
      </c>
      <c r="AG13" s="194">
        <v>111.3</v>
      </c>
      <c r="AH13" s="194">
        <v>92.3</v>
      </c>
      <c r="AI13" s="194">
        <v>101.77</v>
      </c>
      <c r="AJ13" s="194">
        <v>118.88</v>
      </c>
      <c r="AK13" s="194">
        <v>108.62</v>
      </c>
      <c r="AL13" s="194">
        <v>115.69</v>
      </c>
      <c r="AM13" s="194">
        <v>111.92</v>
      </c>
      <c r="AN13" s="191" t="s">
        <v>456</v>
      </c>
    </row>
    <row r="14" spans="1:40" s="98" customFormat="1" ht="16.5" customHeight="1">
      <c r="A14" s="348"/>
      <c r="B14" s="197"/>
      <c r="C14" s="197"/>
      <c r="D14" s="197"/>
      <c r="E14" s="197"/>
      <c r="F14" s="197"/>
      <c r="G14" s="197"/>
      <c r="H14" s="197"/>
      <c r="I14" s="197"/>
      <c r="J14" s="197"/>
      <c r="K14" s="197"/>
      <c r="L14" s="197"/>
      <c r="M14" s="197"/>
      <c r="N14" s="197"/>
      <c r="O14" s="197"/>
      <c r="P14" s="197"/>
      <c r="Q14" s="197"/>
      <c r="R14" s="197"/>
      <c r="S14" s="197"/>
      <c r="T14" s="191"/>
      <c r="U14" s="190"/>
      <c r="V14" s="197"/>
      <c r="W14" s="197"/>
      <c r="X14" s="197"/>
      <c r="Y14" s="197"/>
      <c r="Z14" s="197"/>
      <c r="AA14" s="197"/>
      <c r="AB14" s="197"/>
      <c r="AC14" s="197"/>
      <c r="AD14" s="197"/>
      <c r="AE14" s="197"/>
      <c r="AF14" s="197"/>
      <c r="AG14" s="197"/>
      <c r="AH14" s="197"/>
      <c r="AI14" s="197"/>
      <c r="AJ14" s="197"/>
      <c r="AK14" s="197"/>
      <c r="AL14" s="197"/>
      <c r="AM14" s="197"/>
      <c r="AN14" s="191"/>
    </row>
    <row r="15" spans="1:40" s="98" customFormat="1" ht="27.95" customHeight="1">
      <c r="A15" s="186" t="s">
        <v>104</v>
      </c>
      <c r="B15" s="187">
        <v>128.72999999999999</v>
      </c>
      <c r="C15" s="187">
        <v>91.85</v>
      </c>
      <c r="D15" s="187">
        <v>88.75</v>
      </c>
      <c r="E15" s="187">
        <v>111.36</v>
      </c>
      <c r="F15" s="187">
        <v>106.13</v>
      </c>
      <c r="G15" s="187">
        <v>121.29</v>
      </c>
      <c r="H15" s="187">
        <v>108.7</v>
      </c>
      <c r="I15" s="187">
        <v>110.84</v>
      </c>
      <c r="J15" s="187">
        <v>123.39</v>
      </c>
      <c r="K15" s="233">
        <v>110.77</v>
      </c>
      <c r="L15" s="233">
        <v>108.36</v>
      </c>
      <c r="M15" s="233">
        <v>123.16</v>
      </c>
      <c r="N15" s="233">
        <v>97.43</v>
      </c>
      <c r="O15" s="233">
        <v>121.06</v>
      </c>
      <c r="P15" s="233">
        <v>93.07</v>
      </c>
      <c r="Q15" s="233">
        <v>131.16999999999999</v>
      </c>
      <c r="R15" s="233">
        <v>100</v>
      </c>
      <c r="S15" s="233">
        <v>107.29</v>
      </c>
      <c r="T15" s="192" t="s">
        <v>105</v>
      </c>
      <c r="U15" s="186" t="s">
        <v>104</v>
      </c>
      <c r="V15" s="187">
        <v>109.43</v>
      </c>
      <c r="W15" s="187">
        <v>105.9</v>
      </c>
      <c r="X15" s="187">
        <v>104.52</v>
      </c>
      <c r="Y15" s="187">
        <v>107.54</v>
      </c>
      <c r="Z15" s="187">
        <v>115.94</v>
      </c>
      <c r="AA15" s="187">
        <v>106.97</v>
      </c>
      <c r="AB15" s="187">
        <v>101.65</v>
      </c>
      <c r="AC15" s="187">
        <v>104.14</v>
      </c>
      <c r="AD15" s="201">
        <v>104.06</v>
      </c>
      <c r="AE15" s="233">
        <v>100.93</v>
      </c>
      <c r="AF15" s="233">
        <v>111.6</v>
      </c>
      <c r="AG15" s="233">
        <v>111.3</v>
      </c>
      <c r="AH15" s="233">
        <v>92.3</v>
      </c>
      <c r="AI15" s="233">
        <v>101.3</v>
      </c>
      <c r="AJ15" s="233">
        <v>117.95</v>
      </c>
      <c r="AK15" s="233">
        <v>108.3</v>
      </c>
      <c r="AL15" s="234">
        <v>114.07</v>
      </c>
      <c r="AM15" s="235">
        <v>110.52</v>
      </c>
      <c r="AN15" s="192" t="s">
        <v>105</v>
      </c>
    </row>
    <row r="16" spans="1:40" s="98" customFormat="1" ht="27.95" customHeight="1">
      <c r="A16" s="186" t="s">
        <v>106</v>
      </c>
      <c r="B16" s="187">
        <v>129.32</v>
      </c>
      <c r="C16" s="187">
        <v>88.37</v>
      </c>
      <c r="D16" s="187">
        <v>87.98</v>
      </c>
      <c r="E16" s="187">
        <v>111.36</v>
      </c>
      <c r="F16" s="187">
        <v>106.09</v>
      </c>
      <c r="G16" s="187">
        <v>119.28</v>
      </c>
      <c r="H16" s="187">
        <v>110.84</v>
      </c>
      <c r="I16" s="187">
        <v>101.46</v>
      </c>
      <c r="J16" s="187">
        <v>124.54</v>
      </c>
      <c r="K16" s="233">
        <v>111.74</v>
      </c>
      <c r="L16" s="233">
        <v>113.91</v>
      </c>
      <c r="M16" s="233">
        <v>125.5</v>
      </c>
      <c r="N16" s="233">
        <v>100.08</v>
      </c>
      <c r="O16" s="233">
        <v>121.06</v>
      </c>
      <c r="P16" s="233">
        <v>93.01</v>
      </c>
      <c r="Q16" s="233">
        <v>129.81</v>
      </c>
      <c r="R16" s="233">
        <v>100</v>
      </c>
      <c r="S16" s="233">
        <v>106.55</v>
      </c>
      <c r="T16" s="192" t="s">
        <v>107</v>
      </c>
      <c r="U16" s="186" t="s">
        <v>106</v>
      </c>
      <c r="V16" s="187">
        <v>108.45</v>
      </c>
      <c r="W16" s="187">
        <v>105.9</v>
      </c>
      <c r="X16" s="187">
        <v>104.71</v>
      </c>
      <c r="Y16" s="187">
        <v>107.54</v>
      </c>
      <c r="Z16" s="187">
        <v>115.94</v>
      </c>
      <c r="AA16" s="187">
        <v>106.08</v>
      </c>
      <c r="AB16" s="187">
        <v>102.25</v>
      </c>
      <c r="AC16" s="187">
        <v>104.24</v>
      </c>
      <c r="AD16" s="201">
        <v>104.06</v>
      </c>
      <c r="AE16" s="233">
        <v>101.22</v>
      </c>
      <c r="AF16" s="233">
        <v>112.47</v>
      </c>
      <c r="AG16" s="233">
        <v>111.3</v>
      </c>
      <c r="AH16" s="233">
        <v>92.3</v>
      </c>
      <c r="AI16" s="233">
        <v>101.81</v>
      </c>
      <c r="AJ16" s="233">
        <v>117.95</v>
      </c>
      <c r="AK16" s="233">
        <v>108.3</v>
      </c>
      <c r="AL16" s="234">
        <v>114.52</v>
      </c>
      <c r="AM16" s="235">
        <v>111.2</v>
      </c>
      <c r="AN16" s="192" t="s">
        <v>107</v>
      </c>
    </row>
    <row r="17" spans="1:53" s="98" customFormat="1" ht="27.95" customHeight="1">
      <c r="A17" s="186" t="s">
        <v>108</v>
      </c>
      <c r="B17" s="187">
        <v>128.35</v>
      </c>
      <c r="C17" s="187">
        <v>84.02</v>
      </c>
      <c r="D17" s="187">
        <v>86.47</v>
      </c>
      <c r="E17" s="187">
        <v>111.36</v>
      </c>
      <c r="F17" s="187">
        <v>106.08</v>
      </c>
      <c r="G17" s="187">
        <v>120.87</v>
      </c>
      <c r="H17" s="187">
        <v>109.65</v>
      </c>
      <c r="I17" s="187">
        <v>105.24</v>
      </c>
      <c r="J17" s="187">
        <v>126.39</v>
      </c>
      <c r="K17" s="233">
        <v>109.59</v>
      </c>
      <c r="L17" s="233">
        <v>116.26</v>
      </c>
      <c r="M17" s="233">
        <v>130.05000000000001</v>
      </c>
      <c r="N17" s="233">
        <v>100.05</v>
      </c>
      <c r="O17" s="233">
        <v>121.63</v>
      </c>
      <c r="P17" s="233">
        <v>96.5</v>
      </c>
      <c r="Q17" s="233">
        <v>131.24</v>
      </c>
      <c r="R17" s="233">
        <v>100</v>
      </c>
      <c r="S17" s="233">
        <v>107.23</v>
      </c>
      <c r="T17" s="192" t="s">
        <v>109</v>
      </c>
      <c r="U17" s="186" t="s">
        <v>396</v>
      </c>
      <c r="V17" s="187">
        <v>111.83</v>
      </c>
      <c r="W17" s="187">
        <v>105.9</v>
      </c>
      <c r="X17" s="187">
        <v>104.91</v>
      </c>
      <c r="Y17" s="187">
        <v>107.54</v>
      </c>
      <c r="Z17" s="187">
        <v>120.53</v>
      </c>
      <c r="AA17" s="187">
        <v>106.08</v>
      </c>
      <c r="AB17" s="187">
        <v>109.11</v>
      </c>
      <c r="AC17" s="187">
        <v>104.82</v>
      </c>
      <c r="AD17" s="201">
        <v>103.85</v>
      </c>
      <c r="AE17" s="233">
        <v>101.22</v>
      </c>
      <c r="AF17" s="233">
        <v>115.39</v>
      </c>
      <c r="AG17" s="233">
        <v>111.3</v>
      </c>
      <c r="AH17" s="233">
        <v>92.3</v>
      </c>
      <c r="AI17" s="233">
        <v>101.81</v>
      </c>
      <c r="AJ17" s="233">
        <v>117.95</v>
      </c>
      <c r="AK17" s="233">
        <v>108.3</v>
      </c>
      <c r="AL17" s="234">
        <v>115.05</v>
      </c>
      <c r="AM17" s="235">
        <v>111.2</v>
      </c>
      <c r="AN17" s="192" t="s">
        <v>109</v>
      </c>
    </row>
    <row r="18" spans="1:53" s="98" customFormat="1" ht="27.95" customHeight="1">
      <c r="A18" s="186" t="s">
        <v>110</v>
      </c>
      <c r="B18" s="187">
        <v>127.53</v>
      </c>
      <c r="C18" s="187">
        <v>88.71</v>
      </c>
      <c r="D18" s="187">
        <v>87.63</v>
      </c>
      <c r="E18" s="187">
        <v>111.36</v>
      </c>
      <c r="F18" s="187">
        <v>106.39</v>
      </c>
      <c r="G18" s="187">
        <v>120.87</v>
      </c>
      <c r="H18" s="187">
        <v>116.2</v>
      </c>
      <c r="I18" s="187">
        <v>99.72</v>
      </c>
      <c r="J18" s="187">
        <v>127.81</v>
      </c>
      <c r="K18" s="233">
        <v>113.22</v>
      </c>
      <c r="L18" s="233">
        <v>117.07</v>
      </c>
      <c r="M18" s="233">
        <v>120.44</v>
      </c>
      <c r="N18" s="233">
        <v>100.34</v>
      </c>
      <c r="O18" s="233">
        <v>121.63</v>
      </c>
      <c r="P18" s="233">
        <v>96.69</v>
      </c>
      <c r="Q18" s="233">
        <v>129.52000000000001</v>
      </c>
      <c r="R18" s="233">
        <v>100</v>
      </c>
      <c r="S18" s="233">
        <v>106.95</v>
      </c>
      <c r="T18" s="192" t="s">
        <v>111</v>
      </c>
      <c r="U18" s="186" t="s">
        <v>110</v>
      </c>
      <c r="V18" s="187">
        <v>102.03</v>
      </c>
      <c r="W18" s="187">
        <v>108.31</v>
      </c>
      <c r="X18" s="187">
        <v>105.1</v>
      </c>
      <c r="Y18" s="187">
        <v>107.54</v>
      </c>
      <c r="Z18" s="187">
        <v>120.53</v>
      </c>
      <c r="AA18" s="187">
        <v>106.08</v>
      </c>
      <c r="AB18" s="187">
        <v>107.73</v>
      </c>
      <c r="AC18" s="187">
        <v>104.56</v>
      </c>
      <c r="AD18" s="201">
        <v>104.03</v>
      </c>
      <c r="AE18" s="233">
        <v>101.22</v>
      </c>
      <c r="AF18" s="233">
        <v>113.15</v>
      </c>
      <c r="AG18" s="233">
        <v>111.3</v>
      </c>
      <c r="AH18" s="233">
        <v>92.3</v>
      </c>
      <c r="AI18" s="233">
        <v>101.81</v>
      </c>
      <c r="AJ18" s="233">
        <v>117.95</v>
      </c>
      <c r="AK18" s="233">
        <v>108.3</v>
      </c>
      <c r="AL18" s="234">
        <v>115.05</v>
      </c>
      <c r="AM18" s="235">
        <v>111.2</v>
      </c>
      <c r="AN18" s="192" t="s">
        <v>111</v>
      </c>
    </row>
    <row r="19" spans="1:53" s="98" customFormat="1" ht="27.95" customHeight="1">
      <c r="A19" s="186" t="s">
        <v>112</v>
      </c>
      <c r="B19" s="187">
        <v>128.96</v>
      </c>
      <c r="C19" s="187">
        <v>93.52</v>
      </c>
      <c r="D19" s="187">
        <v>85.99</v>
      </c>
      <c r="E19" s="187">
        <v>111.58</v>
      </c>
      <c r="F19" s="187">
        <v>106.39</v>
      </c>
      <c r="G19" s="187">
        <v>120.87</v>
      </c>
      <c r="H19" s="187">
        <v>116.62</v>
      </c>
      <c r="I19" s="187">
        <v>101.34</v>
      </c>
      <c r="J19" s="187">
        <v>127.8</v>
      </c>
      <c r="K19" s="233">
        <v>113.11</v>
      </c>
      <c r="L19" s="233">
        <v>119.43</v>
      </c>
      <c r="M19" s="233">
        <v>109.97</v>
      </c>
      <c r="N19" s="233">
        <v>100.8</v>
      </c>
      <c r="O19" s="233">
        <v>121.63</v>
      </c>
      <c r="P19" s="233">
        <v>97.18</v>
      </c>
      <c r="Q19" s="233">
        <v>131.13999999999999</v>
      </c>
      <c r="R19" s="233">
        <v>100</v>
      </c>
      <c r="S19" s="233">
        <v>106.74</v>
      </c>
      <c r="T19" s="192" t="s">
        <v>132</v>
      </c>
      <c r="U19" s="186" t="s">
        <v>112</v>
      </c>
      <c r="V19" s="187">
        <v>109.94</v>
      </c>
      <c r="W19" s="187">
        <v>108.31</v>
      </c>
      <c r="X19" s="187">
        <v>105.37</v>
      </c>
      <c r="Y19" s="187">
        <v>107.54</v>
      </c>
      <c r="Z19" s="187">
        <v>120.53</v>
      </c>
      <c r="AA19" s="187">
        <v>106.08</v>
      </c>
      <c r="AB19" s="187">
        <v>97.92</v>
      </c>
      <c r="AC19" s="187">
        <v>104.56</v>
      </c>
      <c r="AD19" s="201">
        <v>104.03</v>
      </c>
      <c r="AE19" s="233">
        <v>101.22</v>
      </c>
      <c r="AF19" s="233">
        <v>110.21</v>
      </c>
      <c r="AG19" s="233">
        <v>111.3</v>
      </c>
      <c r="AH19" s="233">
        <v>92.3</v>
      </c>
      <c r="AI19" s="233">
        <v>101.81</v>
      </c>
      <c r="AJ19" s="233">
        <v>119.35</v>
      </c>
      <c r="AK19" s="233">
        <v>108.3</v>
      </c>
      <c r="AL19" s="234">
        <v>116.11</v>
      </c>
      <c r="AM19" s="235">
        <v>112.36</v>
      </c>
      <c r="AN19" s="192" t="s">
        <v>132</v>
      </c>
    </row>
    <row r="20" spans="1:53" s="98" customFormat="1" ht="27.95" customHeight="1">
      <c r="A20" s="186" t="s">
        <v>113</v>
      </c>
      <c r="B20" s="187">
        <v>127.94</v>
      </c>
      <c r="C20" s="187">
        <v>101.63</v>
      </c>
      <c r="D20" s="187">
        <v>86.09</v>
      </c>
      <c r="E20" s="187">
        <v>111.45</v>
      </c>
      <c r="F20" s="187">
        <v>106.39</v>
      </c>
      <c r="G20" s="187">
        <v>121.26</v>
      </c>
      <c r="H20" s="187">
        <v>118</v>
      </c>
      <c r="I20" s="187">
        <v>102.19</v>
      </c>
      <c r="J20" s="187">
        <v>128.52000000000001</v>
      </c>
      <c r="K20" s="233">
        <v>115.39</v>
      </c>
      <c r="L20" s="233">
        <v>118.46</v>
      </c>
      <c r="M20" s="233">
        <v>88.97</v>
      </c>
      <c r="N20" s="233">
        <v>103.49</v>
      </c>
      <c r="O20" s="233">
        <v>121.63</v>
      </c>
      <c r="P20" s="233">
        <v>96.67</v>
      </c>
      <c r="Q20" s="233">
        <v>131.08000000000001</v>
      </c>
      <c r="R20" s="233">
        <v>100</v>
      </c>
      <c r="S20" s="233">
        <v>106.74</v>
      </c>
      <c r="T20" s="192" t="s">
        <v>131</v>
      </c>
      <c r="U20" s="186" t="s">
        <v>113</v>
      </c>
      <c r="V20" s="187">
        <v>114</v>
      </c>
      <c r="W20" s="187">
        <v>108.31</v>
      </c>
      <c r="X20" s="187">
        <v>105.47</v>
      </c>
      <c r="Y20" s="187">
        <v>107.54</v>
      </c>
      <c r="Z20" s="187">
        <v>120.53</v>
      </c>
      <c r="AA20" s="187">
        <v>107.71</v>
      </c>
      <c r="AB20" s="187">
        <v>103.33</v>
      </c>
      <c r="AC20" s="187">
        <v>104.67</v>
      </c>
      <c r="AD20" s="201">
        <v>104.03</v>
      </c>
      <c r="AE20" s="233">
        <v>101.22</v>
      </c>
      <c r="AF20" s="233">
        <v>109.87</v>
      </c>
      <c r="AG20" s="233">
        <v>111.3</v>
      </c>
      <c r="AH20" s="233">
        <v>92.3</v>
      </c>
      <c r="AI20" s="233">
        <v>101.81</v>
      </c>
      <c r="AJ20" s="233">
        <v>119.35</v>
      </c>
      <c r="AK20" s="233">
        <v>108.3</v>
      </c>
      <c r="AL20" s="234">
        <v>116.11</v>
      </c>
      <c r="AM20" s="235">
        <v>112.36</v>
      </c>
      <c r="AN20" s="192" t="s">
        <v>131</v>
      </c>
    </row>
    <row r="21" spans="1:53" s="98" customFormat="1" ht="27.95" customHeight="1">
      <c r="A21" s="186" t="s">
        <v>114</v>
      </c>
      <c r="B21" s="187">
        <v>128.78</v>
      </c>
      <c r="C21" s="187">
        <v>110.79</v>
      </c>
      <c r="D21" s="187">
        <v>86.68</v>
      </c>
      <c r="E21" s="187">
        <v>111.3</v>
      </c>
      <c r="F21" s="187">
        <v>106.34</v>
      </c>
      <c r="G21" s="187">
        <v>121.78</v>
      </c>
      <c r="H21" s="187">
        <v>118.05</v>
      </c>
      <c r="I21" s="187">
        <v>106.47</v>
      </c>
      <c r="J21" s="187">
        <v>129.01</v>
      </c>
      <c r="K21" s="233">
        <v>116.81</v>
      </c>
      <c r="L21" s="233">
        <v>113.26</v>
      </c>
      <c r="M21" s="233">
        <v>74.88</v>
      </c>
      <c r="N21" s="233">
        <v>103.01</v>
      </c>
      <c r="O21" s="233">
        <v>122.9</v>
      </c>
      <c r="P21" s="233">
        <v>97.01</v>
      </c>
      <c r="Q21" s="233">
        <v>131.07</v>
      </c>
      <c r="R21" s="233">
        <v>100</v>
      </c>
      <c r="S21" s="233">
        <v>106.6</v>
      </c>
      <c r="T21" s="192" t="s">
        <v>133</v>
      </c>
      <c r="U21" s="186" t="s">
        <v>114</v>
      </c>
      <c r="V21" s="187">
        <v>104.82</v>
      </c>
      <c r="W21" s="187">
        <v>108.31</v>
      </c>
      <c r="X21" s="187">
        <v>105.91</v>
      </c>
      <c r="Y21" s="187">
        <v>107.54</v>
      </c>
      <c r="Z21" s="187">
        <v>120.53</v>
      </c>
      <c r="AA21" s="187">
        <v>109.99</v>
      </c>
      <c r="AB21" s="187">
        <v>98.91</v>
      </c>
      <c r="AC21" s="187">
        <v>104.65</v>
      </c>
      <c r="AD21" s="201">
        <v>98.59</v>
      </c>
      <c r="AE21" s="233">
        <v>101.22</v>
      </c>
      <c r="AF21" s="233">
        <v>111.53</v>
      </c>
      <c r="AG21" s="233">
        <v>111.3</v>
      </c>
      <c r="AH21" s="233">
        <v>92.3</v>
      </c>
      <c r="AI21" s="233">
        <v>101.81</v>
      </c>
      <c r="AJ21" s="233">
        <v>119.35</v>
      </c>
      <c r="AK21" s="233">
        <v>108.3</v>
      </c>
      <c r="AL21" s="234">
        <v>116.11</v>
      </c>
      <c r="AM21" s="235">
        <v>112.36</v>
      </c>
      <c r="AN21" s="192" t="s">
        <v>133</v>
      </c>
    </row>
    <row r="22" spans="1:53" s="98" customFormat="1" ht="27.95" customHeight="1">
      <c r="A22" s="186" t="s">
        <v>115</v>
      </c>
      <c r="B22" s="187">
        <v>127.82</v>
      </c>
      <c r="C22" s="187">
        <v>108.04</v>
      </c>
      <c r="D22" s="187">
        <v>88.41</v>
      </c>
      <c r="E22" s="187">
        <v>111.21</v>
      </c>
      <c r="F22" s="187">
        <v>106.31</v>
      </c>
      <c r="G22" s="187">
        <v>121.17</v>
      </c>
      <c r="H22" s="187">
        <v>119.14</v>
      </c>
      <c r="I22" s="187">
        <v>109.22</v>
      </c>
      <c r="J22" s="187">
        <v>130.69</v>
      </c>
      <c r="K22" s="233">
        <v>110.7</v>
      </c>
      <c r="L22" s="233">
        <v>109.17</v>
      </c>
      <c r="M22" s="233">
        <v>74.28</v>
      </c>
      <c r="N22" s="233">
        <v>102.83</v>
      </c>
      <c r="O22" s="233">
        <v>120.35</v>
      </c>
      <c r="P22" s="233">
        <v>96.5</v>
      </c>
      <c r="Q22" s="233">
        <v>131.07</v>
      </c>
      <c r="R22" s="233">
        <v>100</v>
      </c>
      <c r="S22" s="233">
        <v>106.74</v>
      </c>
      <c r="T22" s="192" t="s">
        <v>116</v>
      </c>
      <c r="U22" s="186" t="s">
        <v>115</v>
      </c>
      <c r="V22" s="187">
        <v>108.52</v>
      </c>
      <c r="W22" s="187">
        <v>108.31</v>
      </c>
      <c r="X22" s="187">
        <v>106.31</v>
      </c>
      <c r="Y22" s="187">
        <v>107.54</v>
      </c>
      <c r="Z22" s="187">
        <v>121.8</v>
      </c>
      <c r="AA22" s="187">
        <v>109.99</v>
      </c>
      <c r="AB22" s="187">
        <v>101.96</v>
      </c>
      <c r="AC22" s="187">
        <v>104.65</v>
      </c>
      <c r="AD22" s="201">
        <v>98.59</v>
      </c>
      <c r="AE22" s="233">
        <v>101.22</v>
      </c>
      <c r="AF22" s="233">
        <v>112.88</v>
      </c>
      <c r="AG22" s="233">
        <v>111.3</v>
      </c>
      <c r="AH22" s="233">
        <v>92.3</v>
      </c>
      <c r="AI22" s="233">
        <v>101.81</v>
      </c>
      <c r="AJ22" s="233">
        <v>119.35</v>
      </c>
      <c r="AK22" s="233">
        <v>108.3</v>
      </c>
      <c r="AL22" s="234">
        <v>116.11</v>
      </c>
      <c r="AM22" s="235">
        <v>112.36</v>
      </c>
      <c r="AN22" s="192" t="s">
        <v>116</v>
      </c>
    </row>
    <row r="23" spans="1:53" s="98" customFormat="1" ht="27.95" customHeight="1">
      <c r="A23" s="186" t="s">
        <v>117</v>
      </c>
      <c r="B23" s="187">
        <v>130.47</v>
      </c>
      <c r="C23" s="187">
        <v>107.58</v>
      </c>
      <c r="D23" s="187">
        <v>89.18</v>
      </c>
      <c r="E23" s="187">
        <v>122.53</v>
      </c>
      <c r="F23" s="187">
        <v>106.1</v>
      </c>
      <c r="G23" s="187">
        <v>121.82</v>
      </c>
      <c r="H23" s="187">
        <v>123.95</v>
      </c>
      <c r="I23" s="187">
        <v>104.47</v>
      </c>
      <c r="J23" s="187">
        <v>130.52000000000001</v>
      </c>
      <c r="K23" s="233">
        <v>106.02</v>
      </c>
      <c r="L23" s="233">
        <v>112.35</v>
      </c>
      <c r="M23" s="233">
        <v>89.91</v>
      </c>
      <c r="N23" s="233">
        <v>99.55</v>
      </c>
      <c r="O23" s="233">
        <v>120.35</v>
      </c>
      <c r="P23" s="233">
        <v>98.52</v>
      </c>
      <c r="Q23" s="233">
        <v>131.03</v>
      </c>
      <c r="R23" s="233">
        <v>100</v>
      </c>
      <c r="S23" s="233">
        <v>106.9</v>
      </c>
      <c r="T23" s="192" t="s">
        <v>134</v>
      </c>
      <c r="U23" s="186" t="s">
        <v>117</v>
      </c>
      <c r="V23" s="187">
        <v>102.22</v>
      </c>
      <c r="W23" s="187">
        <v>108.31</v>
      </c>
      <c r="X23" s="187">
        <v>106.52</v>
      </c>
      <c r="Y23" s="187">
        <v>107.54</v>
      </c>
      <c r="Z23" s="187">
        <v>121.8</v>
      </c>
      <c r="AA23" s="187">
        <v>109.99</v>
      </c>
      <c r="AB23" s="187">
        <v>102.53</v>
      </c>
      <c r="AC23" s="187">
        <v>104.56</v>
      </c>
      <c r="AD23" s="201">
        <v>98.09</v>
      </c>
      <c r="AE23" s="233">
        <v>101.77</v>
      </c>
      <c r="AF23" s="233">
        <v>112.28</v>
      </c>
      <c r="AG23" s="233">
        <v>111.3</v>
      </c>
      <c r="AH23" s="233">
        <v>92.3</v>
      </c>
      <c r="AI23" s="233">
        <v>101.81</v>
      </c>
      <c r="AJ23" s="233">
        <v>119.35</v>
      </c>
      <c r="AK23" s="233">
        <v>108.3</v>
      </c>
      <c r="AL23" s="234">
        <v>116.3</v>
      </c>
      <c r="AM23" s="235">
        <v>112.36</v>
      </c>
      <c r="AN23" s="192" t="s">
        <v>134</v>
      </c>
    </row>
    <row r="24" spans="1:53" s="98" customFormat="1" ht="27.95" customHeight="1">
      <c r="A24" s="186" t="s">
        <v>118</v>
      </c>
      <c r="B24" s="187">
        <v>130.26</v>
      </c>
      <c r="C24" s="187">
        <v>101.59</v>
      </c>
      <c r="D24" s="187">
        <v>87.89</v>
      </c>
      <c r="E24" s="187">
        <v>123.39</v>
      </c>
      <c r="F24" s="187">
        <v>106.39</v>
      </c>
      <c r="G24" s="187">
        <v>119.38</v>
      </c>
      <c r="H24" s="187">
        <v>125.92</v>
      </c>
      <c r="I24" s="187">
        <v>105.11</v>
      </c>
      <c r="J24" s="187">
        <v>129.97999999999999</v>
      </c>
      <c r="K24" s="233">
        <v>111.93</v>
      </c>
      <c r="L24" s="233">
        <v>108.47</v>
      </c>
      <c r="M24" s="233">
        <v>86.04</v>
      </c>
      <c r="N24" s="233">
        <v>103.19</v>
      </c>
      <c r="O24" s="233">
        <v>120.35</v>
      </c>
      <c r="P24" s="233">
        <v>98.38</v>
      </c>
      <c r="Q24" s="233">
        <v>130.9</v>
      </c>
      <c r="R24" s="233">
        <v>100</v>
      </c>
      <c r="S24" s="233">
        <v>106.82</v>
      </c>
      <c r="T24" s="192" t="s">
        <v>119</v>
      </c>
      <c r="U24" s="186" t="s">
        <v>118</v>
      </c>
      <c r="V24" s="187">
        <v>112.49</v>
      </c>
      <c r="W24" s="187">
        <v>109.25</v>
      </c>
      <c r="X24" s="187">
        <v>106.62</v>
      </c>
      <c r="Y24" s="187">
        <v>107.54</v>
      </c>
      <c r="Z24" s="187">
        <v>121.8</v>
      </c>
      <c r="AA24" s="187">
        <v>113.24</v>
      </c>
      <c r="AB24" s="187">
        <v>106.22</v>
      </c>
      <c r="AC24" s="187">
        <v>104.64</v>
      </c>
      <c r="AD24" s="201">
        <v>98.09</v>
      </c>
      <c r="AE24" s="233">
        <v>101.77</v>
      </c>
      <c r="AF24" s="233">
        <v>110.68</v>
      </c>
      <c r="AG24" s="233">
        <v>111.3</v>
      </c>
      <c r="AH24" s="233">
        <v>92.3</v>
      </c>
      <c r="AI24" s="233">
        <v>101.81</v>
      </c>
      <c r="AJ24" s="233">
        <v>119.35</v>
      </c>
      <c r="AK24" s="233">
        <v>109.26</v>
      </c>
      <c r="AL24" s="234">
        <v>116.3</v>
      </c>
      <c r="AM24" s="235">
        <v>112.36</v>
      </c>
      <c r="AN24" s="192" t="s">
        <v>119</v>
      </c>
    </row>
    <row r="25" spans="1:53" s="98" customFormat="1" ht="27.95" customHeight="1">
      <c r="A25" s="186" t="s">
        <v>120</v>
      </c>
      <c r="B25" s="187">
        <v>128.21</v>
      </c>
      <c r="C25" s="187">
        <v>93.88</v>
      </c>
      <c r="D25" s="187">
        <v>86.62</v>
      </c>
      <c r="E25" s="187">
        <v>123.39</v>
      </c>
      <c r="F25" s="187">
        <v>106.39</v>
      </c>
      <c r="G25" s="187">
        <v>120.5</v>
      </c>
      <c r="H25" s="187">
        <v>126.22</v>
      </c>
      <c r="I25" s="187">
        <v>109.22</v>
      </c>
      <c r="J25" s="187">
        <v>130.32</v>
      </c>
      <c r="K25" s="233">
        <v>118.8</v>
      </c>
      <c r="L25" s="233">
        <v>108.51</v>
      </c>
      <c r="M25" s="233">
        <v>79.930000000000007</v>
      </c>
      <c r="N25" s="233">
        <v>103.19</v>
      </c>
      <c r="O25" s="233">
        <v>120.35</v>
      </c>
      <c r="P25" s="233">
        <v>98.38</v>
      </c>
      <c r="Q25" s="233">
        <v>129.91999999999999</v>
      </c>
      <c r="R25" s="233">
        <v>100</v>
      </c>
      <c r="S25" s="233">
        <v>107.61</v>
      </c>
      <c r="T25" s="192" t="s">
        <v>121</v>
      </c>
      <c r="U25" s="186" t="s">
        <v>120</v>
      </c>
      <c r="V25" s="187">
        <v>114.2</v>
      </c>
      <c r="W25" s="187">
        <v>109.25</v>
      </c>
      <c r="X25" s="187">
        <v>106.72</v>
      </c>
      <c r="Y25" s="187">
        <v>110.45</v>
      </c>
      <c r="Z25" s="187">
        <v>121.8</v>
      </c>
      <c r="AA25" s="187">
        <v>113.24</v>
      </c>
      <c r="AB25" s="187">
        <v>105.98</v>
      </c>
      <c r="AC25" s="187">
        <v>104.71</v>
      </c>
      <c r="AD25" s="201">
        <v>98.09</v>
      </c>
      <c r="AE25" s="233">
        <v>101.77</v>
      </c>
      <c r="AF25" s="233">
        <v>108.86</v>
      </c>
      <c r="AG25" s="233">
        <v>111.3</v>
      </c>
      <c r="AH25" s="233">
        <v>92.3</v>
      </c>
      <c r="AI25" s="233">
        <v>101.81</v>
      </c>
      <c r="AJ25" s="233">
        <v>119.35</v>
      </c>
      <c r="AK25" s="233">
        <v>109.26</v>
      </c>
      <c r="AL25" s="234">
        <v>116.3</v>
      </c>
      <c r="AM25" s="235">
        <v>112.36</v>
      </c>
      <c r="AN25" s="192" t="s">
        <v>121</v>
      </c>
    </row>
    <row r="26" spans="1:53" s="98" customFormat="1" ht="27.95" customHeight="1" thickBot="1">
      <c r="A26" s="195" t="s">
        <v>122</v>
      </c>
      <c r="B26" s="236">
        <v>127.07</v>
      </c>
      <c r="C26" s="237">
        <v>99.06</v>
      </c>
      <c r="D26" s="237">
        <v>86.51</v>
      </c>
      <c r="E26" s="237">
        <v>123.39</v>
      </c>
      <c r="F26" s="237">
        <v>106.39</v>
      </c>
      <c r="G26" s="237">
        <v>122.22</v>
      </c>
      <c r="H26" s="237">
        <v>127.23</v>
      </c>
      <c r="I26" s="237">
        <v>96.24</v>
      </c>
      <c r="J26" s="237">
        <v>130.37</v>
      </c>
      <c r="K26" s="238">
        <v>117.04</v>
      </c>
      <c r="L26" s="238">
        <v>110.41</v>
      </c>
      <c r="M26" s="238">
        <v>86.39</v>
      </c>
      <c r="N26" s="238">
        <v>103.19</v>
      </c>
      <c r="O26" s="238">
        <v>120.35</v>
      </c>
      <c r="P26" s="238">
        <v>98.06</v>
      </c>
      <c r="Q26" s="238">
        <v>130.87</v>
      </c>
      <c r="R26" s="238">
        <v>100</v>
      </c>
      <c r="S26" s="238">
        <v>107.27</v>
      </c>
      <c r="T26" s="196" t="s">
        <v>123</v>
      </c>
      <c r="U26" s="195" t="s">
        <v>122</v>
      </c>
      <c r="V26" s="237">
        <v>107.89</v>
      </c>
      <c r="W26" s="237">
        <v>109.25</v>
      </c>
      <c r="X26" s="237">
        <v>106.85</v>
      </c>
      <c r="Y26" s="237">
        <v>110.45</v>
      </c>
      <c r="Z26" s="237">
        <v>121.8</v>
      </c>
      <c r="AA26" s="237">
        <v>113.24</v>
      </c>
      <c r="AB26" s="237">
        <v>102.96</v>
      </c>
      <c r="AC26" s="237">
        <v>104.71</v>
      </c>
      <c r="AD26" s="237">
        <v>98.09</v>
      </c>
      <c r="AE26" s="238">
        <v>104.18</v>
      </c>
      <c r="AF26" s="238">
        <v>108.73</v>
      </c>
      <c r="AG26" s="238">
        <v>111.3</v>
      </c>
      <c r="AH26" s="238">
        <v>92.3</v>
      </c>
      <c r="AI26" s="238">
        <v>101.81</v>
      </c>
      <c r="AJ26" s="238">
        <v>119.35</v>
      </c>
      <c r="AK26" s="238">
        <v>110.23</v>
      </c>
      <c r="AL26" s="239">
        <v>116.3</v>
      </c>
      <c r="AM26" s="240">
        <v>112.36</v>
      </c>
      <c r="AN26" s="196" t="s">
        <v>123</v>
      </c>
    </row>
    <row r="27" spans="1:53" s="246" customFormat="1" ht="12" customHeight="1">
      <c r="A27" s="241" t="s">
        <v>397</v>
      </c>
      <c r="B27" s="241"/>
      <c r="C27" s="241"/>
      <c r="D27" s="241"/>
      <c r="E27" s="241"/>
      <c r="F27" s="241"/>
      <c r="G27" s="241"/>
      <c r="H27" s="241"/>
      <c r="I27" s="241"/>
      <c r="J27" s="242"/>
      <c r="K27" s="241"/>
      <c r="L27" s="241"/>
      <c r="M27" s="241"/>
      <c r="N27" s="241"/>
      <c r="O27" s="241"/>
      <c r="P27" s="241"/>
      <c r="Q27" s="241"/>
      <c r="R27" s="241"/>
      <c r="S27" s="242"/>
      <c r="T27" s="242" t="s">
        <v>398</v>
      </c>
      <c r="U27" s="243" t="s">
        <v>397</v>
      </c>
      <c r="V27" s="241"/>
      <c r="W27" s="241"/>
      <c r="X27" s="241"/>
      <c r="Y27" s="241"/>
      <c r="Z27" s="241"/>
      <c r="AA27" s="241"/>
      <c r="AB27" s="241"/>
      <c r="AC27" s="241"/>
      <c r="AD27" s="244"/>
      <c r="AE27" s="241"/>
      <c r="AF27" s="241"/>
      <c r="AG27" s="241"/>
      <c r="AH27" s="241"/>
      <c r="AI27" s="241"/>
      <c r="AJ27" s="241"/>
      <c r="AK27" s="241"/>
      <c r="AL27" s="241"/>
      <c r="AM27" s="245"/>
      <c r="AN27" s="242" t="s">
        <v>183</v>
      </c>
      <c r="AO27" s="244"/>
      <c r="AP27" s="244"/>
      <c r="AQ27" s="244"/>
      <c r="AR27" s="244"/>
      <c r="AS27" s="244"/>
      <c r="AT27" s="244"/>
      <c r="AU27" s="244"/>
      <c r="AV27" s="244"/>
      <c r="AW27" s="244"/>
      <c r="AX27" s="244"/>
      <c r="AY27" s="244"/>
      <c r="AZ27" s="244"/>
      <c r="BA27" s="244"/>
    </row>
    <row r="28" spans="1:53" s="63" customForma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4" t="s">
        <v>147</v>
      </c>
      <c r="U28" s="64" t="s">
        <v>147</v>
      </c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4" t="s">
        <v>147</v>
      </c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</row>
    <row r="29" spans="1:53">
      <c r="A29" s="349">
        <f>SUM(B13:S13,V13:AM13)</f>
        <v>3931.3000000000006</v>
      </c>
    </row>
  </sheetData>
  <sheetProtection selectLockedCells="1"/>
  <mergeCells count="48">
    <mergeCell ref="B6:B7"/>
    <mergeCell ref="D6:D7"/>
    <mergeCell ref="H6:H7"/>
    <mergeCell ref="Q6:Q7"/>
    <mergeCell ref="A3:J3"/>
    <mergeCell ref="A6:A7"/>
    <mergeCell ref="I6:I7"/>
    <mergeCell ref="A4:J4"/>
    <mergeCell ref="C6:C7"/>
    <mergeCell ref="E6:E7"/>
    <mergeCell ref="F6:F7"/>
    <mergeCell ref="G6:G7"/>
    <mergeCell ref="K3:T3"/>
    <mergeCell ref="J6:J7"/>
    <mergeCell ref="K4:S4"/>
    <mergeCell ref="K6:K7"/>
    <mergeCell ref="L6:L7"/>
    <mergeCell ref="M6:M7"/>
    <mergeCell ref="N6:N7"/>
    <mergeCell ref="O6:O7"/>
    <mergeCell ref="AA6:AA7"/>
    <mergeCell ref="S6:S7"/>
    <mergeCell ref="P6:P7"/>
    <mergeCell ref="T6:T7"/>
    <mergeCell ref="U6:U7"/>
    <mergeCell ref="V6:V7"/>
    <mergeCell ref="R6:R7"/>
    <mergeCell ref="AC6:AC7"/>
    <mergeCell ref="W6:W7"/>
    <mergeCell ref="AB6:AB7"/>
    <mergeCell ref="Z6:Z7"/>
    <mergeCell ref="Y6:Y7"/>
    <mergeCell ref="AE3:AN3"/>
    <mergeCell ref="U3:AD3"/>
    <mergeCell ref="AE4:AM4"/>
    <mergeCell ref="AM6:AM7"/>
    <mergeCell ref="AL6:AL7"/>
    <mergeCell ref="AK6:AK7"/>
    <mergeCell ref="AI6:AI7"/>
    <mergeCell ref="AD6:AD7"/>
    <mergeCell ref="AN6:AN7"/>
    <mergeCell ref="AE6:AE7"/>
    <mergeCell ref="AJ6:AJ7"/>
    <mergeCell ref="V4:AD4"/>
    <mergeCell ref="AH6:AH7"/>
    <mergeCell ref="X6:X7"/>
    <mergeCell ref="AG6:AG7"/>
    <mergeCell ref="AF6:AF7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20" max="26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view="pageBreakPreview" zoomScaleNormal="100" zoomScaleSheetLayoutView="100" workbookViewId="0">
      <selection activeCell="AM9" sqref="AM9"/>
    </sheetView>
  </sheetViews>
  <sheetFormatPr defaultColWidth="10.875" defaultRowHeight="14.25"/>
  <cols>
    <col min="1" max="1" width="5.875" style="77" customWidth="1"/>
    <col min="2" max="2" width="8.125" style="78" customWidth="1"/>
    <col min="3" max="3" width="8.25" style="79" customWidth="1"/>
    <col min="4" max="5" width="7.5" style="79" customWidth="1"/>
    <col min="6" max="6" width="6.75" style="79" customWidth="1"/>
    <col min="7" max="8" width="7.375" style="79" customWidth="1"/>
    <col min="9" max="9" width="7.25" style="79" customWidth="1"/>
    <col min="10" max="10" width="8" style="78" customWidth="1"/>
    <col min="11" max="11" width="8.375" style="79" customWidth="1"/>
    <col min="12" max="16384" width="10.875" style="79"/>
  </cols>
  <sheetData>
    <row r="1" spans="1:11" s="69" customFormat="1" ht="14.1" customHeight="1">
      <c r="A1" s="145" t="s">
        <v>560</v>
      </c>
      <c r="B1" s="68"/>
      <c r="J1" s="68"/>
      <c r="K1" s="11"/>
    </row>
    <row r="2" spans="1:11" s="69" customFormat="1" ht="14.1" customHeight="1">
      <c r="A2" s="68"/>
      <c r="B2" s="68"/>
      <c r="J2" s="68"/>
      <c r="K2" s="11"/>
    </row>
    <row r="3" spans="1:11" s="70" customFormat="1" ht="20.100000000000001" customHeight="1">
      <c r="A3" s="712" t="s">
        <v>505</v>
      </c>
      <c r="B3" s="712"/>
      <c r="C3" s="712"/>
      <c r="D3" s="712"/>
      <c r="E3" s="712"/>
      <c r="F3" s="712"/>
      <c r="G3" s="712"/>
      <c r="H3" s="712"/>
      <c r="I3" s="712"/>
      <c r="J3" s="712"/>
      <c r="K3" s="712"/>
    </row>
    <row r="4" spans="1:11" s="71" customFormat="1" ht="27.75" customHeight="1">
      <c r="A4" s="713" t="s">
        <v>506</v>
      </c>
      <c r="B4" s="713"/>
      <c r="C4" s="713"/>
      <c r="D4" s="713"/>
      <c r="E4" s="713"/>
      <c r="F4" s="713"/>
      <c r="G4" s="713"/>
      <c r="H4" s="713"/>
      <c r="I4" s="713"/>
      <c r="J4" s="713"/>
      <c r="K4" s="713"/>
    </row>
    <row r="5" spans="1:11" s="72" customFormat="1" ht="24" customHeight="1" thickBot="1">
      <c r="A5" s="72" t="s">
        <v>301</v>
      </c>
      <c r="C5" s="714"/>
      <c r="D5" s="714"/>
      <c r="E5" s="714"/>
      <c r="F5" s="714"/>
      <c r="G5" s="714"/>
      <c r="K5" s="146" t="s">
        <v>302</v>
      </c>
    </row>
    <row r="6" spans="1:11" s="69" customFormat="1" ht="24.95" customHeight="1">
      <c r="A6" s="715" t="s">
        <v>303</v>
      </c>
      <c r="B6" s="718" t="s">
        <v>304</v>
      </c>
      <c r="C6" s="719"/>
      <c r="D6" s="719"/>
      <c r="E6" s="719"/>
      <c r="F6" s="719"/>
      <c r="G6" s="719"/>
      <c r="H6" s="719"/>
      <c r="I6" s="719"/>
      <c r="J6" s="719"/>
      <c r="K6" s="719"/>
    </row>
    <row r="7" spans="1:11" s="69" customFormat="1" ht="24.95" customHeight="1">
      <c r="A7" s="716"/>
      <c r="B7" s="700" t="s">
        <v>305</v>
      </c>
      <c r="C7" s="701"/>
      <c r="D7" s="703" t="s">
        <v>306</v>
      </c>
      <c r="E7" s="703"/>
      <c r="F7" s="703" t="s">
        <v>12</v>
      </c>
      <c r="G7" s="703"/>
      <c r="H7" s="703" t="s">
        <v>13</v>
      </c>
      <c r="I7" s="703"/>
      <c r="J7" s="704" t="s">
        <v>307</v>
      </c>
      <c r="K7" s="705"/>
    </row>
    <row r="8" spans="1:11" s="69" customFormat="1" ht="8.25" customHeight="1">
      <c r="A8" s="716"/>
      <c r="B8" s="702"/>
      <c r="C8" s="701"/>
      <c r="D8" s="703"/>
      <c r="E8" s="703"/>
      <c r="F8" s="703"/>
      <c r="G8" s="703"/>
      <c r="H8" s="703"/>
      <c r="I8" s="703"/>
      <c r="J8" s="706"/>
      <c r="K8" s="707"/>
    </row>
    <row r="9" spans="1:11" s="69" customFormat="1" ht="16.5" customHeight="1">
      <c r="A9" s="716"/>
      <c r="B9" s="702"/>
      <c r="C9" s="701"/>
      <c r="D9" s="703"/>
      <c r="E9" s="703"/>
      <c r="F9" s="703"/>
      <c r="G9" s="703"/>
      <c r="H9" s="703"/>
      <c r="I9" s="703"/>
      <c r="J9" s="708"/>
      <c r="K9" s="709"/>
    </row>
    <row r="10" spans="1:11" s="69" customFormat="1" ht="21.95" customHeight="1">
      <c r="A10" s="716"/>
      <c r="B10" s="700" t="s">
        <v>308</v>
      </c>
      <c r="C10" s="703" t="s">
        <v>309</v>
      </c>
      <c r="D10" s="703" t="s">
        <v>308</v>
      </c>
      <c r="E10" s="703" t="s">
        <v>309</v>
      </c>
      <c r="F10" s="703" t="s">
        <v>308</v>
      </c>
      <c r="G10" s="703" t="s">
        <v>309</v>
      </c>
      <c r="H10" s="703" t="s">
        <v>308</v>
      </c>
      <c r="I10" s="703" t="s">
        <v>309</v>
      </c>
      <c r="J10" s="703" t="s">
        <v>308</v>
      </c>
      <c r="K10" s="720" t="s">
        <v>309</v>
      </c>
    </row>
    <row r="11" spans="1:11" s="69" customFormat="1" ht="21.95" customHeight="1">
      <c r="A11" s="716"/>
      <c r="B11" s="700"/>
      <c r="C11" s="703"/>
      <c r="D11" s="703"/>
      <c r="E11" s="703"/>
      <c r="F11" s="703"/>
      <c r="G11" s="703"/>
      <c r="H11" s="703"/>
      <c r="I11" s="703"/>
      <c r="J11" s="703"/>
      <c r="K11" s="720"/>
    </row>
    <row r="12" spans="1:11" s="69" customFormat="1" ht="21.95" customHeight="1">
      <c r="A12" s="717"/>
      <c r="B12" s="710"/>
      <c r="C12" s="711"/>
      <c r="D12" s="711"/>
      <c r="E12" s="711"/>
      <c r="F12" s="711"/>
      <c r="G12" s="711"/>
      <c r="H12" s="711"/>
      <c r="I12" s="711"/>
      <c r="J12" s="711"/>
      <c r="K12" s="721"/>
    </row>
    <row r="13" spans="1:11" s="69" customFormat="1" ht="26.45" customHeight="1">
      <c r="A13" s="144" t="s">
        <v>22</v>
      </c>
      <c r="B13" s="147">
        <v>168668</v>
      </c>
      <c r="C13" s="147">
        <v>232585</v>
      </c>
      <c r="D13" s="147">
        <v>27909</v>
      </c>
      <c r="E13" s="147">
        <v>45260</v>
      </c>
      <c r="F13" s="147">
        <v>2279</v>
      </c>
      <c r="G13" s="147">
        <v>2929</v>
      </c>
      <c r="H13" s="147">
        <v>10761</v>
      </c>
      <c r="I13" s="147">
        <v>18661</v>
      </c>
      <c r="J13" s="147">
        <v>81675</v>
      </c>
      <c r="K13" s="147">
        <v>111530</v>
      </c>
    </row>
    <row r="14" spans="1:11" s="69" customFormat="1" ht="26.45" customHeight="1">
      <c r="A14" s="144" t="s">
        <v>23</v>
      </c>
      <c r="B14" s="147">
        <v>158548</v>
      </c>
      <c r="C14" s="147">
        <v>276001</v>
      </c>
      <c r="D14" s="147">
        <v>25117</v>
      </c>
      <c r="E14" s="147">
        <v>48309</v>
      </c>
      <c r="F14" s="147">
        <v>1996</v>
      </c>
      <c r="G14" s="147">
        <v>3088</v>
      </c>
      <c r="H14" s="147">
        <v>8531</v>
      </c>
      <c r="I14" s="147">
        <v>20573</v>
      </c>
      <c r="J14" s="147">
        <v>85223</v>
      </c>
      <c r="K14" s="147">
        <v>140961</v>
      </c>
    </row>
    <row r="15" spans="1:11" s="69" customFormat="1" ht="26.45" customHeight="1">
      <c r="A15" s="144" t="s">
        <v>187</v>
      </c>
      <c r="B15" s="147">
        <v>159656</v>
      </c>
      <c r="C15" s="147">
        <v>287049</v>
      </c>
      <c r="D15" s="147">
        <v>25336</v>
      </c>
      <c r="E15" s="147">
        <v>52550</v>
      </c>
      <c r="F15" s="147">
        <v>2033</v>
      </c>
      <c r="G15" s="147">
        <v>3248</v>
      </c>
      <c r="H15" s="147">
        <v>7932</v>
      </c>
      <c r="I15" s="147">
        <v>19471</v>
      </c>
      <c r="J15" s="147">
        <v>85960</v>
      </c>
      <c r="K15" s="147">
        <v>146526</v>
      </c>
    </row>
    <row r="16" spans="1:11" s="69" customFormat="1" ht="26.45" customHeight="1">
      <c r="A16" s="144" t="s">
        <v>298</v>
      </c>
      <c r="B16" s="147">
        <v>153775</v>
      </c>
      <c r="C16" s="147">
        <v>330211</v>
      </c>
      <c r="D16" s="147">
        <v>25204</v>
      </c>
      <c r="E16" s="147">
        <v>56946</v>
      </c>
      <c r="F16" s="147">
        <v>1769</v>
      </c>
      <c r="G16" s="147">
        <v>3184</v>
      </c>
      <c r="H16" s="147">
        <v>8803</v>
      </c>
      <c r="I16" s="147">
        <v>20454</v>
      </c>
      <c r="J16" s="147">
        <v>78805</v>
      </c>
      <c r="K16" s="147">
        <v>179178</v>
      </c>
    </row>
    <row r="17" spans="1:12" s="73" customFormat="1" ht="26.45" customHeight="1" thickBot="1">
      <c r="A17" s="148" t="s">
        <v>488</v>
      </c>
      <c r="B17" s="149">
        <f>SUM(D17,F17,H17,J17,B30,D30,F30)</f>
        <v>178220</v>
      </c>
      <c r="C17" s="149">
        <f>SUM(E17,G17,I17,K17,C30,E30,G30)</f>
        <v>356834</v>
      </c>
      <c r="D17" s="312">
        <v>27070</v>
      </c>
      <c r="E17" s="312">
        <v>59420</v>
      </c>
      <c r="F17" s="312">
        <v>1701</v>
      </c>
      <c r="G17" s="312">
        <v>2687</v>
      </c>
      <c r="H17" s="312">
        <v>9248</v>
      </c>
      <c r="I17" s="312">
        <v>20133</v>
      </c>
      <c r="J17" s="312">
        <v>101423</v>
      </c>
      <c r="K17" s="312">
        <v>200594</v>
      </c>
      <c r="L17" s="69"/>
    </row>
    <row r="18" spans="1:12" s="69" customFormat="1" ht="22.15" customHeight="1" thickBot="1">
      <c r="A18" s="695"/>
      <c r="B18" s="696"/>
      <c r="C18" s="696"/>
      <c r="D18" s="696"/>
      <c r="E18" s="696"/>
      <c r="F18" s="696"/>
      <c r="G18" s="696"/>
      <c r="H18" s="696"/>
      <c r="I18" s="696"/>
      <c r="J18" s="696"/>
      <c r="K18" s="696"/>
    </row>
    <row r="19" spans="1:12" s="69" customFormat="1" ht="24.95" customHeight="1">
      <c r="A19" s="697" t="s">
        <v>303</v>
      </c>
      <c r="B19" s="678" t="s">
        <v>304</v>
      </c>
      <c r="C19" s="679"/>
      <c r="D19" s="679"/>
      <c r="E19" s="679"/>
      <c r="F19" s="679"/>
      <c r="G19" s="679"/>
      <c r="H19" s="679"/>
      <c r="I19" s="679"/>
      <c r="J19" s="679"/>
      <c r="K19" s="679"/>
    </row>
    <row r="20" spans="1:12" s="69" customFormat="1" ht="18" customHeight="1">
      <c r="A20" s="698"/>
      <c r="B20" s="680" t="s">
        <v>14</v>
      </c>
      <c r="C20" s="680"/>
      <c r="D20" s="680" t="s">
        <v>15</v>
      </c>
      <c r="E20" s="680"/>
      <c r="F20" s="680" t="s">
        <v>310</v>
      </c>
      <c r="G20" s="680"/>
      <c r="H20" s="681" t="s">
        <v>305</v>
      </c>
      <c r="I20" s="682"/>
      <c r="J20" s="681" t="s">
        <v>311</v>
      </c>
      <c r="K20" s="688"/>
    </row>
    <row r="21" spans="1:12" s="69" customFormat="1" ht="15" customHeight="1">
      <c r="A21" s="698"/>
      <c r="B21" s="680"/>
      <c r="C21" s="680"/>
      <c r="D21" s="680"/>
      <c r="E21" s="680"/>
      <c r="F21" s="680"/>
      <c r="G21" s="680"/>
      <c r="H21" s="683"/>
      <c r="I21" s="684"/>
      <c r="J21" s="683"/>
      <c r="K21" s="689"/>
    </row>
    <row r="22" spans="1:12" s="69" customFormat="1" ht="17.25" customHeight="1">
      <c r="A22" s="698"/>
      <c r="B22" s="680"/>
      <c r="C22" s="680"/>
      <c r="D22" s="680"/>
      <c r="E22" s="680"/>
      <c r="F22" s="680"/>
      <c r="G22" s="680"/>
      <c r="H22" s="685"/>
      <c r="I22" s="686"/>
      <c r="J22" s="685"/>
      <c r="K22" s="690"/>
    </row>
    <row r="23" spans="1:12" s="69" customFormat="1" ht="21.95" customHeight="1">
      <c r="A23" s="698"/>
      <c r="B23" s="680" t="s">
        <v>308</v>
      </c>
      <c r="C23" s="680" t="s">
        <v>309</v>
      </c>
      <c r="D23" s="680" t="s">
        <v>308</v>
      </c>
      <c r="E23" s="680" t="s">
        <v>309</v>
      </c>
      <c r="F23" s="680" t="s">
        <v>308</v>
      </c>
      <c r="G23" s="680" t="s">
        <v>309</v>
      </c>
      <c r="H23" s="692" t="s">
        <v>308</v>
      </c>
      <c r="I23" s="692" t="s">
        <v>309</v>
      </c>
      <c r="J23" s="692" t="s">
        <v>308</v>
      </c>
      <c r="K23" s="681" t="s">
        <v>309</v>
      </c>
    </row>
    <row r="24" spans="1:12" s="69" customFormat="1" ht="21.95" customHeight="1">
      <c r="A24" s="698"/>
      <c r="B24" s="680"/>
      <c r="C24" s="680"/>
      <c r="D24" s="680"/>
      <c r="E24" s="680"/>
      <c r="F24" s="680"/>
      <c r="G24" s="680"/>
      <c r="H24" s="693"/>
      <c r="I24" s="693"/>
      <c r="J24" s="693"/>
      <c r="K24" s="683"/>
    </row>
    <row r="25" spans="1:12" s="69" customFormat="1" ht="21.95" customHeight="1">
      <c r="A25" s="699"/>
      <c r="B25" s="687"/>
      <c r="C25" s="687"/>
      <c r="D25" s="687"/>
      <c r="E25" s="687"/>
      <c r="F25" s="687"/>
      <c r="G25" s="687"/>
      <c r="H25" s="694"/>
      <c r="I25" s="694"/>
      <c r="J25" s="694"/>
      <c r="K25" s="691"/>
    </row>
    <row r="26" spans="1:12" s="69" customFormat="1" ht="26.45" customHeight="1">
      <c r="A26" s="144" t="s">
        <v>22</v>
      </c>
      <c r="B26" s="150">
        <v>24975</v>
      </c>
      <c r="C26" s="151">
        <v>28974</v>
      </c>
      <c r="D26" s="151">
        <v>14367</v>
      </c>
      <c r="E26" s="151">
        <v>16437</v>
      </c>
      <c r="F26" s="147">
        <v>6702</v>
      </c>
      <c r="G26" s="147">
        <v>8794</v>
      </c>
      <c r="H26" s="151">
        <v>5227</v>
      </c>
      <c r="I26" s="151">
        <v>10364</v>
      </c>
      <c r="J26" s="151">
        <v>5227</v>
      </c>
      <c r="K26" s="151">
        <v>10364</v>
      </c>
    </row>
    <row r="27" spans="1:12" s="69" customFormat="1" ht="26.45" customHeight="1">
      <c r="A27" s="144" t="s">
        <v>23</v>
      </c>
      <c r="B27" s="150">
        <v>21867</v>
      </c>
      <c r="C27" s="151">
        <v>32003</v>
      </c>
      <c r="D27" s="151">
        <v>10740</v>
      </c>
      <c r="E27" s="151">
        <v>21047</v>
      </c>
      <c r="F27" s="147">
        <v>5074</v>
      </c>
      <c r="G27" s="147">
        <v>10020</v>
      </c>
      <c r="H27" s="151">
        <v>5439</v>
      </c>
      <c r="I27" s="151">
        <v>10878</v>
      </c>
      <c r="J27" s="151">
        <v>5439</v>
      </c>
      <c r="K27" s="151">
        <v>10878</v>
      </c>
    </row>
    <row r="28" spans="1:12" s="69" customFormat="1" ht="26.45" customHeight="1">
      <c r="A28" s="144" t="s">
        <v>187</v>
      </c>
      <c r="B28" s="150">
        <v>22304</v>
      </c>
      <c r="C28" s="151">
        <v>34218</v>
      </c>
      <c r="D28" s="151">
        <v>11243</v>
      </c>
      <c r="E28" s="151">
        <v>21306</v>
      </c>
      <c r="F28" s="147">
        <v>4848</v>
      </c>
      <c r="G28" s="147">
        <v>9730</v>
      </c>
      <c r="H28" s="151">
        <v>5655</v>
      </c>
      <c r="I28" s="151">
        <v>11311</v>
      </c>
      <c r="J28" s="151">
        <v>5655</v>
      </c>
      <c r="K28" s="151">
        <v>11311</v>
      </c>
    </row>
    <row r="29" spans="1:12" s="69" customFormat="1" ht="26.45" customHeight="1">
      <c r="A29" s="144" t="s">
        <v>298</v>
      </c>
      <c r="B29" s="150">
        <v>20640</v>
      </c>
      <c r="C29" s="151">
        <v>36210</v>
      </c>
      <c r="D29" s="151">
        <v>13419</v>
      </c>
      <c r="E29" s="151">
        <v>24668</v>
      </c>
      <c r="F29" s="147">
        <v>5135</v>
      </c>
      <c r="G29" s="147">
        <v>9571</v>
      </c>
      <c r="H29" s="151">
        <v>5408</v>
      </c>
      <c r="I29" s="151">
        <v>10815</v>
      </c>
      <c r="J29" s="151">
        <v>5408</v>
      </c>
      <c r="K29" s="151">
        <v>10815</v>
      </c>
    </row>
    <row r="30" spans="1:12" s="73" customFormat="1" ht="26.45" customHeight="1" thickBot="1">
      <c r="A30" s="148" t="s">
        <v>488</v>
      </c>
      <c r="B30" s="311">
        <v>23086</v>
      </c>
      <c r="C30" s="312">
        <v>38625</v>
      </c>
      <c r="D30" s="312">
        <v>10892</v>
      </c>
      <c r="E30" s="312">
        <v>28142</v>
      </c>
      <c r="F30" s="312">
        <v>4800</v>
      </c>
      <c r="G30" s="312">
        <v>7233</v>
      </c>
      <c r="H30" s="229">
        <f>J30</f>
        <v>5687</v>
      </c>
      <c r="I30" s="229">
        <f>K30</f>
        <v>11899</v>
      </c>
      <c r="J30" s="309">
        <v>5687</v>
      </c>
      <c r="K30" s="310">
        <v>11899</v>
      </c>
    </row>
    <row r="31" spans="1:12" s="75" customFormat="1" ht="13.5" customHeight="1">
      <c r="A31" s="313" t="s">
        <v>519</v>
      </c>
      <c r="B31" s="275"/>
      <c r="C31" s="314"/>
      <c r="D31" s="314"/>
      <c r="E31" s="314"/>
      <c r="F31" s="314"/>
      <c r="G31" s="314"/>
      <c r="H31" s="314"/>
      <c r="I31" s="314"/>
      <c r="J31" s="314"/>
      <c r="K31" s="315" t="s">
        <v>446</v>
      </c>
    </row>
    <row r="32" spans="1:12" s="69" customFormat="1" ht="11.25">
      <c r="A32" s="68"/>
      <c r="B32" s="68"/>
      <c r="J32" s="76"/>
    </row>
    <row r="33" spans="1:10" s="69" customFormat="1" ht="11.25">
      <c r="A33" s="68"/>
      <c r="B33" s="68"/>
      <c r="J33" s="68"/>
    </row>
    <row r="34" spans="1:10" s="69" customFormat="1" ht="11.25">
      <c r="A34" s="68"/>
      <c r="B34" s="68"/>
      <c r="J34" s="68"/>
    </row>
    <row r="35" spans="1:10" s="69" customFormat="1" ht="11.25">
      <c r="A35" s="68"/>
      <c r="B35" s="68"/>
      <c r="H35" s="230"/>
      <c r="I35" s="231"/>
      <c r="J35" s="232"/>
    </row>
    <row r="36" spans="1:10" s="69" customFormat="1" ht="11.25">
      <c r="A36" s="68"/>
      <c r="B36" s="68"/>
      <c r="J36" s="68"/>
    </row>
    <row r="37" spans="1:10" s="69" customFormat="1" ht="11.25">
      <c r="A37" s="68"/>
      <c r="B37" s="68"/>
      <c r="J37" s="68"/>
    </row>
    <row r="38" spans="1:10" s="69" customFormat="1" ht="11.25">
      <c r="A38" s="68"/>
      <c r="B38" s="68"/>
      <c r="J38" s="68"/>
    </row>
    <row r="39" spans="1:10" s="69" customFormat="1" ht="11.25">
      <c r="A39" s="68"/>
      <c r="B39" s="68"/>
      <c r="J39" s="68"/>
    </row>
    <row r="40" spans="1:10" s="69" customFormat="1" ht="11.25">
      <c r="A40" s="68"/>
      <c r="B40" s="68"/>
      <c r="J40" s="68"/>
    </row>
    <row r="41" spans="1:10" s="69" customFormat="1" ht="11.25">
      <c r="A41" s="68"/>
      <c r="B41" s="68"/>
      <c r="J41" s="68"/>
    </row>
    <row r="42" spans="1:10" s="69" customFormat="1" ht="11.25">
      <c r="A42" s="68"/>
      <c r="B42" s="68"/>
      <c r="J42" s="68"/>
    </row>
    <row r="43" spans="1:10" s="69" customFormat="1" ht="11.25">
      <c r="A43" s="68"/>
      <c r="B43" s="68"/>
      <c r="J43" s="68"/>
    </row>
    <row r="44" spans="1:10" s="69" customFormat="1" ht="11.25">
      <c r="A44" s="68"/>
      <c r="B44" s="68"/>
      <c r="J44" s="68"/>
    </row>
    <row r="45" spans="1:10" s="69" customFormat="1" ht="11.25">
      <c r="A45" s="68"/>
      <c r="B45" s="68"/>
      <c r="J45" s="68"/>
    </row>
    <row r="46" spans="1:10" s="69" customFormat="1" ht="11.25">
      <c r="A46" s="68"/>
      <c r="B46" s="68"/>
      <c r="J46" s="68"/>
    </row>
    <row r="47" spans="1:10" s="69" customFormat="1" ht="11.25">
      <c r="A47" s="68"/>
      <c r="B47" s="68"/>
      <c r="J47" s="68"/>
    </row>
    <row r="48" spans="1:10" s="69" customFormat="1" ht="11.25">
      <c r="A48" s="68"/>
      <c r="B48" s="68"/>
      <c r="J48" s="68"/>
    </row>
    <row r="49" spans="1:10" s="69" customFormat="1" ht="11.25">
      <c r="A49" s="68"/>
      <c r="B49" s="68"/>
      <c r="J49" s="68"/>
    </row>
    <row r="50" spans="1:10" s="69" customFormat="1" ht="11.25">
      <c r="A50" s="68"/>
      <c r="B50" s="68"/>
      <c r="J50" s="68"/>
    </row>
    <row r="51" spans="1:10" s="69" customFormat="1" ht="11.25">
      <c r="A51" s="68"/>
      <c r="B51" s="68"/>
      <c r="J51" s="68"/>
    </row>
    <row r="52" spans="1:10" s="69" customFormat="1" ht="11.25">
      <c r="A52" s="68"/>
      <c r="B52" s="68"/>
      <c r="J52" s="68"/>
    </row>
    <row r="53" spans="1:10" s="69" customFormat="1" ht="11.25">
      <c r="A53" s="68"/>
      <c r="B53" s="68"/>
      <c r="J53" s="68"/>
    </row>
    <row r="54" spans="1:10" s="69" customFormat="1" ht="11.25">
      <c r="A54" s="68"/>
      <c r="B54" s="68"/>
      <c r="J54" s="68"/>
    </row>
    <row r="55" spans="1:10" s="69" customFormat="1" ht="11.25">
      <c r="A55" s="68"/>
      <c r="B55" s="68"/>
      <c r="J55" s="68"/>
    </row>
    <row r="56" spans="1:10" s="69" customFormat="1" ht="11.25">
      <c r="A56" s="68"/>
      <c r="B56" s="68"/>
      <c r="J56" s="68"/>
    </row>
    <row r="57" spans="1:10" s="69" customFormat="1" ht="11.25">
      <c r="A57" s="68"/>
      <c r="B57" s="68"/>
      <c r="J57" s="68"/>
    </row>
    <row r="58" spans="1:10" s="69" customFormat="1" ht="11.25">
      <c r="A58" s="68"/>
      <c r="B58" s="68"/>
      <c r="J58" s="68"/>
    </row>
    <row r="59" spans="1:10" s="69" customFormat="1" ht="11.25">
      <c r="A59" s="68"/>
      <c r="B59" s="68"/>
      <c r="J59" s="68"/>
    </row>
    <row r="60" spans="1:10" s="69" customFormat="1" ht="11.25">
      <c r="A60" s="68"/>
      <c r="B60" s="68"/>
      <c r="J60" s="68"/>
    </row>
    <row r="61" spans="1:10" s="69" customFormat="1" ht="11.25">
      <c r="A61" s="68"/>
      <c r="B61" s="68"/>
      <c r="J61" s="68"/>
    </row>
    <row r="62" spans="1:10" s="69" customFormat="1" ht="11.25">
      <c r="A62" s="68"/>
      <c r="B62" s="68"/>
      <c r="J62" s="68"/>
    </row>
    <row r="63" spans="1:10" s="69" customFormat="1" ht="11.25">
      <c r="A63" s="68"/>
      <c r="B63" s="68"/>
      <c r="J63" s="68"/>
    </row>
    <row r="64" spans="1:10" s="69" customFormat="1" ht="11.25">
      <c r="A64" s="68"/>
      <c r="B64" s="68"/>
      <c r="J64" s="68"/>
    </row>
    <row r="65" spans="1:10" s="69" customFormat="1" ht="11.25">
      <c r="A65" s="68"/>
      <c r="B65" s="68"/>
      <c r="J65" s="68"/>
    </row>
    <row r="66" spans="1:10" s="69" customFormat="1" ht="11.25">
      <c r="A66" s="68"/>
      <c r="B66" s="68"/>
      <c r="J66" s="68"/>
    </row>
    <row r="67" spans="1:10" s="69" customFormat="1" ht="11.25">
      <c r="A67" s="68"/>
      <c r="B67" s="68"/>
      <c r="J67" s="68"/>
    </row>
    <row r="68" spans="1:10" s="69" customFormat="1" ht="11.25">
      <c r="A68" s="68"/>
      <c r="B68" s="68"/>
      <c r="J68" s="68"/>
    </row>
    <row r="69" spans="1:10" s="69" customFormat="1" ht="11.25">
      <c r="A69" s="68"/>
      <c r="B69" s="68"/>
      <c r="J69" s="68"/>
    </row>
    <row r="70" spans="1:10" s="69" customFormat="1" ht="11.25">
      <c r="A70" s="68"/>
      <c r="B70" s="68"/>
      <c r="J70" s="68"/>
    </row>
    <row r="71" spans="1:10" s="69" customFormat="1" ht="11.25">
      <c r="A71" s="68"/>
      <c r="B71" s="68"/>
      <c r="J71" s="68"/>
    </row>
    <row r="72" spans="1:10" s="69" customFormat="1" ht="11.25">
      <c r="A72" s="68"/>
      <c r="B72" s="68"/>
      <c r="J72" s="68"/>
    </row>
    <row r="73" spans="1:10" s="69" customFormat="1" ht="11.25">
      <c r="A73" s="68"/>
      <c r="B73" s="68"/>
      <c r="J73" s="68"/>
    </row>
    <row r="74" spans="1:10" s="69" customFormat="1" ht="11.25">
      <c r="A74" s="68"/>
      <c r="B74" s="68"/>
      <c r="J74" s="68"/>
    </row>
    <row r="75" spans="1:10" s="69" customFormat="1" ht="11.25">
      <c r="A75" s="68"/>
      <c r="B75" s="68"/>
      <c r="J75" s="68"/>
    </row>
    <row r="76" spans="1:10" s="69" customFormat="1" ht="11.25">
      <c r="A76" s="68"/>
      <c r="B76" s="68"/>
      <c r="J76" s="68"/>
    </row>
    <row r="77" spans="1:10" s="69" customFormat="1" ht="11.25">
      <c r="A77" s="68"/>
      <c r="B77" s="68"/>
      <c r="J77" s="68"/>
    </row>
    <row r="78" spans="1:10" s="69" customFormat="1" ht="11.25">
      <c r="A78" s="68"/>
      <c r="B78" s="68"/>
      <c r="J78" s="68"/>
    </row>
    <row r="79" spans="1:10" s="69" customFormat="1" ht="11.25">
      <c r="A79" s="68"/>
      <c r="B79" s="68"/>
      <c r="J79" s="68"/>
    </row>
    <row r="80" spans="1:10" s="69" customFormat="1" ht="11.25">
      <c r="A80" s="68"/>
      <c r="B80" s="68"/>
      <c r="J80" s="68"/>
    </row>
    <row r="81" spans="1:10" s="69" customFormat="1" ht="11.25">
      <c r="A81" s="68"/>
      <c r="B81" s="68"/>
      <c r="J81" s="68"/>
    </row>
    <row r="82" spans="1:10" s="69" customFormat="1" ht="11.25">
      <c r="A82" s="68"/>
      <c r="B82" s="68"/>
      <c r="J82" s="68"/>
    </row>
    <row r="83" spans="1:10" s="69" customFormat="1" ht="11.25">
      <c r="A83" s="68"/>
      <c r="B83" s="68"/>
      <c r="J83" s="68"/>
    </row>
    <row r="84" spans="1:10" s="69" customFormat="1" ht="11.25">
      <c r="A84" s="68"/>
      <c r="B84" s="68"/>
      <c r="J84" s="68"/>
    </row>
    <row r="85" spans="1:10" s="69" customFormat="1" ht="11.25">
      <c r="A85" s="68"/>
      <c r="B85" s="68"/>
      <c r="J85" s="68"/>
    </row>
    <row r="86" spans="1:10" s="69" customFormat="1" ht="11.25">
      <c r="A86" s="68"/>
      <c r="B86" s="68"/>
      <c r="J86" s="68"/>
    </row>
    <row r="87" spans="1:10" s="69" customFormat="1" ht="11.25">
      <c r="A87" s="68"/>
      <c r="B87" s="68"/>
      <c r="J87" s="68"/>
    </row>
    <row r="88" spans="1:10" s="69" customFormat="1" ht="11.25">
      <c r="A88" s="68"/>
      <c r="B88" s="68"/>
      <c r="J88" s="68"/>
    </row>
    <row r="89" spans="1:10" s="69" customFormat="1" ht="11.25">
      <c r="A89" s="68"/>
      <c r="B89" s="68"/>
      <c r="J89" s="68"/>
    </row>
    <row r="90" spans="1:10" s="69" customFormat="1" ht="11.25">
      <c r="A90" s="68"/>
      <c r="B90" s="68"/>
      <c r="J90" s="68"/>
    </row>
    <row r="91" spans="1:10" s="69" customFormat="1" ht="11.25">
      <c r="A91" s="68"/>
      <c r="B91" s="68"/>
      <c r="J91" s="68"/>
    </row>
    <row r="92" spans="1:10" s="69" customFormat="1" ht="11.25">
      <c r="A92" s="68"/>
      <c r="B92" s="68"/>
      <c r="J92" s="68"/>
    </row>
    <row r="93" spans="1:10" s="69" customFormat="1" ht="11.25">
      <c r="A93" s="68"/>
      <c r="B93" s="68"/>
      <c r="J93" s="68"/>
    </row>
    <row r="94" spans="1:10" s="69" customFormat="1" ht="11.25">
      <c r="A94" s="68"/>
      <c r="B94" s="68"/>
      <c r="J94" s="68"/>
    </row>
    <row r="95" spans="1:10" s="69" customFormat="1" ht="11.25">
      <c r="A95" s="68"/>
      <c r="B95" s="68"/>
      <c r="J95" s="68"/>
    </row>
    <row r="96" spans="1:10" s="69" customFormat="1" ht="11.25">
      <c r="A96" s="68"/>
      <c r="B96" s="68"/>
      <c r="J96" s="68"/>
    </row>
    <row r="97" spans="1:10" s="69" customFormat="1" ht="11.25">
      <c r="A97" s="68"/>
      <c r="B97" s="68"/>
      <c r="J97" s="68"/>
    </row>
    <row r="98" spans="1:10" s="69" customFormat="1" ht="11.25">
      <c r="A98" s="68"/>
      <c r="B98" s="68"/>
      <c r="J98" s="68"/>
    </row>
    <row r="99" spans="1:10" s="69" customFormat="1" ht="11.25">
      <c r="A99" s="68"/>
      <c r="B99" s="68"/>
      <c r="J99" s="68"/>
    </row>
    <row r="100" spans="1:10" s="69" customFormat="1" ht="11.25">
      <c r="A100" s="68"/>
      <c r="B100" s="68"/>
      <c r="J100" s="68"/>
    </row>
    <row r="101" spans="1:10" s="69" customFormat="1" ht="11.25">
      <c r="A101" s="68"/>
      <c r="B101" s="68"/>
      <c r="J101" s="68"/>
    </row>
    <row r="102" spans="1:10" s="69" customFormat="1" ht="11.25">
      <c r="A102" s="68"/>
      <c r="B102" s="68"/>
      <c r="J102" s="68"/>
    </row>
    <row r="103" spans="1:10" s="69" customFormat="1" ht="11.25">
      <c r="A103" s="68"/>
      <c r="B103" s="68"/>
      <c r="J103" s="68"/>
    </row>
    <row r="104" spans="1:10" s="69" customFormat="1" ht="11.25">
      <c r="A104" s="68"/>
      <c r="B104" s="68"/>
      <c r="J104" s="68"/>
    </row>
  </sheetData>
  <sheetProtection selectLockedCells="1"/>
  <mergeCells count="38">
    <mergeCell ref="A3:K3"/>
    <mergeCell ref="A4:K4"/>
    <mergeCell ref="C5:G5"/>
    <mergeCell ref="A6:A12"/>
    <mergeCell ref="B6:K6"/>
    <mergeCell ref="K10:K12"/>
    <mergeCell ref="E10:E12"/>
    <mergeCell ref="F10:F12"/>
    <mergeCell ref="G10:G12"/>
    <mergeCell ref="H10:H12"/>
    <mergeCell ref="I10:I12"/>
    <mergeCell ref="J10:J12"/>
    <mergeCell ref="A18:K18"/>
    <mergeCell ref="A19:A25"/>
    <mergeCell ref="B7:C9"/>
    <mergeCell ref="D7:E9"/>
    <mergeCell ref="F7:G9"/>
    <mergeCell ref="H7:I9"/>
    <mergeCell ref="J7:K9"/>
    <mergeCell ref="B10:B12"/>
    <mergeCell ref="C10:C12"/>
    <mergeCell ref="D10:D12"/>
    <mergeCell ref="F23:F25"/>
    <mergeCell ref="G23:G25"/>
    <mergeCell ref="D20:E22"/>
    <mergeCell ref="F20:G22"/>
    <mergeCell ref="D23:D25"/>
    <mergeCell ref="E23:E25"/>
    <mergeCell ref="B19:K19"/>
    <mergeCell ref="B20:C22"/>
    <mergeCell ref="H20:I22"/>
    <mergeCell ref="B23:B25"/>
    <mergeCell ref="C23:C25"/>
    <mergeCell ref="J20:K22"/>
    <mergeCell ref="K23:K25"/>
    <mergeCell ref="J23:J25"/>
    <mergeCell ref="H23:H25"/>
    <mergeCell ref="I23:I25"/>
  </mergeCells>
  <phoneticPr fontId="5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"/>
  <sheetViews>
    <sheetView view="pageBreakPreview" topLeftCell="A10" zoomScaleNormal="100" zoomScaleSheetLayoutView="100" workbookViewId="0">
      <selection activeCell="AM9" sqref="AM9"/>
    </sheetView>
  </sheetViews>
  <sheetFormatPr defaultRowHeight="14.25"/>
  <cols>
    <col min="1" max="1" width="22.875" style="30" customWidth="1"/>
    <col min="2" max="5" width="14.875" style="46" customWidth="1"/>
    <col min="6" max="10" width="9" style="5"/>
    <col min="11" max="11" width="8.25" style="10" customWidth="1"/>
    <col min="12" max="16384" width="9" style="5"/>
  </cols>
  <sheetData>
    <row r="1" spans="1:11" ht="14.1" customHeight="1">
      <c r="A1" s="9"/>
      <c r="E1" s="99" t="s">
        <v>561</v>
      </c>
      <c r="K1" s="5"/>
    </row>
    <row r="2" spans="1:11" ht="14.1" customHeight="1">
      <c r="A2" s="9"/>
      <c r="K2" s="5"/>
    </row>
    <row r="3" spans="1:11" s="12" customFormat="1" ht="24" customHeight="1">
      <c r="A3" s="667" t="s">
        <v>503</v>
      </c>
      <c r="B3" s="667"/>
      <c r="C3" s="667"/>
      <c r="D3" s="667"/>
      <c r="E3" s="667"/>
    </row>
    <row r="4" spans="1:11" s="14" customFormat="1" ht="20.100000000000001" customHeight="1">
      <c r="A4" s="666" t="s">
        <v>504</v>
      </c>
      <c r="B4" s="666"/>
      <c r="C4" s="666"/>
      <c r="D4" s="666"/>
      <c r="E4" s="666"/>
    </row>
    <row r="5" spans="1:11" s="9" customFormat="1" ht="18" customHeight="1" thickBot="1">
      <c r="A5" s="80" t="s">
        <v>212</v>
      </c>
      <c r="B5" s="80"/>
      <c r="E5" s="11" t="s">
        <v>213</v>
      </c>
    </row>
    <row r="6" spans="1:11" s="15" customFormat="1" ht="24" customHeight="1">
      <c r="A6" s="445" t="s">
        <v>214</v>
      </c>
      <c r="B6" s="722" t="s">
        <v>215</v>
      </c>
      <c r="C6" s="723"/>
      <c r="D6" s="723"/>
      <c r="E6" s="724"/>
    </row>
    <row r="7" spans="1:11" s="15" customFormat="1" ht="12.75" customHeight="1">
      <c r="A7" s="446"/>
      <c r="B7" s="549" t="s">
        <v>216</v>
      </c>
      <c r="C7" s="727" t="s">
        <v>217</v>
      </c>
      <c r="D7" s="727" t="s">
        <v>218</v>
      </c>
      <c r="E7" s="729" t="s">
        <v>219</v>
      </c>
    </row>
    <row r="8" spans="1:11" s="15" customFormat="1" ht="12.75" customHeight="1">
      <c r="A8" s="446"/>
      <c r="B8" s="725"/>
      <c r="C8" s="727"/>
      <c r="D8" s="727"/>
      <c r="E8" s="729"/>
    </row>
    <row r="9" spans="1:11" s="15" customFormat="1" ht="11.25" customHeight="1">
      <c r="A9" s="446"/>
      <c r="B9" s="725"/>
      <c r="C9" s="727"/>
      <c r="D9" s="727"/>
      <c r="E9" s="729"/>
    </row>
    <row r="10" spans="1:11" s="15" customFormat="1" ht="9.75" customHeight="1">
      <c r="A10" s="447"/>
      <c r="B10" s="726"/>
      <c r="C10" s="728"/>
      <c r="D10" s="728"/>
      <c r="E10" s="730"/>
    </row>
    <row r="11" spans="1:11" s="24" customFormat="1" ht="17.25" customHeight="1">
      <c r="A11" s="19" t="s">
        <v>22</v>
      </c>
      <c r="B11" s="82">
        <v>53076722</v>
      </c>
      <c r="C11" s="82">
        <v>38509953</v>
      </c>
      <c r="D11" s="82">
        <v>14566769</v>
      </c>
      <c r="E11" s="82">
        <v>23943184</v>
      </c>
    </row>
    <row r="12" spans="1:11" s="24" customFormat="1" ht="17.25" customHeight="1">
      <c r="A12" s="19" t="s">
        <v>23</v>
      </c>
      <c r="B12" s="82">
        <v>64232447</v>
      </c>
      <c r="C12" s="82">
        <v>44936988</v>
      </c>
      <c r="D12" s="82">
        <v>19295459</v>
      </c>
      <c r="E12" s="82">
        <v>25641529</v>
      </c>
    </row>
    <row r="13" spans="1:11" s="24" customFormat="1" ht="17.25" customHeight="1">
      <c r="A13" s="19" t="s">
        <v>187</v>
      </c>
      <c r="B13" s="82">
        <v>75371250</v>
      </c>
      <c r="C13" s="82">
        <v>52129405</v>
      </c>
      <c r="D13" s="82">
        <v>23241845</v>
      </c>
      <c r="E13" s="82">
        <v>28887560</v>
      </c>
    </row>
    <row r="14" spans="1:11" s="24" customFormat="1" ht="17.25" customHeight="1">
      <c r="A14" s="19" t="s">
        <v>298</v>
      </c>
      <c r="B14" s="82">
        <v>71851068</v>
      </c>
      <c r="C14" s="82">
        <v>52108655</v>
      </c>
      <c r="D14" s="82">
        <v>19742414</v>
      </c>
      <c r="E14" s="82">
        <v>32366241</v>
      </c>
    </row>
    <row r="15" spans="1:11" s="24" customFormat="1" ht="17.25" customHeight="1">
      <c r="A15" s="25" t="s">
        <v>489</v>
      </c>
      <c r="B15" s="83">
        <f>C15+D15</f>
        <v>70945231</v>
      </c>
      <c r="C15" s="364">
        <v>53764598</v>
      </c>
      <c r="D15" s="83">
        <v>17180633</v>
      </c>
      <c r="E15" s="83">
        <f>C15-D15</f>
        <v>36583965</v>
      </c>
    </row>
    <row r="16" spans="1:11" s="15" customFormat="1" ht="9.9499999999999993" customHeight="1">
      <c r="A16" s="26"/>
      <c r="B16" s="81"/>
      <c r="C16" s="81"/>
      <c r="D16" s="81"/>
      <c r="E16" s="81"/>
    </row>
    <row r="17" spans="1:8" s="15" customFormat="1" ht="17.100000000000001" customHeight="1">
      <c r="A17" s="162" t="s">
        <v>332</v>
      </c>
      <c r="B17" s="353">
        <v>19830748</v>
      </c>
      <c r="C17" s="353">
        <v>10679067</v>
      </c>
      <c r="D17" s="353">
        <v>9151681</v>
      </c>
      <c r="E17" s="353">
        <v>1527386</v>
      </c>
      <c r="F17" s="67"/>
      <c r="G17" s="67"/>
      <c r="H17" s="228"/>
    </row>
    <row r="18" spans="1:8" s="15" customFormat="1" ht="17.100000000000001" customHeight="1">
      <c r="A18" s="162" t="s">
        <v>333</v>
      </c>
      <c r="B18" s="353">
        <v>1785800</v>
      </c>
      <c r="C18" s="353">
        <v>1337164</v>
      </c>
      <c r="D18" s="353">
        <v>448636</v>
      </c>
      <c r="E18" s="353">
        <v>888528</v>
      </c>
      <c r="F18" s="67"/>
      <c r="G18" s="67"/>
      <c r="H18" s="228"/>
    </row>
    <row r="19" spans="1:8" s="15" customFormat="1" ht="17.100000000000001" customHeight="1">
      <c r="A19" s="162" t="s">
        <v>334</v>
      </c>
      <c r="B19" s="353">
        <v>1081794</v>
      </c>
      <c r="C19" s="353">
        <v>681236</v>
      </c>
      <c r="D19" s="353">
        <v>400558</v>
      </c>
      <c r="E19" s="353">
        <v>280678</v>
      </c>
      <c r="F19" s="67"/>
      <c r="G19" s="67"/>
      <c r="H19" s="228"/>
    </row>
    <row r="20" spans="1:8" s="15" customFormat="1" ht="17.100000000000001" customHeight="1">
      <c r="A20" s="162" t="s">
        <v>335</v>
      </c>
      <c r="B20" s="353">
        <v>175494</v>
      </c>
      <c r="C20" s="353">
        <v>53803</v>
      </c>
      <c r="D20" s="353">
        <v>121691</v>
      </c>
      <c r="E20" s="353">
        <v>-67888</v>
      </c>
      <c r="F20" s="67"/>
      <c r="G20" s="67"/>
      <c r="H20" s="228"/>
    </row>
    <row r="21" spans="1:8" s="15" customFormat="1" ht="17.100000000000001" customHeight="1">
      <c r="A21" s="162" t="s">
        <v>336</v>
      </c>
      <c r="B21" s="353">
        <v>40605155</v>
      </c>
      <c r="C21" s="353">
        <v>36347232</v>
      </c>
      <c r="D21" s="353">
        <v>4257923</v>
      </c>
      <c r="E21" s="353">
        <v>32089309</v>
      </c>
      <c r="F21" s="67"/>
      <c r="G21" s="67"/>
      <c r="H21" s="228"/>
    </row>
    <row r="22" spans="1:8" s="15" customFormat="1" ht="17.100000000000001" customHeight="1">
      <c r="A22" s="162" t="s">
        <v>337</v>
      </c>
      <c r="B22" s="353">
        <v>914169</v>
      </c>
      <c r="C22" s="353">
        <v>508058</v>
      </c>
      <c r="D22" s="353">
        <v>406111</v>
      </c>
      <c r="E22" s="353">
        <v>101947</v>
      </c>
      <c r="F22" s="67"/>
      <c r="G22" s="67"/>
      <c r="H22" s="228"/>
    </row>
    <row r="23" spans="1:8" s="15" customFormat="1" ht="17.100000000000001" customHeight="1">
      <c r="A23" s="162" t="s">
        <v>338</v>
      </c>
      <c r="B23" s="353">
        <v>1043996</v>
      </c>
      <c r="C23" s="353">
        <v>816871</v>
      </c>
      <c r="D23" s="353">
        <v>227125</v>
      </c>
      <c r="E23" s="353">
        <v>589746</v>
      </c>
      <c r="F23" s="67"/>
      <c r="G23" s="67"/>
      <c r="H23" s="228"/>
    </row>
    <row r="24" spans="1:8" s="15" customFormat="1" ht="17.100000000000001" customHeight="1">
      <c r="A24" s="162" t="s">
        <v>339</v>
      </c>
      <c r="B24" s="353">
        <v>96717</v>
      </c>
      <c r="C24" s="353">
        <v>64442</v>
      </c>
      <c r="D24" s="353">
        <v>32275</v>
      </c>
      <c r="E24" s="353">
        <v>32167</v>
      </c>
      <c r="F24" s="67"/>
      <c r="G24" s="67"/>
      <c r="H24" s="228"/>
    </row>
    <row r="25" spans="1:8" s="15" customFormat="1" ht="17.100000000000001" customHeight="1">
      <c r="A25" s="162" t="s">
        <v>340</v>
      </c>
      <c r="B25" s="353">
        <v>137274</v>
      </c>
      <c r="C25" s="353">
        <v>91907</v>
      </c>
      <c r="D25" s="353">
        <v>45367</v>
      </c>
      <c r="E25" s="353">
        <v>46540</v>
      </c>
      <c r="F25" s="67"/>
      <c r="G25" s="67"/>
      <c r="H25" s="228"/>
    </row>
    <row r="26" spans="1:8" s="15" customFormat="1" ht="17.100000000000001" customHeight="1">
      <c r="A26" s="162" t="s">
        <v>341</v>
      </c>
      <c r="B26" s="353">
        <v>2164092</v>
      </c>
      <c r="C26" s="353">
        <v>1449581</v>
      </c>
      <c r="D26" s="353">
        <v>714511</v>
      </c>
      <c r="E26" s="353">
        <v>735070</v>
      </c>
      <c r="F26" s="67"/>
      <c r="G26" s="67"/>
      <c r="H26" s="228"/>
    </row>
    <row r="27" spans="1:8" s="15" customFormat="1" ht="17.100000000000001" customHeight="1">
      <c r="A27" s="162" t="s">
        <v>342</v>
      </c>
      <c r="B27" s="353">
        <v>68026</v>
      </c>
      <c r="C27" s="353">
        <v>58792</v>
      </c>
      <c r="D27" s="353">
        <v>9234</v>
      </c>
      <c r="E27" s="353">
        <v>49558</v>
      </c>
      <c r="F27" s="67"/>
      <c r="G27" s="67"/>
      <c r="H27" s="228"/>
    </row>
    <row r="28" spans="1:8" s="15" customFormat="1" ht="17.100000000000001" customHeight="1">
      <c r="A28" s="162" t="s">
        <v>343</v>
      </c>
      <c r="B28" s="353">
        <v>39712</v>
      </c>
      <c r="C28" s="353">
        <v>22246</v>
      </c>
      <c r="D28" s="353">
        <v>17466</v>
      </c>
      <c r="E28" s="353">
        <v>4780</v>
      </c>
      <c r="F28" s="67"/>
      <c r="G28" s="67"/>
      <c r="H28" s="228"/>
    </row>
    <row r="29" spans="1:8" s="15" customFormat="1" ht="17.100000000000001" customHeight="1">
      <c r="A29" s="162" t="s">
        <v>344</v>
      </c>
      <c r="B29" s="353">
        <v>2986</v>
      </c>
      <c r="C29" s="353">
        <v>1535</v>
      </c>
      <c r="D29" s="353">
        <v>1451</v>
      </c>
      <c r="E29" s="353">
        <v>84</v>
      </c>
      <c r="F29" s="67"/>
      <c r="G29" s="67"/>
      <c r="H29" s="228"/>
    </row>
    <row r="30" spans="1:8" s="15" customFormat="1" ht="17.100000000000001" customHeight="1">
      <c r="A30" s="162" t="s">
        <v>345</v>
      </c>
      <c r="B30" s="353">
        <v>3971</v>
      </c>
      <c r="C30" s="353">
        <v>1710</v>
      </c>
      <c r="D30" s="353">
        <v>2261</v>
      </c>
      <c r="E30" s="353">
        <v>-551</v>
      </c>
      <c r="F30" s="67"/>
      <c r="G30" s="67"/>
      <c r="H30" s="228"/>
    </row>
    <row r="31" spans="1:8" s="15" customFormat="1" ht="17.100000000000001" customHeight="1">
      <c r="A31" s="162" t="s">
        <v>346</v>
      </c>
      <c r="B31" s="353">
        <v>20245</v>
      </c>
      <c r="C31" s="353">
        <v>17389</v>
      </c>
      <c r="D31" s="353">
        <v>2856</v>
      </c>
      <c r="E31" s="353">
        <v>14533</v>
      </c>
      <c r="F31" s="67"/>
      <c r="G31" s="67"/>
      <c r="H31" s="228"/>
    </row>
    <row r="32" spans="1:8" s="15" customFormat="1" ht="17.100000000000001" customHeight="1">
      <c r="A32" s="162" t="s">
        <v>347</v>
      </c>
      <c r="B32" s="353">
        <v>115609</v>
      </c>
      <c r="C32" s="353">
        <v>75352</v>
      </c>
      <c r="D32" s="353">
        <v>40257</v>
      </c>
      <c r="E32" s="353">
        <v>35095</v>
      </c>
      <c r="F32" s="67"/>
      <c r="G32" s="67"/>
      <c r="H32" s="228"/>
    </row>
    <row r="33" spans="1:8" s="15" customFormat="1" ht="17.100000000000001" customHeight="1">
      <c r="A33" s="162" t="s">
        <v>348</v>
      </c>
      <c r="B33" s="353">
        <v>207496</v>
      </c>
      <c r="C33" s="353">
        <v>131642</v>
      </c>
      <c r="D33" s="353">
        <v>75854</v>
      </c>
      <c r="E33" s="353">
        <v>55788</v>
      </c>
      <c r="F33" s="67"/>
      <c r="G33" s="67"/>
      <c r="H33" s="228"/>
    </row>
    <row r="34" spans="1:8" s="15" customFormat="1" ht="17.100000000000001" customHeight="1">
      <c r="A34" s="162" t="s">
        <v>349</v>
      </c>
      <c r="B34" s="353">
        <v>199452</v>
      </c>
      <c r="C34" s="353">
        <v>155600</v>
      </c>
      <c r="D34" s="353">
        <v>43852</v>
      </c>
      <c r="E34" s="353">
        <v>111748</v>
      </c>
      <c r="F34" s="67"/>
      <c r="G34" s="67"/>
      <c r="H34" s="228"/>
    </row>
    <row r="35" spans="1:8" s="15" customFormat="1" ht="17.100000000000001" customHeight="1">
      <c r="A35" s="162" t="s">
        <v>350</v>
      </c>
      <c r="B35" s="353">
        <v>1257058</v>
      </c>
      <c r="C35" s="353">
        <v>706339</v>
      </c>
      <c r="D35" s="353">
        <v>550719</v>
      </c>
      <c r="E35" s="353">
        <v>155620</v>
      </c>
      <c r="F35" s="67"/>
      <c r="G35" s="67"/>
      <c r="H35" s="228"/>
    </row>
    <row r="36" spans="1:8" s="15" customFormat="1" ht="17.100000000000001" customHeight="1">
      <c r="A36" s="162" t="s">
        <v>351</v>
      </c>
      <c r="B36" s="353">
        <v>13679</v>
      </c>
      <c r="C36" s="353">
        <v>10188</v>
      </c>
      <c r="D36" s="353">
        <v>3491</v>
      </c>
      <c r="E36" s="353">
        <v>6697</v>
      </c>
      <c r="F36" s="67"/>
      <c r="G36" s="67"/>
      <c r="H36" s="228"/>
    </row>
    <row r="37" spans="1:8" s="15" customFormat="1" ht="17.100000000000001" customHeight="1">
      <c r="A37" s="162" t="s">
        <v>352</v>
      </c>
      <c r="B37" s="353">
        <v>894380</v>
      </c>
      <c r="C37" s="353">
        <v>398257</v>
      </c>
      <c r="D37" s="353">
        <v>496123</v>
      </c>
      <c r="E37" s="353">
        <v>-97866</v>
      </c>
      <c r="F37" s="67"/>
      <c r="G37" s="67"/>
      <c r="H37" s="228"/>
    </row>
    <row r="38" spans="1:8" s="15" customFormat="1" ht="17.100000000000001" customHeight="1">
      <c r="A38" s="162" t="s">
        <v>353</v>
      </c>
      <c r="B38" s="353">
        <v>34092</v>
      </c>
      <c r="C38" s="353">
        <v>30104</v>
      </c>
      <c r="D38" s="353">
        <v>3988</v>
      </c>
      <c r="E38" s="353">
        <v>26116</v>
      </c>
      <c r="F38" s="67"/>
      <c r="G38" s="67"/>
      <c r="H38" s="228"/>
    </row>
    <row r="39" spans="1:8" s="15" customFormat="1" ht="16.5" customHeight="1" thickBot="1">
      <c r="A39" s="163" t="s">
        <v>354</v>
      </c>
      <c r="B39" s="354">
        <v>253284</v>
      </c>
      <c r="C39" s="354">
        <v>126081</v>
      </c>
      <c r="D39" s="354">
        <v>127203</v>
      </c>
      <c r="E39" s="354">
        <v>-1122</v>
      </c>
      <c r="F39" s="67"/>
      <c r="G39" s="67"/>
      <c r="H39" s="228"/>
    </row>
    <row r="40" spans="1:8" s="29" customFormat="1" ht="12" customHeight="1">
      <c r="A40" s="316" t="s">
        <v>520</v>
      </c>
      <c r="B40" s="316"/>
      <c r="C40" s="316"/>
      <c r="D40" s="316"/>
      <c r="E40" s="317" t="s">
        <v>449</v>
      </c>
      <c r="F40" s="226"/>
      <c r="G40" s="226"/>
      <c r="H40" s="226"/>
    </row>
    <row r="41" spans="1:8" s="29" customFormat="1" ht="11.1" customHeight="1">
      <c r="A41" s="318" t="s">
        <v>355</v>
      </c>
      <c r="B41" s="318"/>
      <c r="C41" s="318"/>
      <c r="D41" s="318"/>
      <c r="E41" s="318"/>
      <c r="F41" s="67"/>
      <c r="G41" s="67"/>
      <c r="H41" s="67"/>
    </row>
    <row r="42" spans="1:8" s="29" customFormat="1" ht="11.1" customHeight="1">
      <c r="A42" s="318" t="s">
        <v>573</v>
      </c>
      <c r="B42" s="318"/>
      <c r="C42" s="318"/>
      <c r="D42" s="318"/>
      <c r="E42" s="318"/>
      <c r="F42" s="67"/>
      <c r="G42" s="67"/>
      <c r="H42" s="67"/>
    </row>
    <row r="43" spans="1:8" s="15" customFormat="1" ht="11.25">
      <c r="A43" s="43"/>
      <c r="B43" s="84"/>
      <c r="C43" s="84"/>
      <c r="D43" s="84"/>
      <c r="E43" s="84"/>
    </row>
    <row r="44" spans="1:8" s="15" customFormat="1" ht="11.25">
      <c r="A44" s="43"/>
      <c r="B44" s="84"/>
      <c r="C44" s="84"/>
      <c r="D44" s="84"/>
      <c r="E44" s="84"/>
    </row>
    <row r="45" spans="1:8" s="15" customFormat="1" ht="11.25">
      <c r="A45" s="43"/>
      <c r="B45" s="84"/>
      <c r="C45" s="84"/>
      <c r="D45" s="84"/>
      <c r="E45" s="84"/>
    </row>
    <row r="46" spans="1:8" s="15" customFormat="1" ht="11.25">
      <c r="A46" s="43"/>
      <c r="B46" s="84"/>
      <c r="C46" s="84"/>
      <c r="D46" s="84"/>
      <c r="E46" s="84"/>
    </row>
    <row r="47" spans="1:8" s="15" customFormat="1" ht="11.25">
      <c r="A47" s="43"/>
      <c r="B47" s="84"/>
      <c r="C47" s="84"/>
      <c r="D47" s="84"/>
      <c r="E47" s="84"/>
    </row>
    <row r="48" spans="1:8" s="15" customFormat="1" ht="11.25">
      <c r="A48" s="43"/>
      <c r="B48" s="84"/>
      <c r="C48" s="84"/>
      <c r="D48" s="84"/>
      <c r="E48" s="84"/>
    </row>
    <row r="49" spans="1:11" s="15" customFormat="1" ht="11.25">
      <c r="A49" s="43"/>
      <c r="B49" s="84"/>
      <c r="C49" s="84"/>
      <c r="D49" s="84"/>
      <c r="E49" s="84"/>
    </row>
    <row r="50" spans="1:11" s="15" customFormat="1" ht="11.25">
      <c r="A50" s="43"/>
      <c r="B50" s="84"/>
      <c r="C50" s="84"/>
      <c r="D50" s="84"/>
      <c r="E50" s="84"/>
    </row>
    <row r="51" spans="1:11" s="15" customFormat="1" ht="11.25">
      <c r="A51" s="43"/>
      <c r="B51" s="61"/>
      <c r="C51" s="61"/>
      <c r="D51" s="61"/>
      <c r="E51" s="61"/>
    </row>
    <row r="52" spans="1:11" s="15" customFormat="1" ht="11.25">
      <c r="A52" s="43"/>
      <c r="B52" s="61"/>
      <c r="C52" s="61"/>
      <c r="D52" s="61"/>
      <c r="E52" s="61"/>
    </row>
    <row r="53" spans="1:11" s="15" customFormat="1" ht="11.25">
      <c r="A53" s="43"/>
      <c r="B53" s="61"/>
      <c r="C53" s="61"/>
      <c r="D53" s="61"/>
      <c r="E53" s="61"/>
      <c r="K53" s="43"/>
    </row>
    <row r="54" spans="1:11" s="15" customFormat="1" ht="11.25">
      <c r="A54" s="43"/>
      <c r="B54" s="61"/>
      <c r="C54" s="61"/>
      <c r="D54" s="61"/>
      <c r="E54" s="61"/>
      <c r="K54" s="43"/>
    </row>
    <row r="55" spans="1:11" s="15" customFormat="1" ht="11.25">
      <c r="A55" s="43"/>
      <c r="B55" s="61"/>
      <c r="C55" s="61"/>
      <c r="D55" s="61"/>
      <c r="E55" s="61"/>
      <c r="K55" s="43"/>
    </row>
    <row r="56" spans="1:11" s="15" customFormat="1" ht="11.25">
      <c r="A56" s="43"/>
      <c r="B56" s="61"/>
      <c r="C56" s="61"/>
      <c r="D56" s="61"/>
      <c r="E56" s="61"/>
      <c r="K56" s="43"/>
    </row>
    <row r="57" spans="1:11" s="15" customFormat="1" ht="11.25">
      <c r="A57" s="43"/>
      <c r="B57" s="61"/>
      <c r="C57" s="61"/>
      <c r="D57" s="61"/>
      <c r="E57" s="61"/>
      <c r="K57" s="43"/>
    </row>
    <row r="58" spans="1:11" s="15" customFormat="1" ht="11.25">
      <c r="A58" s="43"/>
      <c r="B58" s="61"/>
      <c r="C58" s="61"/>
      <c r="D58" s="61"/>
      <c r="E58" s="61"/>
      <c r="K58" s="43"/>
    </row>
    <row r="59" spans="1:11" s="15" customFormat="1" ht="11.25">
      <c r="A59" s="43"/>
      <c r="B59" s="61"/>
      <c r="C59" s="61"/>
      <c r="D59" s="61"/>
      <c r="E59" s="61"/>
      <c r="K59" s="43"/>
    </row>
    <row r="60" spans="1:11" s="15" customFormat="1" ht="11.25">
      <c r="A60" s="43"/>
      <c r="B60" s="61"/>
      <c r="C60" s="61"/>
      <c r="D60" s="61"/>
      <c r="E60" s="61"/>
      <c r="K60" s="43"/>
    </row>
    <row r="61" spans="1:11" s="15" customFormat="1" ht="11.25">
      <c r="A61" s="43"/>
      <c r="B61" s="61"/>
      <c r="C61" s="61"/>
      <c r="D61" s="61"/>
      <c r="E61" s="61"/>
      <c r="K61" s="43"/>
    </row>
    <row r="62" spans="1:11" s="15" customFormat="1" ht="11.25">
      <c r="A62" s="43"/>
      <c r="B62" s="61"/>
      <c r="C62" s="61"/>
      <c r="D62" s="61"/>
      <c r="E62" s="61"/>
      <c r="K62" s="43"/>
    </row>
    <row r="63" spans="1:11" s="15" customFormat="1" ht="11.25">
      <c r="A63" s="43"/>
      <c r="B63" s="61"/>
      <c r="C63" s="61"/>
      <c r="D63" s="61"/>
      <c r="E63" s="61"/>
      <c r="K63" s="43"/>
    </row>
    <row r="64" spans="1:11" s="15" customFormat="1" ht="11.25">
      <c r="A64" s="43"/>
      <c r="B64" s="61"/>
      <c r="C64" s="61"/>
      <c r="D64" s="61"/>
      <c r="E64" s="61"/>
      <c r="K64" s="43"/>
    </row>
    <row r="65" spans="1:11" s="15" customFormat="1" ht="11.25">
      <c r="A65" s="43"/>
      <c r="B65" s="61"/>
      <c r="C65" s="61"/>
      <c r="D65" s="61"/>
      <c r="E65" s="61"/>
      <c r="K65" s="43"/>
    </row>
    <row r="66" spans="1:11" s="15" customFormat="1" ht="11.25">
      <c r="A66" s="43"/>
      <c r="B66" s="61"/>
      <c r="C66" s="61"/>
      <c r="D66" s="61"/>
      <c r="E66" s="61"/>
      <c r="K66" s="43"/>
    </row>
    <row r="67" spans="1:11" s="15" customFormat="1" ht="11.25">
      <c r="A67" s="43"/>
      <c r="B67" s="61"/>
      <c r="C67" s="61"/>
      <c r="D67" s="61"/>
      <c r="E67" s="61"/>
      <c r="K67" s="43"/>
    </row>
    <row r="68" spans="1:11" s="15" customFormat="1" ht="11.25">
      <c r="A68" s="43"/>
      <c r="B68" s="61"/>
      <c r="C68" s="61"/>
      <c r="D68" s="61"/>
      <c r="E68" s="61"/>
      <c r="K68" s="43"/>
    </row>
    <row r="69" spans="1:11" s="15" customFormat="1" ht="11.25">
      <c r="A69" s="43"/>
      <c r="B69" s="61"/>
      <c r="C69" s="61"/>
      <c r="D69" s="61"/>
      <c r="E69" s="61"/>
      <c r="K69" s="43"/>
    </row>
    <row r="70" spans="1:11" s="15" customFormat="1" ht="11.25">
      <c r="A70" s="43"/>
      <c r="B70" s="61"/>
      <c r="C70" s="61"/>
      <c r="D70" s="61"/>
      <c r="E70" s="61"/>
      <c r="K70" s="43"/>
    </row>
    <row r="71" spans="1:11" s="15" customFormat="1" ht="11.25">
      <c r="A71" s="43"/>
      <c r="B71" s="61"/>
      <c r="C71" s="61"/>
      <c r="D71" s="61"/>
      <c r="E71" s="61"/>
      <c r="K71" s="43"/>
    </row>
    <row r="72" spans="1:11" s="15" customFormat="1" ht="11.25">
      <c r="A72" s="43"/>
      <c r="B72" s="61"/>
      <c r="C72" s="61"/>
      <c r="D72" s="61"/>
      <c r="E72" s="61"/>
      <c r="K72" s="43"/>
    </row>
    <row r="73" spans="1:11" s="15" customFormat="1" ht="11.25">
      <c r="A73" s="43"/>
      <c r="B73" s="61"/>
      <c r="C73" s="61"/>
      <c r="D73" s="61"/>
      <c r="E73" s="61"/>
      <c r="K73" s="43"/>
    </row>
    <row r="74" spans="1:11" s="15" customFormat="1" ht="11.25">
      <c r="A74" s="43"/>
      <c r="B74" s="61"/>
      <c r="C74" s="61"/>
      <c r="D74" s="61"/>
      <c r="E74" s="61"/>
      <c r="K74" s="43"/>
    </row>
    <row r="75" spans="1:11" s="15" customFormat="1" ht="11.25">
      <c r="A75" s="43"/>
      <c r="B75" s="61"/>
      <c r="C75" s="61"/>
      <c r="D75" s="61"/>
      <c r="E75" s="61"/>
      <c r="K75" s="43"/>
    </row>
    <row r="76" spans="1:11" s="15" customFormat="1" ht="11.25">
      <c r="A76" s="43"/>
      <c r="B76" s="61"/>
      <c r="C76" s="61"/>
      <c r="D76" s="61"/>
      <c r="E76" s="61"/>
      <c r="K76" s="43"/>
    </row>
    <row r="77" spans="1:11" s="15" customFormat="1" ht="11.25">
      <c r="A77" s="43"/>
      <c r="B77" s="61"/>
      <c r="C77" s="61"/>
      <c r="D77" s="61"/>
      <c r="E77" s="61"/>
      <c r="K77" s="43"/>
    </row>
    <row r="78" spans="1:11" s="15" customFormat="1" ht="11.25">
      <c r="A78" s="43"/>
      <c r="B78" s="61"/>
      <c r="C78" s="61"/>
      <c r="D78" s="61"/>
      <c r="E78" s="61"/>
      <c r="K78" s="43"/>
    </row>
    <row r="79" spans="1:11" s="15" customFormat="1" ht="11.25">
      <c r="A79" s="43"/>
      <c r="B79" s="61"/>
      <c r="C79" s="61"/>
      <c r="D79" s="61"/>
      <c r="E79" s="61"/>
      <c r="K79" s="43"/>
    </row>
    <row r="80" spans="1:11" s="15" customFormat="1" ht="11.25">
      <c r="A80" s="43"/>
      <c r="B80" s="61"/>
      <c r="C80" s="61"/>
      <c r="D80" s="61"/>
      <c r="E80" s="61"/>
      <c r="K80" s="43"/>
    </row>
    <row r="81" spans="1:11" s="15" customFormat="1" ht="11.25">
      <c r="A81" s="43"/>
      <c r="B81" s="61"/>
      <c r="C81" s="61"/>
      <c r="D81" s="61"/>
      <c r="E81" s="61"/>
      <c r="K81" s="43"/>
    </row>
    <row r="82" spans="1:11" s="15" customFormat="1" ht="11.25">
      <c r="A82" s="43"/>
      <c r="B82" s="61"/>
      <c r="C82" s="61"/>
      <c r="D82" s="61"/>
      <c r="E82" s="61"/>
      <c r="K82" s="43"/>
    </row>
    <row r="83" spans="1:11" s="15" customFormat="1" ht="11.25">
      <c r="A83" s="43"/>
      <c r="B83" s="61"/>
      <c r="C83" s="61"/>
      <c r="D83" s="61"/>
      <c r="E83" s="61"/>
      <c r="K83" s="43"/>
    </row>
    <row r="84" spans="1:11" s="15" customFormat="1" ht="11.25">
      <c r="A84" s="43"/>
      <c r="B84" s="61"/>
      <c r="C84" s="61"/>
      <c r="D84" s="61"/>
      <c r="E84" s="61"/>
      <c r="K84" s="43"/>
    </row>
    <row r="85" spans="1:11" s="15" customFormat="1" ht="11.25">
      <c r="A85" s="43"/>
      <c r="B85" s="61"/>
      <c r="C85" s="61"/>
      <c r="D85" s="61"/>
      <c r="E85" s="61"/>
      <c r="K85" s="43"/>
    </row>
    <row r="86" spans="1:11" s="15" customFormat="1" ht="11.25">
      <c r="A86" s="43"/>
      <c r="B86" s="61"/>
      <c r="C86" s="61"/>
      <c r="D86" s="61"/>
      <c r="E86" s="61"/>
      <c r="K86" s="43"/>
    </row>
    <row r="87" spans="1:11" s="15" customFormat="1" ht="11.25">
      <c r="A87" s="43"/>
      <c r="B87" s="61"/>
      <c r="C87" s="61"/>
      <c r="D87" s="61"/>
      <c r="E87" s="61"/>
      <c r="K87" s="43"/>
    </row>
    <row r="88" spans="1:11" s="15" customFormat="1" ht="11.25">
      <c r="A88" s="43"/>
      <c r="B88" s="61"/>
      <c r="C88" s="61"/>
      <c r="D88" s="61"/>
      <c r="E88" s="61"/>
      <c r="K88" s="43"/>
    </row>
    <row r="89" spans="1:11" s="15" customFormat="1" ht="11.25">
      <c r="A89" s="43"/>
      <c r="B89" s="61"/>
      <c r="C89" s="61"/>
      <c r="D89" s="61"/>
      <c r="E89" s="61"/>
      <c r="K89" s="43"/>
    </row>
    <row r="90" spans="1:11" s="15" customFormat="1" ht="11.25">
      <c r="A90" s="43"/>
      <c r="B90" s="61"/>
      <c r="C90" s="61"/>
      <c r="D90" s="61"/>
      <c r="E90" s="61"/>
      <c r="K90" s="43"/>
    </row>
    <row r="91" spans="1:11" s="15" customFormat="1" ht="11.25">
      <c r="A91" s="43"/>
      <c r="B91" s="61"/>
      <c r="C91" s="61"/>
      <c r="D91" s="61"/>
      <c r="E91" s="61"/>
      <c r="K91" s="43"/>
    </row>
    <row r="92" spans="1:11" s="15" customFormat="1" ht="11.25">
      <c r="A92" s="43"/>
      <c r="B92" s="61"/>
      <c r="C92" s="61"/>
      <c r="D92" s="61"/>
      <c r="E92" s="61"/>
      <c r="K92" s="43"/>
    </row>
    <row r="93" spans="1:11" s="15" customFormat="1" ht="11.25">
      <c r="A93" s="43"/>
      <c r="B93" s="61"/>
      <c r="C93" s="61"/>
      <c r="D93" s="61"/>
      <c r="E93" s="61"/>
      <c r="K93" s="43"/>
    </row>
    <row r="94" spans="1:11" s="15" customFormat="1" ht="11.25">
      <c r="A94" s="43"/>
      <c r="B94" s="61"/>
      <c r="C94" s="61"/>
      <c r="D94" s="61"/>
      <c r="E94" s="61"/>
      <c r="K94" s="43"/>
    </row>
    <row r="95" spans="1:11" s="15" customFormat="1" ht="11.25">
      <c r="A95" s="43"/>
      <c r="B95" s="61"/>
      <c r="C95" s="61"/>
      <c r="D95" s="61"/>
      <c r="E95" s="61"/>
      <c r="K95" s="43"/>
    </row>
    <row r="96" spans="1:11" s="15" customFormat="1" ht="11.25">
      <c r="A96" s="43"/>
      <c r="B96" s="61"/>
      <c r="C96" s="61"/>
      <c r="D96" s="61"/>
      <c r="E96" s="61"/>
      <c r="K96" s="43"/>
    </row>
    <row r="97" spans="1:11" s="15" customFormat="1" ht="11.25">
      <c r="A97" s="43"/>
      <c r="B97" s="61"/>
      <c r="C97" s="61"/>
      <c r="D97" s="61"/>
      <c r="E97" s="61"/>
      <c r="K97" s="43"/>
    </row>
    <row r="98" spans="1:11" s="15" customFormat="1" ht="11.25">
      <c r="A98" s="43"/>
      <c r="B98" s="61"/>
      <c r="C98" s="61"/>
      <c r="D98" s="61"/>
      <c r="E98" s="61"/>
      <c r="K98" s="43"/>
    </row>
    <row r="99" spans="1:11" s="15" customFormat="1" ht="11.25">
      <c r="A99" s="43"/>
      <c r="B99" s="61"/>
      <c r="C99" s="61"/>
      <c r="D99" s="61"/>
      <c r="E99" s="61"/>
      <c r="K99" s="43"/>
    </row>
    <row r="100" spans="1:11" s="15" customFormat="1" ht="11.25">
      <c r="A100" s="43"/>
      <c r="B100" s="61"/>
      <c r="C100" s="61"/>
      <c r="D100" s="61"/>
      <c r="E100" s="61"/>
      <c r="K100" s="43"/>
    </row>
    <row r="101" spans="1:11" s="15" customFormat="1" ht="11.25">
      <c r="A101" s="43"/>
      <c r="B101" s="61"/>
      <c r="C101" s="61"/>
      <c r="D101" s="61"/>
      <c r="E101" s="61"/>
      <c r="K101" s="43"/>
    </row>
    <row r="102" spans="1:11" s="15" customFormat="1" ht="11.25">
      <c r="A102" s="43"/>
      <c r="B102" s="61"/>
      <c r="C102" s="61"/>
      <c r="D102" s="61"/>
      <c r="E102" s="61"/>
      <c r="K102" s="43"/>
    </row>
    <row r="103" spans="1:11" s="15" customFormat="1" ht="11.25">
      <c r="A103" s="43"/>
      <c r="B103" s="61"/>
      <c r="C103" s="61"/>
      <c r="D103" s="61"/>
      <c r="E103" s="61"/>
      <c r="K103" s="43"/>
    </row>
    <row r="104" spans="1:11" s="15" customFormat="1" ht="11.25">
      <c r="A104" s="43"/>
      <c r="B104" s="61"/>
      <c r="C104" s="61"/>
      <c r="D104" s="61"/>
      <c r="E104" s="61"/>
      <c r="K104" s="43"/>
    </row>
    <row r="105" spans="1:11" s="15" customFormat="1" ht="11.25">
      <c r="A105" s="43"/>
      <c r="B105" s="61"/>
      <c r="C105" s="61"/>
      <c r="D105" s="61"/>
      <c r="E105" s="61"/>
      <c r="K105" s="43"/>
    </row>
    <row r="106" spans="1:11" s="15" customFormat="1" ht="11.25">
      <c r="A106" s="43"/>
      <c r="B106" s="61"/>
      <c r="C106" s="61"/>
      <c r="D106" s="61"/>
      <c r="E106" s="61"/>
      <c r="K106" s="43"/>
    </row>
    <row r="107" spans="1:11" s="15" customFormat="1" ht="11.25">
      <c r="A107" s="43"/>
      <c r="B107" s="61"/>
      <c r="C107" s="61"/>
      <c r="D107" s="61"/>
      <c r="E107" s="61"/>
      <c r="K107" s="43"/>
    </row>
    <row r="108" spans="1:11" s="15" customFormat="1" ht="11.25">
      <c r="A108" s="43"/>
      <c r="B108" s="61"/>
      <c r="C108" s="61"/>
      <c r="D108" s="61"/>
      <c r="E108" s="61"/>
      <c r="K108" s="43"/>
    </row>
    <row r="109" spans="1:11" s="15" customFormat="1" ht="11.25">
      <c r="A109" s="43"/>
      <c r="B109" s="61"/>
      <c r="C109" s="61"/>
      <c r="D109" s="61"/>
      <c r="E109" s="61"/>
      <c r="K109" s="43"/>
    </row>
    <row r="110" spans="1:11" s="15" customFormat="1" ht="11.25">
      <c r="A110" s="43"/>
      <c r="B110" s="61"/>
      <c r="C110" s="61"/>
      <c r="D110" s="61"/>
      <c r="E110" s="61"/>
      <c r="K110" s="43"/>
    </row>
    <row r="111" spans="1:11" s="15" customFormat="1" ht="11.25">
      <c r="A111" s="43"/>
      <c r="B111" s="61"/>
      <c r="C111" s="61"/>
      <c r="D111" s="61"/>
      <c r="E111" s="61"/>
      <c r="K111" s="43"/>
    </row>
    <row r="112" spans="1:11" s="15" customFormat="1" ht="11.25">
      <c r="A112" s="43"/>
      <c r="B112" s="61"/>
      <c r="C112" s="61"/>
      <c r="D112" s="61"/>
      <c r="E112" s="61"/>
      <c r="K112" s="43"/>
    </row>
    <row r="113" spans="1:11" s="15" customFormat="1" ht="11.25">
      <c r="A113" s="43"/>
      <c r="B113" s="61"/>
      <c r="C113" s="61"/>
      <c r="D113" s="61"/>
      <c r="E113" s="61"/>
      <c r="K113" s="43"/>
    </row>
    <row r="114" spans="1:11" s="15" customFormat="1" ht="11.25">
      <c r="A114" s="43"/>
      <c r="B114" s="61"/>
      <c r="C114" s="61"/>
      <c r="D114" s="61"/>
      <c r="E114" s="61"/>
      <c r="K114" s="43"/>
    </row>
    <row r="115" spans="1:11" s="15" customFormat="1" ht="11.25">
      <c r="A115" s="43"/>
      <c r="B115" s="61"/>
      <c r="C115" s="61"/>
      <c r="D115" s="61"/>
      <c r="E115" s="61"/>
      <c r="K115" s="43"/>
    </row>
  </sheetData>
  <sheetProtection selectLockedCells="1"/>
  <mergeCells count="8">
    <mergeCell ref="A3:E3"/>
    <mergeCell ref="A4:E4"/>
    <mergeCell ref="A6:A10"/>
    <mergeCell ref="B6:E6"/>
    <mergeCell ref="B7:B10"/>
    <mergeCell ref="C7:C10"/>
    <mergeCell ref="D7:D10"/>
    <mergeCell ref="E7:E10"/>
  </mergeCells>
  <phoneticPr fontId="6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"/>
  <sheetViews>
    <sheetView view="pageBreakPreview" zoomScaleNormal="100" zoomScaleSheetLayoutView="100" workbookViewId="0">
      <selection activeCell="AM9" sqref="AM9"/>
    </sheetView>
  </sheetViews>
  <sheetFormatPr defaultRowHeight="14.25"/>
  <cols>
    <col min="1" max="1" width="11.625" style="30" customWidth="1"/>
    <col min="2" max="2" width="12.625" style="10" bestFit="1" customWidth="1"/>
    <col min="3" max="4" width="11.25" style="5" customWidth="1"/>
    <col min="5" max="5" width="11.75" style="5" customWidth="1"/>
    <col min="6" max="6" width="12.875" style="5" customWidth="1"/>
    <col min="7" max="7" width="11.125" style="5" customWidth="1"/>
    <col min="8" max="8" width="10.75" style="30" hidden="1" customWidth="1"/>
    <col min="9" max="9" width="13.5" style="5" customWidth="1"/>
    <col min="10" max="10" width="15.125" style="5" customWidth="1"/>
    <col min="11" max="11" width="14.75" style="5" customWidth="1"/>
    <col min="12" max="12" width="15.25" style="5" customWidth="1"/>
    <col min="13" max="13" width="13" style="5" customWidth="1"/>
    <col min="14" max="14" width="10.75" style="30" customWidth="1"/>
    <col min="15" max="15" width="15.875" style="5" customWidth="1"/>
    <col min="16" max="16384" width="9" style="5"/>
  </cols>
  <sheetData>
    <row r="1" spans="1:16" s="15" customFormat="1" ht="14.1" customHeight="1">
      <c r="A1" s="86" t="s">
        <v>562</v>
      </c>
      <c r="B1" s="43"/>
      <c r="G1" s="11"/>
      <c r="H1" s="9" t="s">
        <v>220</v>
      </c>
      <c r="N1" s="11" t="s">
        <v>563</v>
      </c>
    </row>
    <row r="2" spans="1:16" s="15" customFormat="1" ht="14.1" customHeight="1">
      <c r="A2" s="43"/>
      <c r="B2" s="43"/>
      <c r="G2" s="11"/>
      <c r="H2" s="9"/>
      <c r="N2" s="9"/>
    </row>
    <row r="3" spans="1:16" s="12" customFormat="1" ht="20.100000000000001" customHeight="1">
      <c r="A3" s="485" t="s">
        <v>501</v>
      </c>
      <c r="B3" s="485"/>
      <c r="C3" s="485"/>
      <c r="D3" s="485"/>
      <c r="E3" s="485"/>
      <c r="F3" s="485"/>
      <c r="G3" s="485"/>
      <c r="H3" s="508" t="s">
        <v>502</v>
      </c>
      <c r="I3" s="508"/>
      <c r="J3" s="508"/>
      <c r="K3" s="508"/>
      <c r="L3" s="508"/>
      <c r="M3" s="508"/>
      <c r="N3" s="508"/>
    </row>
    <row r="4" spans="1:16" s="14" customFormat="1" ht="24" customHeight="1">
      <c r="A4" s="745"/>
      <c r="B4" s="745"/>
      <c r="C4" s="745"/>
      <c r="D4" s="745"/>
      <c r="E4" s="745"/>
      <c r="F4" s="745"/>
      <c r="G4" s="745"/>
      <c r="H4" s="737"/>
      <c r="I4" s="737"/>
      <c r="J4" s="737"/>
      <c r="K4" s="737"/>
      <c r="L4" s="737"/>
      <c r="M4" s="737"/>
    </row>
    <row r="5" spans="1:16" s="9" customFormat="1" ht="18" customHeight="1" thickBot="1">
      <c r="A5" s="9" t="s">
        <v>10</v>
      </c>
      <c r="D5" s="741"/>
      <c r="E5" s="741"/>
      <c r="G5" s="11"/>
      <c r="J5" s="741"/>
      <c r="K5" s="741"/>
      <c r="M5" s="11"/>
      <c r="N5" s="11" t="s">
        <v>213</v>
      </c>
    </row>
    <row r="6" spans="1:16" s="15" customFormat="1" ht="18" customHeight="1">
      <c r="A6" s="445" t="s">
        <v>221</v>
      </c>
      <c r="B6" s="742" t="s">
        <v>297</v>
      </c>
      <c r="C6" s="738" t="s">
        <v>222</v>
      </c>
      <c r="D6" s="738" t="s">
        <v>223</v>
      </c>
      <c r="E6" s="738" t="s">
        <v>224</v>
      </c>
      <c r="F6" s="738" t="s">
        <v>225</v>
      </c>
      <c r="G6" s="748" t="s">
        <v>226</v>
      </c>
      <c r="H6" s="445" t="s">
        <v>227</v>
      </c>
      <c r="I6" s="742" t="s">
        <v>228</v>
      </c>
      <c r="J6" s="738" t="s">
        <v>229</v>
      </c>
      <c r="K6" s="738" t="s">
        <v>230</v>
      </c>
      <c r="L6" s="738" t="s">
        <v>231</v>
      </c>
      <c r="M6" s="734" t="s">
        <v>232</v>
      </c>
      <c r="N6" s="731" t="s">
        <v>233</v>
      </c>
    </row>
    <row r="7" spans="1:16" s="15" customFormat="1" ht="18" customHeight="1">
      <c r="A7" s="446"/>
      <c r="B7" s="743"/>
      <c r="C7" s="746"/>
      <c r="D7" s="739"/>
      <c r="E7" s="739"/>
      <c r="F7" s="746"/>
      <c r="G7" s="749"/>
      <c r="H7" s="446"/>
      <c r="I7" s="743"/>
      <c r="J7" s="739"/>
      <c r="K7" s="739"/>
      <c r="L7" s="739"/>
      <c r="M7" s="735"/>
      <c r="N7" s="732"/>
    </row>
    <row r="8" spans="1:16" s="15" customFormat="1" ht="18" customHeight="1">
      <c r="A8" s="446"/>
      <c r="B8" s="743"/>
      <c r="C8" s="746"/>
      <c r="D8" s="739"/>
      <c r="E8" s="739"/>
      <c r="F8" s="746"/>
      <c r="G8" s="749"/>
      <c r="H8" s="446"/>
      <c r="I8" s="743"/>
      <c r="J8" s="739"/>
      <c r="K8" s="739"/>
      <c r="L8" s="739"/>
      <c r="M8" s="735"/>
      <c r="N8" s="732"/>
    </row>
    <row r="9" spans="1:16" s="15" customFormat="1" ht="18" customHeight="1">
      <c r="A9" s="447"/>
      <c r="B9" s="744"/>
      <c r="C9" s="747"/>
      <c r="D9" s="740"/>
      <c r="E9" s="740"/>
      <c r="F9" s="747"/>
      <c r="G9" s="750"/>
      <c r="H9" s="447"/>
      <c r="I9" s="744"/>
      <c r="J9" s="740"/>
      <c r="K9" s="740"/>
      <c r="L9" s="740"/>
      <c r="M9" s="736"/>
      <c r="N9" s="733"/>
    </row>
    <row r="10" spans="1:16" s="24" customFormat="1" ht="29.1" customHeight="1">
      <c r="A10" s="36" t="s">
        <v>22</v>
      </c>
      <c r="B10" s="51">
        <v>38509962</v>
      </c>
      <c r="C10" s="51">
        <v>127518</v>
      </c>
      <c r="D10" s="51">
        <v>13657</v>
      </c>
      <c r="E10" s="51">
        <v>396367</v>
      </c>
      <c r="F10" s="51">
        <v>56514</v>
      </c>
      <c r="G10" s="51">
        <v>343</v>
      </c>
      <c r="H10" s="36" t="s">
        <v>22</v>
      </c>
      <c r="I10" s="51">
        <v>1637864</v>
      </c>
      <c r="J10" s="51">
        <v>9698417</v>
      </c>
      <c r="K10" s="51">
        <v>22313280</v>
      </c>
      <c r="L10" s="51">
        <v>4255109</v>
      </c>
      <c r="M10" s="51">
        <v>10893</v>
      </c>
      <c r="N10" s="100" t="s">
        <v>22</v>
      </c>
    </row>
    <row r="11" spans="1:16" s="24" customFormat="1" ht="29.1" customHeight="1">
      <c r="A11" s="36" t="s">
        <v>23</v>
      </c>
      <c r="B11" s="51">
        <v>44936988</v>
      </c>
      <c r="C11" s="51">
        <v>155685</v>
      </c>
      <c r="D11" s="51">
        <v>16792</v>
      </c>
      <c r="E11" s="51">
        <v>495405</v>
      </c>
      <c r="F11" s="51">
        <v>50164</v>
      </c>
      <c r="G11" s="51">
        <v>158</v>
      </c>
      <c r="H11" s="36" t="s">
        <v>23</v>
      </c>
      <c r="I11" s="51">
        <v>2355272</v>
      </c>
      <c r="J11" s="51">
        <v>12431027</v>
      </c>
      <c r="K11" s="51">
        <v>24175299</v>
      </c>
      <c r="L11" s="51">
        <v>5250888</v>
      </c>
      <c r="M11" s="51">
        <v>6299</v>
      </c>
      <c r="N11" s="100" t="s">
        <v>23</v>
      </c>
    </row>
    <row r="12" spans="1:16" s="24" customFormat="1" ht="29.1" customHeight="1">
      <c r="A12" s="36" t="s">
        <v>187</v>
      </c>
      <c r="B12" s="51">
        <v>52129405</v>
      </c>
      <c r="C12" s="51">
        <v>156623</v>
      </c>
      <c r="D12" s="51">
        <v>41736</v>
      </c>
      <c r="E12" s="51">
        <v>731289</v>
      </c>
      <c r="F12" s="51">
        <v>81957</v>
      </c>
      <c r="G12" s="51">
        <v>136</v>
      </c>
      <c r="H12" s="137">
        <v>0</v>
      </c>
      <c r="I12" s="51">
        <v>2871243</v>
      </c>
      <c r="J12" s="51">
        <v>15596164</v>
      </c>
      <c r="K12" s="51">
        <v>26873965</v>
      </c>
      <c r="L12" s="51">
        <v>5775213</v>
      </c>
      <c r="M12" s="51">
        <v>1079</v>
      </c>
      <c r="N12" s="100" t="s">
        <v>187</v>
      </c>
    </row>
    <row r="13" spans="1:16" s="24" customFormat="1" ht="29.1" customHeight="1">
      <c r="A13" s="36" t="s">
        <v>298</v>
      </c>
      <c r="B13" s="51">
        <v>52108655</v>
      </c>
      <c r="C13" s="51">
        <v>148677</v>
      </c>
      <c r="D13" s="51">
        <v>66239</v>
      </c>
      <c r="E13" s="51">
        <v>599975</v>
      </c>
      <c r="F13" s="51">
        <v>55022</v>
      </c>
      <c r="G13" s="51">
        <v>55</v>
      </c>
      <c r="H13" s="137">
        <v>0</v>
      </c>
      <c r="I13" s="51">
        <v>2618664</v>
      </c>
      <c r="J13" s="51">
        <v>14887205</v>
      </c>
      <c r="K13" s="51">
        <v>26064455</v>
      </c>
      <c r="L13" s="51">
        <v>7667473</v>
      </c>
      <c r="M13" s="51">
        <v>891</v>
      </c>
      <c r="N13" s="100" t="s">
        <v>298</v>
      </c>
      <c r="O13" s="357"/>
    </row>
    <row r="14" spans="1:16" s="24" customFormat="1" ht="29.1" customHeight="1">
      <c r="A14" s="85" t="s">
        <v>456</v>
      </c>
      <c r="B14" s="111">
        <v>53764598</v>
      </c>
      <c r="C14" s="111">
        <v>154574</v>
      </c>
      <c r="D14" s="111">
        <v>94303</v>
      </c>
      <c r="E14" s="111">
        <v>599330</v>
      </c>
      <c r="F14" s="111">
        <v>53976</v>
      </c>
      <c r="G14" s="111">
        <v>160</v>
      </c>
      <c r="H14" s="111">
        <v>0</v>
      </c>
      <c r="I14" s="111">
        <v>2644597</v>
      </c>
      <c r="J14" s="111">
        <v>13851505</v>
      </c>
      <c r="K14" s="111">
        <v>28697572</v>
      </c>
      <c r="L14" s="111">
        <v>7668028</v>
      </c>
      <c r="M14" s="111">
        <v>553</v>
      </c>
      <c r="N14" s="101" t="s">
        <v>456</v>
      </c>
      <c r="O14" s="359"/>
    </row>
    <row r="15" spans="1:16" s="15" customFormat="1" ht="22.15" customHeight="1">
      <c r="A15" s="36"/>
      <c r="B15" s="51"/>
      <c r="C15" s="51"/>
      <c r="D15" s="51"/>
      <c r="E15" s="51"/>
      <c r="F15" s="51"/>
      <c r="G15" s="51"/>
      <c r="H15" s="36"/>
      <c r="I15" s="51"/>
      <c r="J15" s="51"/>
      <c r="K15" s="51"/>
      <c r="L15" s="51"/>
      <c r="M15" s="51"/>
      <c r="N15" s="100"/>
      <c r="O15" s="358"/>
    </row>
    <row r="16" spans="1:16" s="15" customFormat="1" ht="27.95" customHeight="1">
      <c r="A16" s="155" t="s">
        <v>104</v>
      </c>
      <c r="B16" s="355">
        <v>4443031</v>
      </c>
      <c r="C16" s="320">
        <v>13782</v>
      </c>
      <c r="D16" s="320">
        <v>2992</v>
      </c>
      <c r="E16" s="320">
        <v>51314</v>
      </c>
      <c r="F16" s="320">
        <v>4293</v>
      </c>
      <c r="G16" s="320">
        <v>0</v>
      </c>
      <c r="H16" s="155" t="s">
        <v>328</v>
      </c>
      <c r="I16" s="320">
        <v>222266</v>
      </c>
      <c r="J16" s="320">
        <v>1163244</v>
      </c>
      <c r="K16" s="320">
        <v>2396963</v>
      </c>
      <c r="L16" s="320">
        <v>588161</v>
      </c>
      <c r="M16" s="320">
        <v>17</v>
      </c>
      <c r="N16" s="160" t="s">
        <v>105</v>
      </c>
      <c r="O16" s="361"/>
      <c r="P16" s="227"/>
    </row>
    <row r="17" spans="1:16" s="15" customFormat="1" ht="27.95" customHeight="1">
      <c r="A17" s="155" t="s">
        <v>106</v>
      </c>
      <c r="B17" s="355">
        <v>3924940</v>
      </c>
      <c r="C17" s="320">
        <v>10100</v>
      </c>
      <c r="D17" s="320">
        <v>4606</v>
      </c>
      <c r="E17" s="320">
        <v>42692</v>
      </c>
      <c r="F17" s="320">
        <v>2310</v>
      </c>
      <c r="G17" s="320">
        <v>8</v>
      </c>
      <c r="H17" s="155" t="s">
        <v>315</v>
      </c>
      <c r="I17" s="320">
        <v>202542</v>
      </c>
      <c r="J17" s="320">
        <v>1150036</v>
      </c>
      <c r="K17" s="320">
        <v>1953482</v>
      </c>
      <c r="L17" s="320">
        <v>559084</v>
      </c>
      <c r="M17" s="319">
        <v>81</v>
      </c>
      <c r="N17" s="160" t="s">
        <v>107</v>
      </c>
      <c r="O17" s="361"/>
      <c r="P17" s="227"/>
    </row>
    <row r="18" spans="1:16" s="15" customFormat="1" ht="27.95" customHeight="1">
      <c r="A18" s="155" t="s">
        <v>108</v>
      </c>
      <c r="B18" s="355">
        <v>4417151</v>
      </c>
      <c r="C18" s="320">
        <v>10870</v>
      </c>
      <c r="D18" s="320">
        <v>6017</v>
      </c>
      <c r="E18" s="320">
        <v>53443</v>
      </c>
      <c r="F18" s="320">
        <v>13916</v>
      </c>
      <c r="G18" s="320">
        <v>14</v>
      </c>
      <c r="H18" s="155" t="s">
        <v>316</v>
      </c>
      <c r="I18" s="320">
        <v>208897</v>
      </c>
      <c r="J18" s="320">
        <v>1117770</v>
      </c>
      <c r="K18" s="320">
        <v>2387424</v>
      </c>
      <c r="L18" s="320">
        <v>618735</v>
      </c>
      <c r="M18" s="320">
        <v>66</v>
      </c>
      <c r="N18" s="160" t="s">
        <v>329</v>
      </c>
      <c r="O18" s="361"/>
      <c r="P18" s="227"/>
    </row>
    <row r="19" spans="1:16" s="15" customFormat="1" ht="27.95" customHeight="1">
      <c r="A19" s="155" t="s">
        <v>110</v>
      </c>
      <c r="B19" s="355">
        <v>4515519</v>
      </c>
      <c r="C19" s="320">
        <v>10108</v>
      </c>
      <c r="D19" s="320">
        <v>9118</v>
      </c>
      <c r="E19" s="320">
        <v>46778</v>
      </c>
      <c r="F19" s="320">
        <v>2847</v>
      </c>
      <c r="G19" s="320">
        <v>16</v>
      </c>
      <c r="H19" s="155" t="s">
        <v>317</v>
      </c>
      <c r="I19" s="320">
        <v>240903</v>
      </c>
      <c r="J19" s="320">
        <v>1187721</v>
      </c>
      <c r="K19" s="320">
        <v>2347596</v>
      </c>
      <c r="L19" s="320">
        <v>670390</v>
      </c>
      <c r="M19" s="320">
        <v>43</v>
      </c>
      <c r="N19" s="160" t="s">
        <v>111</v>
      </c>
      <c r="O19" s="361"/>
      <c r="P19" s="227"/>
    </row>
    <row r="20" spans="1:16" s="15" customFormat="1" ht="27.95" customHeight="1">
      <c r="A20" s="155" t="s">
        <v>112</v>
      </c>
      <c r="B20" s="355">
        <v>4983365</v>
      </c>
      <c r="C20" s="320">
        <v>10217</v>
      </c>
      <c r="D20" s="320">
        <v>8605</v>
      </c>
      <c r="E20" s="320">
        <v>52232</v>
      </c>
      <c r="F20" s="320">
        <v>6217</v>
      </c>
      <c r="G20" s="320">
        <v>0</v>
      </c>
      <c r="H20" s="155" t="s">
        <v>318</v>
      </c>
      <c r="I20" s="320">
        <v>237486</v>
      </c>
      <c r="J20" s="320">
        <v>1183677</v>
      </c>
      <c r="K20" s="320">
        <v>2844463</v>
      </c>
      <c r="L20" s="320">
        <v>640327</v>
      </c>
      <c r="M20" s="320">
        <v>142</v>
      </c>
      <c r="N20" s="160" t="s">
        <v>132</v>
      </c>
      <c r="O20" s="361"/>
      <c r="P20" s="227"/>
    </row>
    <row r="21" spans="1:16" s="15" customFormat="1" ht="27.95" customHeight="1">
      <c r="A21" s="155" t="s">
        <v>113</v>
      </c>
      <c r="B21" s="355">
        <v>4087173</v>
      </c>
      <c r="C21" s="320">
        <v>11694</v>
      </c>
      <c r="D21" s="320">
        <v>8146</v>
      </c>
      <c r="E21" s="320">
        <v>45390</v>
      </c>
      <c r="F21" s="320">
        <v>1240</v>
      </c>
      <c r="G21" s="320">
        <v>26</v>
      </c>
      <c r="H21" s="155" t="s">
        <v>319</v>
      </c>
      <c r="I21" s="320">
        <v>217655</v>
      </c>
      <c r="J21" s="320">
        <v>1108369</v>
      </c>
      <c r="K21" s="320">
        <v>2094182</v>
      </c>
      <c r="L21" s="320">
        <v>600467</v>
      </c>
      <c r="M21" s="320">
        <v>3</v>
      </c>
      <c r="N21" s="160" t="s">
        <v>131</v>
      </c>
      <c r="O21" s="361"/>
      <c r="P21" s="227"/>
    </row>
    <row r="22" spans="1:16" s="15" customFormat="1" ht="27.95" customHeight="1">
      <c r="A22" s="155" t="s">
        <v>114</v>
      </c>
      <c r="B22" s="355">
        <v>4211623</v>
      </c>
      <c r="C22" s="320">
        <v>11084</v>
      </c>
      <c r="D22" s="320">
        <v>7655</v>
      </c>
      <c r="E22" s="320">
        <v>45188</v>
      </c>
      <c r="F22" s="320">
        <v>2453</v>
      </c>
      <c r="G22" s="320">
        <v>26</v>
      </c>
      <c r="H22" s="155" t="s">
        <v>320</v>
      </c>
      <c r="I22" s="320">
        <v>224878</v>
      </c>
      <c r="J22" s="320">
        <v>1097443</v>
      </c>
      <c r="K22" s="320">
        <v>2180832</v>
      </c>
      <c r="L22" s="320">
        <v>642057</v>
      </c>
      <c r="M22" s="320">
        <v>8</v>
      </c>
      <c r="N22" s="160" t="s">
        <v>133</v>
      </c>
      <c r="O22" s="361"/>
      <c r="P22" s="227"/>
    </row>
    <row r="23" spans="1:16" s="15" customFormat="1" ht="27.95" customHeight="1">
      <c r="A23" s="155" t="s">
        <v>115</v>
      </c>
      <c r="B23" s="355">
        <v>4253630</v>
      </c>
      <c r="C23" s="320">
        <v>10246</v>
      </c>
      <c r="D23" s="320">
        <v>7512</v>
      </c>
      <c r="E23" s="320">
        <v>53496</v>
      </c>
      <c r="F23" s="321">
        <v>5060</v>
      </c>
      <c r="G23" s="320">
        <v>0</v>
      </c>
      <c r="H23" s="155" t="s">
        <v>321</v>
      </c>
      <c r="I23" s="320">
        <v>216533</v>
      </c>
      <c r="J23" s="320">
        <v>1120314</v>
      </c>
      <c r="K23" s="320">
        <v>2205135</v>
      </c>
      <c r="L23" s="320">
        <v>635228</v>
      </c>
      <c r="M23" s="320">
        <v>106</v>
      </c>
      <c r="N23" s="160" t="s">
        <v>116</v>
      </c>
      <c r="O23" s="361"/>
      <c r="P23" s="227"/>
    </row>
    <row r="24" spans="1:16" s="15" customFormat="1" ht="27.95" customHeight="1">
      <c r="A24" s="155" t="s">
        <v>117</v>
      </c>
      <c r="B24" s="355">
        <v>4406085</v>
      </c>
      <c r="C24" s="320">
        <v>10888</v>
      </c>
      <c r="D24" s="320">
        <v>6340</v>
      </c>
      <c r="E24" s="319">
        <v>48970</v>
      </c>
      <c r="F24" s="320">
        <v>5501</v>
      </c>
      <c r="G24" s="320">
        <v>15</v>
      </c>
      <c r="H24" s="155" t="s">
        <v>322</v>
      </c>
      <c r="I24" s="320">
        <v>215052</v>
      </c>
      <c r="J24" s="320">
        <v>1092376</v>
      </c>
      <c r="K24" s="320">
        <v>2381212</v>
      </c>
      <c r="L24" s="320">
        <v>645699</v>
      </c>
      <c r="M24" s="320">
        <v>31</v>
      </c>
      <c r="N24" s="160" t="s">
        <v>134</v>
      </c>
      <c r="O24" s="361"/>
      <c r="P24" s="227"/>
    </row>
    <row r="25" spans="1:16" s="15" customFormat="1" ht="27.95" customHeight="1">
      <c r="A25" s="155" t="s">
        <v>330</v>
      </c>
      <c r="B25" s="355">
        <v>5422723</v>
      </c>
      <c r="C25" s="320">
        <v>18413</v>
      </c>
      <c r="D25" s="320">
        <v>11691</v>
      </c>
      <c r="E25" s="320">
        <v>58843</v>
      </c>
      <c r="F25" s="320">
        <v>2838</v>
      </c>
      <c r="G25" s="320">
        <v>27</v>
      </c>
      <c r="H25" s="155" t="s">
        <v>323</v>
      </c>
      <c r="I25" s="320">
        <v>241545</v>
      </c>
      <c r="J25" s="320">
        <v>1180596</v>
      </c>
      <c r="K25" s="320">
        <v>3183747</v>
      </c>
      <c r="L25" s="320">
        <v>725017</v>
      </c>
      <c r="M25" s="320">
        <v>7</v>
      </c>
      <c r="N25" s="160" t="s">
        <v>119</v>
      </c>
      <c r="O25" s="361"/>
      <c r="P25" s="227"/>
    </row>
    <row r="26" spans="1:16" s="15" customFormat="1" ht="27.95" customHeight="1">
      <c r="A26" s="155" t="s">
        <v>120</v>
      </c>
      <c r="B26" s="355">
        <v>4821078</v>
      </c>
      <c r="C26" s="320">
        <v>17665</v>
      </c>
      <c r="D26" s="320">
        <v>10687</v>
      </c>
      <c r="E26" s="320">
        <v>50599</v>
      </c>
      <c r="F26" s="320">
        <v>6416</v>
      </c>
      <c r="G26" s="320">
        <v>0</v>
      </c>
      <c r="H26" s="155" t="s">
        <v>324</v>
      </c>
      <c r="I26" s="320">
        <v>198120</v>
      </c>
      <c r="J26" s="320">
        <v>1193608</v>
      </c>
      <c r="K26" s="320">
        <v>2637536</v>
      </c>
      <c r="L26" s="320">
        <v>706397</v>
      </c>
      <c r="M26" s="319">
        <v>49</v>
      </c>
      <c r="N26" s="160" t="s">
        <v>121</v>
      </c>
      <c r="O26" s="361"/>
      <c r="P26" s="227"/>
    </row>
    <row r="27" spans="1:16" s="15" customFormat="1" ht="27.95" customHeight="1" thickBot="1">
      <c r="A27" s="156" t="s">
        <v>122</v>
      </c>
      <c r="B27" s="351">
        <v>4278280</v>
      </c>
      <c r="C27" s="322">
        <v>19508</v>
      </c>
      <c r="D27" s="322">
        <v>10934</v>
      </c>
      <c r="E27" s="322">
        <v>50387</v>
      </c>
      <c r="F27" s="322">
        <v>886</v>
      </c>
      <c r="G27" s="322">
        <v>27</v>
      </c>
      <c r="H27" s="156" t="s">
        <v>331</v>
      </c>
      <c r="I27" s="322">
        <v>218719</v>
      </c>
      <c r="J27" s="322">
        <v>1256351</v>
      </c>
      <c r="K27" s="322">
        <v>2085001</v>
      </c>
      <c r="L27" s="322">
        <v>636466</v>
      </c>
      <c r="M27" s="322">
        <v>1</v>
      </c>
      <c r="N27" s="161" t="s">
        <v>123</v>
      </c>
      <c r="O27" s="362"/>
      <c r="P27" s="227"/>
    </row>
    <row r="28" spans="1:16" s="29" customFormat="1" ht="11.1" customHeight="1">
      <c r="A28" s="360" t="s">
        <v>521</v>
      </c>
      <c r="B28" s="319"/>
      <c r="C28" s="323"/>
      <c r="D28" s="324"/>
      <c r="E28" s="323"/>
      <c r="F28" s="325"/>
      <c r="G28" s="326"/>
      <c r="H28" s="278" t="s">
        <v>326</v>
      </c>
      <c r="I28" s="278"/>
      <c r="J28" s="278"/>
      <c r="K28" s="278"/>
      <c r="L28" s="323"/>
      <c r="M28" s="326"/>
      <c r="N28" s="286" t="s">
        <v>448</v>
      </c>
      <c r="O28" s="226"/>
      <c r="P28" s="226"/>
    </row>
    <row r="29" spans="1:16" s="29" customFormat="1" ht="11.1" customHeight="1">
      <c r="A29" s="360" t="s">
        <v>574</v>
      </c>
      <c r="B29" s="319"/>
      <c r="C29" s="323"/>
      <c r="D29" s="323"/>
      <c r="E29" s="323"/>
      <c r="F29" s="325"/>
      <c r="G29" s="323"/>
      <c r="H29" s="278" t="s">
        <v>327</v>
      </c>
      <c r="I29" s="278"/>
      <c r="J29" s="278"/>
      <c r="K29" s="278"/>
      <c r="L29" s="323"/>
      <c r="M29" s="323"/>
      <c r="N29" s="278"/>
      <c r="O29" s="226"/>
      <c r="P29" s="226"/>
    </row>
    <row r="30" spans="1:16" s="15" customFormat="1" ht="11.25">
      <c r="A30" s="43"/>
      <c r="B30" s="68"/>
      <c r="C30" s="69"/>
      <c r="D30" s="69"/>
      <c r="E30" s="69"/>
      <c r="F30" s="69"/>
      <c r="G30" s="69"/>
      <c r="H30" s="43"/>
      <c r="I30" s="69"/>
      <c r="J30" s="69"/>
      <c r="K30" s="69"/>
      <c r="L30" s="69"/>
      <c r="M30" s="69"/>
      <c r="N30" s="43"/>
    </row>
    <row r="31" spans="1:16" s="15" customFormat="1" ht="11.25">
      <c r="A31" s="43"/>
      <c r="B31" s="43"/>
      <c r="H31" s="43"/>
      <c r="N31" s="43"/>
    </row>
    <row r="32" spans="1:16" s="15" customFormat="1" ht="11.25">
      <c r="A32" s="43"/>
      <c r="B32" s="43"/>
      <c r="H32" s="43"/>
      <c r="N32" s="43"/>
    </row>
    <row r="33" spans="1:14" s="15" customFormat="1" ht="11.25">
      <c r="A33" s="43"/>
      <c r="B33" s="43"/>
      <c r="H33" s="43"/>
      <c r="N33" s="43"/>
    </row>
    <row r="34" spans="1:14" s="15" customFormat="1" ht="11.25">
      <c r="A34" s="43"/>
      <c r="B34" s="43"/>
      <c r="H34" s="43"/>
      <c r="N34" s="43"/>
    </row>
    <row r="35" spans="1:14" s="15" customFormat="1" ht="11.25">
      <c r="A35" s="43"/>
      <c r="B35" s="43"/>
      <c r="H35" s="43"/>
      <c r="N35" s="43"/>
    </row>
    <row r="36" spans="1:14" s="15" customFormat="1" ht="11.25">
      <c r="A36" s="43"/>
      <c r="B36" s="43"/>
      <c r="H36" s="43"/>
      <c r="N36" s="43"/>
    </row>
    <row r="37" spans="1:14" s="15" customFormat="1" ht="11.25">
      <c r="A37" s="43"/>
      <c r="B37" s="43"/>
      <c r="H37" s="43"/>
      <c r="N37" s="43"/>
    </row>
    <row r="38" spans="1:14" s="15" customFormat="1" ht="11.25">
      <c r="A38" s="43"/>
      <c r="B38" s="43"/>
      <c r="H38" s="43"/>
      <c r="N38" s="43"/>
    </row>
    <row r="39" spans="1:14" s="15" customFormat="1" ht="11.25">
      <c r="A39" s="43"/>
      <c r="B39" s="43"/>
      <c r="H39" s="43"/>
      <c r="N39" s="43"/>
    </row>
    <row r="40" spans="1:14" s="15" customFormat="1" ht="11.25">
      <c r="A40" s="43"/>
      <c r="B40" s="43"/>
      <c r="H40" s="43"/>
      <c r="N40" s="43"/>
    </row>
    <row r="41" spans="1:14" s="15" customFormat="1" ht="11.25">
      <c r="A41" s="43"/>
      <c r="B41" s="43"/>
      <c r="H41" s="43"/>
      <c r="N41" s="43"/>
    </row>
    <row r="42" spans="1:14" s="15" customFormat="1" ht="11.25">
      <c r="A42" s="43"/>
      <c r="B42" s="43"/>
      <c r="H42" s="43"/>
      <c r="N42" s="43"/>
    </row>
    <row r="43" spans="1:14" s="15" customFormat="1" ht="11.25">
      <c r="A43" s="43"/>
      <c r="B43" s="43"/>
      <c r="H43" s="43"/>
      <c r="N43" s="43"/>
    </row>
    <row r="44" spans="1:14" s="15" customFormat="1" ht="11.25">
      <c r="A44" s="43"/>
      <c r="B44" s="43"/>
      <c r="H44" s="43"/>
      <c r="N44" s="43"/>
    </row>
    <row r="45" spans="1:14" s="15" customFormat="1" ht="11.25">
      <c r="A45" s="43"/>
      <c r="B45" s="43"/>
      <c r="H45" s="43"/>
      <c r="N45" s="43"/>
    </row>
    <row r="46" spans="1:14" s="15" customFormat="1" ht="11.25">
      <c r="A46" s="43"/>
      <c r="B46" s="43"/>
      <c r="H46" s="43"/>
      <c r="N46" s="43"/>
    </row>
    <row r="47" spans="1:14" s="15" customFormat="1" ht="11.25">
      <c r="A47" s="43"/>
      <c r="B47" s="43"/>
      <c r="H47" s="43"/>
      <c r="N47" s="43"/>
    </row>
    <row r="48" spans="1:14" s="15" customFormat="1" ht="11.25">
      <c r="A48" s="43"/>
      <c r="B48" s="43"/>
      <c r="H48" s="43"/>
      <c r="N48" s="43"/>
    </row>
    <row r="49" spans="1:14" s="15" customFormat="1" ht="11.25">
      <c r="A49" s="43"/>
      <c r="B49" s="43"/>
      <c r="H49" s="43"/>
      <c r="N49" s="43"/>
    </row>
    <row r="50" spans="1:14" s="15" customFormat="1" ht="11.25">
      <c r="A50" s="43"/>
      <c r="B50" s="43"/>
      <c r="H50" s="43"/>
      <c r="N50" s="43"/>
    </row>
    <row r="51" spans="1:14" s="15" customFormat="1" ht="11.25">
      <c r="A51" s="43"/>
      <c r="B51" s="43"/>
      <c r="H51" s="43"/>
      <c r="N51" s="43"/>
    </row>
    <row r="52" spans="1:14" s="15" customFormat="1" ht="11.25">
      <c r="A52" s="43"/>
      <c r="B52" s="43"/>
      <c r="H52" s="43"/>
      <c r="N52" s="43"/>
    </row>
    <row r="53" spans="1:14" s="15" customFormat="1" ht="11.25">
      <c r="A53" s="43"/>
      <c r="B53" s="43"/>
      <c r="H53" s="43"/>
      <c r="N53" s="43"/>
    </row>
    <row r="54" spans="1:14" s="15" customFormat="1" ht="11.25">
      <c r="A54" s="43"/>
      <c r="B54" s="43"/>
      <c r="H54" s="43"/>
      <c r="N54" s="43"/>
    </row>
    <row r="55" spans="1:14" s="15" customFormat="1" ht="11.25">
      <c r="A55" s="43"/>
      <c r="B55" s="43"/>
      <c r="H55" s="43"/>
      <c r="N55" s="43"/>
    </row>
    <row r="56" spans="1:14" s="15" customFormat="1" ht="11.25">
      <c r="A56" s="43"/>
      <c r="B56" s="43"/>
      <c r="H56" s="43"/>
      <c r="N56" s="43"/>
    </row>
    <row r="57" spans="1:14" s="15" customFormat="1" ht="11.25">
      <c r="A57" s="43"/>
      <c r="B57" s="43"/>
      <c r="H57" s="43"/>
      <c r="N57" s="43"/>
    </row>
    <row r="58" spans="1:14" s="15" customFormat="1" ht="11.25">
      <c r="A58" s="43"/>
      <c r="B58" s="43"/>
      <c r="H58" s="43"/>
      <c r="N58" s="43"/>
    </row>
    <row r="59" spans="1:14" s="15" customFormat="1" ht="11.25">
      <c r="A59" s="43"/>
      <c r="B59" s="43"/>
      <c r="H59" s="43"/>
      <c r="N59" s="43"/>
    </row>
    <row r="60" spans="1:14" s="15" customFormat="1" ht="11.25">
      <c r="A60" s="43"/>
      <c r="B60" s="43"/>
      <c r="H60" s="43"/>
      <c r="N60" s="43"/>
    </row>
    <row r="61" spans="1:14" s="15" customFormat="1" ht="11.25">
      <c r="A61" s="43"/>
      <c r="B61" s="43"/>
      <c r="H61" s="43"/>
      <c r="N61" s="43"/>
    </row>
    <row r="62" spans="1:14" s="15" customFormat="1" ht="11.25">
      <c r="A62" s="43"/>
      <c r="B62" s="43"/>
      <c r="H62" s="43"/>
      <c r="N62" s="43"/>
    </row>
    <row r="63" spans="1:14" s="15" customFormat="1" ht="11.25">
      <c r="A63" s="43"/>
      <c r="B63" s="43"/>
      <c r="H63" s="43"/>
      <c r="N63" s="43"/>
    </row>
    <row r="64" spans="1:14" s="15" customFormat="1" ht="11.25">
      <c r="A64" s="43"/>
      <c r="B64" s="43"/>
      <c r="H64" s="43"/>
      <c r="N64" s="43"/>
    </row>
    <row r="65" spans="1:14" s="15" customFormat="1" ht="11.25">
      <c r="A65" s="43"/>
      <c r="B65" s="43"/>
      <c r="H65" s="43"/>
      <c r="N65" s="43"/>
    </row>
    <row r="66" spans="1:14" s="15" customFormat="1" ht="11.25">
      <c r="A66" s="43"/>
      <c r="B66" s="43"/>
      <c r="H66" s="43"/>
      <c r="N66" s="43"/>
    </row>
    <row r="67" spans="1:14" s="15" customFormat="1" ht="11.25">
      <c r="A67" s="43"/>
      <c r="B67" s="43"/>
      <c r="H67" s="43"/>
      <c r="N67" s="43"/>
    </row>
    <row r="68" spans="1:14" s="15" customFormat="1" ht="11.25">
      <c r="A68" s="43"/>
      <c r="B68" s="43"/>
      <c r="H68" s="43"/>
      <c r="N68" s="43"/>
    </row>
    <row r="69" spans="1:14" s="15" customFormat="1" ht="11.25">
      <c r="A69" s="43"/>
      <c r="B69" s="43"/>
      <c r="H69" s="43"/>
      <c r="N69" s="43"/>
    </row>
    <row r="70" spans="1:14" s="15" customFormat="1" ht="11.25">
      <c r="A70" s="43"/>
      <c r="B70" s="43"/>
      <c r="H70" s="43"/>
      <c r="N70" s="43"/>
    </row>
    <row r="71" spans="1:14" s="15" customFormat="1" ht="11.25">
      <c r="A71" s="43"/>
      <c r="B71" s="43"/>
      <c r="H71" s="43"/>
      <c r="N71" s="43"/>
    </row>
    <row r="72" spans="1:14" s="15" customFormat="1" ht="11.25">
      <c r="A72" s="43"/>
      <c r="B72" s="43"/>
      <c r="H72" s="43"/>
      <c r="N72" s="43"/>
    </row>
    <row r="73" spans="1:14" s="15" customFormat="1" ht="11.25">
      <c r="A73" s="43"/>
      <c r="B73" s="43"/>
      <c r="H73" s="43"/>
      <c r="N73" s="43"/>
    </row>
    <row r="74" spans="1:14" s="15" customFormat="1" ht="11.25">
      <c r="A74" s="43"/>
      <c r="B74" s="43"/>
      <c r="H74" s="43"/>
      <c r="N74" s="43"/>
    </row>
    <row r="75" spans="1:14" s="15" customFormat="1" ht="11.25">
      <c r="A75" s="43"/>
      <c r="B75" s="43"/>
      <c r="H75" s="43"/>
      <c r="N75" s="43"/>
    </row>
    <row r="76" spans="1:14" s="15" customFormat="1" ht="11.25">
      <c r="A76" s="43"/>
      <c r="B76" s="43"/>
      <c r="H76" s="43"/>
      <c r="N76" s="43"/>
    </row>
    <row r="77" spans="1:14" s="15" customFormat="1" ht="11.25">
      <c r="A77" s="43"/>
      <c r="B77" s="43"/>
      <c r="H77" s="43"/>
      <c r="N77" s="43"/>
    </row>
    <row r="78" spans="1:14" s="15" customFormat="1" ht="11.25">
      <c r="A78" s="43"/>
      <c r="B78" s="43"/>
      <c r="H78" s="43"/>
      <c r="N78" s="43"/>
    </row>
    <row r="79" spans="1:14" s="15" customFormat="1" ht="11.25">
      <c r="A79" s="43"/>
      <c r="B79" s="43"/>
      <c r="H79" s="43"/>
      <c r="N79" s="43"/>
    </row>
    <row r="80" spans="1:14" s="15" customFormat="1" ht="11.25">
      <c r="A80" s="43"/>
      <c r="B80" s="43"/>
      <c r="H80" s="43"/>
      <c r="N80" s="43"/>
    </row>
    <row r="81" spans="1:14" s="15" customFormat="1" ht="11.25">
      <c r="A81" s="43"/>
      <c r="B81" s="43"/>
      <c r="H81" s="43"/>
      <c r="N81" s="43"/>
    </row>
    <row r="82" spans="1:14" s="15" customFormat="1" ht="11.25">
      <c r="A82" s="43"/>
      <c r="B82" s="43"/>
      <c r="H82" s="43"/>
      <c r="N82" s="43"/>
    </row>
    <row r="83" spans="1:14" s="15" customFormat="1" ht="11.25">
      <c r="A83" s="43"/>
      <c r="B83" s="43"/>
      <c r="H83" s="43"/>
      <c r="N83" s="43"/>
    </row>
    <row r="84" spans="1:14" s="15" customFormat="1" ht="11.25">
      <c r="A84" s="43"/>
      <c r="B84" s="43"/>
      <c r="H84" s="43"/>
      <c r="N84" s="43"/>
    </row>
    <row r="85" spans="1:14" s="15" customFormat="1" ht="11.25">
      <c r="A85" s="43"/>
      <c r="B85" s="43"/>
      <c r="H85" s="43"/>
      <c r="N85" s="43"/>
    </row>
    <row r="86" spans="1:14" s="15" customFormat="1" ht="11.25">
      <c r="A86" s="43"/>
      <c r="B86" s="43"/>
      <c r="H86" s="43"/>
      <c r="N86" s="43"/>
    </row>
    <row r="87" spans="1:14" s="15" customFormat="1" ht="11.25">
      <c r="A87" s="43"/>
      <c r="B87" s="43"/>
      <c r="H87" s="43"/>
      <c r="N87" s="43"/>
    </row>
    <row r="88" spans="1:14" s="15" customFormat="1" ht="11.25">
      <c r="A88" s="43"/>
      <c r="B88" s="43"/>
      <c r="H88" s="43"/>
      <c r="N88" s="43"/>
    </row>
    <row r="89" spans="1:14" s="15" customFormat="1" ht="11.25">
      <c r="A89" s="43"/>
      <c r="B89" s="43"/>
      <c r="H89" s="43"/>
      <c r="N89" s="43"/>
    </row>
    <row r="90" spans="1:14" s="15" customFormat="1" ht="11.25">
      <c r="A90" s="43"/>
      <c r="B90" s="43"/>
      <c r="H90" s="43"/>
      <c r="N90" s="43"/>
    </row>
    <row r="91" spans="1:14" s="15" customFormat="1" ht="11.25">
      <c r="A91" s="43"/>
      <c r="B91" s="43"/>
      <c r="H91" s="43"/>
      <c r="N91" s="43"/>
    </row>
    <row r="92" spans="1:14" s="15" customFormat="1" ht="11.25">
      <c r="A92" s="43"/>
      <c r="B92" s="43"/>
      <c r="H92" s="43"/>
      <c r="N92" s="43"/>
    </row>
    <row r="93" spans="1:14" s="15" customFormat="1" ht="11.25">
      <c r="A93" s="43"/>
      <c r="B93" s="43"/>
      <c r="H93" s="43"/>
      <c r="N93" s="43"/>
    </row>
    <row r="94" spans="1:14" s="15" customFormat="1" ht="11.25">
      <c r="A94" s="43"/>
      <c r="B94" s="43"/>
      <c r="H94" s="43"/>
      <c r="N94" s="43"/>
    </row>
    <row r="95" spans="1:14" s="15" customFormat="1" ht="11.25">
      <c r="A95" s="43"/>
      <c r="B95" s="43"/>
      <c r="H95" s="43"/>
      <c r="N95" s="43"/>
    </row>
    <row r="96" spans="1:14" s="15" customFormat="1" ht="11.25">
      <c r="A96" s="43"/>
      <c r="B96" s="43"/>
      <c r="H96" s="43"/>
      <c r="N96" s="43"/>
    </row>
    <row r="97" spans="1:14" s="15" customFormat="1" ht="11.25">
      <c r="A97" s="43"/>
      <c r="B97" s="43"/>
      <c r="H97" s="43"/>
      <c r="N97" s="43"/>
    </row>
    <row r="98" spans="1:14" s="15" customFormat="1" ht="11.25">
      <c r="A98" s="43"/>
      <c r="B98" s="43"/>
      <c r="H98" s="43"/>
      <c r="N98" s="43"/>
    </row>
    <row r="99" spans="1:14" s="15" customFormat="1" ht="11.25">
      <c r="A99" s="43"/>
      <c r="B99" s="43"/>
      <c r="H99" s="43"/>
      <c r="N99" s="43"/>
    </row>
    <row r="100" spans="1:14" s="15" customFormat="1" ht="11.25">
      <c r="A100" s="43"/>
      <c r="B100" s="43"/>
      <c r="H100" s="43"/>
      <c r="N100" s="43"/>
    </row>
    <row r="101" spans="1:14" s="15" customFormat="1" ht="11.25">
      <c r="A101" s="43"/>
      <c r="B101" s="43"/>
      <c r="H101" s="43"/>
      <c r="N101" s="43"/>
    </row>
    <row r="102" spans="1:14" s="15" customFormat="1" ht="11.25">
      <c r="A102" s="43"/>
      <c r="B102" s="43"/>
      <c r="H102" s="43"/>
      <c r="N102" s="43"/>
    </row>
    <row r="103" spans="1:14" s="15" customFormat="1" ht="11.25">
      <c r="A103" s="43"/>
      <c r="B103" s="43"/>
      <c r="H103" s="43"/>
      <c r="N103" s="43"/>
    </row>
  </sheetData>
  <sheetProtection selectLockedCells="1"/>
  <mergeCells count="20">
    <mergeCell ref="A3:G3"/>
    <mergeCell ref="A4:G4"/>
    <mergeCell ref="D5:E5"/>
    <mergeCell ref="A6:A9"/>
    <mergeCell ref="B6:B9"/>
    <mergeCell ref="D6:D9"/>
    <mergeCell ref="E6:E9"/>
    <mergeCell ref="F6:F9"/>
    <mergeCell ref="G6:G9"/>
    <mergeCell ref="C6:C9"/>
    <mergeCell ref="N6:N9"/>
    <mergeCell ref="H3:N3"/>
    <mergeCell ref="M6:M9"/>
    <mergeCell ref="H4:M4"/>
    <mergeCell ref="L6:L9"/>
    <mergeCell ref="K6:K9"/>
    <mergeCell ref="J5:K5"/>
    <mergeCell ref="H6:H9"/>
    <mergeCell ref="I6:I9"/>
    <mergeCell ref="J6:J9"/>
  </mergeCells>
  <phoneticPr fontId="5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"/>
  <sheetViews>
    <sheetView view="pageBreakPreview" zoomScaleNormal="100" zoomScaleSheetLayoutView="100" workbookViewId="0">
      <selection activeCell="AM9" sqref="AM9"/>
    </sheetView>
  </sheetViews>
  <sheetFormatPr defaultRowHeight="14.25"/>
  <cols>
    <col min="1" max="1" width="11.625" style="30" customWidth="1"/>
    <col min="2" max="2" width="12.625" style="10" bestFit="1" customWidth="1"/>
    <col min="3" max="4" width="11.375" style="5" customWidth="1"/>
    <col min="5" max="5" width="12.125" style="5" customWidth="1"/>
    <col min="6" max="6" width="12.625" style="5" customWidth="1"/>
    <col min="7" max="7" width="10.75" style="5" customWidth="1"/>
    <col min="8" max="8" width="10.75" style="30" hidden="1" customWidth="1"/>
    <col min="9" max="9" width="14.125" style="5" customWidth="1"/>
    <col min="10" max="10" width="14.25" style="5" customWidth="1"/>
    <col min="11" max="11" width="14.875" style="5" customWidth="1"/>
    <col min="12" max="12" width="15.625" style="5" customWidth="1"/>
    <col min="13" max="13" width="12.875" style="5" customWidth="1"/>
    <col min="14" max="14" width="10.75" style="30" customWidth="1"/>
    <col min="15" max="16384" width="9" style="5"/>
  </cols>
  <sheetData>
    <row r="1" spans="1:15" s="15" customFormat="1" ht="14.1" customHeight="1">
      <c r="A1" s="86" t="s">
        <v>564</v>
      </c>
      <c r="B1" s="43"/>
      <c r="G1" s="11"/>
      <c r="H1" s="9"/>
      <c r="M1" s="11"/>
      <c r="N1" s="11" t="s">
        <v>565</v>
      </c>
    </row>
    <row r="2" spans="1:15" s="15" customFormat="1" ht="14.1" customHeight="1">
      <c r="A2" s="43"/>
      <c r="B2" s="43"/>
      <c r="G2" s="11"/>
      <c r="H2" s="9"/>
      <c r="N2" s="9"/>
    </row>
    <row r="3" spans="1:15" s="12" customFormat="1" ht="20.100000000000001" customHeight="1">
      <c r="A3" s="485" t="s">
        <v>499</v>
      </c>
      <c r="B3" s="485"/>
      <c r="C3" s="485"/>
      <c r="D3" s="485"/>
      <c r="E3" s="485"/>
      <c r="F3" s="485"/>
      <c r="G3" s="485"/>
      <c r="H3" s="751" t="s">
        <v>500</v>
      </c>
      <c r="I3" s="751"/>
      <c r="J3" s="751"/>
      <c r="K3" s="751"/>
      <c r="L3" s="751"/>
      <c r="M3" s="751"/>
      <c r="N3" s="751"/>
    </row>
    <row r="4" spans="1:15" s="14" customFormat="1" ht="24" customHeight="1">
      <c r="A4" s="745"/>
      <c r="B4" s="745"/>
      <c r="C4" s="745"/>
      <c r="D4" s="745"/>
      <c r="E4" s="745"/>
      <c r="F4" s="745"/>
      <c r="G4" s="745"/>
      <c r="H4" s="737"/>
      <c r="I4" s="737"/>
      <c r="J4" s="737"/>
      <c r="K4" s="737"/>
      <c r="L4" s="737"/>
      <c r="M4" s="737"/>
    </row>
    <row r="5" spans="1:15" s="15" customFormat="1" ht="18" customHeight="1" thickBot="1">
      <c r="A5" s="9" t="s">
        <v>10</v>
      </c>
      <c r="D5" s="752"/>
      <c r="E5" s="752"/>
      <c r="G5" s="11"/>
      <c r="H5" s="9" t="s">
        <v>10</v>
      </c>
      <c r="J5" s="752"/>
      <c r="K5" s="752"/>
      <c r="M5" s="11"/>
      <c r="N5" s="11" t="s">
        <v>213</v>
      </c>
    </row>
    <row r="6" spans="1:15" s="15" customFormat="1" ht="18" customHeight="1">
      <c r="A6" s="445" t="s">
        <v>221</v>
      </c>
      <c r="B6" s="742" t="s">
        <v>297</v>
      </c>
      <c r="C6" s="738" t="s">
        <v>222</v>
      </c>
      <c r="D6" s="738" t="s">
        <v>223</v>
      </c>
      <c r="E6" s="738" t="s">
        <v>224</v>
      </c>
      <c r="F6" s="738" t="s">
        <v>225</v>
      </c>
      <c r="G6" s="748" t="s">
        <v>226</v>
      </c>
      <c r="H6" s="431" t="s">
        <v>227</v>
      </c>
      <c r="I6" s="742" t="s">
        <v>228</v>
      </c>
      <c r="J6" s="738" t="s">
        <v>229</v>
      </c>
      <c r="K6" s="738" t="s">
        <v>230</v>
      </c>
      <c r="L6" s="738" t="s">
        <v>231</v>
      </c>
      <c r="M6" s="734" t="s">
        <v>232</v>
      </c>
      <c r="N6" s="530" t="s">
        <v>233</v>
      </c>
    </row>
    <row r="7" spans="1:15" s="15" customFormat="1" ht="18" customHeight="1">
      <c r="A7" s="446"/>
      <c r="B7" s="743"/>
      <c r="C7" s="746"/>
      <c r="D7" s="739"/>
      <c r="E7" s="739"/>
      <c r="F7" s="746"/>
      <c r="G7" s="749"/>
      <c r="H7" s="432"/>
      <c r="I7" s="743"/>
      <c r="J7" s="739"/>
      <c r="K7" s="739"/>
      <c r="L7" s="739"/>
      <c r="M7" s="735"/>
      <c r="N7" s="531"/>
    </row>
    <row r="8" spans="1:15" s="15" customFormat="1" ht="18" customHeight="1">
      <c r="A8" s="446"/>
      <c r="B8" s="743"/>
      <c r="C8" s="746"/>
      <c r="D8" s="739"/>
      <c r="E8" s="739"/>
      <c r="F8" s="746"/>
      <c r="G8" s="749"/>
      <c r="H8" s="432"/>
      <c r="I8" s="743"/>
      <c r="J8" s="739"/>
      <c r="K8" s="739"/>
      <c r="L8" s="739"/>
      <c r="M8" s="735"/>
      <c r="N8" s="531"/>
    </row>
    <row r="9" spans="1:15" s="15" customFormat="1" ht="18" customHeight="1">
      <c r="A9" s="447"/>
      <c r="B9" s="744"/>
      <c r="C9" s="747"/>
      <c r="D9" s="740"/>
      <c r="E9" s="740"/>
      <c r="F9" s="747"/>
      <c r="G9" s="750"/>
      <c r="H9" s="433"/>
      <c r="I9" s="744"/>
      <c r="J9" s="740"/>
      <c r="K9" s="740"/>
      <c r="L9" s="740"/>
      <c r="M9" s="736"/>
      <c r="N9" s="532"/>
    </row>
    <row r="10" spans="1:15" s="24" customFormat="1" ht="29.1" customHeight="1">
      <c r="A10" s="36" t="s">
        <v>22</v>
      </c>
      <c r="B10" s="51">
        <v>14566769</v>
      </c>
      <c r="C10" s="51">
        <v>317387</v>
      </c>
      <c r="D10" s="51">
        <v>1782</v>
      </c>
      <c r="E10" s="51">
        <v>2842366</v>
      </c>
      <c r="F10" s="51">
        <v>1603844</v>
      </c>
      <c r="G10" s="51">
        <v>6018</v>
      </c>
      <c r="H10" s="36" t="s">
        <v>22</v>
      </c>
      <c r="I10" s="51">
        <v>1148346</v>
      </c>
      <c r="J10" s="51">
        <v>4836126</v>
      </c>
      <c r="K10" s="51">
        <v>2986326</v>
      </c>
      <c r="L10" s="51">
        <v>824562</v>
      </c>
      <c r="M10" s="51">
        <v>11</v>
      </c>
      <c r="N10" s="100" t="s">
        <v>22</v>
      </c>
    </row>
    <row r="11" spans="1:15" s="24" customFormat="1" ht="29.1" customHeight="1">
      <c r="A11" s="36" t="s">
        <v>23</v>
      </c>
      <c r="B11" s="51">
        <v>19295459</v>
      </c>
      <c r="C11" s="51">
        <v>374232</v>
      </c>
      <c r="D11" s="51">
        <v>1791</v>
      </c>
      <c r="E11" s="51">
        <v>4289750</v>
      </c>
      <c r="F11" s="51">
        <v>2190967</v>
      </c>
      <c r="G11" s="51">
        <v>5252</v>
      </c>
      <c r="H11" s="36" t="s">
        <v>23</v>
      </c>
      <c r="I11" s="51">
        <v>1482240</v>
      </c>
      <c r="J11" s="51">
        <v>7040092</v>
      </c>
      <c r="K11" s="51">
        <v>3055786</v>
      </c>
      <c r="L11" s="51">
        <v>855346</v>
      </c>
      <c r="M11" s="51">
        <v>4</v>
      </c>
      <c r="N11" s="100" t="s">
        <v>23</v>
      </c>
    </row>
    <row r="12" spans="1:15" s="24" customFormat="1" ht="29.1" customHeight="1">
      <c r="A12" s="36" t="s">
        <v>187</v>
      </c>
      <c r="B12" s="51">
        <v>23241844</v>
      </c>
      <c r="C12" s="51">
        <v>463517</v>
      </c>
      <c r="D12" s="51">
        <v>1358</v>
      </c>
      <c r="E12" s="51">
        <v>6528687</v>
      </c>
      <c r="F12" s="51">
        <v>3021278</v>
      </c>
      <c r="G12" s="51">
        <v>7241</v>
      </c>
      <c r="H12" s="137">
        <v>0</v>
      </c>
      <c r="I12" s="51">
        <v>1755825</v>
      </c>
      <c r="J12" s="51">
        <v>7400536</v>
      </c>
      <c r="K12" s="51">
        <v>2914792</v>
      </c>
      <c r="L12" s="51">
        <v>1148302</v>
      </c>
      <c r="M12" s="51">
        <v>308</v>
      </c>
      <c r="N12" s="100" t="s">
        <v>187</v>
      </c>
    </row>
    <row r="13" spans="1:15" s="24" customFormat="1" ht="29.1" customHeight="1">
      <c r="A13" s="36" t="s">
        <v>298</v>
      </c>
      <c r="B13" s="51">
        <v>19742414</v>
      </c>
      <c r="C13" s="51">
        <v>444258</v>
      </c>
      <c r="D13" s="51">
        <v>545</v>
      </c>
      <c r="E13" s="51">
        <v>5317479</v>
      </c>
      <c r="F13" s="51">
        <v>2311751</v>
      </c>
      <c r="G13" s="51">
        <v>2836</v>
      </c>
      <c r="H13" s="137">
        <v>0</v>
      </c>
      <c r="I13" s="51">
        <v>1642363</v>
      </c>
      <c r="J13" s="51">
        <v>5855152</v>
      </c>
      <c r="K13" s="51">
        <v>2559342</v>
      </c>
      <c r="L13" s="51">
        <v>1608607</v>
      </c>
      <c r="M13" s="51">
        <v>80</v>
      </c>
      <c r="N13" s="100" t="s">
        <v>298</v>
      </c>
    </row>
    <row r="14" spans="1:15" s="24" customFormat="1" ht="29.1" customHeight="1">
      <c r="A14" s="39" t="s">
        <v>456</v>
      </c>
      <c r="B14" s="111">
        <v>17180633</v>
      </c>
      <c r="C14" s="111">
        <v>416635</v>
      </c>
      <c r="D14" s="111">
        <v>1701</v>
      </c>
      <c r="E14" s="111">
        <v>4593589</v>
      </c>
      <c r="F14" s="111">
        <v>1762542</v>
      </c>
      <c r="G14" s="111">
        <v>511</v>
      </c>
      <c r="H14" s="111"/>
      <c r="I14" s="111">
        <v>1569380</v>
      </c>
      <c r="J14" s="111">
        <v>4628282</v>
      </c>
      <c r="K14" s="111">
        <v>2941052</v>
      </c>
      <c r="L14" s="111">
        <v>1266885</v>
      </c>
      <c r="M14" s="111">
        <v>56</v>
      </c>
      <c r="N14" s="40" t="s">
        <v>456</v>
      </c>
    </row>
    <row r="15" spans="1:15" s="15" customFormat="1" ht="22.15" customHeight="1">
      <c r="A15" s="36"/>
      <c r="B15" s="51"/>
      <c r="C15" s="51"/>
      <c r="D15" s="51"/>
      <c r="E15" s="51"/>
      <c r="F15" s="51"/>
      <c r="G15" s="51"/>
      <c r="H15" s="36"/>
      <c r="I15" s="51"/>
      <c r="J15" s="51"/>
      <c r="K15" s="51"/>
      <c r="L15" s="51"/>
      <c r="M15" s="51"/>
      <c r="N15" s="100"/>
    </row>
    <row r="16" spans="1:15" s="15" customFormat="1" ht="27.95" customHeight="1">
      <c r="A16" s="155" t="s">
        <v>104</v>
      </c>
      <c r="B16" s="355">
        <v>1412890</v>
      </c>
      <c r="C16" s="320">
        <v>36842</v>
      </c>
      <c r="D16" s="320">
        <v>191</v>
      </c>
      <c r="E16" s="320">
        <v>357582</v>
      </c>
      <c r="F16" s="320">
        <v>159106</v>
      </c>
      <c r="G16" s="320">
        <v>22</v>
      </c>
      <c r="H16" s="16" t="s">
        <v>314</v>
      </c>
      <c r="I16" s="320">
        <v>142163</v>
      </c>
      <c r="J16" s="320">
        <v>395130</v>
      </c>
      <c r="K16" s="320">
        <v>213097</v>
      </c>
      <c r="L16" s="320">
        <v>108757</v>
      </c>
      <c r="M16" s="320">
        <v>1</v>
      </c>
      <c r="N16" s="38" t="s">
        <v>105</v>
      </c>
      <c r="O16" s="319"/>
    </row>
    <row r="17" spans="1:16" s="15" customFormat="1" ht="27.95" customHeight="1">
      <c r="A17" s="155" t="s">
        <v>106</v>
      </c>
      <c r="B17" s="355">
        <v>1441161</v>
      </c>
      <c r="C17" s="320">
        <v>37388</v>
      </c>
      <c r="D17" s="320">
        <v>216</v>
      </c>
      <c r="E17" s="320">
        <v>440966</v>
      </c>
      <c r="F17" s="320">
        <v>99983</v>
      </c>
      <c r="G17" s="320">
        <v>3</v>
      </c>
      <c r="H17" s="16" t="s">
        <v>315</v>
      </c>
      <c r="I17" s="320">
        <v>138679</v>
      </c>
      <c r="J17" s="320">
        <v>384379</v>
      </c>
      <c r="K17" s="320">
        <v>243027</v>
      </c>
      <c r="L17" s="320">
        <v>96520</v>
      </c>
      <c r="M17" s="320">
        <v>0</v>
      </c>
      <c r="N17" s="38" t="s">
        <v>107</v>
      </c>
      <c r="O17" s="319"/>
      <c r="P17" s="350"/>
    </row>
    <row r="18" spans="1:16" s="15" customFormat="1" ht="27.95" customHeight="1">
      <c r="A18" s="155" t="s">
        <v>108</v>
      </c>
      <c r="B18" s="355">
        <v>1495604</v>
      </c>
      <c r="C18" s="320">
        <v>39696</v>
      </c>
      <c r="D18" s="320">
        <v>108</v>
      </c>
      <c r="E18" s="320">
        <v>332381</v>
      </c>
      <c r="F18" s="320">
        <v>199153</v>
      </c>
      <c r="G18" s="320">
        <v>13</v>
      </c>
      <c r="H18" s="16" t="s">
        <v>316</v>
      </c>
      <c r="I18" s="320">
        <v>132107</v>
      </c>
      <c r="J18" s="320">
        <v>421969</v>
      </c>
      <c r="K18" s="320">
        <v>266213</v>
      </c>
      <c r="L18" s="320">
        <v>103959</v>
      </c>
      <c r="M18" s="320">
        <v>5</v>
      </c>
      <c r="N18" s="38" t="s">
        <v>109</v>
      </c>
      <c r="O18" s="319"/>
      <c r="P18" s="350"/>
    </row>
    <row r="19" spans="1:16" s="15" customFormat="1" ht="27.95" customHeight="1">
      <c r="A19" s="155" t="s">
        <v>110</v>
      </c>
      <c r="B19" s="355">
        <v>1496916</v>
      </c>
      <c r="C19" s="320">
        <v>30485</v>
      </c>
      <c r="D19" s="320">
        <v>16</v>
      </c>
      <c r="E19" s="320">
        <v>422172</v>
      </c>
      <c r="F19" s="320">
        <v>165347</v>
      </c>
      <c r="G19" s="320">
        <v>14</v>
      </c>
      <c r="H19" s="16" t="s">
        <v>317</v>
      </c>
      <c r="I19" s="320">
        <v>143599</v>
      </c>
      <c r="J19" s="320">
        <v>371294</v>
      </c>
      <c r="K19" s="320">
        <v>273259</v>
      </c>
      <c r="L19" s="320">
        <v>90710</v>
      </c>
      <c r="M19" s="320">
        <v>20</v>
      </c>
      <c r="N19" s="38" t="s">
        <v>111</v>
      </c>
      <c r="O19" s="319"/>
      <c r="P19" s="350"/>
    </row>
    <row r="20" spans="1:16" s="15" customFormat="1" ht="27.95" customHeight="1">
      <c r="A20" s="155" t="s">
        <v>112</v>
      </c>
      <c r="B20" s="355">
        <v>1511387</v>
      </c>
      <c r="C20" s="320">
        <v>35176</v>
      </c>
      <c r="D20" s="320">
        <v>191</v>
      </c>
      <c r="E20" s="320">
        <v>365765</v>
      </c>
      <c r="F20" s="320">
        <v>150842</v>
      </c>
      <c r="G20" s="320">
        <v>167</v>
      </c>
      <c r="H20" s="157" t="s">
        <v>318</v>
      </c>
      <c r="I20" s="320">
        <v>134939</v>
      </c>
      <c r="J20" s="320">
        <v>454613</v>
      </c>
      <c r="K20" s="320">
        <v>274204</v>
      </c>
      <c r="L20" s="320">
        <v>95479</v>
      </c>
      <c r="M20" s="320">
        <v>12</v>
      </c>
      <c r="N20" s="159" t="s">
        <v>132</v>
      </c>
      <c r="O20" s="319"/>
      <c r="P20" s="350"/>
    </row>
    <row r="21" spans="1:16" s="15" customFormat="1" ht="27.95" customHeight="1">
      <c r="A21" s="155" t="s">
        <v>113</v>
      </c>
      <c r="B21" s="355">
        <v>1390140</v>
      </c>
      <c r="C21" s="320">
        <v>30812</v>
      </c>
      <c r="D21" s="320">
        <v>23</v>
      </c>
      <c r="E21" s="320">
        <v>350802</v>
      </c>
      <c r="F21" s="320">
        <v>169689</v>
      </c>
      <c r="G21" s="320">
        <v>21</v>
      </c>
      <c r="H21" s="16" t="s">
        <v>319</v>
      </c>
      <c r="I21" s="320">
        <v>125024</v>
      </c>
      <c r="J21" s="320">
        <v>368398</v>
      </c>
      <c r="K21" s="320">
        <v>269692</v>
      </c>
      <c r="L21" s="320">
        <v>75680</v>
      </c>
      <c r="M21" s="320">
        <v>0</v>
      </c>
      <c r="N21" s="38" t="s">
        <v>131</v>
      </c>
      <c r="O21" s="319"/>
      <c r="P21" s="350"/>
    </row>
    <row r="22" spans="1:16" s="15" customFormat="1" ht="27.95" customHeight="1">
      <c r="A22" s="155" t="s">
        <v>114</v>
      </c>
      <c r="B22" s="355">
        <v>1448372</v>
      </c>
      <c r="C22" s="320">
        <v>42240</v>
      </c>
      <c r="D22" s="320">
        <v>394</v>
      </c>
      <c r="E22" s="320">
        <v>409461</v>
      </c>
      <c r="F22" s="320">
        <v>161633</v>
      </c>
      <c r="G22" s="320">
        <v>77</v>
      </c>
      <c r="H22" s="16" t="s">
        <v>320</v>
      </c>
      <c r="I22" s="320">
        <v>120715</v>
      </c>
      <c r="J22" s="320">
        <v>403595</v>
      </c>
      <c r="K22" s="320">
        <v>215662</v>
      </c>
      <c r="L22" s="320">
        <v>94587</v>
      </c>
      <c r="M22" s="320">
        <v>8</v>
      </c>
      <c r="N22" s="38" t="s">
        <v>133</v>
      </c>
      <c r="O22" s="319"/>
      <c r="P22" s="350"/>
    </row>
    <row r="23" spans="1:16" s="15" customFormat="1" ht="27.95" customHeight="1">
      <c r="A23" s="155" t="s">
        <v>115</v>
      </c>
      <c r="B23" s="355">
        <v>1456879</v>
      </c>
      <c r="C23" s="320">
        <v>29637</v>
      </c>
      <c r="D23" s="320">
        <v>15</v>
      </c>
      <c r="E23" s="320">
        <v>354821</v>
      </c>
      <c r="F23" s="320">
        <v>149584</v>
      </c>
      <c r="G23" s="320">
        <v>16</v>
      </c>
      <c r="H23" s="16" t="s">
        <v>321</v>
      </c>
      <c r="I23" s="320">
        <v>131047</v>
      </c>
      <c r="J23" s="320">
        <v>371914</v>
      </c>
      <c r="K23" s="320">
        <v>310237</v>
      </c>
      <c r="L23" s="320">
        <v>109608</v>
      </c>
      <c r="M23" s="320">
        <v>0</v>
      </c>
      <c r="N23" s="38" t="s">
        <v>116</v>
      </c>
      <c r="O23" s="319"/>
      <c r="P23" s="350"/>
    </row>
    <row r="24" spans="1:16" s="15" customFormat="1" ht="27.95" customHeight="1">
      <c r="A24" s="155" t="s">
        <v>117</v>
      </c>
      <c r="B24" s="355">
        <v>1317601</v>
      </c>
      <c r="C24" s="320">
        <v>32721</v>
      </c>
      <c r="D24" s="320">
        <v>1</v>
      </c>
      <c r="E24" s="320">
        <v>353324</v>
      </c>
      <c r="F24" s="320">
        <v>110856</v>
      </c>
      <c r="G24" s="320">
        <v>99</v>
      </c>
      <c r="H24" s="16" t="s">
        <v>322</v>
      </c>
      <c r="I24" s="320">
        <v>116956</v>
      </c>
      <c r="J24" s="320">
        <v>359788</v>
      </c>
      <c r="K24" s="320">
        <v>242840</v>
      </c>
      <c r="L24" s="320">
        <v>101016</v>
      </c>
      <c r="M24" s="320">
        <v>0</v>
      </c>
      <c r="N24" s="38" t="s">
        <v>134</v>
      </c>
      <c r="O24" s="319"/>
      <c r="P24" s="350"/>
    </row>
    <row r="25" spans="1:16" s="15" customFormat="1" ht="27.95" customHeight="1">
      <c r="A25" s="155" t="s">
        <v>118</v>
      </c>
      <c r="B25" s="355">
        <v>1481326</v>
      </c>
      <c r="C25" s="320">
        <v>34682</v>
      </c>
      <c r="D25" s="320">
        <v>501</v>
      </c>
      <c r="E25" s="320">
        <v>440582</v>
      </c>
      <c r="F25" s="320">
        <v>144869</v>
      </c>
      <c r="G25" s="320">
        <v>0</v>
      </c>
      <c r="H25" s="16" t="s">
        <v>323</v>
      </c>
      <c r="I25" s="320">
        <v>131187</v>
      </c>
      <c r="J25" s="320">
        <v>355631</v>
      </c>
      <c r="K25" s="320">
        <v>243058</v>
      </c>
      <c r="L25" s="320">
        <v>130816</v>
      </c>
      <c r="M25" s="320">
        <v>0</v>
      </c>
      <c r="N25" s="38" t="s">
        <v>119</v>
      </c>
      <c r="O25" s="319"/>
      <c r="P25" s="350"/>
    </row>
    <row r="26" spans="1:16" s="15" customFormat="1" ht="27.95" customHeight="1">
      <c r="A26" s="155" t="s">
        <v>120</v>
      </c>
      <c r="B26" s="355">
        <v>1376891</v>
      </c>
      <c r="C26" s="320">
        <v>31208</v>
      </c>
      <c r="D26" s="320">
        <v>43</v>
      </c>
      <c r="E26" s="320">
        <v>400103</v>
      </c>
      <c r="F26" s="320">
        <v>138657</v>
      </c>
      <c r="G26" s="320">
        <v>10</v>
      </c>
      <c r="H26" s="16" t="s">
        <v>324</v>
      </c>
      <c r="I26" s="320">
        <v>125659</v>
      </c>
      <c r="J26" s="320">
        <v>356961</v>
      </c>
      <c r="K26" s="320">
        <v>194402</v>
      </c>
      <c r="L26" s="320">
        <v>129849</v>
      </c>
      <c r="M26" s="320">
        <v>1</v>
      </c>
      <c r="N26" s="38" t="s">
        <v>121</v>
      </c>
      <c r="O26" s="319"/>
      <c r="P26" s="350"/>
    </row>
    <row r="27" spans="1:16" s="15" customFormat="1" ht="27.95" customHeight="1" thickBot="1">
      <c r="A27" s="156" t="s">
        <v>122</v>
      </c>
      <c r="B27" s="356">
        <v>1351464</v>
      </c>
      <c r="C27" s="322">
        <v>35749</v>
      </c>
      <c r="D27" s="322">
        <v>2</v>
      </c>
      <c r="E27" s="322">
        <v>365628</v>
      </c>
      <c r="F27" s="322">
        <v>112825</v>
      </c>
      <c r="G27" s="322">
        <v>68</v>
      </c>
      <c r="H27" s="158" t="s">
        <v>325</v>
      </c>
      <c r="I27" s="322">
        <v>127307</v>
      </c>
      <c r="J27" s="322">
        <v>384610</v>
      </c>
      <c r="K27" s="322">
        <v>195361</v>
      </c>
      <c r="L27" s="322">
        <v>129905</v>
      </c>
      <c r="M27" s="322">
        <v>9</v>
      </c>
      <c r="N27" s="42" t="s">
        <v>123</v>
      </c>
      <c r="O27" s="352"/>
      <c r="P27" s="350"/>
    </row>
    <row r="28" spans="1:16" s="225" customFormat="1" ht="11.1" customHeight="1">
      <c r="A28" s="360" t="s">
        <v>521</v>
      </c>
      <c r="B28" s="319"/>
      <c r="C28" s="327"/>
      <c r="D28" s="327"/>
      <c r="E28" s="327"/>
      <c r="F28" s="284"/>
      <c r="G28" s="326"/>
      <c r="H28" s="278" t="s">
        <v>326</v>
      </c>
      <c r="I28" s="288"/>
      <c r="J28" s="288"/>
      <c r="K28" s="288"/>
      <c r="L28" s="327"/>
      <c r="M28" s="326"/>
      <c r="N28" s="286" t="s">
        <v>448</v>
      </c>
    </row>
    <row r="29" spans="1:16" s="225" customFormat="1" ht="11.1" customHeight="1">
      <c r="A29" s="360" t="s">
        <v>574</v>
      </c>
      <c r="B29" s="319"/>
      <c r="C29" s="327"/>
      <c r="D29" s="327"/>
      <c r="E29" s="327"/>
      <c r="F29" s="284"/>
      <c r="G29" s="327"/>
      <c r="H29" s="278" t="s">
        <v>327</v>
      </c>
      <c r="I29" s="288"/>
      <c r="J29" s="288"/>
      <c r="K29" s="288"/>
      <c r="L29" s="327"/>
      <c r="M29" s="327"/>
      <c r="N29" s="278"/>
    </row>
    <row r="30" spans="1:16" s="15" customFormat="1" ht="11.25">
      <c r="A30" s="43"/>
      <c r="B30" s="68"/>
      <c r="H30" s="43"/>
      <c r="N30" s="43"/>
    </row>
    <row r="31" spans="1:16" s="15" customFormat="1" ht="11.25">
      <c r="A31" s="43"/>
      <c r="B31" s="68"/>
      <c r="C31" s="69"/>
      <c r="D31" s="69"/>
      <c r="E31" s="69"/>
      <c r="F31" s="69"/>
      <c r="G31" s="69"/>
      <c r="H31" s="43"/>
      <c r="I31" s="69"/>
      <c r="J31" s="69"/>
      <c r="K31" s="69"/>
      <c r="L31" s="69"/>
      <c r="M31" s="69"/>
      <c r="N31" s="43"/>
    </row>
    <row r="32" spans="1:16" s="15" customFormat="1" ht="11.25">
      <c r="A32" s="43"/>
      <c r="B32" s="43"/>
      <c r="H32" s="43"/>
      <c r="L32" s="15" t="s">
        <v>11</v>
      </c>
      <c r="N32" s="43"/>
    </row>
    <row r="33" spans="1:14" s="15" customFormat="1" ht="11.25">
      <c r="A33" s="43"/>
      <c r="B33" s="43"/>
      <c r="H33" s="43"/>
      <c r="N33" s="43"/>
    </row>
    <row r="34" spans="1:14" s="15" customFormat="1" ht="11.25">
      <c r="A34" s="43"/>
      <c r="B34" s="43"/>
      <c r="H34" s="43"/>
      <c r="N34" s="43"/>
    </row>
    <row r="35" spans="1:14" s="15" customFormat="1" ht="11.25">
      <c r="A35" s="43"/>
      <c r="B35" s="43"/>
      <c r="H35" s="43"/>
      <c r="N35" s="43"/>
    </row>
    <row r="36" spans="1:14" s="15" customFormat="1" ht="11.25">
      <c r="A36" s="43"/>
      <c r="B36" s="43"/>
      <c r="H36" s="43"/>
      <c r="N36" s="43"/>
    </row>
    <row r="37" spans="1:14" s="15" customFormat="1" ht="11.25">
      <c r="A37" s="43"/>
      <c r="B37" s="43"/>
      <c r="H37" s="43"/>
      <c r="N37" s="43"/>
    </row>
    <row r="38" spans="1:14" s="15" customFormat="1" ht="11.25">
      <c r="A38" s="43"/>
      <c r="B38" s="43"/>
      <c r="H38" s="43"/>
      <c r="N38" s="43"/>
    </row>
    <row r="39" spans="1:14" s="15" customFormat="1" ht="11.25">
      <c r="A39" s="43"/>
      <c r="B39" s="43"/>
      <c r="H39" s="43"/>
      <c r="N39" s="43"/>
    </row>
    <row r="40" spans="1:14" s="15" customFormat="1" ht="11.25">
      <c r="A40" s="43"/>
      <c r="B40" s="43"/>
      <c r="H40" s="43"/>
      <c r="N40" s="43"/>
    </row>
    <row r="41" spans="1:14" s="15" customFormat="1" ht="11.25">
      <c r="A41" s="43"/>
      <c r="B41" s="43"/>
      <c r="H41" s="43"/>
      <c r="N41" s="43"/>
    </row>
    <row r="42" spans="1:14" s="15" customFormat="1" ht="11.25">
      <c r="A42" s="43"/>
      <c r="B42" s="43"/>
      <c r="H42" s="43"/>
      <c r="N42" s="43"/>
    </row>
    <row r="43" spans="1:14" s="15" customFormat="1" ht="11.25">
      <c r="A43" s="43"/>
      <c r="B43" s="43"/>
      <c r="H43" s="43"/>
      <c r="N43" s="43"/>
    </row>
    <row r="44" spans="1:14" s="15" customFormat="1" ht="11.25">
      <c r="A44" s="43"/>
      <c r="B44" s="43"/>
      <c r="H44" s="43"/>
      <c r="N44" s="43"/>
    </row>
    <row r="45" spans="1:14" s="15" customFormat="1" ht="11.25">
      <c r="A45" s="43"/>
      <c r="B45" s="43"/>
      <c r="H45" s="43"/>
      <c r="N45" s="43"/>
    </row>
    <row r="46" spans="1:14" s="15" customFormat="1" ht="11.25">
      <c r="A46" s="43"/>
      <c r="B46" s="43"/>
      <c r="H46" s="43"/>
      <c r="N46" s="43"/>
    </row>
    <row r="47" spans="1:14" s="15" customFormat="1" ht="11.25">
      <c r="A47" s="43"/>
      <c r="B47" s="43"/>
      <c r="H47" s="43"/>
      <c r="N47" s="43"/>
    </row>
    <row r="48" spans="1:14" s="15" customFormat="1" ht="11.25">
      <c r="A48" s="43"/>
      <c r="B48" s="43"/>
      <c r="H48" s="43"/>
      <c r="N48" s="43"/>
    </row>
    <row r="49" spans="1:14" s="15" customFormat="1" ht="11.25">
      <c r="A49" s="43"/>
      <c r="B49" s="43"/>
      <c r="H49" s="43"/>
      <c r="N49" s="43"/>
    </row>
    <row r="50" spans="1:14" s="15" customFormat="1" ht="11.25">
      <c r="A50" s="43"/>
      <c r="B50" s="43"/>
      <c r="H50" s="43"/>
      <c r="N50" s="43"/>
    </row>
    <row r="51" spans="1:14" s="15" customFormat="1" ht="11.25">
      <c r="A51" s="43"/>
      <c r="B51" s="43"/>
      <c r="H51" s="43"/>
      <c r="N51" s="43"/>
    </row>
    <row r="52" spans="1:14" s="15" customFormat="1" ht="11.25">
      <c r="A52" s="43"/>
      <c r="B52" s="43"/>
      <c r="H52" s="43"/>
      <c r="N52" s="43"/>
    </row>
    <row r="53" spans="1:14" s="15" customFormat="1" ht="11.25">
      <c r="A53" s="43"/>
      <c r="B53" s="43"/>
      <c r="H53" s="43"/>
      <c r="N53" s="43"/>
    </row>
    <row r="54" spans="1:14" s="15" customFormat="1" ht="11.25">
      <c r="A54" s="43"/>
      <c r="B54" s="43"/>
      <c r="H54" s="43"/>
      <c r="N54" s="43"/>
    </row>
    <row r="55" spans="1:14" s="15" customFormat="1" ht="11.25">
      <c r="A55" s="43"/>
      <c r="B55" s="43"/>
      <c r="H55" s="43"/>
      <c r="N55" s="43"/>
    </row>
    <row r="56" spans="1:14" s="15" customFormat="1" ht="11.25">
      <c r="A56" s="43"/>
      <c r="B56" s="43"/>
      <c r="H56" s="43"/>
      <c r="N56" s="43"/>
    </row>
    <row r="57" spans="1:14" s="15" customFormat="1" ht="11.25">
      <c r="A57" s="43"/>
      <c r="B57" s="43"/>
      <c r="H57" s="43"/>
      <c r="N57" s="43"/>
    </row>
    <row r="58" spans="1:14" s="15" customFormat="1" ht="11.25">
      <c r="A58" s="43"/>
      <c r="B58" s="43"/>
      <c r="H58" s="43"/>
      <c r="N58" s="43"/>
    </row>
    <row r="59" spans="1:14" s="15" customFormat="1" ht="11.25">
      <c r="A59" s="43"/>
      <c r="B59" s="43"/>
      <c r="H59" s="43"/>
      <c r="N59" s="43"/>
    </row>
    <row r="60" spans="1:14" s="15" customFormat="1" ht="11.25">
      <c r="A60" s="43"/>
      <c r="B60" s="43"/>
      <c r="H60" s="43"/>
      <c r="N60" s="43"/>
    </row>
    <row r="61" spans="1:14" s="15" customFormat="1" ht="11.25">
      <c r="A61" s="43"/>
      <c r="B61" s="43"/>
      <c r="H61" s="43"/>
      <c r="N61" s="43"/>
    </row>
    <row r="62" spans="1:14" s="15" customFormat="1" ht="11.25">
      <c r="A62" s="43"/>
      <c r="B62" s="43"/>
      <c r="H62" s="43"/>
      <c r="N62" s="43"/>
    </row>
    <row r="63" spans="1:14" s="15" customFormat="1" ht="11.25">
      <c r="A63" s="43"/>
      <c r="B63" s="43"/>
      <c r="H63" s="43"/>
      <c r="N63" s="43"/>
    </row>
    <row r="64" spans="1:14" s="15" customFormat="1" ht="11.25">
      <c r="A64" s="43"/>
      <c r="B64" s="43"/>
      <c r="H64" s="43"/>
      <c r="N64" s="43"/>
    </row>
    <row r="65" spans="1:14" s="15" customFormat="1" ht="11.25">
      <c r="A65" s="43"/>
      <c r="B65" s="43"/>
      <c r="H65" s="43"/>
      <c r="N65" s="43"/>
    </row>
    <row r="66" spans="1:14" s="15" customFormat="1" ht="11.25">
      <c r="A66" s="43"/>
      <c r="B66" s="43"/>
      <c r="H66" s="43"/>
      <c r="N66" s="43"/>
    </row>
    <row r="67" spans="1:14" s="15" customFormat="1" ht="11.25">
      <c r="A67" s="43"/>
      <c r="B67" s="43"/>
      <c r="H67" s="43"/>
      <c r="N67" s="43"/>
    </row>
    <row r="68" spans="1:14" s="15" customFormat="1" ht="11.25">
      <c r="A68" s="43"/>
      <c r="B68" s="43"/>
      <c r="H68" s="43"/>
      <c r="N68" s="43"/>
    </row>
    <row r="69" spans="1:14" s="15" customFormat="1" ht="11.25">
      <c r="A69" s="43"/>
      <c r="B69" s="43"/>
      <c r="H69" s="43"/>
      <c r="N69" s="43"/>
    </row>
    <row r="70" spans="1:14" s="15" customFormat="1" ht="11.25">
      <c r="A70" s="43"/>
      <c r="B70" s="43"/>
      <c r="H70" s="43"/>
      <c r="N70" s="43"/>
    </row>
    <row r="71" spans="1:14" s="15" customFormat="1" ht="11.25">
      <c r="A71" s="43"/>
      <c r="B71" s="43"/>
      <c r="H71" s="43"/>
      <c r="N71" s="43"/>
    </row>
    <row r="72" spans="1:14" s="15" customFormat="1" ht="11.25">
      <c r="A72" s="43"/>
      <c r="B72" s="43"/>
      <c r="H72" s="43"/>
      <c r="N72" s="43"/>
    </row>
    <row r="73" spans="1:14" s="15" customFormat="1" ht="11.25">
      <c r="A73" s="43"/>
      <c r="B73" s="43"/>
      <c r="H73" s="43"/>
      <c r="N73" s="43"/>
    </row>
    <row r="74" spans="1:14" s="15" customFormat="1" ht="11.25">
      <c r="A74" s="43"/>
      <c r="B74" s="43"/>
      <c r="H74" s="43"/>
      <c r="N74" s="43"/>
    </row>
    <row r="75" spans="1:14" s="15" customFormat="1" ht="11.25">
      <c r="A75" s="43"/>
      <c r="B75" s="43"/>
      <c r="H75" s="43"/>
      <c r="N75" s="43"/>
    </row>
    <row r="76" spans="1:14" s="15" customFormat="1" ht="11.25">
      <c r="A76" s="43"/>
      <c r="B76" s="43"/>
      <c r="H76" s="43"/>
      <c r="N76" s="43"/>
    </row>
    <row r="77" spans="1:14" s="15" customFormat="1" ht="11.25">
      <c r="A77" s="43"/>
      <c r="B77" s="43"/>
      <c r="H77" s="43"/>
      <c r="N77" s="43"/>
    </row>
    <row r="78" spans="1:14" s="15" customFormat="1" ht="11.25">
      <c r="A78" s="43"/>
      <c r="B78" s="43"/>
      <c r="H78" s="43"/>
      <c r="N78" s="43"/>
    </row>
    <row r="79" spans="1:14" s="15" customFormat="1" ht="11.25">
      <c r="A79" s="43"/>
      <c r="B79" s="43"/>
      <c r="H79" s="43"/>
      <c r="N79" s="43"/>
    </row>
    <row r="80" spans="1:14" s="15" customFormat="1" ht="11.25">
      <c r="A80" s="43"/>
      <c r="B80" s="43"/>
      <c r="H80" s="43"/>
      <c r="N80" s="43"/>
    </row>
    <row r="81" spans="1:14" s="15" customFormat="1" ht="11.25">
      <c r="A81" s="43"/>
      <c r="B81" s="43"/>
      <c r="H81" s="43"/>
      <c r="N81" s="43"/>
    </row>
    <row r="82" spans="1:14" s="15" customFormat="1" ht="11.25">
      <c r="A82" s="43"/>
      <c r="B82" s="43"/>
      <c r="H82" s="43"/>
      <c r="N82" s="43"/>
    </row>
    <row r="83" spans="1:14" s="15" customFormat="1" ht="11.25">
      <c r="A83" s="43"/>
      <c r="B83" s="43"/>
      <c r="H83" s="43"/>
      <c r="N83" s="43"/>
    </row>
    <row r="84" spans="1:14" s="15" customFormat="1" ht="11.25">
      <c r="A84" s="43"/>
      <c r="B84" s="43"/>
      <c r="H84" s="43"/>
      <c r="N84" s="43"/>
    </row>
    <row r="85" spans="1:14" s="15" customFormat="1" ht="11.25">
      <c r="A85" s="43"/>
      <c r="B85" s="43"/>
      <c r="H85" s="43"/>
      <c r="N85" s="43"/>
    </row>
    <row r="86" spans="1:14" s="15" customFormat="1" ht="11.25">
      <c r="A86" s="43"/>
      <c r="B86" s="43"/>
      <c r="H86" s="43"/>
      <c r="N86" s="43"/>
    </row>
    <row r="87" spans="1:14" s="15" customFormat="1" ht="11.25">
      <c r="A87" s="43"/>
      <c r="B87" s="43"/>
      <c r="H87" s="43"/>
      <c r="N87" s="43"/>
    </row>
    <row r="88" spans="1:14" s="15" customFormat="1" ht="11.25">
      <c r="A88" s="43"/>
      <c r="B88" s="43"/>
      <c r="H88" s="43"/>
      <c r="N88" s="43"/>
    </row>
    <row r="89" spans="1:14" s="15" customFormat="1" ht="11.25">
      <c r="A89" s="43"/>
      <c r="B89" s="43"/>
      <c r="H89" s="43"/>
      <c r="N89" s="43"/>
    </row>
    <row r="90" spans="1:14" s="15" customFormat="1" ht="11.25">
      <c r="A90" s="43"/>
      <c r="B90" s="43"/>
      <c r="H90" s="43"/>
      <c r="N90" s="43"/>
    </row>
    <row r="91" spans="1:14" s="15" customFormat="1" ht="11.25">
      <c r="A91" s="43"/>
      <c r="B91" s="43"/>
      <c r="H91" s="43"/>
      <c r="N91" s="43"/>
    </row>
    <row r="92" spans="1:14" s="15" customFormat="1" ht="11.25">
      <c r="A92" s="43"/>
      <c r="B92" s="43"/>
      <c r="H92" s="43"/>
      <c r="N92" s="43"/>
    </row>
    <row r="93" spans="1:14" s="15" customFormat="1" ht="11.25">
      <c r="A93" s="43"/>
      <c r="B93" s="43"/>
      <c r="H93" s="43"/>
      <c r="N93" s="43"/>
    </row>
    <row r="94" spans="1:14" s="15" customFormat="1" ht="11.25">
      <c r="A94" s="43"/>
      <c r="B94" s="43"/>
      <c r="H94" s="43"/>
      <c r="N94" s="43"/>
    </row>
    <row r="95" spans="1:14" s="15" customFormat="1" ht="11.25">
      <c r="A95" s="43"/>
      <c r="B95" s="43"/>
      <c r="H95" s="43"/>
      <c r="N95" s="43"/>
    </row>
    <row r="96" spans="1:14" s="15" customFormat="1" ht="11.25">
      <c r="A96" s="43"/>
      <c r="B96" s="43"/>
      <c r="H96" s="43"/>
      <c r="N96" s="43"/>
    </row>
    <row r="97" spans="1:14" s="15" customFormat="1" ht="11.25">
      <c r="A97" s="43"/>
      <c r="B97" s="43"/>
      <c r="H97" s="43"/>
      <c r="N97" s="43"/>
    </row>
    <row r="98" spans="1:14" s="15" customFormat="1" ht="11.25">
      <c r="A98" s="43"/>
      <c r="B98" s="43"/>
      <c r="H98" s="43"/>
      <c r="N98" s="43"/>
    </row>
    <row r="99" spans="1:14" s="15" customFormat="1" ht="11.25">
      <c r="A99" s="43"/>
      <c r="B99" s="43"/>
      <c r="H99" s="43"/>
      <c r="N99" s="43"/>
    </row>
    <row r="100" spans="1:14" s="15" customFormat="1" ht="11.25">
      <c r="A100" s="43"/>
      <c r="B100" s="43"/>
      <c r="H100" s="43"/>
      <c r="N100" s="43"/>
    </row>
    <row r="101" spans="1:14" s="15" customFormat="1" ht="11.25">
      <c r="A101" s="43"/>
      <c r="B101" s="43"/>
      <c r="H101" s="43"/>
      <c r="N101" s="43"/>
    </row>
    <row r="102" spans="1:14" s="15" customFormat="1" ht="11.25">
      <c r="A102" s="43"/>
      <c r="B102" s="43"/>
      <c r="H102" s="43"/>
      <c r="N102" s="43"/>
    </row>
    <row r="103" spans="1:14" s="15" customFormat="1" ht="11.25">
      <c r="A103" s="43"/>
      <c r="B103" s="43"/>
      <c r="H103" s="43"/>
      <c r="N103" s="43"/>
    </row>
  </sheetData>
  <sheetProtection selectLockedCells="1"/>
  <mergeCells count="20">
    <mergeCell ref="H3:N3"/>
    <mergeCell ref="D5:E5"/>
    <mergeCell ref="J5:K5"/>
    <mergeCell ref="J6:J9"/>
    <mergeCell ref="K6:K9"/>
    <mergeCell ref="L6:L9"/>
    <mergeCell ref="H4:M4"/>
    <mergeCell ref="H6:H9"/>
    <mergeCell ref="I6:I9"/>
    <mergeCell ref="A3:G3"/>
    <mergeCell ref="M6:M9"/>
    <mergeCell ref="A4:G4"/>
    <mergeCell ref="F6:F9"/>
    <mergeCell ref="G6:G9"/>
    <mergeCell ref="A6:A9"/>
    <mergeCell ref="C6:C9"/>
    <mergeCell ref="B6:B9"/>
    <mergeCell ref="D6:D9"/>
    <mergeCell ref="E6:E9"/>
    <mergeCell ref="N6:N9"/>
  </mergeCells>
  <phoneticPr fontId="5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view="pageBreakPreview" zoomScaleNormal="100" zoomScaleSheetLayoutView="100" workbookViewId="0">
      <selection activeCell="AM9" sqref="AM9"/>
    </sheetView>
  </sheetViews>
  <sheetFormatPr defaultRowHeight="14.25"/>
  <cols>
    <col min="1" max="1" width="5.5" style="67" customWidth="1"/>
    <col min="2" max="2" width="8.125" style="67" customWidth="1"/>
    <col min="3" max="3" width="8" style="67" customWidth="1"/>
    <col min="4" max="4" width="7.625" style="67" customWidth="1"/>
    <col min="5" max="6" width="7.375" style="67" customWidth="1"/>
    <col min="7" max="7" width="7.875" style="67" customWidth="1"/>
    <col min="8" max="8" width="8.125" style="67" customWidth="1"/>
    <col min="9" max="9" width="7.875" style="67" customWidth="1"/>
    <col min="10" max="10" width="7.125" style="67" customWidth="1"/>
    <col min="11" max="11" width="7.375" style="67" customWidth="1"/>
    <col min="12" max="16384" width="9" style="67"/>
  </cols>
  <sheetData>
    <row r="1" spans="1:11" s="5" customFormat="1" ht="14.1" customHeight="1">
      <c r="A1" s="86" t="s">
        <v>566</v>
      </c>
      <c r="B1" s="10"/>
      <c r="G1" s="11"/>
      <c r="H1" s="9"/>
      <c r="K1" s="11"/>
    </row>
    <row r="2" spans="1:11" s="5" customFormat="1" ht="14.1" customHeight="1">
      <c r="A2" s="86"/>
      <c r="B2" s="10"/>
      <c r="G2" s="11"/>
      <c r="H2" s="9"/>
      <c r="K2" s="11"/>
    </row>
    <row r="3" spans="1:11" s="12" customFormat="1" ht="20.100000000000001" customHeight="1">
      <c r="A3" s="753" t="s">
        <v>497</v>
      </c>
      <c r="B3" s="485"/>
      <c r="C3" s="485"/>
      <c r="D3" s="485"/>
      <c r="E3" s="485"/>
      <c r="F3" s="485"/>
      <c r="G3" s="485"/>
      <c r="H3" s="485"/>
      <c r="I3" s="485"/>
      <c r="J3" s="485"/>
      <c r="K3" s="485"/>
    </row>
    <row r="4" spans="1:11" s="14" customFormat="1" ht="24" customHeight="1">
      <c r="A4" s="745" t="s">
        <v>498</v>
      </c>
      <c r="B4" s="745"/>
      <c r="C4" s="745"/>
      <c r="D4" s="745"/>
      <c r="E4" s="745"/>
      <c r="F4" s="745"/>
      <c r="G4" s="745"/>
      <c r="H4" s="745"/>
      <c r="I4" s="745"/>
      <c r="J4" s="745"/>
      <c r="K4" s="745"/>
    </row>
    <row r="5" spans="1:11" s="15" customFormat="1" ht="18" customHeight="1" thickBot="1">
      <c r="A5" s="9" t="s">
        <v>10</v>
      </c>
      <c r="D5" s="752"/>
      <c r="E5" s="752"/>
      <c r="H5" s="9"/>
      <c r="K5" s="11" t="s">
        <v>213</v>
      </c>
    </row>
    <row r="6" spans="1:11" s="15" customFormat="1" ht="24" customHeight="1">
      <c r="A6" s="431" t="s">
        <v>234</v>
      </c>
      <c r="B6" s="755" t="s">
        <v>235</v>
      </c>
      <c r="C6" s="484"/>
      <c r="D6" s="484"/>
      <c r="E6" s="484"/>
      <c r="F6" s="474"/>
      <c r="G6" s="754" t="s">
        <v>236</v>
      </c>
      <c r="H6" s="484"/>
      <c r="I6" s="484"/>
      <c r="J6" s="484"/>
      <c r="K6" s="484"/>
    </row>
    <row r="7" spans="1:11" s="15" customFormat="1" ht="18.95" customHeight="1">
      <c r="A7" s="432"/>
      <c r="B7" s="87"/>
      <c r="C7" s="756" t="s">
        <v>237</v>
      </c>
      <c r="D7" s="756" t="s">
        <v>238</v>
      </c>
      <c r="E7" s="756" t="s">
        <v>239</v>
      </c>
      <c r="F7" s="756" t="s">
        <v>240</v>
      </c>
      <c r="G7" s="17"/>
      <c r="H7" s="756" t="s">
        <v>241</v>
      </c>
      <c r="I7" s="756" t="s">
        <v>238</v>
      </c>
      <c r="J7" s="756" t="s">
        <v>239</v>
      </c>
      <c r="K7" s="759" t="s">
        <v>240</v>
      </c>
    </row>
    <row r="8" spans="1:11" s="15" customFormat="1" ht="18.95" customHeight="1">
      <c r="A8" s="432"/>
      <c r="B8" s="87"/>
      <c r="C8" s="757"/>
      <c r="D8" s="757"/>
      <c r="E8" s="757"/>
      <c r="F8" s="757"/>
      <c r="G8" s="17"/>
      <c r="H8" s="757"/>
      <c r="I8" s="757"/>
      <c r="J8" s="757"/>
      <c r="K8" s="760"/>
    </row>
    <row r="9" spans="1:11" s="15" customFormat="1" ht="18.95" customHeight="1">
      <c r="A9" s="433"/>
      <c r="B9" s="88"/>
      <c r="C9" s="758"/>
      <c r="D9" s="758"/>
      <c r="E9" s="758"/>
      <c r="F9" s="758"/>
      <c r="G9" s="18"/>
      <c r="H9" s="758"/>
      <c r="I9" s="758"/>
      <c r="J9" s="758"/>
      <c r="K9" s="761"/>
    </row>
    <row r="10" spans="1:11" s="89" customFormat="1" ht="99.95" customHeight="1">
      <c r="A10" s="36" t="s">
        <v>22</v>
      </c>
      <c r="B10" s="90">
        <v>150536</v>
      </c>
      <c r="C10" s="90">
        <v>104145</v>
      </c>
      <c r="D10" s="90">
        <v>3843</v>
      </c>
      <c r="E10" s="90">
        <v>1291</v>
      </c>
      <c r="F10" s="90">
        <v>41257</v>
      </c>
      <c r="G10" s="90">
        <v>392742</v>
      </c>
      <c r="H10" s="90">
        <v>275177</v>
      </c>
      <c r="I10" s="90">
        <v>78030</v>
      </c>
      <c r="J10" s="90">
        <v>25774</v>
      </c>
      <c r="K10" s="90">
        <v>13761</v>
      </c>
    </row>
    <row r="11" spans="1:11" s="89" customFormat="1" ht="99.95" customHeight="1">
      <c r="A11" s="36" t="s">
        <v>23</v>
      </c>
      <c r="B11" s="90">
        <v>184728</v>
      </c>
      <c r="C11" s="90">
        <v>118959</v>
      </c>
      <c r="D11" s="90">
        <v>3897</v>
      </c>
      <c r="E11" s="90">
        <v>1560</v>
      </c>
      <c r="F11" s="90">
        <v>60312</v>
      </c>
      <c r="G11" s="90">
        <v>457269</v>
      </c>
      <c r="H11" s="90">
        <v>321332</v>
      </c>
      <c r="I11" s="90">
        <v>83576</v>
      </c>
      <c r="J11" s="90">
        <v>27782</v>
      </c>
      <c r="K11" s="90">
        <v>24579</v>
      </c>
    </row>
    <row r="12" spans="1:11" s="89" customFormat="1" ht="99.95" customHeight="1">
      <c r="A12" s="36" t="s">
        <v>187</v>
      </c>
      <c r="B12" s="90">
        <v>209956</v>
      </c>
      <c r="C12" s="90">
        <v>135512</v>
      </c>
      <c r="D12" s="90">
        <v>5300</v>
      </c>
      <c r="E12" s="90">
        <v>1460</v>
      </c>
      <c r="F12" s="90">
        <v>67684</v>
      </c>
      <c r="G12" s="90">
        <v>574799</v>
      </c>
      <c r="H12" s="90">
        <v>377285</v>
      </c>
      <c r="I12" s="90">
        <v>127718</v>
      </c>
      <c r="J12" s="90">
        <v>38124</v>
      </c>
      <c r="K12" s="90">
        <v>31672</v>
      </c>
    </row>
    <row r="13" spans="1:11" s="89" customFormat="1" ht="99.95" customHeight="1">
      <c r="A13" s="36" t="s">
        <v>298</v>
      </c>
      <c r="B13" s="90">
        <v>227700</v>
      </c>
      <c r="C13" s="90">
        <v>159276</v>
      </c>
      <c r="D13" s="90">
        <v>2380</v>
      </c>
      <c r="E13" s="90">
        <v>1249</v>
      </c>
      <c r="F13" s="90">
        <v>64795</v>
      </c>
      <c r="G13" s="90">
        <v>546035</v>
      </c>
      <c r="H13" s="90">
        <v>370853</v>
      </c>
      <c r="I13" s="90">
        <v>100708</v>
      </c>
      <c r="J13" s="90">
        <v>38513</v>
      </c>
      <c r="K13" s="90">
        <v>35961</v>
      </c>
    </row>
    <row r="14" spans="1:11" s="89" customFormat="1" ht="99.95" customHeight="1" thickBot="1">
      <c r="A14" s="91" t="s">
        <v>490</v>
      </c>
      <c r="B14" s="328">
        <f>SUM(C14:F14)</f>
        <v>264038</v>
      </c>
      <c r="C14" s="328">
        <v>191983</v>
      </c>
      <c r="D14" s="328">
        <v>1122</v>
      </c>
      <c r="E14" s="328">
        <v>1339</v>
      </c>
      <c r="F14" s="328">
        <v>69594</v>
      </c>
      <c r="G14" s="328">
        <f>SUM(H14:K14)</f>
        <v>527338</v>
      </c>
      <c r="H14" s="328">
        <v>376745</v>
      </c>
      <c r="I14" s="328">
        <v>70271</v>
      </c>
      <c r="J14" s="328">
        <v>42154</v>
      </c>
      <c r="K14" s="328">
        <v>38168</v>
      </c>
    </row>
    <row r="15" spans="1:11" s="154" customFormat="1" ht="12" customHeight="1">
      <c r="A15" s="329" t="s">
        <v>522</v>
      </c>
      <c r="B15" s="329"/>
      <c r="C15" s="329"/>
      <c r="D15" s="329"/>
      <c r="E15" s="330"/>
      <c r="F15" s="330"/>
      <c r="G15" s="330"/>
      <c r="H15" s="331"/>
      <c r="I15" s="331"/>
      <c r="J15" s="331"/>
      <c r="K15" s="331" t="s">
        <v>447</v>
      </c>
    </row>
    <row r="16" spans="1:11">
      <c r="A16" s="93"/>
      <c r="B16" s="93"/>
      <c r="C16" s="93"/>
      <c r="D16" s="93"/>
      <c r="E16" s="93"/>
      <c r="F16" s="93"/>
      <c r="G16" s="93"/>
      <c r="H16" s="93"/>
      <c r="I16" s="93"/>
      <c r="J16" s="93"/>
      <c r="K16" s="93"/>
    </row>
  </sheetData>
  <sheetProtection selectLockedCells="1"/>
  <mergeCells count="14">
    <mergeCell ref="A3:K3"/>
    <mergeCell ref="A4:K4"/>
    <mergeCell ref="G6:K6"/>
    <mergeCell ref="A6:A9"/>
    <mergeCell ref="B6:F6"/>
    <mergeCell ref="C7:C9"/>
    <mergeCell ref="D7:D9"/>
    <mergeCell ref="E7:E9"/>
    <mergeCell ref="K7:K9"/>
    <mergeCell ref="F7:F9"/>
    <mergeCell ref="H7:H9"/>
    <mergeCell ref="I7:I9"/>
    <mergeCell ref="J7:J9"/>
    <mergeCell ref="D5:E5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view="pageBreakPreview" zoomScaleNormal="100" zoomScaleSheetLayoutView="100" workbookViewId="0">
      <selection activeCell="AM9" sqref="AM9"/>
    </sheetView>
  </sheetViews>
  <sheetFormatPr defaultRowHeight="14.25"/>
  <cols>
    <col min="1" max="1" width="5.625" style="30" customWidth="1"/>
    <col min="2" max="2" width="7.375" style="5" customWidth="1"/>
    <col min="3" max="3" width="13.375" style="10" customWidth="1"/>
    <col min="4" max="4" width="13.875" style="5" customWidth="1"/>
    <col min="5" max="5" width="14.125" style="5" customWidth="1"/>
    <col min="6" max="6" width="13.875" style="5" customWidth="1"/>
    <col min="7" max="7" width="14" style="5" customWidth="1"/>
    <col min="8" max="16384" width="9" style="5"/>
  </cols>
  <sheetData>
    <row r="1" spans="1:7" ht="14.1" customHeight="1">
      <c r="A1" s="86"/>
      <c r="G1" s="11" t="s">
        <v>567</v>
      </c>
    </row>
    <row r="2" spans="1:7" ht="14.1" customHeight="1">
      <c r="A2" s="86"/>
      <c r="G2" s="11"/>
    </row>
    <row r="3" spans="1:7" s="12" customFormat="1" ht="20.100000000000001" customHeight="1">
      <c r="A3" s="485" t="s">
        <v>496</v>
      </c>
      <c r="B3" s="485"/>
      <c r="C3" s="485"/>
      <c r="D3" s="485"/>
      <c r="E3" s="485"/>
      <c r="F3" s="485"/>
      <c r="G3" s="485"/>
    </row>
    <row r="4" spans="1:7" s="14" customFormat="1" ht="24" customHeight="1">
      <c r="A4" s="737" t="s">
        <v>495</v>
      </c>
      <c r="B4" s="737"/>
      <c r="C4" s="737"/>
      <c r="D4" s="737"/>
      <c r="E4" s="737"/>
      <c r="F4" s="737"/>
      <c r="G4" s="737"/>
    </row>
    <row r="5" spans="1:7" s="9" customFormat="1" ht="18" customHeight="1" thickBot="1">
      <c r="A5" s="9" t="s">
        <v>189</v>
      </c>
      <c r="G5" s="11" t="s">
        <v>190</v>
      </c>
    </row>
    <row r="6" spans="1:7" s="15" customFormat="1" ht="12.95" customHeight="1">
      <c r="A6" s="454" t="s">
        <v>399</v>
      </c>
      <c r="B6" s="455"/>
      <c r="C6" s="770" t="s">
        <v>400</v>
      </c>
      <c r="D6" s="773" t="s">
        <v>401</v>
      </c>
      <c r="E6" s="773" t="s">
        <v>402</v>
      </c>
      <c r="F6" s="773" t="s">
        <v>403</v>
      </c>
      <c r="G6" s="767" t="s">
        <v>404</v>
      </c>
    </row>
    <row r="7" spans="1:7" s="15" customFormat="1" ht="12.95" customHeight="1">
      <c r="A7" s="456"/>
      <c r="B7" s="457"/>
      <c r="C7" s="771"/>
      <c r="D7" s="774"/>
      <c r="E7" s="774"/>
      <c r="F7" s="774"/>
      <c r="G7" s="768"/>
    </row>
    <row r="8" spans="1:7" s="15" customFormat="1" ht="12.95" customHeight="1">
      <c r="A8" s="456"/>
      <c r="B8" s="457"/>
      <c r="C8" s="771"/>
      <c r="D8" s="774"/>
      <c r="E8" s="774"/>
      <c r="F8" s="774"/>
      <c r="G8" s="768"/>
    </row>
    <row r="9" spans="1:7" s="15" customFormat="1" ht="12.95" customHeight="1">
      <c r="A9" s="458"/>
      <c r="B9" s="459"/>
      <c r="C9" s="772"/>
      <c r="D9" s="775"/>
      <c r="E9" s="775"/>
      <c r="F9" s="775"/>
      <c r="G9" s="769"/>
    </row>
    <row r="10" spans="1:7" s="94" customFormat="1" ht="35.1" customHeight="1">
      <c r="A10" s="778" t="s">
        <v>22</v>
      </c>
      <c r="B10" s="779"/>
      <c r="C10" s="51">
        <v>73</v>
      </c>
      <c r="D10" s="51">
        <v>430</v>
      </c>
      <c r="E10" s="51">
        <v>39</v>
      </c>
      <c r="F10" s="51">
        <v>3082</v>
      </c>
      <c r="G10" s="21">
        <v>10024166</v>
      </c>
    </row>
    <row r="11" spans="1:7" s="94" customFormat="1" ht="35.1" customHeight="1">
      <c r="A11" s="778" t="s">
        <v>23</v>
      </c>
      <c r="B11" s="779"/>
      <c r="C11" s="51">
        <v>70</v>
      </c>
      <c r="D11" s="51">
        <v>458</v>
      </c>
      <c r="E11" s="51">
        <v>42</v>
      </c>
      <c r="F11" s="51">
        <v>3803</v>
      </c>
      <c r="G11" s="21">
        <v>9873948</v>
      </c>
    </row>
    <row r="12" spans="1:7" s="94" customFormat="1" ht="35.1" customHeight="1">
      <c r="A12" s="778" t="s">
        <v>187</v>
      </c>
      <c r="B12" s="779"/>
      <c r="C12" s="51">
        <v>74</v>
      </c>
      <c r="D12" s="51">
        <v>460</v>
      </c>
      <c r="E12" s="51">
        <v>31</v>
      </c>
      <c r="F12" s="51">
        <v>3617</v>
      </c>
      <c r="G12" s="21">
        <v>12415859</v>
      </c>
    </row>
    <row r="13" spans="1:7" s="94" customFormat="1" ht="35.1" customHeight="1">
      <c r="A13" s="778" t="s">
        <v>298</v>
      </c>
      <c r="B13" s="779"/>
      <c r="C13" s="51">
        <v>80</v>
      </c>
      <c r="D13" s="51">
        <v>483</v>
      </c>
      <c r="E13" s="51">
        <v>34</v>
      </c>
      <c r="F13" s="51">
        <v>4055</v>
      </c>
      <c r="G13" s="21">
        <v>16953523</v>
      </c>
    </row>
    <row r="14" spans="1:7" s="94" customFormat="1" ht="35.1" customHeight="1">
      <c r="A14" s="776" t="s">
        <v>491</v>
      </c>
      <c r="B14" s="777"/>
      <c r="C14" s="204">
        <f>SUM(C16:C25)</f>
        <v>98</v>
      </c>
      <c r="D14" s="204">
        <f>SUM(D16:D25)</f>
        <v>482</v>
      </c>
      <c r="E14" s="204">
        <f>SUM(E16:E25)</f>
        <v>37</v>
      </c>
      <c r="F14" s="204">
        <f>SUM(F16:F25)</f>
        <v>3960</v>
      </c>
      <c r="G14" s="204">
        <f>SUM(G16:G25)</f>
        <v>18855277</v>
      </c>
    </row>
    <row r="15" spans="1:7" s="74" customFormat="1" ht="27.2" customHeight="1">
      <c r="B15" s="203"/>
      <c r="C15" s="51"/>
      <c r="D15" s="51"/>
      <c r="E15" s="51"/>
      <c r="F15" s="51"/>
      <c r="G15" s="51"/>
    </row>
    <row r="16" spans="1:7" s="74" customFormat="1" ht="32.450000000000003" customHeight="1">
      <c r="A16" s="764" t="s">
        <v>405</v>
      </c>
      <c r="B16" s="765"/>
      <c r="C16" s="320">
        <v>20</v>
      </c>
      <c r="D16" s="320">
        <v>48</v>
      </c>
      <c r="E16" s="320">
        <v>2</v>
      </c>
      <c r="F16" s="320">
        <v>666</v>
      </c>
      <c r="G16" s="321">
        <v>6976400</v>
      </c>
    </row>
    <row r="17" spans="1:7" s="74" customFormat="1" ht="32.450000000000003" customHeight="1">
      <c r="A17" s="764" t="s">
        <v>406</v>
      </c>
      <c r="B17" s="765"/>
      <c r="C17" s="320">
        <v>7</v>
      </c>
      <c r="D17" s="320">
        <v>65</v>
      </c>
      <c r="E17" s="320">
        <v>6</v>
      </c>
      <c r="F17" s="320">
        <v>664</v>
      </c>
      <c r="G17" s="320">
        <v>1548536</v>
      </c>
    </row>
    <row r="18" spans="1:7" s="74" customFormat="1" ht="32.450000000000003" customHeight="1">
      <c r="A18" s="764" t="s">
        <v>407</v>
      </c>
      <c r="B18" s="766"/>
      <c r="C18" s="320">
        <v>17</v>
      </c>
      <c r="D18" s="320">
        <v>18</v>
      </c>
      <c r="E18" s="320">
        <v>1</v>
      </c>
      <c r="F18" s="320">
        <v>103</v>
      </c>
      <c r="G18" s="320">
        <v>215510</v>
      </c>
    </row>
    <row r="19" spans="1:7" s="74" customFormat="1" ht="32.450000000000003" customHeight="1">
      <c r="A19" s="764" t="s">
        <v>408</v>
      </c>
      <c r="B19" s="765"/>
      <c r="C19" s="320">
        <v>6</v>
      </c>
      <c r="D19" s="320">
        <v>33</v>
      </c>
      <c r="E19" s="320">
        <v>1</v>
      </c>
      <c r="F19" s="320">
        <v>201</v>
      </c>
      <c r="G19" s="320">
        <v>834275</v>
      </c>
    </row>
    <row r="20" spans="1:7" s="74" customFormat="1" ht="32.450000000000003" customHeight="1">
      <c r="A20" s="764" t="s">
        <v>409</v>
      </c>
      <c r="B20" s="765"/>
      <c r="C20" s="320">
        <v>7</v>
      </c>
      <c r="D20" s="320">
        <v>62</v>
      </c>
      <c r="E20" s="320">
        <v>7</v>
      </c>
      <c r="F20" s="320">
        <v>258</v>
      </c>
      <c r="G20" s="320">
        <v>1478700</v>
      </c>
    </row>
    <row r="21" spans="1:7" s="74" customFormat="1" ht="32.450000000000003" customHeight="1">
      <c r="A21" s="764" t="s">
        <v>410</v>
      </c>
      <c r="B21" s="765"/>
      <c r="C21" s="320">
        <v>14</v>
      </c>
      <c r="D21" s="320">
        <v>45</v>
      </c>
      <c r="E21" s="320">
        <v>5</v>
      </c>
      <c r="F21" s="320">
        <v>698</v>
      </c>
      <c r="G21" s="320">
        <v>4848700</v>
      </c>
    </row>
    <row r="22" spans="1:7" s="74" customFormat="1" ht="32.450000000000003" customHeight="1">
      <c r="A22" s="764" t="s">
        <v>411</v>
      </c>
      <c r="B22" s="765"/>
      <c r="C22" s="320">
        <v>4</v>
      </c>
      <c r="D22" s="320">
        <v>71</v>
      </c>
      <c r="E22" s="320">
        <v>8</v>
      </c>
      <c r="F22" s="320">
        <v>196</v>
      </c>
      <c r="G22" s="320">
        <v>310510</v>
      </c>
    </row>
    <row r="23" spans="1:7" s="74" customFormat="1" ht="32.450000000000003" customHeight="1">
      <c r="A23" s="764" t="s">
        <v>412</v>
      </c>
      <c r="B23" s="765"/>
      <c r="C23" s="320">
        <v>5</v>
      </c>
      <c r="D23" s="320">
        <v>55</v>
      </c>
      <c r="E23" s="320">
        <v>2</v>
      </c>
      <c r="F23" s="320">
        <v>274</v>
      </c>
      <c r="G23" s="320">
        <v>650000</v>
      </c>
    </row>
    <row r="24" spans="1:7" s="74" customFormat="1" ht="32.450000000000003" customHeight="1">
      <c r="A24" s="764" t="s">
        <v>413</v>
      </c>
      <c r="B24" s="765"/>
      <c r="C24" s="320">
        <v>8</v>
      </c>
      <c r="D24" s="320">
        <v>46</v>
      </c>
      <c r="E24" s="320">
        <v>3</v>
      </c>
      <c r="F24" s="320">
        <v>461</v>
      </c>
      <c r="G24" s="320">
        <v>1382982</v>
      </c>
    </row>
    <row r="25" spans="1:7" s="224" customFormat="1" ht="32.450000000000003" customHeight="1" thickBot="1">
      <c r="A25" s="762" t="s">
        <v>414</v>
      </c>
      <c r="B25" s="763"/>
      <c r="C25" s="322">
        <v>10</v>
      </c>
      <c r="D25" s="322">
        <v>39</v>
      </c>
      <c r="E25" s="322">
        <v>2</v>
      </c>
      <c r="F25" s="322">
        <v>439</v>
      </c>
      <c r="G25" s="322">
        <v>609664</v>
      </c>
    </row>
    <row r="26" spans="1:7" s="15" customFormat="1" ht="12.95" customHeight="1">
      <c r="A26" s="332" t="s">
        <v>415</v>
      </c>
      <c r="B26" s="332"/>
      <c r="C26" s="333"/>
      <c r="D26" s="333"/>
      <c r="E26" s="333"/>
      <c r="F26" s="333"/>
      <c r="G26" s="334" t="s">
        <v>450</v>
      </c>
    </row>
    <row r="27" spans="1:7" s="15" customFormat="1" ht="11.25">
      <c r="A27" s="43"/>
      <c r="C27" s="43"/>
    </row>
    <row r="28" spans="1:7" s="15" customFormat="1" ht="11.25">
      <c r="A28" s="43"/>
      <c r="C28" s="43"/>
    </row>
    <row r="29" spans="1:7" s="15" customFormat="1" ht="11.25">
      <c r="A29" s="43"/>
      <c r="C29" s="43"/>
    </row>
    <row r="30" spans="1:7" s="15" customFormat="1" ht="11.25">
      <c r="A30" s="43"/>
      <c r="C30" s="43"/>
    </row>
    <row r="31" spans="1:7" s="15" customFormat="1" ht="11.25">
      <c r="A31" s="43"/>
      <c r="C31" s="43"/>
    </row>
    <row r="32" spans="1:7" s="15" customFormat="1" ht="11.25">
      <c r="A32" s="43"/>
      <c r="C32" s="43"/>
    </row>
    <row r="33" spans="1:3" s="15" customFormat="1" ht="11.25">
      <c r="A33" s="43"/>
      <c r="C33" s="43"/>
    </row>
    <row r="34" spans="1:3" s="15" customFormat="1" ht="11.25">
      <c r="A34" s="43"/>
      <c r="C34" s="43"/>
    </row>
    <row r="35" spans="1:3" s="15" customFormat="1" ht="11.25">
      <c r="A35" s="43"/>
      <c r="C35" s="43"/>
    </row>
    <row r="36" spans="1:3" s="15" customFormat="1" ht="11.25">
      <c r="A36" s="43"/>
      <c r="C36" s="43"/>
    </row>
    <row r="37" spans="1:3" s="15" customFormat="1" ht="11.25">
      <c r="A37" s="43"/>
      <c r="C37" s="43"/>
    </row>
    <row r="38" spans="1:3" s="15" customFormat="1" ht="11.25">
      <c r="A38" s="43"/>
      <c r="C38" s="43"/>
    </row>
    <row r="39" spans="1:3" s="15" customFormat="1" ht="11.25">
      <c r="A39" s="43"/>
      <c r="C39" s="43"/>
    </row>
    <row r="40" spans="1:3" s="15" customFormat="1" ht="11.25">
      <c r="A40" s="43"/>
      <c r="C40" s="43"/>
    </row>
    <row r="41" spans="1:3" s="15" customFormat="1" ht="11.25">
      <c r="A41" s="43"/>
      <c r="C41" s="43"/>
    </row>
    <row r="42" spans="1:3" s="15" customFormat="1" ht="11.25">
      <c r="A42" s="43"/>
      <c r="C42" s="43"/>
    </row>
    <row r="43" spans="1:3" s="15" customFormat="1" ht="11.25">
      <c r="A43" s="43"/>
      <c r="C43" s="43"/>
    </row>
    <row r="44" spans="1:3" s="15" customFormat="1" ht="11.25">
      <c r="A44" s="43"/>
      <c r="C44" s="43"/>
    </row>
    <row r="45" spans="1:3" s="15" customFormat="1" ht="11.25">
      <c r="A45" s="43"/>
      <c r="C45" s="43"/>
    </row>
    <row r="46" spans="1:3" s="15" customFormat="1" ht="11.25">
      <c r="A46" s="43"/>
      <c r="C46" s="43"/>
    </row>
    <row r="47" spans="1:3" s="15" customFormat="1" ht="11.25">
      <c r="A47" s="43"/>
      <c r="C47" s="43"/>
    </row>
    <row r="48" spans="1:3" s="15" customFormat="1" ht="11.25">
      <c r="A48" s="43"/>
      <c r="C48" s="43"/>
    </row>
    <row r="49" spans="1:3" s="15" customFormat="1" ht="11.25">
      <c r="A49" s="43"/>
      <c r="C49" s="43"/>
    </row>
    <row r="50" spans="1:3" s="15" customFormat="1" ht="11.25">
      <c r="A50" s="43"/>
      <c r="C50" s="43"/>
    </row>
    <row r="51" spans="1:3" s="15" customFormat="1" ht="11.25">
      <c r="A51" s="43"/>
      <c r="C51" s="43"/>
    </row>
    <row r="52" spans="1:3" s="15" customFormat="1" ht="11.25">
      <c r="A52" s="43"/>
      <c r="C52" s="43"/>
    </row>
    <row r="53" spans="1:3" s="15" customFormat="1" ht="11.25">
      <c r="A53" s="43"/>
      <c r="C53" s="43"/>
    </row>
    <row r="54" spans="1:3" s="15" customFormat="1" ht="11.25">
      <c r="A54" s="43"/>
      <c r="C54" s="43"/>
    </row>
    <row r="55" spans="1:3" s="15" customFormat="1" ht="11.25">
      <c r="A55" s="43"/>
      <c r="C55" s="43"/>
    </row>
    <row r="56" spans="1:3" s="15" customFormat="1" ht="11.25">
      <c r="A56" s="43"/>
      <c r="C56" s="43"/>
    </row>
    <row r="57" spans="1:3" s="15" customFormat="1" ht="11.25">
      <c r="A57" s="43"/>
      <c r="C57" s="43"/>
    </row>
    <row r="58" spans="1:3" s="15" customFormat="1" ht="11.25">
      <c r="A58" s="43"/>
      <c r="C58" s="43"/>
    </row>
    <row r="59" spans="1:3" s="15" customFormat="1" ht="11.25">
      <c r="A59" s="43"/>
      <c r="C59" s="43"/>
    </row>
    <row r="60" spans="1:3" s="15" customFormat="1" ht="11.25">
      <c r="A60" s="43"/>
      <c r="C60" s="43"/>
    </row>
    <row r="61" spans="1:3" s="15" customFormat="1" ht="11.25">
      <c r="A61" s="43"/>
      <c r="C61" s="43"/>
    </row>
    <row r="62" spans="1:3" s="15" customFormat="1" ht="11.25">
      <c r="A62" s="43"/>
      <c r="C62" s="43"/>
    </row>
    <row r="63" spans="1:3" s="15" customFormat="1" ht="11.25">
      <c r="A63" s="43"/>
      <c r="C63" s="43"/>
    </row>
    <row r="64" spans="1:3" s="15" customFormat="1" ht="11.25">
      <c r="A64" s="43"/>
      <c r="C64" s="43"/>
    </row>
    <row r="65" spans="1:3" s="15" customFormat="1" ht="11.25">
      <c r="A65" s="43"/>
      <c r="C65" s="43"/>
    </row>
    <row r="66" spans="1:3" s="15" customFormat="1" ht="11.25">
      <c r="A66" s="43"/>
      <c r="C66" s="43"/>
    </row>
    <row r="67" spans="1:3" s="15" customFormat="1" ht="11.25">
      <c r="A67" s="43"/>
      <c r="C67" s="43"/>
    </row>
    <row r="68" spans="1:3" s="15" customFormat="1" ht="11.25">
      <c r="A68" s="43"/>
      <c r="C68" s="43"/>
    </row>
    <row r="69" spans="1:3" s="15" customFormat="1" ht="11.25">
      <c r="A69" s="43"/>
      <c r="C69" s="43"/>
    </row>
    <row r="70" spans="1:3" s="15" customFormat="1" ht="11.25">
      <c r="A70" s="43"/>
      <c r="C70" s="43"/>
    </row>
    <row r="71" spans="1:3" s="15" customFormat="1" ht="11.25">
      <c r="A71" s="43"/>
      <c r="C71" s="43"/>
    </row>
    <row r="72" spans="1:3" s="15" customFormat="1" ht="11.25">
      <c r="A72" s="43"/>
      <c r="C72" s="43"/>
    </row>
    <row r="73" spans="1:3" s="15" customFormat="1" ht="11.25">
      <c r="A73" s="43"/>
      <c r="C73" s="43"/>
    </row>
    <row r="74" spans="1:3" s="15" customFormat="1" ht="11.25">
      <c r="A74" s="43"/>
      <c r="C74" s="43"/>
    </row>
    <row r="75" spans="1:3" s="15" customFormat="1" ht="11.25">
      <c r="A75" s="43"/>
      <c r="C75" s="43"/>
    </row>
    <row r="76" spans="1:3" s="15" customFormat="1" ht="11.25">
      <c r="A76" s="43"/>
      <c r="C76" s="43"/>
    </row>
    <row r="77" spans="1:3" s="15" customFormat="1" ht="11.25">
      <c r="A77" s="43"/>
      <c r="C77" s="43"/>
    </row>
    <row r="78" spans="1:3" s="15" customFormat="1" ht="11.25">
      <c r="A78" s="43"/>
      <c r="C78" s="43"/>
    </row>
    <row r="79" spans="1:3" s="15" customFormat="1" ht="11.25">
      <c r="A79" s="43"/>
      <c r="C79" s="43"/>
    </row>
    <row r="80" spans="1:3" s="15" customFormat="1" ht="11.25">
      <c r="A80" s="43"/>
      <c r="C80" s="43"/>
    </row>
    <row r="81" spans="1:3" s="15" customFormat="1" ht="11.25">
      <c r="A81" s="43"/>
      <c r="C81" s="43"/>
    </row>
    <row r="82" spans="1:3" s="15" customFormat="1" ht="11.25">
      <c r="A82" s="43"/>
      <c r="C82" s="43"/>
    </row>
    <row r="83" spans="1:3" s="15" customFormat="1" ht="11.25">
      <c r="A83" s="43"/>
      <c r="C83" s="43"/>
    </row>
    <row r="84" spans="1:3" s="15" customFormat="1" ht="11.25">
      <c r="A84" s="43"/>
      <c r="C84" s="43"/>
    </row>
    <row r="85" spans="1:3" s="15" customFormat="1" ht="11.25">
      <c r="A85" s="43"/>
      <c r="C85" s="43"/>
    </row>
    <row r="86" spans="1:3" s="15" customFormat="1" ht="11.25">
      <c r="A86" s="43"/>
      <c r="C86" s="43"/>
    </row>
    <row r="87" spans="1:3" s="15" customFormat="1" ht="11.25">
      <c r="A87" s="43"/>
      <c r="C87" s="43"/>
    </row>
    <row r="88" spans="1:3" s="15" customFormat="1" ht="11.25">
      <c r="A88" s="43"/>
      <c r="C88" s="43"/>
    </row>
  </sheetData>
  <sheetProtection selectLockedCells="1"/>
  <mergeCells count="23">
    <mergeCell ref="A14:B14"/>
    <mergeCell ref="A13:B13"/>
    <mergeCell ref="A16:B16"/>
    <mergeCell ref="A10:B10"/>
    <mergeCell ref="A11:B11"/>
    <mergeCell ref="A12:B12"/>
    <mergeCell ref="A3:G3"/>
    <mergeCell ref="A4:G4"/>
    <mergeCell ref="G6:G9"/>
    <mergeCell ref="A6:B9"/>
    <mergeCell ref="C6:C9"/>
    <mergeCell ref="D6:D9"/>
    <mergeCell ref="E6:E9"/>
    <mergeCell ref="F6:F9"/>
    <mergeCell ref="A25:B25"/>
    <mergeCell ref="A23:B23"/>
    <mergeCell ref="A24:B24"/>
    <mergeCell ref="A17:B17"/>
    <mergeCell ref="A18:B18"/>
    <mergeCell ref="A19:B19"/>
    <mergeCell ref="A20:B20"/>
    <mergeCell ref="A21:B21"/>
    <mergeCell ref="A22:B22"/>
  </mergeCells>
  <phoneticPr fontId="50" type="noConversion"/>
  <hyperlinks>
    <hyperlink ref="G26" tooltip="Economy Planning Team " display="Source : Division of People's Livelihood Economy &amp; Transportation"/>
  </hyperlinks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view="pageBreakPreview" zoomScaleNormal="100" zoomScaleSheetLayoutView="100" workbookViewId="0">
      <selection activeCell="AM9" sqref="AM9"/>
    </sheetView>
  </sheetViews>
  <sheetFormatPr defaultRowHeight="14.25"/>
  <cols>
    <col min="1" max="1" width="9.375" style="67" customWidth="1"/>
    <col min="2" max="9" width="9.125" style="67" customWidth="1"/>
    <col min="10" max="16384" width="9" style="67"/>
  </cols>
  <sheetData>
    <row r="1" spans="1:9" s="15" customFormat="1" ht="14.1" customHeight="1">
      <c r="A1" s="86" t="s">
        <v>568</v>
      </c>
      <c r="F1" s="9"/>
      <c r="I1" s="11"/>
    </row>
    <row r="2" spans="1:9" s="15" customFormat="1" ht="14.1" customHeight="1">
      <c r="A2" s="43"/>
      <c r="F2" s="9"/>
      <c r="I2" s="11"/>
    </row>
    <row r="3" spans="1:9" s="12" customFormat="1" ht="20.100000000000001" customHeight="1">
      <c r="A3" s="753" t="s">
        <v>493</v>
      </c>
      <c r="B3" s="485"/>
      <c r="C3" s="485"/>
      <c r="D3" s="485"/>
      <c r="E3" s="485"/>
      <c r="F3" s="485"/>
      <c r="G3" s="485"/>
      <c r="H3" s="485"/>
      <c r="I3" s="485"/>
    </row>
    <row r="4" spans="1:9" s="14" customFormat="1" ht="24" customHeight="1">
      <c r="A4" s="745" t="s">
        <v>494</v>
      </c>
      <c r="B4" s="745"/>
      <c r="C4" s="745"/>
      <c r="D4" s="745"/>
      <c r="E4" s="745"/>
      <c r="F4" s="745"/>
      <c r="G4" s="745"/>
      <c r="H4" s="745"/>
      <c r="I4" s="745"/>
    </row>
    <row r="5" spans="1:9" s="15" customFormat="1" ht="18" customHeight="1" thickBot="1">
      <c r="A5" s="9" t="s">
        <v>10</v>
      </c>
      <c r="C5" s="752"/>
      <c r="D5" s="752"/>
      <c r="F5" s="9"/>
      <c r="I5" s="11" t="s">
        <v>213</v>
      </c>
    </row>
    <row r="6" spans="1:9" s="15" customFormat="1" ht="27.95" customHeight="1">
      <c r="A6" s="431" t="s">
        <v>242</v>
      </c>
      <c r="B6" s="780" t="s">
        <v>243</v>
      </c>
      <c r="C6" s="781"/>
      <c r="D6" s="781"/>
      <c r="E6" s="782"/>
      <c r="F6" s="783" t="s">
        <v>244</v>
      </c>
      <c r="G6" s="781"/>
      <c r="H6" s="781"/>
      <c r="I6" s="781"/>
    </row>
    <row r="7" spans="1:9" s="15" customFormat="1" ht="27.95" customHeight="1">
      <c r="A7" s="432"/>
      <c r="B7" s="784" t="s">
        <v>245</v>
      </c>
      <c r="C7" s="786" t="s">
        <v>246</v>
      </c>
      <c r="D7" s="788" t="s">
        <v>247</v>
      </c>
      <c r="E7" s="789"/>
      <c r="F7" s="790" t="s">
        <v>245</v>
      </c>
      <c r="G7" s="786" t="s">
        <v>248</v>
      </c>
      <c r="H7" s="788" t="s">
        <v>249</v>
      </c>
      <c r="I7" s="792"/>
    </row>
    <row r="8" spans="1:9" s="15" customFormat="1" ht="27.95" customHeight="1">
      <c r="A8" s="433"/>
      <c r="B8" s="785"/>
      <c r="C8" s="787"/>
      <c r="D8" s="95" t="s">
        <v>250</v>
      </c>
      <c r="E8" s="95" t="s">
        <v>251</v>
      </c>
      <c r="F8" s="791"/>
      <c r="G8" s="787"/>
      <c r="H8" s="95" t="s">
        <v>250</v>
      </c>
      <c r="I8" s="96" t="s">
        <v>251</v>
      </c>
    </row>
    <row r="9" spans="1:9" s="89" customFormat="1" ht="99.95" customHeight="1">
      <c r="A9" s="36" t="s">
        <v>22</v>
      </c>
      <c r="B9" s="97">
        <v>19</v>
      </c>
      <c r="C9" s="97">
        <v>121</v>
      </c>
      <c r="D9" s="97">
        <v>420000</v>
      </c>
      <c r="E9" s="97">
        <v>199222</v>
      </c>
      <c r="F9" s="97">
        <v>32</v>
      </c>
      <c r="G9" s="97">
        <v>224</v>
      </c>
      <c r="H9" s="97">
        <v>383347</v>
      </c>
      <c r="I9" s="97">
        <v>155127</v>
      </c>
    </row>
    <row r="10" spans="1:9" s="89" customFormat="1" ht="99.95" customHeight="1">
      <c r="A10" s="36" t="s">
        <v>23</v>
      </c>
      <c r="B10" s="97">
        <v>17</v>
      </c>
      <c r="C10" s="97">
        <v>127</v>
      </c>
      <c r="D10" s="97">
        <v>313755</v>
      </c>
      <c r="E10" s="97">
        <v>115504</v>
      </c>
      <c r="F10" s="97">
        <v>32</v>
      </c>
      <c r="G10" s="97">
        <v>330</v>
      </c>
      <c r="H10" s="97">
        <v>402681</v>
      </c>
      <c r="I10" s="97">
        <v>159836</v>
      </c>
    </row>
    <row r="11" spans="1:9" s="89" customFormat="1" ht="99.95" customHeight="1">
      <c r="A11" s="36" t="s">
        <v>187</v>
      </c>
      <c r="B11" s="97">
        <v>17</v>
      </c>
      <c r="C11" s="97">
        <v>125</v>
      </c>
      <c r="D11" s="97">
        <v>172792</v>
      </c>
      <c r="E11" s="97">
        <v>63421</v>
      </c>
      <c r="F11" s="97">
        <v>37</v>
      </c>
      <c r="G11" s="97">
        <v>351</v>
      </c>
      <c r="H11" s="97">
        <v>358102</v>
      </c>
      <c r="I11" s="97">
        <v>177423</v>
      </c>
    </row>
    <row r="12" spans="1:9" s="89" customFormat="1" ht="99.95" customHeight="1">
      <c r="A12" s="36" t="s">
        <v>298</v>
      </c>
      <c r="B12" s="97">
        <v>17</v>
      </c>
      <c r="C12" s="97">
        <v>125</v>
      </c>
      <c r="D12" s="97">
        <v>356865</v>
      </c>
      <c r="E12" s="97">
        <v>109265</v>
      </c>
      <c r="F12" s="97">
        <v>32</v>
      </c>
      <c r="G12" s="97">
        <v>280</v>
      </c>
      <c r="H12" s="97">
        <v>491611</v>
      </c>
      <c r="I12" s="97">
        <v>188041</v>
      </c>
    </row>
    <row r="13" spans="1:9" s="89" customFormat="1" ht="99.95" customHeight="1" thickBot="1">
      <c r="A13" s="91" t="s">
        <v>492</v>
      </c>
      <c r="B13" s="335">
        <v>19</v>
      </c>
      <c r="C13" s="335">
        <v>148</v>
      </c>
      <c r="D13" s="335">
        <v>355702</v>
      </c>
      <c r="E13" s="335">
        <v>103863</v>
      </c>
      <c r="F13" s="335">
        <v>35</v>
      </c>
      <c r="G13" s="335">
        <v>293</v>
      </c>
      <c r="H13" s="335">
        <v>353933</v>
      </c>
      <c r="I13" s="335">
        <v>147380</v>
      </c>
    </row>
    <row r="14" spans="1:9" s="92" customFormat="1" ht="11.1" customHeight="1">
      <c r="A14" s="329" t="s">
        <v>523</v>
      </c>
      <c r="B14" s="329"/>
      <c r="C14" s="329"/>
      <c r="D14" s="329"/>
      <c r="E14" s="329"/>
      <c r="F14" s="329"/>
      <c r="G14" s="329"/>
      <c r="H14" s="329"/>
      <c r="I14" s="326" t="s">
        <v>447</v>
      </c>
    </row>
  </sheetData>
  <sheetProtection selectLockedCells="1"/>
  <mergeCells count="12">
    <mergeCell ref="C5:D5"/>
    <mergeCell ref="A3:I3"/>
    <mergeCell ref="A4:I4"/>
    <mergeCell ref="A6:A8"/>
    <mergeCell ref="B6:E6"/>
    <mergeCell ref="F6:I6"/>
    <mergeCell ref="B7:B8"/>
    <mergeCell ref="C7:C8"/>
    <mergeCell ref="D7:E7"/>
    <mergeCell ref="F7:F8"/>
    <mergeCell ref="G7:G8"/>
    <mergeCell ref="H7:I7"/>
  </mergeCells>
  <phoneticPr fontId="26" type="noConversion"/>
  <hyperlinks>
    <hyperlink ref="I14" tooltip="Trade and Foreign Affairs Team" display="Source : Division of International Relations &amp; Trad"/>
  </hyperlinks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16</vt:i4>
      </vt:variant>
    </vt:vector>
  </HeadingPairs>
  <TitlesOfParts>
    <vt:vector size="32" baseType="lpstr">
      <vt:lpstr>0.간지</vt:lpstr>
      <vt:lpstr>0-1.이면</vt:lpstr>
      <vt:lpstr>1.유통업체현황</vt:lpstr>
      <vt:lpstr>2.금융기관</vt:lpstr>
      <vt:lpstr>3.금융기관예금,대출 및 어음</vt:lpstr>
      <vt:lpstr>4.가계대출규모</vt:lpstr>
      <vt:lpstr>5.새마을금고및신용협동조합</vt:lpstr>
      <vt:lpstr>6.소비자물가지수(기준년도 2010=100)</vt:lpstr>
      <vt:lpstr>6-1.주요품목 소비자물가지수</vt:lpstr>
      <vt:lpstr>7.농수산물도매시장별유통량</vt:lpstr>
      <vt:lpstr>8.수출입통관실적 </vt:lpstr>
      <vt:lpstr>8-1.수출실적</vt:lpstr>
      <vt:lpstr>8-2.수입실적</vt:lpstr>
      <vt:lpstr>9. 농림수산물 수출입실적</vt:lpstr>
      <vt:lpstr>10.상공회의소현황</vt:lpstr>
      <vt:lpstr>11.해외시장개척추진실적</vt:lpstr>
      <vt:lpstr>'0.간지'!Print_Area</vt:lpstr>
      <vt:lpstr>'0-1.이면'!Print_Area</vt:lpstr>
      <vt:lpstr>'1.유통업체현황'!Print_Area</vt:lpstr>
      <vt:lpstr>'10.상공회의소현황'!Print_Area</vt:lpstr>
      <vt:lpstr>'11.해외시장개척추진실적'!Print_Area</vt:lpstr>
      <vt:lpstr>'2.금융기관'!Print_Area</vt:lpstr>
      <vt:lpstr>'3.금융기관예금,대출 및 어음'!Print_Area</vt:lpstr>
      <vt:lpstr>'4.가계대출규모'!Print_Area</vt:lpstr>
      <vt:lpstr>'5.새마을금고및신용협동조합'!Print_Area</vt:lpstr>
      <vt:lpstr>'6.소비자물가지수(기준년도 2010=100)'!Print_Area</vt:lpstr>
      <vt:lpstr>'6-1.주요품목 소비자물가지수'!Print_Area</vt:lpstr>
      <vt:lpstr>'7.농수산물도매시장별유통량'!Print_Area</vt:lpstr>
      <vt:lpstr>'8.수출입통관실적 '!Print_Area</vt:lpstr>
      <vt:lpstr>'8-1.수출실적'!Print_Area</vt:lpstr>
      <vt:lpstr>'8-2.수입실적'!Print_Area</vt:lpstr>
      <vt:lpstr>'9. 농림수산물 수출입실적'!Print_Area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2015-06-17T06:02:08Z</cp:lastPrinted>
  <dcterms:created xsi:type="dcterms:W3CDTF">2011-12-22T04:13:11Z</dcterms:created>
  <dcterms:modified xsi:type="dcterms:W3CDTF">2015-06-17T06:03:42Z</dcterms:modified>
</cp:coreProperties>
</file>