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90" yWindow="-345" windowWidth="25125" windowHeight="12450" tabRatio="731" firstSheet="10" activeTab="20"/>
  </bookViews>
  <sheets>
    <sheet name="0.간지" sheetId="1" r:id="rId1"/>
    <sheet name="0-1.이면" sheetId="2" r:id="rId2"/>
    <sheet name="1.주택현황및보급률" sheetId="3" r:id="rId3"/>
    <sheet name="2.건축연도별주택" sheetId="5" r:id="rId4"/>
    <sheet name="3.연면적별주택" sheetId="7" r:id="rId5"/>
    <sheet name="4.건축허가" sheetId="8" r:id="rId6"/>
    <sheet name="5.시군별건축허가" sheetId="22" r:id="rId7"/>
    <sheet name="6.아파트건립" sheetId="4" r:id="rId8"/>
    <sheet name="7.무허가건축물" sheetId="6" r:id="rId9"/>
    <sheet name="8.토지거래허가" sheetId="9" r:id="rId10"/>
    <sheet name="9.지가변동률" sheetId="25" r:id="rId11"/>
    <sheet name="10.토지거래현황" sheetId="10" r:id="rId12"/>
    <sheet name="11.용도지역" sheetId="11" r:id="rId13"/>
    <sheet name="12.용도지구" sheetId="12" r:id="rId14"/>
    <sheet name="13.개발제한구역" sheetId="13" r:id="rId15"/>
    <sheet name="14.공원" sheetId="14" r:id="rId16"/>
    <sheet name="15.하천" sheetId="15" r:id="rId17"/>
    <sheet name="16.하천부지점용" sheetId="16" r:id="rId18"/>
    <sheet name="17.댐현황" sheetId="17" r:id="rId19"/>
    <sheet name="18.도로" sheetId="18" r:id="rId20"/>
    <sheet name="19.도로시설물" sheetId="19" r:id="rId21"/>
    <sheet name="20.교량" sheetId="20" r:id="rId22"/>
    <sheet name="21.건설장비" sheetId="21" r:id="rId23"/>
  </sheets>
  <externalReferences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공공">'[1]15.농업용기계보유 '!$A$19:$K$1279</definedName>
    <definedName name="ㅁ1">#REF!</definedName>
    <definedName name="무" hidden="1">{"'6.강수량'!$A$1:$O$37","'6.강수량'!$A$1:$C$1"}</definedName>
    <definedName name="토" hidden="1">{"'6.강수량'!$A$1:$O$37","'6.강수량'!$A$1:$C$1"}</definedName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22">{"Book1"}</definedName>
    <definedName name="a" localSheetId="4">{"Book1"}</definedName>
    <definedName name="a" localSheetId="5">{"Book1"}</definedName>
    <definedName name="a" localSheetId="8">{"Book1"}</definedName>
    <definedName name="a" localSheetId="9">{"Book1"}</definedName>
    <definedName name="a">{"Book1"}</definedName>
    <definedName name="aa">[2]XL4Poppy!$C$31</definedName>
    <definedName name="AAA" localSheetId="2">'[3]18.농업용기계보유 '!$A$18:$K$1275</definedName>
    <definedName name="AAA" localSheetId="11">'[4]18.농업용기계보유 '!$A$18:$K$1275</definedName>
    <definedName name="AAA" localSheetId="12">'[5]18.농업용기계보유 '!$A$18:$K$1275</definedName>
    <definedName name="AAA" localSheetId="13">'[5]18.농업용기계보유 '!$A$18:$K$1275</definedName>
    <definedName name="AAA" localSheetId="14">'[5]18.농업용기계보유 '!$A$18:$K$1275</definedName>
    <definedName name="AAA" localSheetId="15">'[6]18.농업용기계보유 '!$A$18:$K$1275</definedName>
    <definedName name="AAA" localSheetId="16">'[7]18.농업용기계보유 '!$A$18:$K$1275</definedName>
    <definedName name="AAA" localSheetId="17">'[8]18.농업용기계보유 '!$A$18:$K$1275</definedName>
    <definedName name="AAA" localSheetId="18">'[7]18.농업용기계보유 '!$A$18:$K$1275</definedName>
    <definedName name="AAA" localSheetId="19">'[9]18.농업용기계보유 '!$A$18:$K$1275</definedName>
    <definedName name="AAA" localSheetId="20">'[9]18.농업용기계보유 '!$A$18:$K$1275</definedName>
    <definedName name="AAA" localSheetId="21">'[9]18.농업용기계보유 '!$A$18:$K$1275</definedName>
    <definedName name="AAA" localSheetId="22">'[9]18.농업용기계보유 '!$A$18:$K$1275</definedName>
    <definedName name="AAA" localSheetId="4">'[10]18.농업용기계보유 '!$A$18:$K$1275</definedName>
    <definedName name="AAA" localSheetId="5">'[11]18.농업용기계보유 '!$A$18:$K$1275</definedName>
    <definedName name="AAA" localSheetId="8">'[11]18.농업용기계보유 '!$A$18:$K$1275</definedName>
    <definedName name="AAA" localSheetId="9">'[12]18.농업용기계보유 '!$A$18:$K$1275</definedName>
    <definedName name="AAA">'[13]18.농업용기계보유 '!$A$18:$K$1275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22">{"Book1"}</definedName>
    <definedName name="Document_array" localSheetId="4">{"Book1"}</definedName>
    <definedName name="Document_array" localSheetId="5">{"Book1"}</definedName>
    <definedName name="Document_array" localSheetId="8">{"Book1"}</definedName>
    <definedName name="Document_array" localSheetId="9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'0-1.이면'!$A$1:$I$33</definedName>
    <definedName name="_xlnm.Print_Area" localSheetId="2">'1.주택현황및보급률'!$A$1:$J$45</definedName>
    <definedName name="_xlnm.Print_Area" localSheetId="11">'10.토지거래현황'!$A$1:$AL$42</definedName>
    <definedName name="_xlnm.Print_Area" localSheetId="12">'11.용도지역'!$A$1:$AP$43</definedName>
    <definedName name="_xlnm.Print_Area" localSheetId="13">'12.용도지구'!$A$1:$T$26</definedName>
    <definedName name="_xlnm.Print_Area" localSheetId="14">'13.개발제한구역'!$A$1:$W$42</definedName>
    <definedName name="_xlnm.Print_Area" localSheetId="15">'14.공원'!$A$1:$AJ$42</definedName>
    <definedName name="_xlnm.Print_Area" localSheetId="16">'15.하천'!$A$1:$G$19</definedName>
    <definedName name="_xlnm.Print_Area" localSheetId="17">'16.하천부지점용'!$A$1:$G$40</definedName>
    <definedName name="_xlnm.Print_Area" localSheetId="18">'17.댐현황'!$A$1:$F$23</definedName>
    <definedName name="_xlnm.Print_Area" localSheetId="19">'18.도로'!$A$1:$AA$41</definedName>
    <definedName name="_xlnm.Print_Area" localSheetId="20">'19.도로시설물'!$A$1:$AK$41</definedName>
    <definedName name="_xlnm.Print_Area" localSheetId="3">'2.건축연도별주택'!$A$1:$L$42</definedName>
    <definedName name="_xlnm.Print_Area" localSheetId="21">'20.교량'!$A$1:$N$40</definedName>
    <definedName name="_xlnm.Print_Area" localSheetId="22">'21.건설장비'!$A$1:$P$25</definedName>
    <definedName name="_xlnm.Print_Area" localSheetId="4">'3.연면적별주택'!$A$1:$H$25</definedName>
    <definedName name="_xlnm.Print_Area" localSheetId="5">'4.건축허가'!$A$1:$AJ$36</definedName>
    <definedName name="_xlnm.Print_Area" localSheetId="6">'5.시군별건축허가'!$A$1:$T$39</definedName>
    <definedName name="_xlnm.Print_Area" localSheetId="7">'6.아파트건립'!$A$1:$S$40</definedName>
    <definedName name="_xlnm.Print_Area" localSheetId="8">'7.무허가건축물'!$A$1:$P$40</definedName>
    <definedName name="_xlnm.Print_Area" localSheetId="9">'8.토지거래허가'!$A$1:$K$14</definedName>
    <definedName name="_xlnm.Print_Area" localSheetId="10">'9.지가변동률'!$A$1:$U$42</definedName>
    <definedName name="qqq" localSheetId="2">'[3]18.농업용기계보유 '!$A$18:$K$1275</definedName>
    <definedName name="qqq" localSheetId="11">'[4]18.농업용기계보유 '!$A$18:$K$1275</definedName>
    <definedName name="qqq" localSheetId="12">'[5]18.농업용기계보유 '!$A$18:$K$1275</definedName>
    <definedName name="qqq" localSheetId="13">'[5]18.농업용기계보유 '!$A$18:$K$1275</definedName>
    <definedName name="qqq" localSheetId="14">'[5]18.농업용기계보유 '!$A$18:$K$1275</definedName>
    <definedName name="qqq" localSheetId="15">'[6]18.농업용기계보유 '!$A$18:$K$1275</definedName>
    <definedName name="qqq" localSheetId="16">'[7]18.농업용기계보유 '!$A$18:$K$1275</definedName>
    <definedName name="qqq" localSheetId="17">'[8]18.농업용기계보유 '!$A$18:$K$1275</definedName>
    <definedName name="qqq" localSheetId="18">'[7]18.농업용기계보유 '!$A$18:$K$1275</definedName>
    <definedName name="qqq" localSheetId="19">'[9]18.농업용기계보유 '!$A$18:$K$1275</definedName>
    <definedName name="qqq" localSheetId="20">'[9]18.농업용기계보유 '!$A$18:$K$1275</definedName>
    <definedName name="qqq" localSheetId="21">'[9]18.농업용기계보유 '!$A$18:$K$1275</definedName>
    <definedName name="qqq" localSheetId="22">'[9]18.농업용기계보유 '!$A$18:$K$1275</definedName>
    <definedName name="qqq" localSheetId="4">'[10]18.농업용기계보유 '!$A$18:$K$1275</definedName>
    <definedName name="qqq" localSheetId="5">'[11]18.농업용기계보유 '!$A$18:$K$1275</definedName>
    <definedName name="qqq" localSheetId="8">'[11]18.농업용기계보유 '!$A$18:$K$1275</definedName>
    <definedName name="qqq" localSheetId="9">'[12]18.농업용기계보유 '!$A$18:$K$1275</definedName>
    <definedName name="qqq">'[13]18.농업용기계보유 '!$A$18:$K$1275</definedName>
    <definedName name="sss" localSheetId="2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7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22">{"Book1"}</definedName>
    <definedName name="sss" localSheetId="4">{"Book1"}</definedName>
    <definedName name="sss" localSheetId="5">{"Book1"}</definedName>
    <definedName name="sss" localSheetId="8">{"Book1"}</definedName>
    <definedName name="sss" localSheetId="9">{"Book1"}</definedName>
    <definedName name="sss">{"Book1"}</definedName>
  </definedNames>
  <calcPr calcId="144525"/>
</workbook>
</file>

<file path=xl/calcChain.xml><?xml version="1.0" encoding="utf-8"?>
<calcChain xmlns="http://schemas.openxmlformats.org/spreadsheetml/2006/main">
  <c r="D39" i="10" l="1"/>
  <c r="C39" i="10"/>
  <c r="D38" i="10"/>
  <c r="C38" i="10"/>
  <c r="D37" i="10"/>
  <c r="C37" i="10"/>
  <c r="D36" i="10"/>
  <c r="C36" i="10"/>
  <c r="D35" i="10"/>
  <c r="C35" i="10"/>
  <c r="D34" i="10"/>
  <c r="C34" i="10"/>
  <c r="D33" i="10"/>
  <c r="C33" i="10"/>
  <c r="D32" i="10"/>
  <c r="C32" i="10"/>
  <c r="D31" i="10"/>
  <c r="C31" i="10"/>
  <c r="D30" i="10"/>
  <c r="C30" i="10"/>
  <c r="D29" i="10"/>
  <c r="C29" i="10"/>
  <c r="D28" i="10"/>
  <c r="C28" i="10"/>
  <c r="D27" i="10"/>
  <c r="C27" i="10"/>
  <c r="D26" i="10"/>
  <c r="C26" i="10"/>
  <c r="D25" i="10"/>
  <c r="C25" i="10"/>
  <c r="D24" i="10"/>
  <c r="C24" i="10"/>
  <c r="D23" i="10"/>
  <c r="C23" i="10"/>
  <c r="D22" i="10"/>
  <c r="C22" i="10"/>
  <c r="D21" i="10"/>
  <c r="C21" i="10"/>
  <c r="D20" i="10"/>
  <c r="C20" i="10"/>
  <c r="D19" i="10"/>
  <c r="C19" i="10"/>
  <c r="D18" i="10"/>
  <c r="C18" i="10"/>
  <c r="D17" i="10"/>
  <c r="C17" i="10"/>
  <c r="G38" i="6" l="1"/>
  <c r="D38" i="6"/>
  <c r="G37" i="6"/>
  <c r="D37" i="6"/>
  <c r="G36" i="6"/>
  <c r="D36" i="6"/>
  <c r="G35" i="6"/>
  <c r="D35" i="6"/>
  <c r="G34" i="6"/>
  <c r="D34" i="6"/>
  <c r="G33" i="6"/>
  <c r="P33" i="6" s="1"/>
  <c r="D33" i="6"/>
  <c r="G32" i="6"/>
  <c r="P32" i="6" s="1"/>
  <c r="D32" i="6"/>
  <c r="G31" i="6"/>
  <c r="P31" i="6" s="1"/>
  <c r="D31" i="6"/>
  <c r="G30" i="6"/>
  <c r="P30" i="6" s="1"/>
  <c r="D30" i="6"/>
  <c r="G29" i="6"/>
  <c r="P29" i="6" s="1"/>
  <c r="D29" i="6"/>
  <c r="G28" i="6"/>
  <c r="P28" i="6" s="1"/>
  <c r="D28" i="6"/>
  <c r="G27" i="6"/>
  <c r="P27" i="6" s="1"/>
  <c r="D27" i="6"/>
  <c r="G26" i="6"/>
  <c r="P26" i="6" s="1"/>
  <c r="D26" i="6"/>
  <c r="G25" i="6"/>
  <c r="P25" i="6" s="1"/>
  <c r="D25" i="6"/>
  <c r="G23" i="6"/>
  <c r="P23" i="6" s="1"/>
  <c r="D23" i="6"/>
  <c r="G22" i="6"/>
  <c r="P22" i="6" s="1"/>
  <c r="D22" i="6"/>
  <c r="G21" i="6"/>
  <c r="P21" i="6" s="1"/>
  <c r="D21" i="6"/>
  <c r="G20" i="6"/>
  <c r="P20" i="6" s="1"/>
  <c r="D20" i="6"/>
  <c r="G19" i="6"/>
  <c r="P19" i="6" s="1"/>
  <c r="D19" i="6"/>
  <c r="G18" i="6"/>
  <c r="P18" i="6" s="1"/>
  <c r="D18" i="6"/>
  <c r="G17" i="6"/>
  <c r="P17" i="6" s="1"/>
  <c r="D17" i="6"/>
  <c r="G16" i="6"/>
  <c r="P16" i="6" s="1"/>
  <c r="D16" i="6"/>
  <c r="P35" i="6" l="1"/>
  <c r="P37" i="6"/>
  <c r="P34" i="6"/>
  <c r="P36" i="6"/>
  <c r="P38" i="6"/>
  <c r="J24" i="12"/>
  <c r="C14" i="19"/>
  <c r="G17" i="15"/>
  <c r="G16" i="15"/>
  <c r="G15" i="15"/>
  <c r="G13" i="9"/>
  <c r="C13" i="9" s="1"/>
  <c r="F13" i="9"/>
  <c r="B13" i="9" s="1"/>
  <c r="B14" i="21"/>
  <c r="D14" i="20"/>
  <c r="E14" i="20"/>
  <c r="F14" i="20"/>
  <c r="G14" i="20"/>
  <c r="H14" i="20"/>
  <c r="I14" i="20"/>
  <c r="J14" i="20"/>
  <c r="K14" i="20"/>
  <c r="L14" i="20"/>
  <c r="M14" i="20"/>
  <c r="B16" i="20"/>
  <c r="C16" i="20"/>
  <c r="B17" i="20"/>
  <c r="C17" i="20"/>
  <c r="B18" i="20"/>
  <c r="C18" i="20"/>
  <c r="B19" i="20"/>
  <c r="C19" i="20"/>
  <c r="B20" i="20"/>
  <c r="C20" i="20"/>
  <c r="B21" i="20"/>
  <c r="C21" i="20"/>
  <c r="B22" i="20"/>
  <c r="C22" i="20"/>
  <c r="B23" i="20"/>
  <c r="C23" i="20"/>
  <c r="B24" i="20"/>
  <c r="C24" i="20"/>
  <c r="B25" i="20"/>
  <c r="C25" i="20"/>
  <c r="B26" i="20"/>
  <c r="C26" i="20"/>
  <c r="B27" i="20"/>
  <c r="C27" i="20"/>
  <c r="B28" i="20"/>
  <c r="C28" i="20"/>
  <c r="B29" i="20"/>
  <c r="C29" i="20"/>
  <c r="B30" i="20"/>
  <c r="C30" i="20"/>
  <c r="B31" i="20"/>
  <c r="C31" i="20"/>
  <c r="B32" i="20"/>
  <c r="C32" i="20"/>
  <c r="B33" i="20"/>
  <c r="C33" i="20"/>
  <c r="B34" i="20"/>
  <c r="C34" i="20"/>
  <c r="B35" i="20"/>
  <c r="C35" i="20"/>
  <c r="B36" i="20"/>
  <c r="C36" i="20"/>
  <c r="B37" i="20"/>
  <c r="C37" i="20"/>
  <c r="B38" i="20"/>
  <c r="C38" i="20"/>
  <c r="D14" i="19"/>
  <c r="E14" i="19"/>
  <c r="F14" i="19"/>
  <c r="G14" i="19"/>
  <c r="H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X14" i="19"/>
  <c r="Y14" i="19"/>
  <c r="Z14" i="19"/>
  <c r="AA14" i="19"/>
  <c r="AB14" i="19"/>
  <c r="AC14" i="19"/>
  <c r="AD14" i="19"/>
  <c r="AE14" i="19"/>
  <c r="AF14" i="19"/>
  <c r="AG14" i="19"/>
  <c r="AH14" i="19"/>
  <c r="AI14" i="19"/>
  <c r="AJ14" i="19"/>
  <c r="H15" i="18"/>
  <c r="K15" i="18"/>
  <c r="M15" i="18"/>
  <c r="N15" i="18"/>
  <c r="P15" i="18"/>
  <c r="R15" i="18"/>
  <c r="S15" i="18"/>
  <c r="X15" i="18"/>
  <c r="Z15" i="18"/>
  <c r="AA15" i="18"/>
  <c r="D17" i="18"/>
  <c r="F17" i="18"/>
  <c r="G17" i="18"/>
  <c r="J17" i="18"/>
  <c r="O17" i="18"/>
  <c r="W17" i="18"/>
  <c r="D18" i="18"/>
  <c r="F18" i="18"/>
  <c r="G18" i="18"/>
  <c r="J18" i="18"/>
  <c r="L18" i="18" s="1"/>
  <c r="O18" i="18"/>
  <c r="Q18" i="18" s="1"/>
  <c r="W18" i="18"/>
  <c r="Y18" i="18" s="1"/>
  <c r="D19" i="18"/>
  <c r="F19" i="18"/>
  <c r="G19" i="18"/>
  <c r="J19" i="18"/>
  <c r="L19" i="18" s="1"/>
  <c r="O19" i="18"/>
  <c r="Q19" i="18" s="1"/>
  <c r="W19" i="18"/>
  <c r="Y19" i="18" s="1"/>
  <c r="D20" i="18"/>
  <c r="F20" i="18"/>
  <c r="G20" i="18"/>
  <c r="J20" i="18"/>
  <c r="L20" i="18" s="1"/>
  <c r="O20" i="18"/>
  <c r="Q20" i="18" s="1"/>
  <c r="W20" i="18"/>
  <c r="Y20" i="18" s="1"/>
  <c r="D21" i="18"/>
  <c r="F21" i="18"/>
  <c r="G21" i="18"/>
  <c r="J21" i="18"/>
  <c r="L21" i="18" s="1"/>
  <c r="O21" i="18"/>
  <c r="Q21" i="18" s="1"/>
  <c r="W21" i="18"/>
  <c r="Y21" i="18" s="1"/>
  <c r="D22" i="18"/>
  <c r="F22" i="18"/>
  <c r="G22" i="18"/>
  <c r="J22" i="18"/>
  <c r="L22" i="18" s="1"/>
  <c r="O22" i="18"/>
  <c r="Q22" i="18" s="1"/>
  <c r="W22" i="18"/>
  <c r="Y22" i="18" s="1"/>
  <c r="D23" i="18"/>
  <c r="F23" i="18"/>
  <c r="G23" i="18"/>
  <c r="J23" i="18"/>
  <c r="L23" i="18" s="1"/>
  <c r="O23" i="18"/>
  <c r="Q23" i="18" s="1"/>
  <c r="W23" i="18"/>
  <c r="Y23" i="18" s="1"/>
  <c r="D24" i="18"/>
  <c r="F24" i="18"/>
  <c r="G24" i="18"/>
  <c r="J24" i="18"/>
  <c r="L24" i="18" s="1"/>
  <c r="O24" i="18"/>
  <c r="Q24" i="18" s="1"/>
  <c r="W24" i="18"/>
  <c r="Y24" i="18" s="1"/>
  <c r="D25" i="18"/>
  <c r="F25" i="18"/>
  <c r="G25" i="18"/>
  <c r="J25" i="18"/>
  <c r="L25" i="18" s="1"/>
  <c r="O25" i="18"/>
  <c r="Q25" i="18" s="1"/>
  <c r="W25" i="18"/>
  <c r="Y25" i="18" s="1"/>
  <c r="D26" i="18"/>
  <c r="F26" i="18"/>
  <c r="G26" i="18"/>
  <c r="J26" i="18"/>
  <c r="L26" i="18" s="1"/>
  <c r="O26" i="18"/>
  <c r="Q26" i="18" s="1"/>
  <c r="W26" i="18"/>
  <c r="Y26" i="18" s="1"/>
  <c r="D27" i="18"/>
  <c r="F27" i="18"/>
  <c r="G27" i="18"/>
  <c r="J27" i="18"/>
  <c r="L27" i="18" s="1"/>
  <c r="O27" i="18"/>
  <c r="Q27" i="18" s="1"/>
  <c r="W27" i="18"/>
  <c r="Y27" i="18" s="1"/>
  <c r="D28" i="18"/>
  <c r="F28" i="18"/>
  <c r="G28" i="18"/>
  <c r="J28" i="18"/>
  <c r="L28" i="18"/>
  <c r="O28" i="18"/>
  <c r="Q28" i="18" s="1"/>
  <c r="W28" i="18"/>
  <c r="Y28" i="18" s="1"/>
  <c r="D29" i="18"/>
  <c r="F29" i="18"/>
  <c r="G29" i="18"/>
  <c r="J29" i="18"/>
  <c r="L29" i="18" s="1"/>
  <c r="O29" i="18"/>
  <c r="Q29" i="18" s="1"/>
  <c r="W29" i="18"/>
  <c r="Y29" i="18" s="1"/>
  <c r="D30" i="18"/>
  <c r="F30" i="18"/>
  <c r="G30" i="18"/>
  <c r="J30" i="18"/>
  <c r="L30" i="18" s="1"/>
  <c r="O30" i="18"/>
  <c r="Q30" i="18" s="1"/>
  <c r="W30" i="18"/>
  <c r="Y30" i="18" s="1"/>
  <c r="D31" i="18"/>
  <c r="F31" i="18"/>
  <c r="G31" i="18"/>
  <c r="J31" i="18"/>
  <c r="L31" i="18" s="1"/>
  <c r="O31" i="18"/>
  <c r="Q31" i="18" s="1"/>
  <c r="W31" i="18"/>
  <c r="Y31" i="18" s="1"/>
  <c r="D32" i="18"/>
  <c r="F32" i="18"/>
  <c r="G32" i="18"/>
  <c r="J32" i="18"/>
  <c r="L32" i="18" s="1"/>
  <c r="O32" i="18"/>
  <c r="Q32" i="18" s="1"/>
  <c r="W32" i="18"/>
  <c r="Y32" i="18" s="1"/>
  <c r="D33" i="18"/>
  <c r="F33" i="18"/>
  <c r="G33" i="18"/>
  <c r="J33" i="18"/>
  <c r="L33" i="18" s="1"/>
  <c r="O33" i="18"/>
  <c r="Q33" i="18" s="1"/>
  <c r="W33" i="18"/>
  <c r="Y33" i="18" s="1"/>
  <c r="D34" i="18"/>
  <c r="F34" i="18"/>
  <c r="G34" i="18"/>
  <c r="J34" i="18"/>
  <c r="L34" i="18" s="1"/>
  <c r="O34" i="18"/>
  <c r="Q34" i="18" s="1"/>
  <c r="W34" i="18"/>
  <c r="Y34" i="18" s="1"/>
  <c r="D35" i="18"/>
  <c r="F35" i="18"/>
  <c r="G35" i="18"/>
  <c r="J35" i="18"/>
  <c r="L35" i="18" s="1"/>
  <c r="O35" i="18"/>
  <c r="Q35" i="18" s="1"/>
  <c r="W35" i="18"/>
  <c r="Y35" i="18" s="1"/>
  <c r="D36" i="18"/>
  <c r="F36" i="18"/>
  <c r="G36" i="18"/>
  <c r="J36" i="18"/>
  <c r="L36" i="18" s="1"/>
  <c r="O36" i="18"/>
  <c r="Q36" i="18" s="1"/>
  <c r="W36" i="18"/>
  <c r="Y36" i="18" s="1"/>
  <c r="D37" i="18"/>
  <c r="F37" i="18"/>
  <c r="G37" i="18"/>
  <c r="J37" i="18"/>
  <c r="L37" i="18" s="1"/>
  <c r="O37" i="18"/>
  <c r="Q37" i="18" s="1"/>
  <c r="W37" i="18"/>
  <c r="Y37" i="18" s="1"/>
  <c r="D38" i="18"/>
  <c r="F38" i="18"/>
  <c r="G38" i="18"/>
  <c r="J38" i="18"/>
  <c r="L38" i="18" s="1"/>
  <c r="O38" i="18"/>
  <c r="Q38" i="18" s="1"/>
  <c r="W38" i="18"/>
  <c r="Y38" i="18" s="1"/>
  <c r="D39" i="18"/>
  <c r="F39" i="18"/>
  <c r="G39" i="18"/>
  <c r="J39" i="18"/>
  <c r="O39" i="18"/>
  <c r="Q39" i="18" s="1"/>
  <c r="W39" i="18"/>
  <c r="Y39" i="18" s="1"/>
  <c r="B13" i="17"/>
  <c r="C13" i="17"/>
  <c r="D13" i="17"/>
  <c r="E13" i="17"/>
  <c r="F13" i="17"/>
  <c r="B14" i="16"/>
  <c r="C14" i="16"/>
  <c r="D14" i="16"/>
  <c r="E14" i="16"/>
  <c r="F14" i="16"/>
  <c r="B13" i="15"/>
  <c r="C13" i="15"/>
  <c r="D13" i="15"/>
  <c r="G13" i="15" s="1"/>
  <c r="E13" i="15"/>
  <c r="F13" i="15"/>
  <c r="D15" i="14"/>
  <c r="E15" i="14"/>
  <c r="F15" i="14"/>
  <c r="G15" i="14"/>
  <c r="H15" i="14"/>
  <c r="I15" i="14"/>
  <c r="L15" i="14"/>
  <c r="M15" i="14"/>
  <c r="P15" i="14"/>
  <c r="Q15" i="14"/>
  <c r="R15" i="14"/>
  <c r="S15" i="14"/>
  <c r="T15" i="14"/>
  <c r="U15" i="14"/>
  <c r="V15" i="14"/>
  <c r="W15" i="14"/>
  <c r="X15" i="14"/>
  <c r="Y15" i="14"/>
  <c r="Z15" i="14"/>
  <c r="AA15" i="14"/>
  <c r="AE15" i="14"/>
  <c r="AF15" i="14"/>
  <c r="AG15" i="14"/>
  <c r="AH15" i="14"/>
  <c r="AI15" i="14"/>
  <c r="AJ15" i="14"/>
  <c r="B17" i="14"/>
  <c r="C17" i="14"/>
  <c r="J17" i="14"/>
  <c r="K17" i="14"/>
  <c r="B18" i="14"/>
  <c r="C18" i="14"/>
  <c r="J18" i="14"/>
  <c r="K18" i="14"/>
  <c r="B19" i="14"/>
  <c r="C19" i="14"/>
  <c r="J19" i="14"/>
  <c r="K19" i="14"/>
  <c r="B20" i="14"/>
  <c r="C20" i="14"/>
  <c r="J20" i="14"/>
  <c r="K20" i="14"/>
  <c r="B21" i="14"/>
  <c r="C21" i="14"/>
  <c r="J21" i="14"/>
  <c r="K21" i="14"/>
  <c r="B22" i="14"/>
  <c r="C22" i="14"/>
  <c r="J22" i="14"/>
  <c r="K22" i="14"/>
  <c r="B23" i="14"/>
  <c r="C23" i="14"/>
  <c r="J23" i="14"/>
  <c r="K23" i="14"/>
  <c r="B24" i="14"/>
  <c r="C24" i="14"/>
  <c r="J24" i="14"/>
  <c r="K24" i="14"/>
  <c r="B25" i="14"/>
  <c r="C25" i="14"/>
  <c r="J25" i="14"/>
  <c r="K25" i="14"/>
  <c r="B26" i="14"/>
  <c r="C26" i="14"/>
  <c r="J26" i="14"/>
  <c r="K26" i="14"/>
  <c r="B27" i="14"/>
  <c r="C27" i="14"/>
  <c r="J27" i="14"/>
  <c r="K27" i="14"/>
  <c r="B28" i="14"/>
  <c r="C28" i="14"/>
  <c r="J28" i="14"/>
  <c r="K28" i="14"/>
  <c r="B29" i="14"/>
  <c r="C29" i="14"/>
  <c r="J29" i="14"/>
  <c r="K29" i="14"/>
  <c r="B30" i="14"/>
  <c r="C30" i="14"/>
  <c r="J30" i="14"/>
  <c r="K30" i="14"/>
  <c r="B31" i="14"/>
  <c r="C31" i="14"/>
  <c r="J31" i="14"/>
  <c r="K31" i="14"/>
  <c r="B32" i="14"/>
  <c r="C32" i="14"/>
  <c r="J32" i="14"/>
  <c r="K32" i="14"/>
  <c r="B33" i="14"/>
  <c r="C33" i="14"/>
  <c r="J33" i="14"/>
  <c r="K33" i="14"/>
  <c r="B34" i="14"/>
  <c r="C34" i="14"/>
  <c r="J34" i="14"/>
  <c r="K34" i="14"/>
  <c r="B35" i="14"/>
  <c r="C35" i="14"/>
  <c r="J35" i="14"/>
  <c r="K35" i="14"/>
  <c r="B36" i="14"/>
  <c r="C36" i="14"/>
  <c r="J36" i="14"/>
  <c r="K36" i="14"/>
  <c r="B37" i="14"/>
  <c r="C37" i="14"/>
  <c r="J37" i="14"/>
  <c r="K37" i="14"/>
  <c r="B38" i="14"/>
  <c r="C38" i="14"/>
  <c r="J38" i="14"/>
  <c r="K38" i="14"/>
  <c r="B39" i="14"/>
  <c r="C39" i="14"/>
  <c r="J39" i="14"/>
  <c r="K39" i="14"/>
  <c r="B15" i="13"/>
  <c r="C15" i="13"/>
  <c r="E15" i="13"/>
  <c r="F15" i="13"/>
  <c r="H15" i="13"/>
  <c r="I15" i="13"/>
  <c r="J15" i="13"/>
  <c r="K15" i="13"/>
  <c r="L15" i="13"/>
  <c r="N15" i="13"/>
  <c r="O15" i="13"/>
  <c r="P15" i="13"/>
  <c r="Q15" i="13"/>
  <c r="R15" i="13"/>
  <c r="S15" i="13"/>
  <c r="T15" i="13"/>
  <c r="U15" i="13"/>
  <c r="V15" i="13"/>
  <c r="D17" i="13"/>
  <c r="G17" i="13"/>
  <c r="M17" i="13"/>
  <c r="D18" i="13"/>
  <c r="G18" i="13"/>
  <c r="M18" i="13"/>
  <c r="D19" i="13"/>
  <c r="G19" i="13"/>
  <c r="M19" i="13"/>
  <c r="D20" i="13"/>
  <c r="G20" i="13"/>
  <c r="M20" i="13"/>
  <c r="D21" i="13"/>
  <c r="G21" i="13"/>
  <c r="M21" i="13"/>
  <c r="D22" i="13"/>
  <c r="G22" i="13"/>
  <c r="M22" i="13"/>
  <c r="D23" i="13"/>
  <c r="G23" i="13"/>
  <c r="M23" i="13"/>
  <c r="D24" i="13"/>
  <c r="G24" i="13"/>
  <c r="M24" i="13"/>
  <c r="D25" i="13"/>
  <c r="G25" i="13"/>
  <c r="M25" i="13"/>
  <c r="D26" i="13"/>
  <c r="G26" i="13"/>
  <c r="M26" i="13"/>
  <c r="D27" i="13"/>
  <c r="G27" i="13"/>
  <c r="M27" i="13"/>
  <c r="D28" i="13"/>
  <c r="G28" i="13"/>
  <c r="M28" i="13"/>
  <c r="D29" i="13"/>
  <c r="G29" i="13"/>
  <c r="M29" i="13"/>
  <c r="D30" i="13"/>
  <c r="G30" i="13"/>
  <c r="M30" i="13"/>
  <c r="D31" i="13"/>
  <c r="G31" i="13"/>
  <c r="M31" i="13"/>
  <c r="D32" i="13"/>
  <c r="G32" i="13"/>
  <c r="M32" i="13"/>
  <c r="D33" i="13"/>
  <c r="G33" i="13"/>
  <c r="M33" i="13"/>
  <c r="D34" i="13"/>
  <c r="G34" i="13"/>
  <c r="M34" i="13"/>
  <c r="D35" i="13"/>
  <c r="G35" i="13"/>
  <c r="M35" i="13"/>
  <c r="D36" i="13"/>
  <c r="G36" i="13"/>
  <c r="M36" i="13"/>
  <c r="D37" i="13"/>
  <c r="G37" i="13"/>
  <c r="M37" i="13"/>
  <c r="D38" i="13"/>
  <c r="G38" i="13"/>
  <c r="M38" i="13"/>
  <c r="D39" i="13"/>
  <c r="G39" i="13"/>
  <c r="M39" i="13"/>
  <c r="G14" i="12"/>
  <c r="K14" i="12"/>
  <c r="P14" i="12"/>
  <c r="B24" i="12"/>
  <c r="G24" i="12"/>
  <c r="AI11" i="11"/>
  <c r="AO11" i="11"/>
  <c r="AI12" i="11"/>
  <c r="AO12" i="11"/>
  <c r="C15" i="11"/>
  <c r="D15" i="11"/>
  <c r="I15" i="11"/>
  <c r="J15" i="11"/>
  <c r="L15" i="11"/>
  <c r="M15" i="11"/>
  <c r="P15" i="11"/>
  <c r="Q15" i="11"/>
  <c r="S15" i="11"/>
  <c r="T15" i="11"/>
  <c r="U15" i="11"/>
  <c r="V15" i="11"/>
  <c r="X15" i="11"/>
  <c r="Y15" i="11"/>
  <c r="Z15" i="11"/>
  <c r="AB15" i="11"/>
  <c r="AE15" i="11"/>
  <c r="AF15" i="11"/>
  <c r="AG15" i="11"/>
  <c r="AJ15" i="11"/>
  <c r="AK15" i="11"/>
  <c r="AL15" i="11"/>
  <c r="AM15" i="11"/>
  <c r="AN15" i="11"/>
  <c r="B17" i="11"/>
  <c r="H17" i="11"/>
  <c r="K17" i="11"/>
  <c r="G17" i="11" s="1"/>
  <c r="R17" i="11"/>
  <c r="W17" i="11"/>
  <c r="AA17" i="11"/>
  <c r="AH17" i="11"/>
  <c r="AI17" i="11"/>
  <c r="AO17" i="11" s="1"/>
  <c r="B18" i="11"/>
  <c r="H18" i="11"/>
  <c r="K18" i="11"/>
  <c r="G18" i="11" s="1"/>
  <c r="F18" i="11" s="1"/>
  <c r="R18" i="11"/>
  <c r="W18" i="11"/>
  <c r="AA18" i="11"/>
  <c r="AH18" i="11"/>
  <c r="AI18" i="11"/>
  <c r="AO18" i="11"/>
  <c r="B19" i="11"/>
  <c r="H19" i="11"/>
  <c r="K19" i="11"/>
  <c r="R19" i="11"/>
  <c r="W19" i="11"/>
  <c r="AA19" i="11"/>
  <c r="AH19" i="11"/>
  <c r="AI19" i="11"/>
  <c r="AO19" i="11"/>
  <c r="B20" i="11"/>
  <c r="H20" i="11"/>
  <c r="K20" i="11"/>
  <c r="G20" i="11" s="1"/>
  <c r="R20" i="11"/>
  <c r="W20" i="11"/>
  <c r="AA20" i="11"/>
  <c r="AH20" i="11"/>
  <c r="AI20" i="11"/>
  <c r="AO20" i="11"/>
  <c r="B21" i="11"/>
  <c r="H21" i="11"/>
  <c r="K21" i="11"/>
  <c r="G21" i="11" s="1"/>
  <c r="R21" i="11"/>
  <c r="W21" i="11"/>
  <c r="AA21" i="11"/>
  <c r="AH21" i="11"/>
  <c r="AI21" i="11"/>
  <c r="AO21" i="11" s="1"/>
  <c r="B22" i="11"/>
  <c r="H22" i="11"/>
  <c r="K22" i="11"/>
  <c r="G22" i="11" s="1"/>
  <c r="F22" i="11" s="1"/>
  <c r="R22" i="11"/>
  <c r="W22" i="11"/>
  <c r="AA22" i="11"/>
  <c r="AH22" i="11"/>
  <c r="AI22" i="11"/>
  <c r="AO22" i="11"/>
  <c r="B23" i="11"/>
  <c r="H23" i="11"/>
  <c r="K23" i="11"/>
  <c r="R23" i="11"/>
  <c r="W23" i="11"/>
  <c r="AA23" i="11"/>
  <c r="AH23" i="11"/>
  <c r="AI23" i="11"/>
  <c r="AO23" i="11"/>
  <c r="B24" i="11"/>
  <c r="H24" i="11"/>
  <c r="K24" i="11"/>
  <c r="G24" i="11" s="1"/>
  <c r="R24" i="11"/>
  <c r="W24" i="11"/>
  <c r="AA24" i="11"/>
  <c r="AH24" i="11"/>
  <c r="AI24" i="11"/>
  <c r="AO24" i="11"/>
  <c r="B25" i="11"/>
  <c r="H25" i="11"/>
  <c r="K25" i="11"/>
  <c r="G25" i="11" s="1"/>
  <c r="R25" i="11"/>
  <c r="W25" i="11"/>
  <c r="AA25" i="11"/>
  <c r="AH25" i="11"/>
  <c r="AI25" i="11"/>
  <c r="AO25" i="11" s="1"/>
  <c r="B26" i="11"/>
  <c r="H26" i="11"/>
  <c r="K26" i="11"/>
  <c r="G26" i="11" s="1"/>
  <c r="F26" i="11" s="1"/>
  <c r="R26" i="11"/>
  <c r="W26" i="11"/>
  <c r="AA26" i="11"/>
  <c r="AH26" i="11"/>
  <c r="AI26" i="11"/>
  <c r="AO26" i="11"/>
  <c r="B27" i="11"/>
  <c r="H27" i="11"/>
  <c r="K27" i="11"/>
  <c r="R27" i="11"/>
  <c r="W27" i="11"/>
  <c r="AA27" i="11"/>
  <c r="AH27" i="11"/>
  <c r="AI27" i="11"/>
  <c r="AO27" i="11"/>
  <c r="B28" i="11"/>
  <c r="H28" i="11"/>
  <c r="K28" i="11"/>
  <c r="G28" i="11" s="1"/>
  <c r="R28" i="11"/>
  <c r="W28" i="11"/>
  <c r="AA28" i="11"/>
  <c r="AH28" i="11"/>
  <c r="AI28" i="11"/>
  <c r="AO28" i="11"/>
  <c r="B29" i="11"/>
  <c r="H29" i="11"/>
  <c r="K29" i="11"/>
  <c r="G29" i="11" s="1"/>
  <c r="R29" i="11"/>
  <c r="W29" i="11"/>
  <c r="AA29" i="11"/>
  <c r="AH29" i="11"/>
  <c r="AI29" i="11"/>
  <c r="AO29" i="11" s="1"/>
  <c r="B30" i="11"/>
  <c r="H30" i="11"/>
  <c r="K30" i="11"/>
  <c r="G30" i="11" s="1"/>
  <c r="F30" i="11" s="1"/>
  <c r="R30" i="11"/>
  <c r="W30" i="11"/>
  <c r="AA30" i="11"/>
  <c r="AH30" i="11"/>
  <c r="AI30" i="11"/>
  <c r="AO30" i="11"/>
  <c r="B31" i="11"/>
  <c r="H31" i="11"/>
  <c r="K31" i="11"/>
  <c r="R31" i="11"/>
  <c r="W31" i="11"/>
  <c r="AA31" i="11"/>
  <c r="AH31" i="11"/>
  <c r="AI31" i="11"/>
  <c r="AO31" i="11"/>
  <c r="B32" i="11"/>
  <c r="H32" i="11"/>
  <c r="K32" i="11"/>
  <c r="G32" i="11" s="1"/>
  <c r="R32" i="11"/>
  <c r="W32" i="11"/>
  <c r="AA32" i="11"/>
  <c r="AH32" i="11"/>
  <c r="AI32" i="11"/>
  <c r="AO32" i="11"/>
  <c r="B33" i="11"/>
  <c r="H33" i="11"/>
  <c r="K33" i="11"/>
  <c r="G33" i="11" s="1"/>
  <c r="R33" i="11"/>
  <c r="W33" i="11"/>
  <c r="AA33" i="11"/>
  <c r="AH33" i="11"/>
  <c r="AI33" i="11"/>
  <c r="AO33" i="11" s="1"/>
  <c r="B34" i="11"/>
  <c r="H34" i="11"/>
  <c r="K34" i="11"/>
  <c r="G34" i="11" s="1"/>
  <c r="F34" i="11" s="1"/>
  <c r="R34" i="11"/>
  <c r="W34" i="11"/>
  <c r="AA34" i="11"/>
  <c r="AH34" i="11"/>
  <c r="AI34" i="11"/>
  <c r="AO34" i="11"/>
  <c r="B35" i="11"/>
  <c r="H35" i="11"/>
  <c r="K35" i="11"/>
  <c r="R35" i="11"/>
  <c r="W35" i="11"/>
  <c r="AA35" i="11"/>
  <c r="AH35" i="11"/>
  <c r="AI35" i="11"/>
  <c r="AO35" i="11"/>
  <c r="B36" i="11"/>
  <c r="H36" i="11"/>
  <c r="K36" i="11"/>
  <c r="G36" i="11" s="1"/>
  <c r="R36" i="11"/>
  <c r="W36" i="11"/>
  <c r="AA36" i="11"/>
  <c r="AH36" i="11"/>
  <c r="AI36" i="11"/>
  <c r="AO36" i="11"/>
  <c r="B37" i="11"/>
  <c r="H37" i="11"/>
  <c r="K37" i="11"/>
  <c r="G37" i="11" s="1"/>
  <c r="R37" i="11"/>
  <c r="W37" i="11"/>
  <c r="AA37" i="11"/>
  <c r="AH37" i="11"/>
  <c r="AI37" i="11"/>
  <c r="AO37" i="11" s="1"/>
  <c r="B38" i="11"/>
  <c r="H38" i="11"/>
  <c r="K38" i="11"/>
  <c r="G38" i="11" s="1"/>
  <c r="F38" i="11" s="1"/>
  <c r="R38" i="11"/>
  <c r="W38" i="11"/>
  <c r="AA38" i="11"/>
  <c r="AH38" i="11"/>
  <c r="AI38" i="11"/>
  <c r="AO38" i="11"/>
  <c r="B39" i="11"/>
  <c r="H39" i="11"/>
  <c r="K39" i="11"/>
  <c r="R39" i="11"/>
  <c r="W39" i="11"/>
  <c r="AA39" i="11"/>
  <c r="AH39" i="11"/>
  <c r="AI39" i="11"/>
  <c r="AO39" i="11"/>
  <c r="AF45" i="11"/>
  <c r="C46" i="11"/>
  <c r="C47" i="11"/>
  <c r="F47" i="11"/>
  <c r="C48" i="11"/>
  <c r="F48" i="11"/>
  <c r="F49" i="11"/>
  <c r="F50" i="11"/>
  <c r="E15" i="10"/>
  <c r="F15" i="10"/>
  <c r="G15" i="10"/>
  <c r="H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C14" i="6"/>
  <c r="D14" i="6"/>
  <c r="E14" i="6"/>
  <c r="F14" i="6"/>
  <c r="G14" i="6"/>
  <c r="H14" i="6"/>
  <c r="K14" i="6"/>
  <c r="L14" i="6"/>
  <c r="M14" i="6"/>
  <c r="N14" i="6"/>
  <c r="O14" i="6"/>
  <c r="P14" i="6"/>
  <c r="C14" i="4"/>
  <c r="D14" i="4"/>
  <c r="E14" i="4"/>
  <c r="F14" i="4"/>
  <c r="G14" i="4"/>
  <c r="H14" i="4"/>
  <c r="I14" i="4"/>
  <c r="L14" i="4"/>
  <c r="M14" i="4"/>
  <c r="N14" i="4"/>
  <c r="O14" i="4"/>
  <c r="P14" i="4"/>
  <c r="Q14" i="4"/>
  <c r="R14" i="4"/>
  <c r="S14" i="4"/>
  <c r="E14" i="22"/>
  <c r="F14" i="22"/>
  <c r="G14" i="22"/>
  <c r="H14" i="22"/>
  <c r="I14" i="22"/>
  <c r="J14" i="22"/>
  <c r="M14" i="22"/>
  <c r="N14" i="22"/>
  <c r="O14" i="22"/>
  <c r="P14" i="22"/>
  <c r="Q14" i="22"/>
  <c r="R14" i="22"/>
  <c r="S14" i="22"/>
  <c r="T14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AD18" i="8"/>
  <c r="AE18" i="8"/>
  <c r="AF18" i="8"/>
  <c r="AG18" i="8"/>
  <c r="AH18" i="8"/>
  <c r="AI18" i="8"/>
  <c r="AJ18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AD19" i="8"/>
  <c r="AE19" i="8"/>
  <c r="AF19" i="8"/>
  <c r="AG19" i="8"/>
  <c r="AH19" i="8"/>
  <c r="AI19" i="8"/>
  <c r="AJ19" i="8"/>
  <c r="D21" i="8"/>
  <c r="E21" i="8"/>
  <c r="F21" i="8"/>
  <c r="G21" i="8"/>
  <c r="H21" i="8"/>
  <c r="I21" i="8"/>
  <c r="D22" i="8"/>
  <c r="E22" i="8"/>
  <c r="F22" i="8"/>
  <c r="G22" i="8"/>
  <c r="H22" i="8"/>
  <c r="I22" i="8"/>
  <c r="D23" i="8"/>
  <c r="E23" i="8"/>
  <c r="F23" i="8"/>
  <c r="G23" i="8"/>
  <c r="H23" i="8"/>
  <c r="I23" i="8"/>
  <c r="D24" i="8"/>
  <c r="E24" i="8"/>
  <c r="F24" i="8"/>
  <c r="G24" i="8"/>
  <c r="C24" i="8" s="1"/>
  <c r="H24" i="8"/>
  <c r="I24" i="8"/>
  <c r="D25" i="8"/>
  <c r="E25" i="8"/>
  <c r="F25" i="8"/>
  <c r="G25" i="8"/>
  <c r="H25" i="8"/>
  <c r="I25" i="8"/>
  <c r="D26" i="8"/>
  <c r="E26" i="8"/>
  <c r="F26" i="8"/>
  <c r="G26" i="8"/>
  <c r="H26" i="8"/>
  <c r="I26" i="8"/>
  <c r="D27" i="8"/>
  <c r="E27" i="8"/>
  <c r="F27" i="8"/>
  <c r="G27" i="8"/>
  <c r="H27" i="8"/>
  <c r="I27" i="8"/>
  <c r="D28" i="8"/>
  <c r="E28" i="8"/>
  <c r="F28" i="8"/>
  <c r="G28" i="8"/>
  <c r="C28" i="8" s="1"/>
  <c r="H28" i="8"/>
  <c r="I28" i="8"/>
  <c r="D29" i="8"/>
  <c r="E29" i="8"/>
  <c r="F29" i="8"/>
  <c r="G29" i="8"/>
  <c r="H29" i="8"/>
  <c r="I29" i="8"/>
  <c r="D30" i="8"/>
  <c r="E30" i="8"/>
  <c r="F30" i="8"/>
  <c r="G30" i="8"/>
  <c r="H30" i="8"/>
  <c r="I30" i="8"/>
  <c r="D31" i="8"/>
  <c r="E31" i="8"/>
  <c r="F31" i="8"/>
  <c r="G31" i="8"/>
  <c r="H31" i="8"/>
  <c r="I31" i="8"/>
  <c r="D32" i="8"/>
  <c r="E32" i="8"/>
  <c r="F32" i="8"/>
  <c r="G32" i="8"/>
  <c r="H32" i="8"/>
  <c r="I32" i="8"/>
  <c r="D33" i="8"/>
  <c r="E33" i="8"/>
  <c r="F33" i="8"/>
  <c r="G33" i="8"/>
  <c r="H33" i="8"/>
  <c r="I33" i="8"/>
  <c r="D34" i="8"/>
  <c r="E34" i="8"/>
  <c r="F34" i="8"/>
  <c r="G34" i="8"/>
  <c r="H34" i="8"/>
  <c r="I34" i="8"/>
  <c r="L41" i="8"/>
  <c r="D13" i="7"/>
  <c r="E13" i="7"/>
  <c r="F13" i="7"/>
  <c r="G13" i="7"/>
  <c r="H13" i="7"/>
  <c r="C15" i="7"/>
  <c r="C16" i="7"/>
  <c r="C17" i="7"/>
  <c r="C18" i="7"/>
  <c r="C19" i="7"/>
  <c r="C20" i="7"/>
  <c r="C21" i="7"/>
  <c r="C22" i="7"/>
  <c r="C23" i="7"/>
  <c r="C15" i="3"/>
  <c r="D15" i="3"/>
  <c r="J15" i="3" s="1"/>
  <c r="E15" i="3"/>
  <c r="F15" i="3"/>
  <c r="G15" i="3"/>
  <c r="H15" i="3"/>
  <c r="I15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I18" i="8" l="1"/>
  <c r="C34" i="8"/>
  <c r="C26" i="8"/>
  <c r="G18" i="8"/>
  <c r="C13" i="7"/>
  <c r="D19" i="8"/>
  <c r="F18" i="8"/>
  <c r="G39" i="11"/>
  <c r="F39" i="11" s="1"/>
  <c r="E39" i="11" s="1"/>
  <c r="G35" i="11"/>
  <c r="F35" i="11" s="1"/>
  <c r="E35" i="11" s="1"/>
  <c r="AA15" i="11"/>
  <c r="G31" i="11"/>
  <c r="F31" i="11" s="1"/>
  <c r="E31" i="11" s="1"/>
  <c r="G27" i="11"/>
  <c r="F27" i="11" s="1"/>
  <c r="E27" i="11" s="1"/>
  <c r="G23" i="11"/>
  <c r="F23" i="11" s="1"/>
  <c r="E23" i="11" s="1"/>
  <c r="G19" i="11"/>
  <c r="F19" i="11" s="1"/>
  <c r="E19" i="11" s="1"/>
  <c r="W15" i="11"/>
  <c r="R15" i="11"/>
  <c r="M15" i="13"/>
  <c r="C20" i="18"/>
  <c r="E20" i="18" s="1"/>
  <c r="E18" i="8"/>
  <c r="D14" i="22"/>
  <c r="E38" i="11"/>
  <c r="E34" i="11"/>
  <c r="E30" i="11"/>
  <c r="E26" i="11"/>
  <c r="E22" i="11"/>
  <c r="E18" i="11"/>
  <c r="K15" i="14"/>
  <c r="C33" i="8"/>
  <c r="C31" i="8"/>
  <c r="C29" i="8"/>
  <c r="C27" i="8"/>
  <c r="C25" i="8"/>
  <c r="C18" i="8" s="1"/>
  <c r="C23" i="8"/>
  <c r="H18" i="8"/>
  <c r="C21" i="8"/>
  <c r="C14" i="22"/>
  <c r="C42" i="22" s="1"/>
  <c r="F37" i="11"/>
  <c r="E37" i="11" s="1"/>
  <c r="F33" i="11"/>
  <c r="E33" i="11" s="1"/>
  <c r="F29" i="11"/>
  <c r="E29" i="11" s="1"/>
  <c r="F25" i="11"/>
  <c r="E25" i="11" s="1"/>
  <c r="F21" i="11"/>
  <c r="E21" i="11" s="1"/>
  <c r="AH15" i="11"/>
  <c r="AI15" i="11"/>
  <c r="AO15" i="11" s="1"/>
  <c r="G15" i="13"/>
  <c r="D15" i="13"/>
  <c r="J15" i="14"/>
  <c r="C22" i="8"/>
  <c r="F36" i="11"/>
  <c r="E36" i="11" s="1"/>
  <c r="F32" i="11"/>
  <c r="E32" i="11" s="1"/>
  <c r="F28" i="11"/>
  <c r="E28" i="11" s="1"/>
  <c r="F24" i="11"/>
  <c r="E24" i="11" s="1"/>
  <c r="F20" i="11"/>
  <c r="E20" i="11" s="1"/>
  <c r="H15" i="11"/>
  <c r="B15" i="11"/>
  <c r="I19" i="8"/>
  <c r="G19" i="8"/>
  <c r="F19" i="8"/>
  <c r="C30" i="8"/>
  <c r="C32" i="8"/>
  <c r="H19" i="8"/>
  <c r="D15" i="10"/>
  <c r="C15" i="10"/>
  <c r="G15" i="11"/>
  <c r="F17" i="11"/>
  <c r="E19" i="8"/>
  <c r="D18" i="8"/>
  <c r="K15" i="11"/>
  <c r="C14" i="20"/>
  <c r="C23" i="18"/>
  <c r="B14" i="20"/>
  <c r="C24" i="18"/>
  <c r="E24" i="18" s="1"/>
  <c r="W15" i="18"/>
  <c r="Y15" i="18" s="1"/>
  <c r="C29" i="18"/>
  <c r="E29" i="18" s="1"/>
  <c r="Y17" i="18"/>
  <c r="F15" i="18"/>
  <c r="C39" i="18"/>
  <c r="E39" i="18" s="1"/>
  <c r="C36" i="18"/>
  <c r="E36" i="18" s="1"/>
  <c r="C35" i="18"/>
  <c r="E35" i="18" s="1"/>
  <c r="C19" i="18"/>
  <c r="E19" i="18" s="1"/>
  <c r="C37" i="18"/>
  <c r="E37" i="18" s="1"/>
  <c r="O15" i="18"/>
  <c r="Q15" i="18" s="1"/>
  <c r="C25" i="18"/>
  <c r="E25" i="18" s="1"/>
  <c r="Q17" i="18"/>
  <c r="C33" i="18"/>
  <c r="E33" i="18" s="1"/>
  <c r="C21" i="18"/>
  <c r="G15" i="18"/>
  <c r="C32" i="18"/>
  <c r="E32" i="18" s="1"/>
  <c r="C31" i="18"/>
  <c r="E31" i="18" s="1"/>
  <c r="C28" i="18"/>
  <c r="E28" i="18" s="1"/>
  <c r="C27" i="18"/>
  <c r="E27" i="18" s="1"/>
  <c r="J15" i="18"/>
  <c r="L15" i="18" s="1"/>
  <c r="C17" i="18"/>
  <c r="E17" i="18" s="1"/>
  <c r="E21" i="18"/>
  <c r="L17" i="18"/>
  <c r="C38" i="18"/>
  <c r="E38" i="18" s="1"/>
  <c r="C34" i="18"/>
  <c r="E34" i="18" s="1"/>
  <c r="C30" i="18"/>
  <c r="E30" i="18" s="1"/>
  <c r="C26" i="18"/>
  <c r="E26" i="18" s="1"/>
  <c r="C22" i="18"/>
  <c r="E22" i="18" s="1"/>
  <c r="C18" i="18"/>
  <c r="E18" i="18" s="1"/>
  <c r="E23" i="18"/>
  <c r="D15" i="18"/>
  <c r="B15" i="14"/>
  <c r="C15" i="14"/>
  <c r="C19" i="8" l="1"/>
  <c r="F15" i="11"/>
  <c r="E17" i="11"/>
  <c r="E15" i="11" s="1"/>
  <c r="C15" i="18"/>
  <c r="E15" i="18" s="1"/>
</calcChain>
</file>

<file path=xl/comments1.xml><?xml version="1.0" encoding="utf-8"?>
<comments xmlns="http://schemas.openxmlformats.org/spreadsheetml/2006/main">
  <authors>
    <author>user</author>
  </authors>
  <commentList>
    <comment ref="C8" authorId="0">
      <text>
        <r>
          <rPr>
            <sz val="9"/>
            <color indexed="81"/>
            <rFont val="돋움"/>
            <family val="3"/>
            <charset val="129"/>
          </rPr>
          <t>용도지역으로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행정구역은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읍이상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<sst xmlns="http://schemas.openxmlformats.org/spreadsheetml/2006/main" count="2828" uniqueCount="861">
  <si>
    <t>372</t>
    <phoneticPr fontId="49" type="noConversion"/>
  </si>
  <si>
    <t>1. 주택현황 및 보급률</t>
    <phoneticPr fontId="49" type="noConversion"/>
  </si>
  <si>
    <t>2. 건축연도별 주택</t>
    <phoneticPr fontId="49" type="noConversion"/>
  </si>
  <si>
    <t>3. 연건평별 주택</t>
    <phoneticPr fontId="49" type="noConversion"/>
  </si>
  <si>
    <t>4. 건축허가</t>
    <phoneticPr fontId="49" type="noConversion"/>
  </si>
  <si>
    <t>5. 시군별 건축허가</t>
    <phoneticPr fontId="49" type="noConversion"/>
  </si>
  <si>
    <t>6. 아파트 건립</t>
    <phoneticPr fontId="49" type="noConversion"/>
  </si>
  <si>
    <t>7. 무허가건축물</t>
    <phoneticPr fontId="49" type="noConversion"/>
  </si>
  <si>
    <t>2009</t>
  </si>
  <si>
    <t>2010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</si>
  <si>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</si>
  <si>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</si>
  <si>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</si>
  <si>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</si>
  <si>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</si>
  <si>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</si>
  <si>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</si>
  <si>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</si>
  <si>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</si>
  <si>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</si>
  <si>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</si>
  <si>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</si>
  <si>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</si>
  <si>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</si>
  <si>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</si>
  <si>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</si>
  <si>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</si>
  <si>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</si>
  <si>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</si>
  <si>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</si>
  <si>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</si>
  <si>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</si>
  <si>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</si>
  <si>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</si>
  <si>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</si>
  <si>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</si>
  <si>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</si>
  <si>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</si>
  <si>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</si>
  <si>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</si>
  <si>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</si>
  <si>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</si>
  <si>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</si>
  <si>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</si>
  <si>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</si>
  <si>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</si>
  <si>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</si>
  <si>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</si>
  <si>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</si>
  <si>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</si>
  <si>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</si>
  <si>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</si>
  <si>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</si>
  <si>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</si>
  <si>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</si>
  <si>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</si>
  <si>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 xml:space="preserve"> </t>
    <phoneticPr fontId="49" type="noConversion"/>
  </si>
  <si>
    <t>1. 주택 현황 및 보급률</t>
    <phoneticPr fontId="49" type="noConversion"/>
  </si>
  <si>
    <t>단위 : 가구, 호</t>
    <phoneticPr fontId="49" type="noConversion"/>
  </si>
  <si>
    <t>Unit : households, house</t>
    <phoneticPr fontId="49" type="noConversion"/>
  </si>
  <si>
    <t>연별 및 시군별
Year &amp; Si, Gun</t>
    <phoneticPr fontId="49" type="noConversion"/>
  </si>
  <si>
    <t>참고사항 : 국토해양부 새로운 산정방식 적용, 다가구 단독주택 산정방식이 변경(동→호), 2005년부터~게재</t>
    <phoneticPr fontId="49" type="noConversion"/>
  </si>
  <si>
    <t xml:space="preserve">주택수
No. of 
Houses </t>
  </si>
  <si>
    <t>단위 : 개수</t>
    <phoneticPr fontId="49" type="noConversion"/>
  </si>
  <si>
    <t>Unit : number</t>
    <phoneticPr fontId="49" type="noConversion"/>
  </si>
  <si>
    <t>연별 및 시군별
Year &amp; Si, Gun</t>
    <phoneticPr fontId="49" type="noConversion"/>
  </si>
  <si>
    <t>동수
number of buildings</t>
    <phoneticPr fontId="49" type="noConversion"/>
  </si>
  <si>
    <t xml:space="preserve">주택수
No. of 
Houses </t>
    <phoneticPr fontId="49" type="noConversion"/>
  </si>
  <si>
    <t>규모별 주택수 House by Size</t>
    <phoneticPr fontId="49" type="noConversion"/>
  </si>
  <si>
    <t>층수별 주택수 House by floor number</t>
    <phoneticPr fontId="49" type="noConversion"/>
  </si>
  <si>
    <t>40㎡
이하</t>
    <phoneticPr fontId="49" type="noConversion"/>
  </si>
  <si>
    <t>40~60㎡
이하</t>
    <phoneticPr fontId="49" type="noConversion"/>
  </si>
  <si>
    <t>60~85㎡
이하</t>
    <phoneticPr fontId="49" type="noConversion"/>
  </si>
  <si>
    <t>85~135㎡
이하</t>
    <phoneticPr fontId="49" type="noConversion"/>
  </si>
  <si>
    <t>135㎡
초과</t>
    <phoneticPr fontId="49" type="noConversion"/>
  </si>
  <si>
    <t>5층 이하 floor or less</t>
    <phoneticPr fontId="49" type="noConversion"/>
  </si>
  <si>
    <t>6∼10층</t>
    <phoneticPr fontId="49" type="noConversion"/>
  </si>
  <si>
    <t>11∼20층</t>
    <phoneticPr fontId="49" type="noConversion"/>
  </si>
  <si>
    <t>21층 이상 floor or higher</t>
    <phoneticPr fontId="49" type="noConversion"/>
  </si>
  <si>
    <t>동수
Building</t>
    <phoneticPr fontId="49" type="noConversion"/>
  </si>
  <si>
    <t>2009</t>
    <phoneticPr fontId="49" type="noConversion"/>
  </si>
  <si>
    <t>포항시</t>
    <phoneticPr fontId="49" type="noConversion"/>
  </si>
  <si>
    <t xml:space="preserve"> Pohang</t>
    <phoneticPr fontId="49" type="noConversion"/>
  </si>
  <si>
    <t xml:space="preserve"> Gyeongju</t>
    <phoneticPr fontId="49" type="noConversion"/>
  </si>
  <si>
    <t xml:space="preserve"> Gimcheon</t>
    <phoneticPr fontId="49" type="noConversion"/>
  </si>
  <si>
    <t xml:space="preserve"> Andong</t>
    <phoneticPr fontId="49" type="noConversion"/>
  </si>
  <si>
    <t xml:space="preserve"> Gumi</t>
    <phoneticPr fontId="49" type="noConversion"/>
  </si>
  <si>
    <t xml:space="preserve"> Yeongju</t>
    <phoneticPr fontId="49" type="noConversion"/>
  </si>
  <si>
    <t xml:space="preserve"> Yeongcheon</t>
    <phoneticPr fontId="49" type="noConversion"/>
  </si>
  <si>
    <t xml:space="preserve"> Sangju</t>
    <phoneticPr fontId="49" type="noConversion"/>
  </si>
  <si>
    <t xml:space="preserve"> Mungyeong</t>
    <phoneticPr fontId="49" type="noConversion"/>
  </si>
  <si>
    <t xml:space="preserve"> Gyeongsan</t>
    <phoneticPr fontId="49" type="noConversion"/>
  </si>
  <si>
    <t xml:space="preserve"> Gunwi</t>
    <phoneticPr fontId="49" type="noConversion"/>
  </si>
  <si>
    <t xml:space="preserve"> Uiseong</t>
    <phoneticPr fontId="49" type="noConversion"/>
  </si>
  <si>
    <t xml:space="preserve"> Cheongsong</t>
    <phoneticPr fontId="49" type="noConversion"/>
  </si>
  <si>
    <t xml:space="preserve"> Yeongdeok</t>
    <phoneticPr fontId="49" type="noConversion"/>
  </si>
  <si>
    <t xml:space="preserve"> Cheongdo</t>
    <phoneticPr fontId="49" type="noConversion"/>
  </si>
  <si>
    <t xml:space="preserve">주 : 1) 사업승인기준  </t>
    <phoneticPr fontId="49" type="noConversion"/>
  </si>
  <si>
    <t>주 : 1) 사업승인기준</t>
    <phoneticPr fontId="49" type="noConversion"/>
  </si>
  <si>
    <t>2000</t>
  </si>
  <si>
    <t>2005</t>
  </si>
  <si>
    <t>단위 : 호수</t>
    <phoneticPr fontId="62" type="noConversion"/>
  </si>
  <si>
    <t>Unit : house</t>
    <phoneticPr fontId="49" type="noConversion"/>
  </si>
  <si>
    <t>연별,
주택유형별,
시군별</t>
    <phoneticPr fontId="62" type="noConversion"/>
  </si>
  <si>
    <t>Year, Type &amp;
Si, Gun</t>
    <phoneticPr fontId="62" type="noConversion"/>
  </si>
  <si>
    <t>2010</t>
    <phoneticPr fontId="49" type="noConversion"/>
  </si>
  <si>
    <t>Apartment</t>
    <phoneticPr fontId="49" type="noConversion"/>
  </si>
  <si>
    <t>Row house</t>
    <phoneticPr fontId="49" type="noConversion"/>
  </si>
  <si>
    <t>다세대주택</t>
    <phoneticPr fontId="49" type="noConversion"/>
  </si>
  <si>
    <t>영업용건물내</t>
    <phoneticPr fontId="49" type="noConversion"/>
  </si>
  <si>
    <t>2010년</t>
  </si>
  <si>
    <t>2009년</t>
  </si>
  <si>
    <t>2008년</t>
  </si>
  <si>
    <t>2007년</t>
  </si>
  <si>
    <t>2006년</t>
  </si>
  <si>
    <t>2005년</t>
  </si>
  <si>
    <t>1995~2004년</t>
  </si>
  <si>
    <t>1980~1994년</t>
    <phoneticPr fontId="55" type="noConversion"/>
  </si>
  <si>
    <t>…</t>
  </si>
  <si>
    <t>7. 무허가 건축물</t>
    <phoneticPr fontId="49" type="noConversion"/>
  </si>
  <si>
    <t>단위 : 동수</t>
    <phoneticPr fontId="49" type="noConversion"/>
  </si>
  <si>
    <t>Unit : building</t>
    <phoneticPr fontId="49" type="noConversion"/>
  </si>
  <si>
    <t>신규 발생
Newly built</t>
    <phoneticPr fontId="49" type="noConversion"/>
  </si>
  <si>
    <t>수단별</t>
    <phoneticPr fontId="49" type="noConversion"/>
  </si>
  <si>
    <t>2009</t>
    <phoneticPr fontId="49" type="noConversion"/>
  </si>
  <si>
    <t>...</t>
  </si>
  <si>
    <t>단위 : 호수</t>
    <phoneticPr fontId="62" type="noConversion"/>
  </si>
  <si>
    <t>Unit : house</t>
    <phoneticPr fontId="49" type="noConversion"/>
  </si>
  <si>
    <t>20㎡ ~ 40㎡</t>
  </si>
  <si>
    <t>40㎡ ~ 60㎡</t>
  </si>
  <si>
    <t>60㎡ ~ 85㎡</t>
  </si>
  <si>
    <t>85㎡ ~ 100㎡</t>
  </si>
  <si>
    <t>100㎡ ~ 130㎡</t>
  </si>
  <si>
    <t>130㎡ ~ 165㎡</t>
  </si>
  <si>
    <t>165㎡ ~ 230㎡</t>
  </si>
  <si>
    <t>4. 건축허가</t>
    <phoneticPr fontId="49" type="noConversion"/>
  </si>
  <si>
    <t>4. 건축허가(계속)</t>
    <phoneticPr fontId="49" type="noConversion"/>
  </si>
  <si>
    <t>4. Building Construction Permits(Cont'd)</t>
    <phoneticPr fontId="49" type="noConversion"/>
  </si>
  <si>
    <t>4. Building Construction Permits</t>
    <phoneticPr fontId="49" type="noConversion"/>
  </si>
  <si>
    <t>단위 : 동수, ㎡</t>
  </si>
  <si>
    <t>Unit : building, ㎡</t>
    <phoneticPr fontId="49" type="noConversion"/>
  </si>
  <si>
    <t xml:space="preserve"> </t>
    <phoneticPr fontId="49" type="noConversion"/>
  </si>
  <si>
    <t>연별, 용도별
Year &amp; Purpose</t>
    <phoneticPr fontId="49" type="noConversion"/>
  </si>
  <si>
    <t>합계 Total</t>
  </si>
  <si>
    <t>연별, 용도별</t>
    <phoneticPr fontId="49" type="noConversion"/>
  </si>
  <si>
    <t>신축 New building</t>
    <phoneticPr fontId="49" type="noConversion"/>
  </si>
  <si>
    <t>증축.개축.이전.대수선  Extension, Reconstrution</t>
    <phoneticPr fontId="49" type="noConversion"/>
  </si>
  <si>
    <t>Year &amp; Purpose</t>
    <phoneticPr fontId="49" type="noConversion"/>
  </si>
  <si>
    <t>용도변경  Change of use</t>
    <phoneticPr fontId="49" type="noConversion"/>
  </si>
  <si>
    <t>콘크리트
Concrete</t>
    <phoneticPr fontId="49" type="noConversion"/>
  </si>
  <si>
    <t>철골
Steelframe</t>
    <phoneticPr fontId="49" type="noConversion"/>
  </si>
  <si>
    <t>조적
Masonry</t>
    <phoneticPr fontId="49" type="noConversion"/>
  </si>
  <si>
    <t>철골,철근
ferro-concrete</t>
    <phoneticPr fontId="49" type="noConversion"/>
  </si>
  <si>
    <t>나무
Wooden</t>
    <phoneticPr fontId="49" type="noConversion"/>
  </si>
  <si>
    <t>기타
Others</t>
    <phoneticPr fontId="49" type="noConversion"/>
  </si>
  <si>
    <t>동수 No.of Building</t>
  </si>
  <si>
    <t>동   수</t>
  </si>
  <si>
    <t>No.of Building</t>
  </si>
  <si>
    <t>연면적 Floor Area</t>
  </si>
  <si>
    <t>연면적</t>
  </si>
  <si>
    <t>Floor Area</t>
  </si>
  <si>
    <t>Including business shares approved</t>
  </si>
  <si>
    <t>불 허 가 내 용   Non-permitted contents</t>
  </si>
  <si>
    <t>건 수Cases</t>
  </si>
  <si>
    <t>단위 : 건, 천㎡</t>
    <phoneticPr fontId="49" type="noConversion"/>
  </si>
  <si>
    <t>Unit : case, 1,000㎡</t>
    <phoneticPr fontId="49" type="noConversion"/>
  </si>
  <si>
    <t>연별
Year</t>
    <phoneticPr fontId="49" type="noConversion"/>
  </si>
  <si>
    <t>합  계 
Total</t>
    <phoneticPr fontId="49" type="noConversion"/>
  </si>
  <si>
    <t>허  가 
Permit</t>
    <phoneticPr fontId="49" type="noConversion"/>
  </si>
  <si>
    <t>이용목적
 Land use</t>
    <phoneticPr fontId="49" type="noConversion"/>
  </si>
  <si>
    <t>기  타
 Others</t>
    <phoneticPr fontId="49" type="noConversion"/>
  </si>
  <si>
    <t>단위 : 필지수, 천㎡</t>
  </si>
  <si>
    <t>용도지역별 By use</t>
  </si>
  <si>
    <t>지목별 By purpose</t>
  </si>
  <si>
    <t>연별 및
시군별</t>
    <phoneticPr fontId="49" type="noConversion"/>
  </si>
  <si>
    <t>면적
Area</t>
    <phoneticPr fontId="49" type="noConversion"/>
  </si>
  <si>
    <t>2009</t>
    <phoneticPr fontId="49" type="noConversion"/>
  </si>
  <si>
    <t>연별 및
시군별</t>
  </si>
  <si>
    <t>인구 Population</t>
  </si>
  <si>
    <t>미지정
Undesign-ated</t>
  </si>
  <si>
    <t>준공업
Mixed</t>
  </si>
  <si>
    <t>단위 : 1,000㎡, 명</t>
    <phoneticPr fontId="52" type="noConversion"/>
  </si>
  <si>
    <t>Unit : 1,000㎡, person</t>
    <phoneticPr fontId="52" type="noConversion"/>
  </si>
  <si>
    <t>용도지역
총 합 계
Grand total</t>
    <phoneticPr fontId="52" type="noConversion"/>
  </si>
  <si>
    <t>도시지역   Urban Area</t>
    <phoneticPr fontId="52" type="noConversion"/>
  </si>
  <si>
    <t>도시지역  Urban Area</t>
    <phoneticPr fontId="52" type="noConversion"/>
  </si>
  <si>
    <t>도 시 지 역 Urban Area</t>
    <phoneticPr fontId="52" type="noConversion"/>
  </si>
  <si>
    <t>비도시지역 Rural Area</t>
    <phoneticPr fontId="52" type="noConversion"/>
  </si>
  <si>
    <t>주거지역 Residential zone</t>
    <phoneticPr fontId="52" type="noConversion"/>
  </si>
  <si>
    <t>상업지역 Commercial zone</t>
    <phoneticPr fontId="52" type="noConversion"/>
  </si>
  <si>
    <t>공업지역  Industrial zone</t>
    <phoneticPr fontId="52" type="noConversion"/>
  </si>
  <si>
    <t>녹지지역 Green zone</t>
    <phoneticPr fontId="52" type="noConversion"/>
  </si>
  <si>
    <r>
      <t>비도시지역인구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Rural</t>
    </r>
    <phoneticPr fontId="52" type="noConversion"/>
  </si>
  <si>
    <t>전용주거지역
Residential only</t>
    <phoneticPr fontId="55" type="noConversion"/>
  </si>
  <si>
    <t>일반주거지역 
General residential</t>
    <phoneticPr fontId="54" type="noConversion"/>
  </si>
  <si>
    <t>준주거지역
Semi residential</t>
    <phoneticPr fontId="54" type="noConversion"/>
  </si>
  <si>
    <t>중 심
Central</t>
    <phoneticPr fontId="52" type="noConversion"/>
  </si>
  <si>
    <t>일 반
General</t>
    <phoneticPr fontId="52" type="noConversion"/>
  </si>
  <si>
    <t>근 린
Neighborhood</t>
    <phoneticPr fontId="52" type="noConversion"/>
  </si>
  <si>
    <t>유 통
Distributional</t>
    <phoneticPr fontId="52" type="noConversion"/>
  </si>
  <si>
    <t>보전
Preserved</t>
    <phoneticPr fontId="54" type="noConversion"/>
  </si>
  <si>
    <t>자연
Natural</t>
    <phoneticPr fontId="52" type="noConversion"/>
  </si>
  <si>
    <t>제1종전용
1st Exclusive</t>
    <phoneticPr fontId="54" type="noConversion"/>
  </si>
  <si>
    <t>제2종전용
2nd Exclusive</t>
    <phoneticPr fontId="54" type="noConversion"/>
  </si>
  <si>
    <t>제1종일반
1st General</t>
    <phoneticPr fontId="54" type="noConversion"/>
  </si>
  <si>
    <t>제2종일반
2nd General</t>
    <phoneticPr fontId="54" type="noConversion"/>
  </si>
  <si>
    <t xml:space="preserve"> </t>
    <phoneticPr fontId="52" type="noConversion"/>
  </si>
  <si>
    <t>단위 : ㎢</t>
  </si>
  <si>
    <t>Unit : ㎢</t>
  </si>
  <si>
    <t>연별</t>
  </si>
  <si>
    <t>합계
Total</t>
  </si>
  <si>
    <t>중심지
Central</t>
  </si>
  <si>
    <t>역사문화
Historical culture</t>
  </si>
  <si>
    <t>일반
General</t>
  </si>
  <si>
    <t>최고
Max</t>
  </si>
  <si>
    <t>최저
Min</t>
  </si>
  <si>
    <t>문화자원
Cultural resources</t>
  </si>
  <si>
    <t>중요시설물
Major facilities</t>
  </si>
  <si>
    <t>생태계
Ecosystem</t>
  </si>
  <si>
    <t>개발진흥지구
Development Promotion</t>
  </si>
  <si>
    <t>학교
School</t>
  </si>
  <si>
    <t>공용
Public</t>
  </si>
  <si>
    <t>항만
Port</t>
  </si>
  <si>
    <t>공항
Airport</t>
  </si>
  <si>
    <t>자연
Natural</t>
  </si>
  <si>
    <t>집단
Group</t>
  </si>
  <si>
    <t>현황 Status</t>
  </si>
  <si>
    <t>Year &amp;  
Si, Gun</t>
  </si>
  <si>
    <t>대지
Building
land</t>
  </si>
  <si>
    <t>임야
Forest
field</t>
  </si>
  <si>
    <t>전
Dry
paddy</t>
  </si>
  <si>
    <t>답
Rice
paddy</t>
  </si>
  <si>
    <t>주택 및 근린
생활시설
house &amp; neighboring convenience facilities</t>
  </si>
  <si>
    <t>국방군사에 
관한 시설
National defense&amp;military facilities</t>
  </si>
  <si>
    <t>학교및 전기공급시설등 공익시설
Public beneficial facilities</t>
  </si>
  <si>
    <t>면적(㎢) Area</t>
    <phoneticPr fontId="52" type="noConversion"/>
  </si>
  <si>
    <t>가구
House- 
holds</t>
    <phoneticPr fontId="52" type="noConversion"/>
  </si>
  <si>
    <t>주민공동
이용시설
Common use facilities for residents</t>
    <phoneticPr fontId="52" type="noConversion"/>
  </si>
  <si>
    <r>
      <t>기타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Others</t>
    </r>
    <phoneticPr fontId="52" type="noConversion"/>
  </si>
  <si>
    <t>자료 : 도시계획과</t>
    <phoneticPr fontId="52" type="noConversion"/>
  </si>
  <si>
    <t xml:space="preserve"> 주 : 1) 잡종지 포함, 2) 무허가건물 포함.</t>
    <phoneticPr fontId="52" type="noConversion"/>
  </si>
  <si>
    <t>단위 : 개소, 천㎡</t>
  </si>
  <si>
    <t>Unit : number, 1,000㎡</t>
    <phoneticPr fontId="49" type="noConversion"/>
  </si>
  <si>
    <t>연별 및 시군별</t>
    <phoneticPr fontId="49" type="noConversion"/>
  </si>
  <si>
    <t>자연공원 Natural parks</t>
  </si>
  <si>
    <t>도시공원 Urban parks</t>
    <phoneticPr fontId="49" type="noConversion"/>
  </si>
  <si>
    <t>Year &amp; Si, Gun</t>
    <phoneticPr fontId="49" type="noConversion"/>
  </si>
  <si>
    <t>도시공원 Urban parks</t>
  </si>
  <si>
    <t>도시자연
공원구역 2)
Urban natural
park zone</t>
    <phoneticPr fontId="49" type="noConversion"/>
  </si>
  <si>
    <t>계
Total</t>
    <phoneticPr fontId="49" type="noConversion"/>
  </si>
  <si>
    <t xml:space="preserve">  국립 공원
National park</t>
    <phoneticPr fontId="49" type="noConversion"/>
  </si>
  <si>
    <t>도립공원
Provincial</t>
    <phoneticPr fontId="49" type="noConversion"/>
  </si>
  <si>
    <t>시·군립공원
Si &amp; Gun</t>
    <phoneticPr fontId="49" type="noConversion"/>
  </si>
  <si>
    <t>어린이공원
Children's</t>
    <phoneticPr fontId="49" type="noConversion"/>
  </si>
  <si>
    <t>소공원
Mini</t>
    <phoneticPr fontId="49" type="noConversion"/>
  </si>
  <si>
    <t>근린공원
Neigh borhood</t>
    <phoneticPr fontId="49" type="noConversion"/>
  </si>
  <si>
    <t>역사공원
Historical</t>
    <phoneticPr fontId="49" type="noConversion"/>
  </si>
  <si>
    <t>문화공원
Culturall</t>
    <phoneticPr fontId="49" type="noConversion"/>
  </si>
  <si>
    <t>수변공원
Waterside</t>
    <phoneticPr fontId="49" type="noConversion"/>
  </si>
  <si>
    <t>묘지공원
Grave yard</t>
    <phoneticPr fontId="49" type="noConversion"/>
  </si>
  <si>
    <t>체육공원
Sports</t>
    <phoneticPr fontId="49" type="noConversion"/>
  </si>
  <si>
    <t>기타공원
Others</t>
    <phoneticPr fontId="49" type="noConversion"/>
  </si>
  <si>
    <t>개소
Number</t>
    <phoneticPr fontId="49" type="noConversion"/>
  </si>
  <si>
    <t>단위 : ㎞</t>
  </si>
  <si>
    <t>Unit : ㎞</t>
  </si>
  <si>
    <t>총연장
Total length</t>
    <phoneticPr fontId="49" type="noConversion"/>
  </si>
  <si>
    <t>미개수
Yet to be improved</t>
    <phoneticPr fontId="49" type="noConversion"/>
  </si>
  <si>
    <t>개수율(%)
Improvement rate</t>
    <phoneticPr fontId="49" type="noConversion"/>
  </si>
  <si>
    <t>Source : River Improvement and Disaster Protection Department</t>
    <phoneticPr fontId="49" type="noConversion"/>
  </si>
  <si>
    <t>주 : 2002년부터 기타 하천도 집계에 포함.</t>
    <phoneticPr fontId="49" type="noConversion"/>
  </si>
  <si>
    <t>단위 : ㎡, 천원</t>
  </si>
  <si>
    <t>건 수
Number of cases</t>
  </si>
  <si>
    <t xml:space="preserve"> collection of use fees</t>
  </si>
  <si>
    <t>토사채취(㎥)
 Collection of
 gravels and sand</t>
    <phoneticPr fontId="49" type="noConversion"/>
  </si>
  <si>
    <t>자료 : 시, 군</t>
    <phoneticPr fontId="49" type="noConversion"/>
  </si>
  <si>
    <t>일반국도 General national road</t>
  </si>
  <si>
    <t>지방도 Provincial road</t>
  </si>
  <si>
    <t>단위 : m, ㎡, %</t>
    <phoneticPr fontId="49" type="noConversion"/>
  </si>
  <si>
    <t>Unit : m, ㎡, %</t>
    <phoneticPr fontId="49" type="noConversion"/>
  </si>
  <si>
    <t>Source : Road and Railroad Department</t>
    <phoneticPr fontId="49" type="noConversion"/>
  </si>
  <si>
    <t>주 : 시군 도시계획상의 미개통 도로는 미포함,  2006년 자료부터 서식변경</t>
    <phoneticPr fontId="49" type="noConversion"/>
  </si>
  <si>
    <t>단위 : 개소, m, ㎡</t>
  </si>
  <si>
    <t>Unit : number, m, ㎡</t>
  </si>
  <si>
    <t>Ⅹ. Housing and Construction / 415</t>
    <phoneticPr fontId="49" type="noConversion"/>
  </si>
  <si>
    <t>416 / Ⅹ. 주택, 건설</t>
    <phoneticPr fontId="49" type="noConversion"/>
  </si>
  <si>
    <t>단위 : 개소, m</t>
  </si>
  <si>
    <t>Unit : number, m</t>
  </si>
  <si>
    <t>418 / Ⅹ. 주택, 건설</t>
    <phoneticPr fontId="49" type="noConversion"/>
  </si>
  <si>
    <t>Ⅹ. Housing and Construction / 421</t>
    <phoneticPr fontId="49" type="noConversion"/>
  </si>
  <si>
    <t>연별 및 
시군별</t>
    <phoneticPr fontId="49" type="noConversion"/>
  </si>
  <si>
    <t xml:space="preserve"> 합 계 
Grand total</t>
    <phoneticPr fontId="49" type="noConversion"/>
  </si>
  <si>
    <t>일 반 국 도
General National road</t>
    <phoneticPr fontId="49" type="noConversion"/>
  </si>
  <si>
    <t xml:space="preserve"> 지 방 도
 Prorincial road </t>
    <phoneticPr fontId="49" type="noConversion"/>
  </si>
  <si>
    <t xml:space="preserve"> 시 군 도
 Si &amp; Gun's road</t>
    <phoneticPr fontId="49" type="noConversion"/>
  </si>
  <si>
    <t>개 소
Place</t>
    <phoneticPr fontId="49" type="noConversion"/>
  </si>
  <si>
    <t>연 장
Length</t>
    <phoneticPr fontId="49" type="noConversion"/>
  </si>
  <si>
    <t xml:space="preserve"> Source : Road and Railroad Department</t>
    <phoneticPr fontId="49" type="noConversion"/>
  </si>
  <si>
    <t>단위 : 대</t>
  </si>
  <si>
    <t>Unit : each</t>
  </si>
  <si>
    <t>아스팔트 Asphalt</t>
  </si>
  <si>
    <t>기 타
Others</t>
  </si>
  <si>
    <t>펌 프
Pumps</t>
  </si>
  <si>
    <t>2. Housing Units by Year of Construction</t>
    <phoneticPr fontId="55" type="noConversion"/>
  </si>
  <si>
    <t>주 : 2009년 자료부터 서식변경(항목추가 "정리현황(철거, 재개발 등)")</t>
    <phoneticPr fontId="49" type="noConversion"/>
  </si>
  <si>
    <t>Unit : building, ㎡</t>
  </si>
  <si>
    <t>주거용
Dwelling</t>
  </si>
  <si>
    <t>상업용
Commercial</t>
  </si>
  <si>
    <t>연별 및 시군별
Year &amp; Si, Gun</t>
    <phoneticPr fontId="71" type="noConversion"/>
  </si>
  <si>
    <t>공업용
Industrial</t>
    <phoneticPr fontId="71" type="noConversion"/>
  </si>
  <si>
    <t>공공용
Public</t>
    <phoneticPr fontId="71" type="noConversion"/>
  </si>
  <si>
    <t>교육/사회용
Educational and Social</t>
    <phoneticPr fontId="71" type="noConversion"/>
  </si>
  <si>
    <t>동수
Building</t>
  </si>
  <si>
    <t>연면적
Gross coverage</t>
  </si>
  <si>
    <r>
      <t>5. 시</t>
    </r>
    <r>
      <rPr>
        <b/>
        <sz val="17"/>
        <rFont val="Wingdings 2"/>
        <family val="1"/>
        <charset val="2"/>
      </rPr>
      <t></t>
    </r>
    <r>
      <rPr>
        <b/>
        <sz val="17"/>
        <rFont val="굴림"/>
        <family val="3"/>
        <charset val="129"/>
      </rPr>
      <t>군별 건축허가</t>
    </r>
    <phoneticPr fontId="71" type="noConversion"/>
  </si>
  <si>
    <r>
      <t>5. 시</t>
    </r>
    <r>
      <rPr>
        <b/>
        <sz val="17"/>
        <rFont val="Wingdings 2"/>
        <family val="1"/>
        <charset val="2"/>
      </rPr>
      <t></t>
    </r>
    <r>
      <rPr>
        <b/>
        <sz val="17"/>
        <rFont val="굴림"/>
        <family val="3"/>
        <charset val="129"/>
      </rPr>
      <t>군별 건축허가(계속)</t>
    </r>
    <phoneticPr fontId="71" type="noConversion"/>
  </si>
  <si>
    <t>5. Building Permits by Si, Gun</t>
    <phoneticPr fontId="71" type="noConversion"/>
  </si>
  <si>
    <t>5. Building Permits by Si, Gun(Cont'd)</t>
    <phoneticPr fontId="71" type="noConversion"/>
  </si>
  <si>
    <t>합 계
Total</t>
    <phoneticPr fontId="26" type="noConversion"/>
  </si>
  <si>
    <t>연면적
Gross coverage</t>
    <phoneticPr fontId="26" type="noConversion"/>
  </si>
  <si>
    <r>
      <t>6. 아파트 건립</t>
    </r>
    <r>
      <rPr>
        <b/>
        <vertAlign val="superscript"/>
        <sz val="17"/>
        <rFont val="굴림"/>
        <family val="3"/>
        <charset val="129"/>
      </rPr>
      <t>1)</t>
    </r>
    <phoneticPr fontId="49" type="noConversion"/>
  </si>
  <si>
    <r>
      <t xml:space="preserve">6. Construction of Apartment </t>
    </r>
    <r>
      <rPr>
        <b/>
        <vertAlign val="superscript"/>
        <sz val="15"/>
        <rFont val="굴림"/>
        <family val="3"/>
        <charset val="129"/>
      </rPr>
      <t>1)</t>
    </r>
    <phoneticPr fontId="49" type="noConversion"/>
  </si>
  <si>
    <r>
      <t>6. 아파트 건립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49" type="noConversion"/>
  </si>
  <si>
    <t>2011</t>
  </si>
  <si>
    <t>2011</t>
    <phoneticPr fontId="49" type="noConversion"/>
  </si>
  <si>
    <t>지정비율(B/A)*100
Designation rate</t>
    <phoneticPr fontId="52" type="noConversion"/>
  </si>
  <si>
    <t>계(A)
Total</t>
    <phoneticPr fontId="52" type="noConversion"/>
  </si>
  <si>
    <t xml:space="preserve">      2) 2011년 자료부터 서식 변경 (자연환경보전지역 "지정비율" 항목 추가)</t>
    <phoneticPr fontId="52" type="noConversion"/>
  </si>
  <si>
    <t xml:space="preserve">면  적
Area </t>
    <phoneticPr fontId="49" type="noConversion"/>
  </si>
  <si>
    <t>…</t>
    <phoneticPr fontId="49" type="noConversion"/>
  </si>
  <si>
    <t>고속국도
Expressway</t>
    <phoneticPr fontId="49" type="noConversion"/>
  </si>
  <si>
    <t>국가지원지방도
Govt-funded provincial road</t>
    <phoneticPr fontId="49" type="noConversion"/>
  </si>
  <si>
    <t>주 : 2011년 자료부터 서식 변경("가설","미가설" 항목 삭제, "국가지원 지방도" 항목 추가)</t>
    <phoneticPr fontId="49" type="noConversion"/>
  </si>
  <si>
    <t>단위 : %</t>
    <phoneticPr fontId="49" type="noConversion"/>
  </si>
  <si>
    <t>Unit : %</t>
    <phoneticPr fontId="26" type="noConversion"/>
  </si>
  <si>
    <t>410 / Ⅹ. 주택, 건설</t>
    <phoneticPr fontId="49" type="noConversion"/>
  </si>
  <si>
    <t xml:space="preserve">단위 : m, 백만톤    </t>
    <phoneticPr fontId="49" type="noConversion"/>
  </si>
  <si>
    <t>Unit : m, million ton</t>
    <phoneticPr fontId="49" type="noConversion"/>
  </si>
  <si>
    <t>연별 및 댐별
Year &amp; Dams</t>
    <phoneticPr fontId="49" type="noConversion"/>
  </si>
  <si>
    <t xml:space="preserve">총  저  수  량
Gross storage </t>
    <phoneticPr fontId="49" type="noConversion"/>
  </si>
  <si>
    <t>만 수 면 적(㎢)
Maximum reservoir area</t>
    <phoneticPr fontId="49" type="noConversion"/>
  </si>
  <si>
    <t>자료 : 토지정보과, 2007년 자료부터 수록</t>
    <phoneticPr fontId="49" type="noConversion"/>
  </si>
  <si>
    <t>Unit : parcel, 1,000㎡</t>
  </si>
  <si>
    <t>연별 및 시군별
Year &amp;  Si, Gun</t>
  </si>
  <si>
    <t>합  계
Total</t>
  </si>
  <si>
    <t>Year &amp;
 Si, Gun</t>
  </si>
  <si>
    <t>도시계획구역내 Subject to urban planning zone</t>
  </si>
  <si>
    <t>농림지역
Agricultural &amp;
Forest Area</t>
  </si>
  <si>
    <t>자연환경보전지역
Natural Environment
Preservation Area</t>
  </si>
  <si>
    <t>전
Dry paddy</t>
  </si>
  <si>
    <t>답
Rice paddy</t>
  </si>
  <si>
    <t>대  지
building    land</t>
  </si>
  <si>
    <t>임야
Forest field</t>
  </si>
  <si>
    <t>공장용지
Factory site</t>
  </si>
  <si>
    <t>기타
Others</t>
  </si>
  <si>
    <t>주거지역 
Residental zone</t>
  </si>
  <si>
    <t>상업지역
 Commercial zone</t>
  </si>
  <si>
    <t xml:space="preserve">공업지역
Industrial zone </t>
  </si>
  <si>
    <t>녹지지역
Greenbelt</t>
  </si>
  <si>
    <t>개발제한구역
Greenbelt</t>
  </si>
  <si>
    <t>용도미지정구역
Non-designated zone</t>
  </si>
  <si>
    <t>필지수
Parcel</t>
  </si>
  <si>
    <t>면적
Area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</si>
  <si>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</si>
  <si>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</si>
  <si>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</si>
  <si>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</si>
  <si>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</si>
  <si>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</si>
  <si>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</si>
  <si>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</si>
  <si>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</si>
  <si>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</si>
  <si>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</si>
  <si>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</si>
  <si>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</si>
  <si>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</si>
  <si>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</si>
  <si>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</si>
  <si>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</si>
  <si>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</si>
  <si>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</si>
  <si>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</si>
  <si>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</si>
  <si>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</si>
  <si>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</si>
  <si>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자료 : 토지정보과, 2007년 자료부터 서식 변경</t>
  </si>
  <si>
    <t>Source : Construction and Land Register Department</t>
  </si>
  <si>
    <t xml:space="preserve"> Goryeong</t>
    <phoneticPr fontId="49" type="noConversion"/>
  </si>
  <si>
    <t xml:space="preserve"> Seongju</t>
    <phoneticPr fontId="49" type="noConversion"/>
  </si>
  <si>
    <t xml:space="preserve"> Chilgok</t>
    <phoneticPr fontId="49" type="noConversion"/>
  </si>
  <si>
    <t xml:space="preserve"> Yecheon</t>
    <phoneticPr fontId="49" type="noConversion"/>
  </si>
  <si>
    <t xml:space="preserve"> Bonghwa</t>
    <phoneticPr fontId="49" type="noConversion"/>
  </si>
  <si>
    <t xml:space="preserve"> Uljin</t>
    <phoneticPr fontId="49" type="noConversion"/>
  </si>
  <si>
    <t xml:space="preserve"> Ulleung</t>
    <phoneticPr fontId="49" type="noConversion"/>
  </si>
  <si>
    <t>Source : Urban Planning Division</t>
    <phoneticPr fontId="71" type="noConversion"/>
  </si>
  <si>
    <t>자료 : 통계청,「인구주택총조사」, 2000년 자료부터 수록</t>
    <phoneticPr fontId="62" type="noConversion"/>
  </si>
  <si>
    <t>Source : Statistics Korea, 「Population and Housing Census Report」</t>
    <phoneticPr fontId="62" type="noConversion"/>
  </si>
  <si>
    <t>8. 토지거래 허가</t>
    <phoneticPr fontId="49" type="noConversion"/>
  </si>
  <si>
    <t>8. Permits for Land Transaction</t>
    <phoneticPr fontId="49" type="noConversion"/>
  </si>
  <si>
    <t>9. 지가변동률</t>
    <phoneticPr fontId="49" type="noConversion"/>
  </si>
  <si>
    <t>9. Land Price Changing Rate</t>
    <phoneticPr fontId="26" type="noConversion"/>
  </si>
  <si>
    <t>10. Land Transactions by Use and Purpose(Cont'd)</t>
  </si>
  <si>
    <t>10. 토지거래 현황(계속)</t>
  </si>
  <si>
    <t>12. 용도지구</t>
  </si>
  <si>
    <t>12. Land by Purpose</t>
  </si>
  <si>
    <t>13. 개발제한구역</t>
  </si>
  <si>
    <t>13. Areas of Restricted Development(Green Belts)</t>
  </si>
  <si>
    <t>14. Parks</t>
  </si>
  <si>
    <t>14. Parks(Cont'd)</t>
  </si>
  <si>
    <t>15. 하  천</t>
  </si>
  <si>
    <t>15. Rivers and Streams</t>
  </si>
  <si>
    <t>16. 하천부지 점용</t>
  </si>
  <si>
    <t>17. 댐현황</t>
  </si>
  <si>
    <t>17. Dams</t>
  </si>
  <si>
    <t>18. 도  로</t>
  </si>
  <si>
    <t>18. 도  로(계속)</t>
  </si>
  <si>
    <t>18. Roads(Cont'd)</t>
  </si>
  <si>
    <t>18. Roads</t>
  </si>
  <si>
    <t>19. 도로시설물</t>
  </si>
  <si>
    <t>19. Road Facilities</t>
  </si>
  <si>
    <t xml:space="preserve">20. 교  량 </t>
  </si>
  <si>
    <t>20. Bridges(Cont'd)</t>
  </si>
  <si>
    <t>21. 건설장비</t>
  </si>
  <si>
    <t>21. Construction Machinery and Equipments</t>
  </si>
  <si>
    <t>10. 토지거래 현황</t>
    <phoneticPr fontId="49" type="noConversion"/>
  </si>
  <si>
    <t>11. 용도지역</t>
    <phoneticPr fontId="49" type="noConversion"/>
  </si>
  <si>
    <t>12. 용도지구</t>
    <phoneticPr fontId="49" type="noConversion"/>
  </si>
  <si>
    <t>13. 개발제한구역</t>
    <phoneticPr fontId="49" type="noConversion"/>
  </si>
  <si>
    <t>14. 공원</t>
    <phoneticPr fontId="49" type="noConversion"/>
  </si>
  <si>
    <t>15. 하천</t>
    <phoneticPr fontId="49" type="noConversion"/>
  </si>
  <si>
    <t>16. 하천부지점용</t>
    <phoneticPr fontId="49" type="noConversion"/>
  </si>
  <si>
    <t>17. 댐현황</t>
    <phoneticPr fontId="49" type="noConversion"/>
  </si>
  <si>
    <t>18. 도로</t>
    <phoneticPr fontId="49" type="noConversion"/>
  </si>
  <si>
    <t>19. 도로시설물</t>
    <phoneticPr fontId="49" type="noConversion"/>
  </si>
  <si>
    <t>20. 교량</t>
    <phoneticPr fontId="49" type="noConversion"/>
  </si>
  <si>
    <t>21. 건설장비</t>
    <phoneticPr fontId="49" type="noConversion"/>
  </si>
  <si>
    <t>Ⅹ. Housing and Construction / 409</t>
    <phoneticPr fontId="49" type="noConversion"/>
  </si>
  <si>
    <t>Ⅹ. Housing and Construction / 417</t>
    <phoneticPr fontId="49" type="noConversion"/>
  </si>
  <si>
    <t>420 / Ⅹ. 주택, 건설</t>
    <phoneticPr fontId="49" type="noConversion"/>
  </si>
  <si>
    <t>422 / Ⅹ. 주택, 건설</t>
    <phoneticPr fontId="49" type="noConversion"/>
  </si>
  <si>
    <t>Ⅹ. Housing and Construction / 429</t>
    <phoneticPr fontId="49" type="noConversion"/>
  </si>
  <si>
    <t>430 / Ⅹ. 주택, 건설</t>
    <phoneticPr fontId="49" type="noConversion"/>
  </si>
  <si>
    <t>Ⅹ. Housing and Construction / 431</t>
    <phoneticPr fontId="49" type="noConversion"/>
  </si>
  <si>
    <t>432 / Ⅹ. 주택, 건설</t>
    <phoneticPr fontId="49" type="noConversion"/>
  </si>
  <si>
    <t>합  계
Total</t>
    <phoneticPr fontId="62" type="noConversion"/>
  </si>
  <si>
    <t>1979년 이전</t>
    <phoneticPr fontId="55" type="noConversion"/>
  </si>
  <si>
    <t xml:space="preserve">… </t>
    <phoneticPr fontId="55" type="noConversion"/>
  </si>
  <si>
    <t>…</t>
    <phoneticPr fontId="55" type="noConversion"/>
  </si>
  <si>
    <t>단독주택</t>
    <phoneticPr fontId="49" type="noConversion"/>
  </si>
  <si>
    <t>Detached dwelling</t>
    <phoneticPr fontId="49" type="noConversion"/>
  </si>
  <si>
    <t>아파트</t>
    <phoneticPr fontId="49" type="noConversion"/>
  </si>
  <si>
    <t>연립주택</t>
    <phoneticPr fontId="49" type="noConversion"/>
  </si>
  <si>
    <t>Apartment units in a private house</t>
    <phoneticPr fontId="49" type="noConversion"/>
  </si>
  <si>
    <t xml:space="preserve">  Pohang</t>
    <phoneticPr fontId="62" type="noConversion"/>
  </si>
  <si>
    <t xml:space="preserve">  Gyeongju</t>
    <phoneticPr fontId="62" type="noConversion"/>
  </si>
  <si>
    <t xml:space="preserve">  Gimcheon</t>
    <phoneticPr fontId="62" type="noConversion"/>
  </si>
  <si>
    <t xml:space="preserve">  Andong</t>
    <phoneticPr fontId="62" type="noConversion"/>
  </si>
  <si>
    <t xml:space="preserve">  Gumi</t>
    <phoneticPr fontId="62" type="noConversion"/>
  </si>
  <si>
    <t xml:space="preserve">  Yeongju</t>
    <phoneticPr fontId="62" type="noConversion"/>
  </si>
  <si>
    <t xml:space="preserve">  Yeongcheon</t>
    <phoneticPr fontId="62" type="noConversion"/>
  </si>
  <si>
    <t xml:space="preserve">  Sangju</t>
    <phoneticPr fontId="62" type="noConversion"/>
  </si>
  <si>
    <t xml:space="preserve">  Mungyeong</t>
    <phoneticPr fontId="62" type="noConversion"/>
  </si>
  <si>
    <t xml:space="preserve">  Gyeongsan</t>
    <phoneticPr fontId="62" type="noConversion"/>
  </si>
  <si>
    <t xml:space="preserve">  Gunwi</t>
    <phoneticPr fontId="62" type="noConversion"/>
  </si>
  <si>
    <t xml:space="preserve">  Uiseong</t>
    <phoneticPr fontId="62" type="noConversion"/>
  </si>
  <si>
    <t xml:space="preserve">  Cheongsong</t>
    <phoneticPr fontId="62" type="noConversion"/>
  </si>
  <si>
    <t xml:space="preserve">  Yeongyang</t>
    <phoneticPr fontId="62" type="noConversion"/>
  </si>
  <si>
    <t xml:space="preserve">  Yeongdeok</t>
    <phoneticPr fontId="62" type="noConversion"/>
  </si>
  <si>
    <t xml:space="preserve">  Cheongdo</t>
    <phoneticPr fontId="62" type="noConversion"/>
  </si>
  <si>
    <t xml:space="preserve">  Goryeong</t>
    <phoneticPr fontId="62" type="noConversion"/>
  </si>
  <si>
    <t xml:space="preserve">  Seongju</t>
    <phoneticPr fontId="62" type="noConversion"/>
  </si>
  <si>
    <t xml:space="preserve">  Chilgok</t>
    <phoneticPr fontId="62" type="noConversion"/>
  </si>
  <si>
    <t xml:space="preserve">  Yecheon</t>
    <phoneticPr fontId="62" type="noConversion"/>
  </si>
  <si>
    <t xml:space="preserve">  Bonghwa</t>
    <phoneticPr fontId="62" type="noConversion"/>
  </si>
  <si>
    <t xml:space="preserve">  Uljin</t>
    <phoneticPr fontId="62" type="noConversion"/>
  </si>
  <si>
    <t xml:space="preserve">  Ulleung</t>
    <phoneticPr fontId="62" type="noConversion"/>
  </si>
  <si>
    <t xml:space="preserve"> Dwelling units in a building not  
  intended for human habitation</t>
    <phoneticPr fontId="49" type="noConversion"/>
  </si>
  <si>
    <t>1995</t>
    <phoneticPr fontId="49" type="noConversion"/>
  </si>
  <si>
    <t>2000</t>
    <phoneticPr fontId="49" type="noConversion"/>
  </si>
  <si>
    <t>2005</t>
    <phoneticPr fontId="49" type="noConversion"/>
  </si>
  <si>
    <t>2010</t>
    <phoneticPr fontId="49" type="noConversion"/>
  </si>
  <si>
    <t>20㎡ &amp; under</t>
    <phoneticPr fontId="49" type="noConversion"/>
  </si>
  <si>
    <t>5년별 및 건평별
5 Year &amp; total area
of floor space</t>
    <phoneticPr fontId="62" type="noConversion"/>
  </si>
  <si>
    <t>합  계
Total</t>
    <phoneticPr fontId="62" type="noConversion"/>
  </si>
  <si>
    <t>단독주택
Detached dwelling</t>
    <phoneticPr fontId="62" type="noConversion"/>
  </si>
  <si>
    <t>아파트
Apartment</t>
    <phoneticPr fontId="62" type="noConversion"/>
  </si>
  <si>
    <t>연립주택
Row house</t>
    <phoneticPr fontId="62" type="noConversion"/>
  </si>
  <si>
    <t>다세대주택
Apartment units in a private house</t>
    <phoneticPr fontId="62" type="noConversion"/>
  </si>
  <si>
    <t>비거주용건물내
Non-housing units</t>
    <phoneticPr fontId="62" type="noConversion"/>
  </si>
  <si>
    <t>1990</t>
    <phoneticPr fontId="49" type="noConversion"/>
  </si>
  <si>
    <t>20㎡  이하</t>
    <phoneticPr fontId="49" type="noConversion"/>
  </si>
  <si>
    <t>2009</t>
    <phoneticPr fontId="49" type="noConversion"/>
  </si>
  <si>
    <t>동   수</t>
    <phoneticPr fontId="49" type="noConversion"/>
  </si>
  <si>
    <t>No.of Building</t>
    <phoneticPr fontId="49" type="noConversion"/>
  </si>
  <si>
    <t>연면적 Floor Area</t>
    <phoneticPr fontId="49" type="noConversion"/>
  </si>
  <si>
    <t>연면적</t>
    <phoneticPr fontId="49" type="noConversion"/>
  </si>
  <si>
    <t>Floor Area</t>
    <phoneticPr fontId="49" type="noConversion"/>
  </si>
  <si>
    <t xml:space="preserve">주 : 국토해양부 사업승인분 포함  </t>
    <phoneticPr fontId="49" type="noConversion"/>
  </si>
  <si>
    <t>기타
Others</t>
    <phoneticPr fontId="49" type="noConversion"/>
  </si>
  <si>
    <t>농수산용
Agricuture, Forestry &amp; Fishery</t>
    <phoneticPr fontId="71" type="noConversion"/>
  </si>
  <si>
    <t>기 타
Others</t>
    <phoneticPr fontId="71" type="noConversion"/>
  </si>
  <si>
    <t>2009</t>
    <phoneticPr fontId="71" type="noConversion"/>
  </si>
  <si>
    <t>Based on business shares approved</t>
    <phoneticPr fontId="49" type="noConversion"/>
  </si>
  <si>
    <t>주   택
Housing unit</t>
    <phoneticPr fontId="49" type="noConversion"/>
  </si>
  <si>
    <t>주택이외
Non-housing unit</t>
    <phoneticPr fontId="49" type="noConversion"/>
  </si>
  <si>
    <t>주   택
Housing
unit</t>
    <phoneticPr fontId="49" type="noConversion"/>
  </si>
  <si>
    <t>철거
Demolished</t>
    <phoneticPr fontId="49" type="noConversion"/>
  </si>
  <si>
    <t>재개발
Redeveloped</t>
    <phoneticPr fontId="49" type="noConversion"/>
  </si>
  <si>
    <t>보상
Compensated</t>
    <phoneticPr fontId="49" type="noConversion"/>
  </si>
  <si>
    <t xml:space="preserve"> Andong</t>
    <phoneticPr fontId="49" type="noConversion"/>
  </si>
  <si>
    <t xml:space="preserve"> Uiseong</t>
    <phoneticPr fontId="49" type="noConversion"/>
  </si>
  <si>
    <t xml:space="preserve"> Cheongdo</t>
    <phoneticPr fontId="49" type="noConversion"/>
  </si>
  <si>
    <t xml:space="preserve"> Goryeong</t>
    <phoneticPr fontId="49" type="noConversion"/>
  </si>
  <si>
    <t xml:space="preserve"> Chilgok</t>
    <phoneticPr fontId="49" type="noConversion"/>
  </si>
  <si>
    <t xml:space="preserve"> Ulleung</t>
    <phoneticPr fontId="49" type="noConversion"/>
  </si>
  <si>
    <t> 정리 현황  Disposal of illegal buildings</t>
    <phoneticPr fontId="49" type="noConversion"/>
  </si>
  <si>
    <t>Disposal of illegal buildings</t>
    <phoneticPr fontId="49" type="noConversion"/>
  </si>
  <si>
    <t>전년도말 잔여동수
No. of remaining illegal buildings
(at the end of Last year)</t>
    <phoneticPr fontId="49" type="noConversion"/>
  </si>
  <si>
    <t xml:space="preserve"> 정리 현황  </t>
    <phoneticPr fontId="49" type="noConversion"/>
  </si>
  <si>
    <t>금년말 잔여동수
No. of remaining illegal buildings</t>
    <phoneticPr fontId="49" type="noConversion"/>
  </si>
  <si>
    <t>Unit : building</t>
    <phoneticPr fontId="49" type="noConversion"/>
  </si>
  <si>
    <t>7. Illegal Buildings</t>
    <phoneticPr fontId="49" type="noConversion"/>
  </si>
  <si>
    <r>
      <t xml:space="preserve">6. Construction of Apartment </t>
    </r>
    <r>
      <rPr>
        <b/>
        <vertAlign val="superscript"/>
        <sz val="15"/>
        <rFont val="굴림"/>
        <family val="3"/>
        <charset val="129"/>
      </rPr>
      <t>1)</t>
    </r>
    <r>
      <rPr>
        <b/>
        <sz val="15"/>
        <rFont val="굴림"/>
        <family val="3"/>
        <charset val="129"/>
      </rPr>
      <t>(Cont'd)</t>
    </r>
    <phoneticPr fontId="49" type="noConversion"/>
  </si>
  <si>
    <t>7. Illegal Buildings(Cont'd)</t>
    <phoneticPr fontId="49" type="noConversion"/>
  </si>
  <si>
    <t>7. 무허가 건축물(계속)</t>
    <phoneticPr fontId="49" type="noConversion"/>
  </si>
  <si>
    <t>계 
Sub-total</t>
    <phoneticPr fontId="49" type="noConversion"/>
  </si>
  <si>
    <t>면 적
Area</t>
    <phoneticPr fontId="49" type="noConversion"/>
  </si>
  <si>
    <t>주거지역 Residential zone</t>
    <phoneticPr fontId="52" type="noConversion"/>
  </si>
  <si>
    <t>도시지역  Urban Area</t>
    <phoneticPr fontId="52" type="noConversion"/>
  </si>
  <si>
    <t>도 시 지 역 Urban Area</t>
    <phoneticPr fontId="52" type="noConversion"/>
  </si>
  <si>
    <t>녹지지역 Green zone</t>
    <phoneticPr fontId="52" type="noConversion"/>
  </si>
  <si>
    <t>비도시지역 Rural Area</t>
    <phoneticPr fontId="52" type="noConversion"/>
  </si>
  <si>
    <t>일반주거지역  
General residential</t>
    <phoneticPr fontId="52" type="noConversion"/>
  </si>
  <si>
    <t>Years &amp;
Si, Gun</t>
    <phoneticPr fontId="52" type="noConversion"/>
  </si>
  <si>
    <t>계획관리지역
Plan management Area</t>
    <phoneticPr fontId="52" type="noConversion"/>
  </si>
  <si>
    <t>생산관리지역
Production management Area</t>
    <phoneticPr fontId="52" type="noConversion"/>
  </si>
  <si>
    <t>보전관리지역
Preservation management Area</t>
    <phoneticPr fontId="52" type="noConversion"/>
  </si>
  <si>
    <t>농림지역
Agricultural ＆ Forest Area</t>
    <phoneticPr fontId="52" type="noConversion"/>
  </si>
  <si>
    <t>자연환경 보전지역(B)
Natural Environment Preservation Area</t>
    <phoneticPr fontId="52" type="noConversion"/>
  </si>
  <si>
    <r>
      <t>도시지역인구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Urban</t>
    </r>
    <phoneticPr fontId="52" type="noConversion"/>
  </si>
  <si>
    <t>전 용
Exclusive</t>
    <phoneticPr fontId="52" type="noConversion"/>
  </si>
  <si>
    <t>생산
Agricultural</t>
    <phoneticPr fontId="52" type="noConversion"/>
  </si>
  <si>
    <t>제3종일반
3rd General</t>
    <phoneticPr fontId="54" type="noConversion"/>
  </si>
  <si>
    <t xml:space="preserve"> Yeongyang </t>
    <phoneticPr fontId="49" type="noConversion"/>
  </si>
  <si>
    <t>주 : 1) 도시지역인구는 읍·동 인구, 비도시지역인구는 면 인구</t>
    <phoneticPr fontId="52" type="noConversion"/>
  </si>
  <si>
    <t>11. Specific Use Area(Cont'd)</t>
    <phoneticPr fontId="52" type="noConversion"/>
  </si>
  <si>
    <t>11. 용도지역</t>
    <phoneticPr fontId="52" type="noConversion"/>
  </si>
  <si>
    <t>11. Specific Use Area</t>
    <phoneticPr fontId="52" type="noConversion"/>
  </si>
  <si>
    <t>10. 토지거래 현황</t>
    <phoneticPr fontId="49" type="noConversion"/>
  </si>
  <si>
    <t>10. Land Transactions by Use and Purpose</t>
    <phoneticPr fontId="49" type="noConversion"/>
  </si>
  <si>
    <t>10. 토지거래 현황(계속)</t>
    <phoneticPr fontId="49" type="noConversion"/>
  </si>
  <si>
    <t>Ⅹ. Housing and Construction / 413</t>
    <phoneticPr fontId="49" type="noConversion"/>
  </si>
  <si>
    <t>414 / Ⅹ. 주택, 건설</t>
    <phoneticPr fontId="49" type="noConversion"/>
  </si>
  <si>
    <t>경관지구
Scenery</t>
    <phoneticPr fontId="71" type="noConversion"/>
  </si>
  <si>
    <t>미관지구
Landscape</t>
    <phoneticPr fontId="71" type="noConversion"/>
  </si>
  <si>
    <t>고도지구
Height</t>
    <phoneticPr fontId="71" type="noConversion"/>
  </si>
  <si>
    <t>방화지구
Fire-
fighting</t>
    <phoneticPr fontId="71" type="noConversion"/>
  </si>
  <si>
    <t>보존지구
Reservation</t>
    <phoneticPr fontId="71" type="noConversion"/>
  </si>
  <si>
    <t>Year</t>
    <phoneticPr fontId="71" type="noConversion"/>
  </si>
  <si>
    <t>자연
Natural</t>
    <phoneticPr fontId="26" type="noConversion"/>
  </si>
  <si>
    <t>수변
River side</t>
    <phoneticPr fontId="26" type="noConversion"/>
  </si>
  <si>
    <t>시가지
Urban</t>
    <phoneticPr fontId="26" type="noConversion"/>
  </si>
  <si>
    <t>연별 및
시군별</t>
    <phoneticPr fontId="52" type="noConversion"/>
  </si>
  <si>
    <t>건축물(동수) Number of Buildings</t>
    <phoneticPr fontId="52" type="noConversion"/>
  </si>
  <si>
    <t>읍면동수
No. of Eup, Myeon &amp; Dong</t>
    <phoneticPr fontId="52" type="noConversion"/>
  </si>
  <si>
    <r>
      <t>기타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Others</t>
    </r>
    <phoneticPr fontId="52" type="noConversion"/>
  </si>
  <si>
    <t>도로및
상하수도 등 
공공용시설
Public facilities</t>
    <phoneticPr fontId="52" type="noConversion"/>
  </si>
  <si>
    <t>실외체육
시설
Outdoor sports facilities</t>
    <phoneticPr fontId="52" type="noConversion"/>
  </si>
  <si>
    <t>도시민의 
여가활용시설
Citizen's Leisure facilities</t>
    <phoneticPr fontId="52" type="noConversion"/>
  </si>
  <si>
    <t>Pohang</t>
    <phoneticPr fontId="52" type="noConversion"/>
  </si>
  <si>
    <t>Chilgok</t>
    <phoneticPr fontId="52" type="noConversion"/>
  </si>
  <si>
    <t>농림수산업용
시설
Agriculture forestry and fishing facilities</t>
    <phoneticPr fontId="54" type="noConversion"/>
  </si>
  <si>
    <r>
      <t>14. 공  원</t>
    </r>
    <r>
      <rPr>
        <b/>
        <vertAlign val="superscript"/>
        <sz val="17"/>
        <rFont val="굴림"/>
        <family val="3"/>
        <charset val="129"/>
      </rPr>
      <t>1)</t>
    </r>
    <phoneticPr fontId="49" type="noConversion"/>
  </si>
  <si>
    <r>
      <t>14. 공  원</t>
    </r>
    <r>
      <rPr>
        <b/>
        <vertAlign val="superscript"/>
        <sz val="17"/>
        <rFont val="굴림"/>
        <family val="3"/>
        <charset val="129"/>
      </rPr>
      <t>1)</t>
    </r>
    <r>
      <rPr>
        <b/>
        <sz val="17"/>
        <rFont val="굴림"/>
        <family val="3"/>
        <charset val="129"/>
      </rPr>
      <t>(계속)</t>
    </r>
    <phoneticPr fontId="49" type="noConversion"/>
  </si>
  <si>
    <t>Source : Urban Planning Division, Green Environment Division</t>
    <phoneticPr fontId="71" type="noConversion"/>
  </si>
  <si>
    <t>주 : 1) 조성기준,  2) 2005년 이전은 '도시자연공원' 자료임.</t>
    <phoneticPr fontId="49" type="noConversion"/>
  </si>
  <si>
    <t xml:space="preserve">      자연공원의 개소는 공원이 인근 시군에 겹쳐있는 경우가 있어 시군합계와 전체합계가 일치하지 않는 경우가 있음.</t>
    <phoneticPr fontId="49" type="noConversion"/>
  </si>
  <si>
    <t>연별 및 하천별
Year &amp; Rivers</t>
    <phoneticPr fontId="49" type="noConversion"/>
  </si>
  <si>
    <t>하천수(개소)
Number of rivers and streams</t>
    <phoneticPr fontId="49" type="noConversion"/>
  </si>
  <si>
    <t>요개수 Cases of improvements needed</t>
    <phoneticPr fontId="49" type="noConversion"/>
  </si>
  <si>
    <t>기개수
Already improved</t>
    <phoneticPr fontId="49" type="noConversion"/>
  </si>
  <si>
    <t>Source : Si &amp; Gun</t>
    <phoneticPr fontId="49" type="noConversion"/>
  </si>
  <si>
    <t xml:space="preserve">사용료징수 </t>
    <phoneticPr fontId="49" type="noConversion"/>
  </si>
  <si>
    <t>Year &amp;
Si, Gun</t>
    <phoneticPr fontId="49" type="noConversion"/>
  </si>
  <si>
    <t>부과  Imposition</t>
    <phoneticPr fontId="49" type="noConversion"/>
  </si>
  <si>
    <t>징 수  Collected</t>
    <phoneticPr fontId="49" type="noConversion"/>
  </si>
  <si>
    <t>16. Use of River Sites</t>
    <phoneticPr fontId="49" type="noConversion"/>
  </si>
  <si>
    <t>Unit : ㎡, 1,000 won</t>
    <phoneticPr fontId="49" type="noConversion"/>
  </si>
  <si>
    <t>Ⅹ. Housing and Construction / 425</t>
    <phoneticPr fontId="49" type="noConversion"/>
  </si>
  <si>
    <t>Ⅹ. Housing and Construction / 427</t>
    <phoneticPr fontId="49" type="noConversion"/>
  </si>
  <si>
    <t>428 / Ⅹ. 주택, 건설</t>
    <phoneticPr fontId="49" type="noConversion"/>
  </si>
  <si>
    <t>수   량
Number of 
dam(s)</t>
    <phoneticPr fontId="49" type="noConversion"/>
  </si>
  <si>
    <t>높   이
Height of dams</t>
    <phoneticPr fontId="49" type="noConversion"/>
  </si>
  <si>
    <t>길   이
Length of dams</t>
    <phoneticPr fontId="49" type="noConversion"/>
  </si>
  <si>
    <t>Note : Excludes the roads on the Si planningmap of Si and Gun</t>
    <phoneticPr fontId="49" type="noConversion"/>
  </si>
  <si>
    <t>연별 및 시군별
Years &amp; Si, Gun</t>
    <phoneticPr fontId="49" type="noConversion"/>
  </si>
  <si>
    <t>연장
Length</t>
    <phoneticPr fontId="49" type="noConversion"/>
  </si>
  <si>
    <t>고속도로
Highway</t>
    <phoneticPr fontId="49" type="noConversion"/>
  </si>
  <si>
    <t>Year &amp; 
Si, Gun</t>
    <phoneticPr fontId="49" type="noConversion"/>
  </si>
  <si>
    <t>시군도 Si &amp; Gun's road</t>
    <phoneticPr fontId="49" type="noConversion"/>
  </si>
  <si>
    <t>포장
Paved</t>
    <phoneticPr fontId="49" type="noConversion"/>
  </si>
  <si>
    <t>미포장
Unpaved</t>
    <phoneticPr fontId="49" type="noConversion"/>
  </si>
  <si>
    <t>미개통
Unimproved</t>
    <phoneticPr fontId="49" type="noConversion"/>
  </si>
  <si>
    <t>포장률
Rate</t>
    <phoneticPr fontId="49" type="noConversion"/>
  </si>
  <si>
    <t>438 / Ⅹ. 주택, 건설</t>
    <phoneticPr fontId="49" type="noConversion"/>
  </si>
  <si>
    <t>Ⅹ. Housing and Construction / 439</t>
    <phoneticPr fontId="49" type="noConversion"/>
  </si>
  <si>
    <t>주거용
Dwelling</t>
    <phoneticPr fontId="49" type="noConversion"/>
  </si>
  <si>
    <t>상업용
Commercial</t>
    <phoneticPr fontId="49" type="noConversion"/>
  </si>
  <si>
    <t>농수산용
Agriculture Forestry &amp; Fishery</t>
    <phoneticPr fontId="49" type="noConversion"/>
  </si>
  <si>
    <t>공업용
Industrial</t>
    <phoneticPr fontId="49" type="noConversion"/>
  </si>
  <si>
    <t>교육/사회용
Educational &amp; Social</t>
    <phoneticPr fontId="49" type="noConversion"/>
  </si>
  <si>
    <t>공공용
Public</t>
    <phoneticPr fontId="49" type="noConversion"/>
  </si>
  <si>
    <t>기타
Others</t>
    <phoneticPr fontId="49" type="noConversion"/>
  </si>
  <si>
    <t>주 : 농업용수댐은 제외</t>
    <phoneticPr fontId="49" type="noConversion"/>
  </si>
  <si>
    <t>230㎡ 초과</t>
    <phoneticPr fontId="49" type="noConversion"/>
  </si>
  <si>
    <t>230㎡&amp;over</t>
    <phoneticPr fontId="49" type="noConversion"/>
  </si>
  <si>
    <t>자료 : 통계청,「인구주택총조사」</t>
    <phoneticPr fontId="62" type="noConversion"/>
  </si>
  <si>
    <t>1. Type of Housing Units and Hosing supply Rate</t>
    <phoneticPr fontId="49" type="noConversion"/>
  </si>
  <si>
    <t>건축물별</t>
    <phoneticPr fontId="49" type="noConversion"/>
  </si>
  <si>
    <t>11. 용도지역(계속)</t>
    <phoneticPr fontId="52" type="noConversion"/>
  </si>
  <si>
    <t>11. 용도지역(계속)</t>
    <phoneticPr fontId="52" type="noConversion"/>
  </si>
  <si>
    <t>「Population and Housing Census Report」</t>
    <phoneticPr fontId="62" type="noConversion"/>
  </si>
  <si>
    <t>Source : Statistics Korea</t>
    <phoneticPr fontId="62" type="noConversion"/>
  </si>
  <si>
    <t>2012</t>
  </si>
  <si>
    <t>주 : 2012년 자료부터 서식 변경 ("면적"부분 통합, 사용료 징수 "조정"→"징수" 항목 변경)</t>
  </si>
  <si>
    <t>3. Housing Units by Floor Space</t>
    <phoneticPr fontId="49" type="noConversion"/>
  </si>
  <si>
    <t>3. 연면적별 주택</t>
    <phoneticPr fontId="49" type="noConversion"/>
  </si>
  <si>
    <t>주 : 2012년부터 명칭변경 (연건평별 주택 → 연면적별 주택)</t>
    <phoneticPr fontId="49" type="noConversion"/>
  </si>
  <si>
    <t xml:space="preserve">      3) 2012년 자료부터 "미지정"항목을 "도시지역"에 포함</t>
    <phoneticPr fontId="52" type="noConversion"/>
  </si>
  <si>
    <t xml:space="preserve"> Cheongsong</t>
    <phoneticPr fontId="49" type="noConversion"/>
  </si>
  <si>
    <t>Ⅹ. Housing and Construction / 433</t>
    <phoneticPr fontId="49" type="noConversion"/>
  </si>
  <si>
    <t>434 / Ⅹ. 주택, 건설</t>
    <phoneticPr fontId="49" type="noConversion"/>
  </si>
  <si>
    <t>Ⅹ. Housing and Construction / 435</t>
    <phoneticPr fontId="49" type="noConversion"/>
  </si>
  <si>
    <t>436 / Ⅹ. 주택, 건설</t>
    <phoneticPr fontId="49" type="noConversion"/>
  </si>
  <si>
    <t>Ⅹ. Housing and Construction / 437</t>
    <phoneticPr fontId="49" type="noConversion"/>
  </si>
  <si>
    <t>19. 도로시설물(계속)</t>
    <phoneticPr fontId="49" type="noConversion"/>
  </si>
  <si>
    <t>19. Road Facilities(Cont'd)</t>
    <phoneticPr fontId="49" type="noConversion"/>
  </si>
  <si>
    <t>Unit : number, m, ㎡</t>
    <phoneticPr fontId="49" type="noConversion"/>
  </si>
  <si>
    <t>단위 : 개소, m, ㎡</t>
    <phoneticPr fontId="49" type="noConversion"/>
  </si>
  <si>
    <t>Unit : number, m, ㎡</t>
    <phoneticPr fontId="49" type="noConversion"/>
  </si>
  <si>
    <t>단위 : 개소, m, ㎡</t>
    <phoneticPr fontId="49" type="noConversion"/>
  </si>
  <si>
    <t>연별 및 시군별
Years &amp; Si, Gun</t>
    <phoneticPr fontId="49" type="noConversion"/>
  </si>
  <si>
    <t>보도육교
Pedestrian overpass</t>
    <phoneticPr fontId="49" type="noConversion"/>
  </si>
  <si>
    <t>지하보도
Pedestrian underpass</t>
    <phoneticPr fontId="49" type="noConversion"/>
  </si>
  <si>
    <t>연별 및
시군별</t>
    <phoneticPr fontId="49" type="noConversion"/>
  </si>
  <si>
    <t>지하차도
Underground roadway</t>
    <phoneticPr fontId="49" type="noConversion"/>
  </si>
  <si>
    <t>고가도로
Elevated road</t>
    <phoneticPr fontId="49" type="noConversion"/>
  </si>
  <si>
    <t>지하상가
Underground shopping arcade</t>
    <phoneticPr fontId="49" type="noConversion"/>
  </si>
  <si>
    <t>터널
Tunnels</t>
    <phoneticPr fontId="49" type="noConversion"/>
  </si>
  <si>
    <t>Year &amp; Si, Gun</t>
    <phoneticPr fontId="49" type="noConversion"/>
  </si>
  <si>
    <t>입체교차로</t>
    <phoneticPr fontId="49" type="noConversion"/>
  </si>
  <si>
    <t>복개구조물</t>
    <phoneticPr fontId="49" type="noConversion"/>
  </si>
  <si>
    <t>공동구</t>
    <phoneticPr fontId="49" type="noConversion"/>
  </si>
  <si>
    <t>언더패스
Underpass</t>
    <phoneticPr fontId="49" type="noConversion"/>
  </si>
  <si>
    <t>가로등
Street lamps</t>
    <phoneticPr fontId="49" type="noConversion"/>
  </si>
  <si>
    <t>개소
Number</t>
    <phoneticPr fontId="49" type="noConversion"/>
  </si>
  <si>
    <t>연장
Length</t>
    <phoneticPr fontId="49" type="noConversion"/>
  </si>
  <si>
    <t>면적
Area</t>
    <phoneticPr fontId="49" type="noConversion"/>
  </si>
  <si>
    <t>…</t>
    <phoneticPr fontId="49" type="noConversion"/>
  </si>
  <si>
    <t>2009</t>
    <phoneticPr fontId="49" type="noConversion"/>
  </si>
  <si>
    <t>포항시</t>
    <phoneticPr fontId="49" type="noConversion"/>
  </si>
  <si>
    <t>Source : Road and Railroad Department</t>
    <phoneticPr fontId="49" type="noConversion"/>
  </si>
  <si>
    <t>주 : 2008년 자료부터 서식 변경("차도육교" 항목 삭제)</t>
    <phoneticPr fontId="49" type="noConversion"/>
  </si>
  <si>
    <t xml:space="preserve">      2011년 자료부터 서식 변경("입체교차로, 복개구조물, 공동구, 언더패스" 항목 추가)</t>
    <phoneticPr fontId="49" type="noConversion"/>
  </si>
  <si>
    <t>440 / Ⅹ. 주택, 건설</t>
    <phoneticPr fontId="49" type="noConversion"/>
  </si>
  <si>
    <t>Ⅹ. Housing and Construction / 441</t>
    <phoneticPr fontId="49" type="noConversion"/>
  </si>
  <si>
    <t>연 별
Year</t>
    <phoneticPr fontId="49" type="noConversion"/>
  </si>
  <si>
    <t>합   계
Total</t>
    <phoneticPr fontId="49" type="noConversion"/>
  </si>
  <si>
    <t>불도저
Bulldozers</t>
    <phoneticPr fontId="49" type="noConversion"/>
  </si>
  <si>
    <t>굴삭기
Excavators</t>
    <phoneticPr fontId="49" type="noConversion"/>
  </si>
  <si>
    <t>로더
Loaders</t>
    <phoneticPr fontId="49" type="noConversion"/>
  </si>
  <si>
    <t>지게차
Forklifts</t>
    <phoneticPr fontId="49" type="noConversion"/>
  </si>
  <si>
    <t>스크레이퍼
Scrapers</t>
    <phoneticPr fontId="49" type="noConversion"/>
  </si>
  <si>
    <t>연 별
Year</t>
    <phoneticPr fontId="49" type="noConversion"/>
  </si>
  <si>
    <t>덤프트럭
Dump 
trucks</t>
    <phoneticPr fontId="49" type="noConversion"/>
  </si>
  <si>
    <t>기 중 기
Cranes</t>
    <phoneticPr fontId="49" type="noConversion"/>
  </si>
  <si>
    <t>모터
그레이더
Motor Graders</t>
    <phoneticPr fontId="49" type="noConversion"/>
  </si>
  <si>
    <t>롤 러
Rollers</t>
    <phoneticPr fontId="49" type="noConversion"/>
  </si>
  <si>
    <t>콘크리트 Concrete</t>
    <phoneticPr fontId="49" type="noConversion"/>
  </si>
  <si>
    <t>배칭프렌트
Betching plant</t>
    <phoneticPr fontId="49" type="noConversion"/>
  </si>
  <si>
    <t>휘니셔
Finishers</t>
    <phoneticPr fontId="49" type="noConversion"/>
  </si>
  <si>
    <t>살포기
Distributors</t>
    <phoneticPr fontId="49" type="noConversion"/>
  </si>
  <si>
    <t>골재살포기
Aggregate
distributors</t>
    <phoneticPr fontId="49" type="noConversion"/>
  </si>
  <si>
    <t>쇄석기
Crushers</t>
    <phoneticPr fontId="49" type="noConversion"/>
  </si>
  <si>
    <t>공기압축기
Compre
-ssors</t>
    <phoneticPr fontId="49" type="noConversion"/>
  </si>
  <si>
    <t>천공기
Borning
machine</t>
    <phoneticPr fontId="49" type="noConversion"/>
  </si>
  <si>
    <t>사리채취기
Gravel
collectors</t>
    <phoneticPr fontId="49" type="noConversion"/>
  </si>
  <si>
    <t>준설선
Dredgers</t>
    <phoneticPr fontId="49" type="noConversion"/>
  </si>
  <si>
    <t>노상안정기
Road stabilizers</t>
    <phoneticPr fontId="49" type="noConversion"/>
  </si>
  <si>
    <t>항타 및 
항발기
Rock drills</t>
    <phoneticPr fontId="49" type="noConversion"/>
  </si>
  <si>
    <t>믹서트럭
Mixer trucks</t>
    <phoneticPr fontId="49" type="noConversion"/>
  </si>
  <si>
    <t>믹싱프랜트
Mixing plants</t>
    <phoneticPr fontId="49" type="noConversion"/>
  </si>
  <si>
    <t>피니셔
Finishers</t>
    <phoneticPr fontId="49" type="noConversion"/>
  </si>
  <si>
    <t xml:space="preserve"> Source : Road and Railroad Department</t>
    <phoneticPr fontId="49" type="noConversion"/>
  </si>
  <si>
    <t>시설보호지구
Protection of facilities</t>
    <phoneticPr fontId="71" type="noConversion"/>
  </si>
  <si>
    <t>취락지구
Community</t>
    <phoneticPr fontId="71" type="noConversion"/>
  </si>
  <si>
    <t>개발진흥지구
Development Promotion</t>
    <phoneticPr fontId="71" type="noConversion"/>
  </si>
  <si>
    <t>특정용도
제한지구
Protective</t>
    <phoneticPr fontId="71" type="noConversion"/>
  </si>
  <si>
    <t>Year</t>
    <phoneticPr fontId="71" type="noConversion"/>
  </si>
  <si>
    <t>주거
Residen-tial</t>
    <phoneticPr fontId="26" type="noConversion"/>
  </si>
  <si>
    <t>관광휴양
Tourist</t>
    <phoneticPr fontId="26" type="noConversion"/>
  </si>
  <si>
    <t>복합
Complex</t>
    <phoneticPr fontId="26" type="noConversion"/>
  </si>
  <si>
    <t>2009</t>
    <phoneticPr fontId="26" type="noConversion"/>
  </si>
  <si>
    <t>2010</t>
    <phoneticPr fontId="26" type="noConversion"/>
  </si>
  <si>
    <t>Source : Urban Planning Division</t>
    <phoneticPr fontId="71" type="noConversion"/>
  </si>
  <si>
    <t>연별 및 시군별
Year &amp; Si, Gun</t>
    <phoneticPr fontId="49" type="noConversion"/>
  </si>
  <si>
    <r>
      <t>일반가구수</t>
    </r>
    <r>
      <rPr>
        <vertAlign val="superscript"/>
        <sz val="8"/>
        <rFont val="돋움"/>
        <family val="3"/>
        <charset val="129"/>
      </rPr>
      <t xml:space="preserve">1)
</t>
    </r>
    <r>
      <rPr>
        <sz val="8"/>
        <rFont val="돋움"/>
        <family val="3"/>
        <charset val="129"/>
      </rPr>
      <t>No.of general
households
(A)</t>
    </r>
    <phoneticPr fontId="49" type="noConversion"/>
  </si>
  <si>
    <t>주택수 Number of houses by type of housing unit</t>
    <phoneticPr fontId="49" type="noConversion"/>
  </si>
  <si>
    <t>주택보급률(%)
Housing supply rate
(B)/(A)*100</t>
    <phoneticPr fontId="49" type="noConversion"/>
  </si>
  <si>
    <t>합 계
Total
(B)</t>
    <phoneticPr fontId="49" type="noConversion"/>
  </si>
  <si>
    <t>단독주택
Detached
dwelling</t>
    <phoneticPr fontId="49" type="noConversion"/>
  </si>
  <si>
    <t>아파트
Apartment</t>
    <phoneticPr fontId="49" type="noConversion"/>
  </si>
  <si>
    <t>연립주택
Row
house</t>
    <phoneticPr fontId="49" type="noConversion"/>
  </si>
  <si>
    <t>다가구주택
Multi family
house</t>
    <phoneticPr fontId="49" type="noConversion"/>
  </si>
  <si>
    <t>자료 : 건축디자인과</t>
    <phoneticPr fontId="49" type="noConversion"/>
  </si>
  <si>
    <t>주: "비거주용 건물내 주택" 항목은 「인구주택총조사」 시에만 나오는 자료임.</t>
    <phoneticPr fontId="49" type="noConversion"/>
  </si>
  <si>
    <t xml:space="preserve">주 : 1) 일반가구를 대상으로 집계(비혈연가구, 1인가구 포함), </t>
    <phoneticPr fontId="49" type="noConversion"/>
  </si>
  <si>
    <t xml:space="preserve">          단, 집단가구(6인 이상 비혈연가구, 기숙사, 사회시설 등) 및 외국인 가구는 제외</t>
    <phoneticPr fontId="49" type="noConversion"/>
  </si>
  <si>
    <t xml:space="preserve">      2) 2011년부터 비거주용 건물내 주택을 단독주택에 포함</t>
    <phoneticPr fontId="49" type="noConversion"/>
  </si>
  <si>
    <t>주거용</t>
  </si>
  <si>
    <t>Dwelling</t>
  </si>
  <si>
    <t>상업용</t>
  </si>
  <si>
    <t>Commercial</t>
  </si>
  <si>
    <t>농수산용</t>
  </si>
  <si>
    <t>Agriculture Forestry 
&amp; Fishery</t>
  </si>
  <si>
    <t>농수산용
Agriculture Forestry &amp; Fishery</t>
  </si>
  <si>
    <t>공업용</t>
  </si>
  <si>
    <t>Industrial</t>
  </si>
  <si>
    <t>공업용
Industrial</t>
  </si>
  <si>
    <t>교육/사회용</t>
  </si>
  <si>
    <t>Educational 
&amp; Social</t>
  </si>
  <si>
    <t>교육/사회용
Educational &amp; Social</t>
  </si>
  <si>
    <t>공공용</t>
  </si>
  <si>
    <t>Public</t>
  </si>
  <si>
    <t>공공용
Public</t>
  </si>
  <si>
    <t>기타</t>
  </si>
  <si>
    <t>Others</t>
  </si>
  <si>
    <t>주 : 국토해양부 사업승인분 포함</t>
  </si>
  <si>
    <t>Source : Division of Architecture &amp; Design</t>
    <phoneticPr fontId="49" type="noConversion"/>
  </si>
  <si>
    <t>자료 : 건축디자인과</t>
    <phoneticPr fontId="49" type="noConversion"/>
  </si>
  <si>
    <t>자료 : 건축디자인과</t>
    <phoneticPr fontId="49" type="noConversion"/>
  </si>
  <si>
    <t>Source : Division of Architecture &amp; Design</t>
    <phoneticPr fontId="49" type="noConversion"/>
  </si>
  <si>
    <t>자료 : 건축디자인과</t>
    <phoneticPr fontId="26" type="noConversion"/>
  </si>
  <si>
    <t>Source : Division of Architecture &amp; Design</t>
    <phoneticPr fontId="26" type="noConversion"/>
  </si>
  <si>
    <t>자료 : 건축디자인과, 2007년 자료부터 수록</t>
    <phoneticPr fontId="49" type="noConversion"/>
  </si>
  <si>
    <t>국가하천
National River</t>
  </si>
  <si>
    <t>지방하천
Regional River</t>
  </si>
  <si>
    <t>기타
Other Rivers</t>
  </si>
  <si>
    <t>안동댐</t>
  </si>
  <si>
    <t>임하댐</t>
  </si>
  <si>
    <t>운문댐</t>
  </si>
  <si>
    <t>영천댐</t>
  </si>
  <si>
    <t>군위댐</t>
  </si>
  <si>
    <t>안계댐</t>
  </si>
  <si>
    <t>감포댐</t>
  </si>
  <si>
    <t>자료 : 도시계획과, 환경정책과,  2007년 자료부터 서식 변경</t>
    <phoneticPr fontId="49" type="noConversion"/>
  </si>
  <si>
    <t>Source : Construction and Land Register Department</t>
    <phoneticPr fontId="49" type="noConversion"/>
  </si>
  <si>
    <t>2011</t>
    <phoneticPr fontId="49" type="noConversion"/>
  </si>
  <si>
    <t>2011</t>
    <phoneticPr fontId="49" type="noConversion"/>
  </si>
  <si>
    <t>자료 : 도시계획과, 환경정책과,  2007년 자료부터 서식 변경</t>
    <phoneticPr fontId="49" type="noConversion"/>
  </si>
  <si>
    <t>Source : Urban Planning Division, Green Environment Division</t>
    <phoneticPr fontId="71" type="noConversion"/>
  </si>
  <si>
    <t xml:space="preserve"> Mungyeong</t>
    <phoneticPr fontId="49" type="noConversion"/>
  </si>
  <si>
    <t>8. 토지거래허가</t>
    <phoneticPr fontId="49" type="noConversion"/>
  </si>
  <si>
    <t>Source : Construction and Land Register Department</t>
    <phoneticPr fontId="49" type="noConversion"/>
  </si>
  <si>
    <t>비도시</t>
    <phoneticPr fontId="52" type="noConversion"/>
  </si>
  <si>
    <t>도시</t>
    <phoneticPr fontId="52" type="noConversion"/>
  </si>
  <si>
    <t>미지정</t>
    <phoneticPr fontId="52" type="noConversion"/>
  </si>
  <si>
    <t xml:space="preserve">도시지역 </t>
    <phoneticPr fontId="52" type="noConversion"/>
  </si>
  <si>
    <t>녹지</t>
    <phoneticPr fontId="52" type="noConversion"/>
  </si>
  <si>
    <t>주거</t>
    <phoneticPr fontId="52" type="noConversion"/>
  </si>
  <si>
    <t>공업</t>
    <phoneticPr fontId="52" type="noConversion"/>
  </si>
  <si>
    <t>상업</t>
    <phoneticPr fontId="52" type="noConversion"/>
  </si>
  <si>
    <t>건축허가</t>
    <phoneticPr fontId="26" type="noConversion"/>
  </si>
  <si>
    <t>2013</t>
    <phoneticPr fontId="49" type="noConversion"/>
  </si>
  <si>
    <t>2013</t>
    <phoneticPr fontId="49" type="noConversion"/>
  </si>
  <si>
    <t>2013</t>
    <phoneticPr fontId="26" type="noConversion"/>
  </si>
  <si>
    <t>2013</t>
    <phoneticPr fontId="55" type="noConversion"/>
  </si>
  <si>
    <t>2013</t>
  </si>
  <si>
    <t>2013</t>
    <phoneticPr fontId="49" type="noConversion"/>
  </si>
  <si>
    <t>2013</t>
    <phoneticPr fontId="49" type="noConversion"/>
  </si>
  <si>
    <t xml:space="preserve"> 주 : 1) 2011년 자료부터 수록</t>
    <phoneticPr fontId="26" type="noConversion"/>
  </si>
  <si>
    <t xml:space="preserve">      2) 지가변동률은 기준시점 가격수준을 100으로 보았을 때 해당시점 가격수준의 변동률을 의미함.</t>
    <phoneticPr fontId="26" type="noConversion"/>
  </si>
  <si>
    <t xml:space="preserve">      3) 2013년 자료부터 항목 세분화, 모든항목 변경</t>
    <phoneticPr fontId="26" type="noConversion"/>
  </si>
  <si>
    <t>자료 : 토지정보과</t>
    <phoneticPr fontId="49" type="noConversion"/>
  </si>
  <si>
    <t xml:space="preserve">       「전국지가변동률조사」한국토지주택공사 지가동향(http://www.onnara.go.kr)</t>
    <phoneticPr fontId="26" type="noConversion"/>
  </si>
  <si>
    <t>이용상황별</t>
  </si>
  <si>
    <t>2013</t>
    <phoneticPr fontId="26" type="noConversion"/>
  </si>
  <si>
    <t>자연환경보전
Natural Environment
Preservation
Area</t>
    <phoneticPr fontId="26" type="noConversion"/>
  </si>
  <si>
    <t>계획관리
Plan management Area</t>
    <phoneticPr fontId="26" type="noConversion"/>
  </si>
  <si>
    <t>주거용
Residental zone</t>
    <phoneticPr fontId="26" type="noConversion"/>
  </si>
  <si>
    <t>상업용
Commercial
zone</t>
    <phoneticPr fontId="26" type="noConversion"/>
  </si>
  <si>
    <t>Year &amp; Si, Gun</t>
    <phoneticPr fontId="26" type="noConversion"/>
  </si>
  <si>
    <t>Source : Korea Land &amp; Housing Corporation</t>
  </si>
  <si>
    <t>용도지역별 By use</t>
    <phoneticPr fontId="26" type="noConversion"/>
  </si>
  <si>
    <t>…</t>
    <phoneticPr fontId="26" type="noConversion"/>
  </si>
  <si>
    <t>관리지역
Management
 Area</t>
    <phoneticPr fontId="49" type="noConversion"/>
  </si>
  <si>
    <t>주 : "관리지역"항목 - 2003년 6월 이전은 '준도시'와 '준농림'의 합계임.</t>
    <phoneticPr fontId="49" type="noConversion"/>
  </si>
  <si>
    <t xml:space="preserve">      단위에 따른 절사 등으로 세부내용과 합계가 차이날 수 있음.</t>
    <phoneticPr fontId="49" type="noConversion"/>
  </si>
  <si>
    <t>자료 : 도시계획과, 2009년 자료부터 서식 변경( 항목삭제 "위락지구", 리모델링지구" )</t>
    <phoneticPr fontId="26" type="noConversion"/>
  </si>
  <si>
    <t>산업·유통
Industrial</t>
    <phoneticPr fontId="26" type="noConversion"/>
  </si>
  <si>
    <t>특정
Specifi-
cation</t>
    <phoneticPr fontId="26" type="noConversion"/>
  </si>
  <si>
    <t>주 : 2013년 자료부터 개발진흥지구내 '산업','유통'항목-&gt;'산업·유통'으로 통합, '특정' 항목 추가</t>
    <phoneticPr fontId="26" type="noConversion"/>
  </si>
  <si>
    <t>2013</t>
    <phoneticPr fontId="26" type="noConversion"/>
  </si>
  <si>
    <t>남
Male</t>
    <phoneticPr fontId="52" type="noConversion"/>
  </si>
  <si>
    <t>여
Female</t>
    <phoneticPr fontId="52" type="noConversion"/>
  </si>
  <si>
    <t>인구    Population</t>
    <phoneticPr fontId="52" type="noConversion"/>
  </si>
  <si>
    <t>…</t>
    <phoneticPr fontId="52" type="noConversion"/>
  </si>
  <si>
    <t xml:space="preserve">      2013년 자료부터 인구항목 "남,여" 추가</t>
    <phoneticPr fontId="52" type="noConversion"/>
  </si>
  <si>
    <t>-</t>
  </si>
  <si>
    <t>_</t>
  </si>
  <si>
    <t>자료 : 하천과</t>
    <phoneticPr fontId="49" type="noConversion"/>
  </si>
  <si>
    <t>자료 : 하천과, 2007년 자료부터 수록</t>
    <phoneticPr fontId="49" type="noConversion"/>
  </si>
  <si>
    <t>자료 : 도로철도공항과</t>
    <phoneticPr fontId="49" type="noConversion"/>
  </si>
  <si>
    <t>자료 : 도로철도공항과</t>
    <phoneticPr fontId="49" type="noConversion"/>
  </si>
  <si>
    <t>다세대주택
Apartment units
in a private house</t>
    <phoneticPr fontId="49" type="noConversion"/>
  </si>
  <si>
    <t>Ⅹ. Housing and Construction / 411</t>
    <phoneticPr fontId="49" type="noConversion"/>
  </si>
  <si>
    <t>412 / Ⅹ. 주택, 건설</t>
    <phoneticPr fontId="49" type="noConversion"/>
  </si>
  <si>
    <t>Ⅹ. Housing and Construction / 419</t>
    <phoneticPr fontId="49" type="noConversion"/>
  </si>
  <si>
    <t>Ⅹ. Housing and Construction / 423</t>
    <phoneticPr fontId="49" type="noConversion"/>
  </si>
  <si>
    <t>424 / Ⅹ. 주택, 건설</t>
    <phoneticPr fontId="26" type="noConversion"/>
  </si>
  <si>
    <t>전
Dry 
paddy</t>
    <phoneticPr fontId="26" type="noConversion"/>
  </si>
  <si>
    <t>답
Rice 
paddy</t>
    <phoneticPr fontId="26" type="noConversion"/>
  </si>
  <si>
    <t>대 지</t>
    <phoneticPr fontId="26" type="noConversion"/>
  </si>
  <si>
    <t>임 야
Forest field</t>
    <phoneticPr fontId="26" type="noConversion"/>
  </si>
  <si>
    <t>공 장
Factory site</t>
    <phoneticPr fontId="26" type="noConversion"/>
  </si>
  <si>
    <t>기 타
Others</t>
    <phoneticPr fontId="26" type="noConversion"/>
  </si>
  <si>
    <t>연별 및 시군별
Year &amp; Si, Gun</t>
    <phoneticPr fontId="26" type="noConversion"/>
  </si>
  <si>
    <t>용도지역별 By use</t>
    <phoneticPr fontId="26" type="noConversion"/>
  </si>
  <si>
    <t>평 균</t>
    <phoneticPr fontId="26" type="noConversion"/>
  </si>
  <si>
    <t>주 거
Residental zone</t>
    <phoneticPr fontId="26" type="noConversion"/>
  </si>
  <si>
    <t>상 업
Commercial
zone</t>
    <phoneticPr fontId="26" type="noConversion"/>
  </si>
  <si>
    <t xml:space="preserve">공 업
Industrial
zone </t>
    <phoneticPr fontId="26" type="noConversion"/>
  </si>
  <si>
    <t>녹 지
Greenbelt</t>
    <phoneticPr fontId="26" type="noConversion"/>
  </si>
  <si>
    <t>농 림
Agricultural &amp;
Forest Area</t>
    <phoneticPr fontId="26" type="noConversion"/>
  </si>
  <si>
    <t>426 / Ⅹ. 주택, 건설</t>
    <phoneticPr fontId="26" type="noConversion"/>
  </si>
  <si>
    <t>보전관리
Preservation 
management 
Area</t>
    <phoneticPr fontId="26" type="noConversion"/>
  </si>
  <si>
    <t>생산관리
Production 
management 
Area</t>
    <phoneticPr fontId="26" type="noConversion"/>
  </si>
  <si>
    <t>442 / Ⅹ. 주택, 건설</t>
    <phoneticPr fontId="49" type="noConversion"/>
  </si>
  <si>
    <t>Ⅹ. Housing and Construction / 443</t>
    <phoneticPr fontId="49" type="noConversion"/>
  </si>
  <si>
    <t>444 / Ⅹ. 주택, 건설</t>
    <phoneticPr fontId="49" type="noConversion"/>
  </si>
  <si>
    <t>Ⅹ. Housing and Construction / 445</t>
    <phoneticPr fontId="49" type="noConversion"/>
  </si>
  <si>
    <t>446 / Ⅹ. 주택, 건설</t>
    <phoneticPr fontId="49" type="noConversion"/>
  </si>
  <si>
    <t>기 타
Other</t>
    <phoneticPr fontId="26" type="noConversion"/>
  </si>
  <si>
    <r>
      <t xml:space="preserve">방재지구
</t>
    </r>
    <r>
      <rPr>
        <sz val="8"/>
        <rFont val="돋움"/>
        <family val="3"/>
        <charset val="129"/>
      </rPr>
      <t>Prevention
of disaster</t>
    </r>
    <phoneticPr fontId="71" type="noConversion"/>
  </si>
  <si>
    <t>Ⅹ. Housing and Construction / 447</t>
    <phoneticPr fontId="49" type="noConversion"/>
  </si>
  <si>
    <t>448 / Ⅹ. 주택, 건설</t>
    <phoneticPr fontId="49" type="noConversion"/>
  </si>
  <si>
    <t>Ⅹ. Housing and Construction / 449</t>
    <phoneticPr fontId="49" type="noConversion"/>
  </si>
  <si>
    <t>450 / Ⅹ. 주택, 건설</t>
    <phoneticPr fontId="49" type="noConversion"/>
  </si>
  <si>
    <t>Ⅹ. Housing and Construction / 451</t>
    <phoneticPr fontId="49" type="noConversion"/>
  </si>
  <si>
    <t>452 / Ⅹ. 주택, 건설</t>
    <phoneticPr fontId="49" type="noConversion"/>
  </si>
  <si>
    <t>Ⅹ. Housing and Construction / 453</t>
    <phoneticPr fontId="49" type="noConversion"/>
  </si>
  <si>
    <t>454 / Ⅹ. 주택, 건설</t>
    <phoneticPr fontId="49" type="noConversion"/>
  </si>
  <si>
    <t>Ⅹ. Housing and Construction / 455</t>
    <phoneticPr fontId="49" type="noConversion"/>
  </si>
  <si>
    <t>456 / Ⅹ. 주택, 건설</t>
    <phoneticPr fontId="49" type="noConversion"/>
  </si>
  <si>
    <t>Ⅹ. Housing and Construction / 457</t>
    <phoneticPr fontId="49" type="noConversion"/>
  </si>
  <si>
    <t>458 / Ⅹ. 주택, 건설</t>
    <phoneticPr fontId="49" type="noConversion"/>
  </si>
  <si>
    <t>Ⅹ. Housing and Construction / 459</t>
    <phoneticPr fontId="49" type="noConversion"/>
  </si>
  <si>
    <t>460 / Ⅹ. 주택, 건설</t>
    <phoneticPr fontId="49" type="noConversion"/>
  </si>
  <si>
    <t>Ⅹ. Housing and Construction / 461</t>
    <phoneticPr fontId="49" type="noConversion"/>
  </si>
  <si>
    <t>462 / Ⅹ. 주택, 건설</t>
    <phoneticPr fontId="49" type="noConversion"/>
  </si>
  <si>
    <t>Ⅹ. Housing and Construction / 463</t>
    <phoneticPr fontId="4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</si>
</sst>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#,##0_);[Red]\(#,##0\)"/>
    <numFmt numFmtId="179" formatCode="_ * #,##0_ ;_ * \-#,##0_ ;_ * &quot;-&quot;_ ;_ @_ "/>
    <numFmt numFmtId="180" formatCode="_ * #,##0.0_ ;_ * \-#,##0.0_ ;_ * &quot;-&quot;_ ;_ @_ "/>
    <numFmt numFmtId="181" formatCode="#,##0.0_);[Red]\(#,##0.0\)"/>
    <numFmt numFmtId="182" formatCode="#,##0.000_);[Red]\(#,##0.000\)"/>
    <numFmt numFmtId="183" formatCode="#,##0_ "/>
    <numFmt numFmtId="184" formatCode="#,##0.0_ "/>
    <numFmt numFmtId="185" formatCode="_-* #,##0.0_-;\-* #,##0.0_-;_-* &quot;-&quot;_-;_-@_-"/>
    <numFmt numFmtId="186" formatCode="_-* #,##0.00_-;\-* #,##0.00_-;_-* &quot;-&quot;_-;_-@_-"/>
    <numFmt numFmtId="187" formatCode="_-* #,##0.0_-;\-* #,##0.0_-;_-* &quot;-&quot;???_-;_-@_-"/>
    <numFmt numFmtId="188" formatCode="_-* #,##0.0_-;\-* #,##0.0_-;_-* &quot;-&quot;?_-;_-@_-"/>
    <numFmt numFmtId="189" formatCode="0.0_ "/>
    <numFmt numFmtId="190" formatCode="0.00_);[Red]\(0.00\)"/>
    <numFmt numFmtId="191" formatCode="_ * #,##0.00_ ;_ * \-#,##0.00_ ;_ * &quot;-&quot;??_ ;_ @_ "/>
    <numFmt numFmtId="192" formatCode="0.0_);[Red]\(0.0\)"/>
    <numFmt numFmtId="193" formatCode="&quot;₩&quot;#,##0;&quot;₩&quot;&quot;₩&quot;\-#,##0"/>
    <numFmt numFmtId="194" formatCode="_ * #,##0.00_ ;_ * \-#,##0.00_ ;_ * &quot;-&quot;_ ;_ @_ "/>
    <numFmt numFmtId="195" formatCode="&quot;₩&quot;#,##0.00;&quot;₩&quot;\-#,##0.00"/>
    <numFmt numFmtId="196" formatCode="_-[$€-2]* #,##0.00_-;\-[$€-2]* #,##0.00_-;_-[$€-2]* &quot;-&quot;??_-"/>
    <numFmt numFmtId="19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;[Red]&quot;₩&quot;&quot;₩&quot;\-#,##0"/>
    <numFmt numFmtId="199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3" formatCode="&quot;₩&quot;#,##0.00;[Red]&quot;₩&quot;\-#,##0.00"/>
    <numFmt numFmtId="204" formatCode="&quot;$&quot;#,##0_);[Red]\(&quot;$&quot;#,##0\)"/>
    <numFmt numFmtId="205" formatCode="&quot;₩&quot;#,##0;[Red]&quot;₩&quot;\-#,##0"/>
    <numFmt numFmtId="206" formatCode="&quot;$&quot;#,##0.00_);[Red]\(&quot;$&quot;#,##0.00\)"/>
    <numFmt numFmtId="207" formatCode="#,##0;[Red]&quot;-&quot;#,##0"/>
    <numFmt numFmtId="208" formatCode="#,##0.00;[Red]&quot;-&quot;#,##0.00"/>
    <numFmt numFmtId="209" formatCode="&quot;R$&quot;#,##0_);[Red]\(&quot;R$&quot;#,##0\)"/>
    <numFmt numFmtId="210" formatCode="0\ \ "/>
    <numFmt numFmtId="211" formatCode="_ * #,##0_ ;_ * &quot;₩&quot;&quot;₩&quot;\-#,##0_ ;_ * &quot;-&quot;_ ;_ @_ "/>
    <numFmt numFmtId="212" formatCode="_ &quot;₩&quot;* #,##0.00_ ;_ &quot;₩&quot;* &quot;₩&quot;&quot;₩&quot;\-#,##0.00_ ;_ &quot;₩&quot;* &quot;-&quot;??_ ;_ @_ "/>
    <numFmt numFmtId="213" formatCode="_ &quot;₩&quot;* #,##0_ ;_ &quot;₩&quot;* &quot;₩&quot;&quot;₩&quot;\-#,##0_ ;_ &quot;₩&quot;* &quot;-&quot;_ ;_ @_ "/>
    <numFmt numFmtId="214" formatCode="&quot;₩&quot;#,##0.00;[Red]&quot;₩&quot;&quot;₩&quot;&quot;₩&quot;\-#,##0.00"/>
    <numFmt numFmtId="215" formatCode="_ * #,##0.00_ ;_ * &quot;₩&quot;&quot;₩&quot;\-#,##0.00_ ;_ * &quot;-&quot;??_ ;_ @_ "/>
    <numFmt numFmtId="216" formatCode="_-* #,##0_-;\!\-* #,##0_-;_-* &quot;-&quot;_-;_-@_-"/>
    <numFmt numFmtId="217" formatCode="&quot;₩&quot;#,##0.00;&quot;₩&quot;&quot;₩&quot;&quot;₩&quot;&quot;₩&quot;&quot;₩&quot;&quot;₩&quot;\-#,##0.00"/>
    <numFmt numFmtId="218" formatCode="_ &quot;₩&quot;* #,##0.00_ ;_ &quot;₩&quot;* &quot;₩&quot;\-#,##0.00_ ;_ &quot;₩&quot;* &quot;-&quot;??_ ;_ @_ "/>
    <numFmt numFmtId="219" formatCode="&quot;₩&quot;#,##0;&quot;₩&quot;&quot;₩&quot;&quot;₩&quot;\-#,##0"/>
    <numFmt numFmtId="220" formatCode="#,##0.000\ ;\-#,##0.000\ ;&quot;-&quot;;@\ \ "/>
    <numFmt numFmtId="221" formatCode="#,##0.0_-;\-#,##0.0_-;&quot;-&quot;_-;@_-"/>
    <numFmt numFmtId="222" formatCode="#,##0.0000\ ;\-#,##0.0000\ ;&quot;-&quot;;@\ \ "/>
    <numFmt numFmtId="223" formatCode="#,##0_-;\-#,##0_-;&quot;-&quot;_-;@_-"/>
    <numFmt numFmtId="224" formatCode="#,##0.0000_-\ ;\-#,##0.0000_-\ ;&quot;-&quot;_-\ ;@\ \ "/>
  </numFmts>
  <fonts count="139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sz val="8"/>
      <name val="돋움"/>
      <family val="3"/>
      <charset val="129"/>
    </font>
    <font>
      <sz val="7.5"/>
      <name val="돋움"/>
      <family val="3"/>
      <charset val="129"/>
    </font>
    <font>
      <b/>
      <sz val="9"/>
      <name val="돋움"/>
      <family val="3"/>
      <charset val="129"/>
    </font>
    <font>
      <sz val="12"/>
      <name val="바탕"/>
      <family val="1"/>
      <charset val="129"/>
    </font>
    <font>
      <b/>
      <vertAlign val="superscript"/>
      <sz val="17"/>
      <name val="굴림"/>
      <family val="3"/>
      <charset val="129"/>
    </font>
    <font>
      <b/>
      <vertAlign val="superscript"/>
      <sz val="15"/>
      <name val="굴림"/>
      <family val="3"/>
      <charset val="129"/>
    </font>
    <font>
      <sz val="9"/>
      <color indexed="8"/>
      <name val="돋움"/>
      <family val="3"/>
      <charset val="129"/>
    </font>
    <font>
      <sz val="9"/>
      <name val="굴림체"/>
      <family val="3"/>
      <charset val="129"/>
    </font>
    <font>
      <sz val="8"/>
      <color indexed="8"/>
      <name val="돋움"/>
      <family val="3"/>
      <charset val="129"/>
    </font>
    <font>
      <sz val="8.5"/>
      <name val="돋움"/>
      <family val="3"/>
      <charset val="129"/>
    </font>
    <font>
      <b/>
      <sz val="8.5"/>
      <name val="돋움"/>
      <family val="3"/>
      <charset val="129"/>
    </font>
    <font>
      <sz val="9"/>
      <name val="바탕"/>
      <family val="1"/>
      <charset val="129"/>
    </font>
    <font>
      <sz val="7"/>
      <name val="돋움"/>
      <family val="3"/>
      <charset val="129"/>
    </font>
    <font>
      <sz val="17"/>
      <name val="바탕체"/>
      <family val="1"/>
      <charset val="129"/>
    </font>
    <font>
      <sz val="15"/>
      <name val="바탕체"/>
      <family val="1"/>
      <charset val="129"/>
    </font>
    <font>
      <vertAlign val="superscript"/>
      <sz val="9"/>
      <name val="돋움"/>
      <family val="3"/>
      <charset val="129"/>
    </font>
    <font>
      <b/>
      <sz val="10"/>
      <name val="돋움"/>
      <family val="3"/>
      <charset val="129"/>
    </font>
    <font>
      <sz val="9"/>
      <name val="바탕체"/>
      <family val="1"/>
      <charset val="129"/>
    </font>
    <font>
      <sz val="6"/>
      <name val="돋움"/>
      <family val="3"/>
      <charset val="129"/>
    </font>
    <font>
      <b/>
      <sz val="17"/>
      <name val="Wingdings 2"/>
      <family val="1"/>
      <charset val="2"/>
    </font>
    <font>
      <sz val="11"/>
      <name val="굴림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.5"/>
      <name val="바탕체"/>
      <family val="1"/>
      <charset val="129"/>
    </font>
    <font>
      <b/>
      <sz val="8"/>
      <name val="돋움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vertAlign val="superscript"/>
      <sz val="8"/>
      <name val="돋움"/>
      <family val="3"/>
      <charset val="129"/>
    </font>
    <font>
      <sz val="11"/>
      <name val="굴림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HY중고딕"/>
      <family val="1"/>
      <charset val="129"/>
    </font>
    <font>
      <sz val="9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Helv"/>
      <family val="2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9"/>
      <color indexed="8"/>
      <name val="굴림체"/>
      <family val="3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rgb="FF000000"/>
      <name val="한양신명조"/>
      <family val="3"/>
      <charset val="129"/>
    </font>
    <font>
      <sz val="8"/>
      <color rgb="FFFF0000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705">
    <xf numFmtId="0" fontId="0" fillId="0" borderId="0"/>
    <xf numFmtId="0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17" fillId="0" borderId="0"/>
    <xf numFmtId="0" fontId="117" fillId="0" borderId="0"/>
    <xf numFmtId="0" fontId="18" fillId="0" borderId="0" applyNumberFormat="0" applyFill="0" applyBorder="0" applyAlignment="0" applyProtection="0"/>
    <xf numFmtId="0" fontId="20" fillId="0" borderId="0"/>
    <xf numFmtId="0" fontId="20" fillId="0" borderId="0"/>
    <xf numFmtId="0" fontId="8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85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5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85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85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85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5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8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5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85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85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5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85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8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85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8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5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8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85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5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85" fillId="11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86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86" fillId="15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2" fillId="16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203" fontId="7" fillId="0" borderId="0" applyFont="0" applyFill="0" applyBorder="0" applyAlignment="0" applyProtection="0"/>
    <xf numFmtId="203" fontId="8" fillId="0" borderId="0" applyFont="0" applyFill="0" applyBorder="0" applyAlignment="0" applyProtection="0"/>
    <xf numFmtId="176" fontId="9" fillId="0" borderId="0" applyFont="0" applyFill="0" applyBorder="0" applyAlignment="0" applyProtection="0"/>
    <xf numFmtId="203" fontId="8" fillId="0" borderId="0" applyFont="0" applyFill="0" applyBorder="0" applyAlignment="0" applyProtection="0"/>
    <xf numFmtId="176" fontId="9" fillId="0" borderId="0" applyFont="0" applyFill="0" applyBorder="0" applyAlignment="0" applyProtection="0"/>
    <xf numFmtId="203" fontId="10" fillId="0" borderId="0" applyFont="0" applyFill="0" applyBorder="0" applyAlignment="0" applyProtection="0"/>
    <xf numFmtId="203" fontId="11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4" fillId="0" borderId="0" applyFont="0" applyFill="0" applyBorder="0" applyAlignment="0" applyProtection="0"/>
    <xf numFmtId="205" fontId="7" fillId="0" borderId="0" applyFont="0" applyFill="0" applyBorder="0" applyAlignment="0" applyProtection="0"/>
    <xf numFmtId="205" fontId="8" fillId="0" borderId="0" applyFont="0" applyFill="0" applyBorder="0" applyAlignment="0" applyProtection="0"/>
    <xf numFmtId="177" fontId="9" fillId="0" borderId="0" applyFont="0" applyFill="0" applyBorder="0" applyAlignment="0" applyProtection="0"/>
    <xf numFmtId="205" fontId="8" fillId="0" borderId="0" applyFont="0" applyFill="0" applyBorder="0" applyAlignment="0" applyProtection="0"/>
    <xf numFmtId="177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5" fontId="11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19" fillId="0" borderId="0"/>
    <xf numFmtId="0" fontId="14" fillId="0" borderId="0" applyFont="0" applyFill="0" applyBorder="0" applyAlignment="0" applyProtection="0"/>
    <xf numFmtId="207" fontId="7" fillId="0" borderId="0" applyFont="0" applyFill="0" applyBorder="0" applyAlignment="0" applyProtection="0"/>
    <xf numFmtId="207" fontId="8" fillId="0" borderId="0" applyFont="0" applyFill="0" applyBorder="0" applyAlignment="0" applyProtection="0"/>
    <xf numFmtId="179" fontId="9" fillId="0" borderId="0" applyFont="0" applyFill="0" applyBorder="0" applyAlignment="0" applyProtection="0"/>
    <xf numFmtId="207" fontId="8" fillId="0" borderId="0" applyFont="0" applyFill="0" applyBorder="0" applyAlignment="0" applyProtection="0"/>
    <xf numFmtId="179" fontId="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1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14" fillId="0" borderId="0" applyFont="0" applyFill="0" applyBorder="0" applyAlignment="0" applyProtection="0"/>
    <xf numFmtId="208" fontId="7" fillId="0" borderId="0" applyFont="0" applyFill="0" applyBorder="0" applyAlignment="0" applyProtection="0"/>
    <xf numFmtId="208" fontId="8" fillId="0" borderId="0" applyFont="0" applyFill="0" applyBorder="0" applyAlignment="0" applyProtection="0"/>
    <xf numFmtId="191" fontId="9" fillId="0" borderId="0" applyFont="0" applyFill="0" applyBorder="0" applyAlignment="0" applyProtection="0"/>
    <xf numFmtId="208" fontId="8" fillId="0" borderId="0" applyFont="0" applyFill="0" applyBorder="0" applyAlignment="0" applyProtection="0"/>
    <xf numFmtId="191" fontId="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11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05" fillId="3" borderId="0" applyNumberFormat="0" applyBorder="0" applyAlignment="0" applyProtection="0">
      <alignment vertical="center"/>
    </xf>
    <xf numFmtId="0" fontId="13" fillId="0" borderId="0"/>
    <xf numFmtId="0" fontId="15" fillId="0" borderId="0"/>
    <xf numFmtId="0" fontId="7" fillId="0" borderId="0"/>
    <xf numFmtId="0" fontId="8" fillId="0" borderId="0"/>
    <xf numFmtId="0" fontId="9" fillId="0" borderId="0"/>
    <xf numFmtId="0" fontId="8" fillId="0" borderId="0"/>
    <xf numFmtId="0" fontId="11" fillId="0" borderId="0"/>
    <xf numFmtId="0" fontId="14" fillId="0" borderId="0"/>
    <xf numFmtId="0" fontId="9" fillId="0" borderId="0"/>
    <xf numFmtId="0" fontId="10" fillId="0" borderId="0"/>
    <xf numFmtId="0" fontId="11" fillId="0" borderId="0"/>
    <xf numFmtId="0" fontId="10" fillId="0" borderId="0"/>
    <xf numFmtId="0" fontId="11" fillId="0" borderId="0"/>
    <xf numFmtId="0" fontId="14" fillId="0" borderId="0"/>
    <xf numFmtId="0" fontId="9" fillId="0" borderId="0"/>
    <xf numFmtId="0" fontId="15" fillId="0" borderId="0"/>
    <xf numFmtId="0" fontId="16" fillId="0" borderId="0"/>
    <xf numFmtId="0" fontId="12" fillId="0" borderId="0"/>
    <xf numFmtId="0" fontId="12" fillId="0" borderId="0"/>
    <xf numFmtId="0" fontId="15" fillId="0" borderId="0"/>
    <xf numFmtId="0" fontId="16" fillId="0" borderId="0"/>
    <xf numFmtId="0" fontId="10" fillId="0" borderId="0"/>
    <xf numFmtId="0" fontId="11" fillId="0" borderId="0"/>
    <xf numFmtId="0" fontId="104" fillId="20" borderId="1" applyNumberFormat="0" applyAlignment="0" applyProtection="0">
      <alignment vertical="center"/>
    </xf>
    <xf numFmtId="0" fontId="17" fillId="0" borderId="0"/>
    <xf numFmtId="0" fontId="108" fillId="21" borderId="2" applyNumberFormat="0" applyAlignment="0" applyProtection="0">
      <alignment vertical="center"/>
    </xf>
    <xf numFmtId="179" fontId="18" fillId="0" borderId="0" applyFont="0" applyFill="0" applyBorder="0" applyAlignment="0" applyProtection="0"/>
    <xf numFmtId="0" fontId="19" fillId="0" borderId="0"/>
    <xf numFmtId="191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2" fillId="0" borderId="0" applyFont="0" applyFill="0" applyBorder="0" applyAlignment="0" applyProtection="0"/>
    <xf numFmtId="193" fontId="19" fillId="0" borderId="0" applyFont="0" applyFill="0" applyBorder="0" applyAlignment="0" applyProtection="0"/>
    <xf numFmtId="194" fontId="19" fillId="0" borderId="0" applyFont="0" applyFill="0" applyBorder="0" applyAlignment="0" applyProtection="0"/>
    <xf numFmtId="195" fontId="19" fillId="0" borderId="0" applyFont="0" applyFill="0" applyBorder="0" applyAlignment="0" applyProtection="0"/>
    <xf numFmtId="0" fontId="120" fillId="0" borderId="0"/>
    <xf numFmtId="0" fontId="18" fillId="0" borderId="0" applyFont="0" applyFill="0" applyBorder="0" applyAlignment="0" applyProtection="0"/>
    <xf numFmtId="0" fontId="120" fillId="0" borderId="0"/>
    <xf numFmtId="196" fontId="20" fillId="0" borderId="0" applyFont="0" applyFill="0" applyBorder="0" applyAlignment="0" applyProtection="0"/>
    <xf numFmtId="0" fontId="107" fillId="0" borderId="0" applyNumberFormat="0" applyFill="0" applyBorder="0" applyAlignment="0" applyProtection="0">
      <alignment vertical="center"/>
    </xf>
    <xf numFmtId="2" fontId="18" fillId="0" borderId="0" applyFont="0" applyFill="0" applyBorder="0" applyAlignment="0" applyProtection="0"/>
    <xf numFmtId="0" fontId="115" fillId="4" borderId="0" applyNumberFormat="0" applyBorder="0" applyAlignment="0" applyProtection="0">
      <alignment vertical="center"/>
    </xf>
    <xf numFmtId="38" fontId="21" fillId="22" borderId="0" applyNumberFormat="0" applyBorder="0" applyAlignment="0" applyProtection="0"/>
    <xf numFmtId="38" fontId="21" fillId="22" borderId="0" applyNumberFormat="0" applyBorder="0" applyAlignment="0" applyProtection="0"/>
    <xf numFmtId="38" fontId="21" fillId="23" borderId="0" applyNumberFormat="0" applyBorder="0" applyAlignment="0" applyProtection="0"/>
    <xf numFmtId="0" fontId="22" fillId="0" borderId="0">
      <alignment horizontal="left"/>
    </xf>
    <xf numFmtId="0" fontId="23" fillId="0" borderId="3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3" fillId="0" borderId="4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2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3" fillId="0" borderId="6" applyNumberFormat="0" applyFill="0" applyAlignment="0" applyProtection="0">
      <alignment vertical="center"/>
    </xf>
    <xf numFmtId="0" fontId="114" fillId="0" borderId="7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0" fontId="111" fillId="7" borderId="1" applyNumberFormat="0" applyAlignment="0" applyProtection="0">
      <alignment vertical="center"/>
    </xf>
    <xf numFmtId="10" fontId="21" fillId="22" borderId="8" applyNumberFormat="0" applyBorder="0" applyAlignment="0" applyProtection="0"/>
    <xf numFmtId="10" fontId="21" fillId="22" borderId="8" applyNumberFormat="0" applyBorder="0" applyAlignment="0" applyProtection="0"/>
    <xf numFmtId="10" fontId="21" fillId="22" borderId="8" applyNumberFormat="0" applyBorder="0" applyAlignment="0" applyProtection="0"/>
    <xf numFmtId="10" fontId="21" fillId="22" borderId="8" applyNumberFormat="0" applyBorder="0" applyAlignment="0" applyProtection="0"/>
    <xf numFmtId="10" fontId="21" fillId="24" borderId="8" applyNumberFormat="0" applyBorder="0" applyAlignment="0" applyProtection="0"/>
    <xf numFmtId="0" fontId="109" fillId="0" borderId="9" applyNumberFormat="0" applyFill="0" applyAlignment="0" applyProtection="0">
      <alignment vertical="center"/>
    </xf>
    <xf numFmtId="179" fontId="18" fillId="0" borderId="0" applyFont="0" applyFill="0" applyBorder="0" applyAlignment="0" applyProtection="0"/>
    <xf numFmtId="218" fontId="19" fillId="0" borderId="0" applyFont="0" applyFill="0" applyBorder="0" applyAlignment="0" applyProtection="0"/>
    <xf numFmtId="219" fontId="19" fillId="0" borderId="0" applyFont="0" applyFill="0" applyBorder="0" applyAlignment="0" applyProtection="0"/>
    <xf numFmtId="0" fontId="25" fillId="0" borderId="1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6" fillId="25" borderId="0" applyNumberFormat="0" applyBorder="0" applyAlignment="0" applyProtection="0">
      <alignment vertical="center"/>
    </xf>
    <xf numFmtId="0" fontId="20" fillId="0" borderId="0"/>
    <xf numFmtId="0" fontId="20" fillId="0" borderId="0"/>
    <xf numFmtId="217" fontId="20" fillId="0" borderId="0"/>
    <xf numFmtId="0" fontId="18" fillId="0" borderId="0"/>
    <xf numFmtId="0" fontId="19" fillId="26" borderId="11" applyNumberFormat="0" applyFont="0" applyAlignment="0" applyProtection="0">
      <alignment vertical="center"/>
    </xf>
    <xf numFmtId="0" fontId="116" fillId="20" borderId="12" applyNumberFormat="0" applyAlignment="0" applyProtection="0">
      <alignment vertical="center"/>
    </xf>
    <xf numFmtId="10" fontId="18" fillId="0" borderId="0" applyFont="0" applyFill="0" applyBorder="0" applyAlignment="0" applyProtection="0"/>
    <xf numFmtId="0" fontId="25" fillId="0" borderId="0"/>
    <xf numFmtId="0" fontId="42" fillId="0" borderId="0" applyNumberFormat="0" applyFill="0" applyBorder="0" applyAlignment="0" applyProtection="0">
      <alignment vertical="center"/>
    </xf>
    <xf numFmtId="0" fontId="76" fillId="0" borderId="0" applyFill="0" applyBorder="0" applyProtection="0">
      <alignment horizontal="centerContinuous" vertical="center"/>
    </xf>
    <xf numFmtId="0" fontId="77" fillId="22" borderId="0" applyFill="0" applyBorder="0" applyProtection="0">
      <alignment horizontal="center" vertical="center"/>
    </xf>
    <xf numFmtId="0" fontId="18" fillId="0" borderId="13" applyNumberFormat="0" applyFont="0" applyFill="0" applyAlignment="0" applyProtection="0"/>
    <xf numFmtId="0" fontId="18" fillId="0" borderId="13" applyNumberFormat="0" applyFont="0" applyFill="0" applyAlignment="0" applyProtection="0"/>
    <xf numFmtId="0" fontId="110" fillId="0" borderId="14" applyNumberFormat="0" applyFill="0" applyAlignment="0" applyProtection="0">
      <alignment vertical="center"/>
    </xf>
    <xf numFmtId="0" fontId="26" fillId="0" borderId="15">
      <alignment horizontal="left"/>
    </xf>
    <xf numFmtId="0" fontId="103" fillId="0" borderId="0" applyNumberForma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86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86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86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86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86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8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104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28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0" fontId="88" fillId="20" borderId="1" applyNumberFormat="0" applyAlignment="0" applyProtection="0">
      <alignment vertical="center"/>
    </xf>
    <xf numFmtId="197" fontId="20" fillId="0" borderId="0">
      <protection locked="0"/>
    </xf>
    <xf numFmtId="211" fontId="1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105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101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20" fillId="26" borderId="11" applyNumberFormat="0" applyFont="0" applyAlignment="0" applyProtection="0">
      <alignment vertical="center"/>
    </xf>
    <xf numFmtId="0" fontId="20" fillId="26" borderId="11" applyNumberFormat="0" applyFont="0" applyAlignment="0" applyProtection="0">
      <alignment vertical="center"/>
    </xf>
    <xf numFmtId="0" fontId="20" fillId="26" borderId="11" applyNumberFormat="0" applyFont="0" applyAlignment="0" applyProtection="0">
      <alignment vertical="center"/>
    </xf>
    <xf numFmtId="0" fontId="1" fillId="26" borderId="11" applyNumberFormat="0" applyFont="0" applyAlignment="0" applyProtection="0">
      <alignment vertical="center"/>
    </xf>
    <xf numFmtId="0" fontId="20" fillId="26" borderId="11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20" fillId="26" borderId="11" applyNumberFormat="0" applyFont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20" fillId="26" borderId="11" applyNumberFormat="0" applyFont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>
      <alignment vertical="center"/>
    </xf>
    <xf numFmtId="9" fontId="75" fillId="22" borderId="0" applyFill="0" applyBorder="0" applyProtection="0">
      <alignment horizontal="right"/>
    </xf>
    <xf numFmtId="10" fontId="75" fillId="0" borderId="0" applyFill="0" applyBorder="0" applyProtection="0">
      <alignment horizontal="right"/>
    </xf>
    <xf numFmtId="9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52" fillId="0" borderId="0">
      <alignment horizontal="center" vertical="center"/>
    </xf>
    <xf numFmtId="0" fontId="71" fillId="0" borderId="0">
      <alignment horizontal="center" vertical="center"/>
    </xf>
    <xf numFmtId="0" fontId="35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37" fillId="21" borderId="2" applyNumberFormat="0" applyAlignment="0" applyProtection="0">
      <alignment vertical="center"/>
    </xf>
    <xf numFmtId="0" fontId="37" fillId="21" borderId="2" applyNumberFormat="0" applyAlignment="0" applyProtection="0">
      <alignment vertical="center"/>
    </xf>
    <xf numFmtId="0" fontId="108" fillId="21" borderId="2" applyNumberFormat="0" applyAlignment="0" applyProtection="0">
      <alignment vertical="center"/>
    </xf>
    <xf numFmtId="0" fontId="37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0" fontId="92" fillId="21" borderId="2" applyNumberFormat="0" applyAlignment="0" applyProtection="0">
      <alignment vertical="center"/>
    </xf>
    <xf numFmtId="198" fontId="18" fillId="0" borderId="0">
      <alignment vertical="center"/>
    </xf>
    <xf numFmtId="0" fontId="20" fillId="0" borderId="0" applyProtection="0"/>
    <xf numFmtId="41" fontId="19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179" fontId="20" fillId="0" borderId="0" applyProtection="0"/>
    <xf numFmtId="179" fontId="20" fillId="0" borderId="0" applyFont="0" applyFill="0" applyBorder="0" applyAlignment="0" applyProtection="0"/>
    <xf numFmtId="41" fontId="75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Protection="0"/>
    <xf numFmtId="0" fontId="20" fillId="0" borderId="0" applyProtection="0"/>
    <xf numFmtId="41" fontId="1" fillId="0" borderId="0" applyFont="0" applyFill="0" applyBorder="0" applyAlignment="0" applyProtection="0">
      <alignment vertical="center"/>
    </xf>
    <xf numFmtId="177" fontId="20" fillId="0" borderId="0" applyProtection="0"/>
    <xf numFmtId="41" fontId="19" fillId="0" borderId="0" applyFont="0" applyFill="0" applyBorder="0" applyAlignment="0" applyProtection="0">
      <alignment vertical="center"/>
    </xf>
    <xf numFmtId="216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179" fontId="20" fillId="0" borderId="0" applyProtection="0"/>
    <xf numFmtId="216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79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8" fillId="0" borderId="0"/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93" fillId="0" borderId="9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110" fillId="0" borderId="14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111" fillId="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40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4" fontId="31" fillId="0" borderId="0">
      <protection locked="0"/>
    </xf>
    <xf numFmtId="199" fontId="20" fillId="0" borderId="0">
      <protection locked="0"/>
    </xf>
    <xf numFmtId="212" fontId="19" fillId="0" borderId="0">
      <protection locked="0"/>
    </xf>
    <xf numFmtId="0" fontId="41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2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3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4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115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47" fillId="20" borderId="12" applyNumberFormat="0" applyAlignment="0" applyProtection="0">
      <alignment vertical="center"/>
    </xf>
    <xf numFmtId="0" fontId="47" fillId="20" borderId="12" applyNumberFormat="0" applyAlignment="0" applyProtection="0">
      <alignment vertical="center"/>
    </xf>
    <xf numFmtId="0" fontId="47" fillId="20" borderId="12" applyNumberFormat="0" applyAlignment="0" applyProtection="0">
      <alignment vertical="center"/>
    </xf>
    <xf numFmtId="0" fontId="116" fillId="20" borderId="12" applyNumberFormat="0" applyAlignment="0" applyProtection="0">
      <alignment vertical="center"/>
    </xf>
    <xf numFmtId="0" fontId="47" fillId="20" borderId="12" applyNumberFormat="0" applyAlignment="0" applyProtection="0">
      <alignment vertical="center"/>
    </xf>
    <xf numFmtId="0" fontId="47" fillId="20" borderId="12" applyNumberFormat="0" applyAlignment="0" applyProtection="0">
      <alignment vertical="center"/>
    </xf>
    <xf numFmtId="0" fontId="96" fillId="20" borderId="12" applyNumberFormat="0" applyAlignment="0" applyProtection="0">
      <alignment vertical="center"/>
    </xf>
    <xf numFmtId="0" fontId="96" fillId="20" borderId="12" applyNumberFormat="0" applyAlignment="0" applyProtection="0">
      <alignment vertical="center"/>
    </xf>
    <xf numFmtId="41" fontId="19" fillId="0" borderId="0" applyFont="0" applyFill="0" applyBorder="0" applyAlignment="0" applyProtection="0"/>
    <xf numFmtId="179" fontId="20" fillId="0" borderId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Protection="0"/>
    <xf numFmtId="209" fontId="19" fillId="22" borderId="0" applyFill="0" applyBorder="0" applyProtection="0">
      <alignment horizontal="right"/>
    </xf>
    <xf numFmtId="0" fontId="20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118" fillId="0" borderId="0"/>
    <xf numFmtId="42" fontId="19" fillId="0" borderId="0" applyFont="0" applyFill="0" applyBorder="0" applyAlignment="0" applyProtection="0"/>
    <xf numFmtId="200" fontId="20" fillId="0" borderId="0">
      <protection locked="0"/>
    </xf>
    <xf numFmtId="213" fontId="19" fillId="0" borderId="0">
      <protection locked="0"/>
    </xf>
    <xf numFmtId="0" fontId="125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25" fillId="0" borderId="0">
      <alignment vertical="center"/>
    </xf>
    <xf numFmtId="0" fontId="125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8" fillId="0" borderId="0"/>
    <xf numFmtId="0" fontId="1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25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>
      <alignment vertical="center"/>
    </xf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9" fillId="0" borderId="0">
      <alignment vertical="center"/>
    </xf>
    <xf numFmtId="0" fontId="19" fillId="0" borderId="0"/>
    <xf numFmtId="0" fontId="1" fillId="0" borderId="0">
      <alignment vertical="center"/>
    </xf>
    <xf numFmtId="0" fontId="19" fillId="0" borderId="0">
      <alignment vertical="center"/>
    </xf>
    <xf numFmtId="0" fontId="75" fillId="0" borderId="0"/>
    <xf numFmtId="0" fontId="124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9" fillId="0" borderId="0">
      <alignment vertical="center"/>
    </xf>
    <xf numFmtId="0" fontId="124" fillId="0" borderId="0"/>
    <xf numFmtId="0" fontId="19" fillId="0" borderId="0"/>
    <xf numFmtId="0" fontId="20" fillId="0" borderId="0"/>
    <xf numFmtId="0" fontId="124" fillId="0" borderId="0"/>
    <xf numFmtId="0" fontId="1" fillId="0" borderId="0">
      <alignment vertical="center"/>
    </xf>
    <xf numFmtId="0" fontId="124" fillId="0" borderId="0"/>
    <xf numFmtId="0" fontId="19" fillId="0" borderId="0">
      <alignment vertical="center"/>
    </xf>
    <xf numFmtId="0" fontId="124" fillId="0" borderId="0"/>
    <xf numFmtId="0" fontId="19" fillId="0" borderId="0">
      <alignment vertical="center"/>
    </xf>
    <xf numFmtId="0" fontId="124" fillId="0" borderId="0"/>
    <xf numFmtId="0" fontId="124" fillId="0" borderId="0"/>
    <xf numFmtId="0" fontId="124" fillId="0" borderId="0"/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24" fillId="0" borderId="0"/>
    <xf numFmtId="0" fontId="19" fillId="0" borderId="0"/>
    <xf numFmtId="0" fontId="1" fillId="0" borderId="0">
      <alignment vertical="center"/>
    </xf>
    <xf numFmtId="0" fontId="19" fillId="0" borderId="0">
      <alignment vertical="center"/>
    </xf>
    <xf numFmtId="0" fontId="125" fillId="0" borderId="0">
      <alignment vertical="center"/>
    </xf>
    <xf numFmtId="0" fontId="18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25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25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25" fillId="0" borderId="0">
      <alignment vertical="center"/>
    </xf>
    <xf numFmtId="0" fontId="19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9" fillId="0" borderId="0"/>
    <xf numFmtId="0" fontId="125" fillId="0" borderId="0">
      <alignment vertical="center"/>
    </xf>
    <xf numFmtId="0" fontId="20" fillId="0" borderId="0"/>
    <xf numFmtId="0" fontId="19" fillId="0" borderId="0">
      <alignment vertical="center"/>
    </xf>
    <xf numFmtId="0" fontId="125" fillId="0" borderId="0">
      <alignment vertical="center"/>
    </xf>
    <xf numFmtId="0" fontId="20" fillId="0" borderId="0" applyProtection="0"/>
    <xf numFmtId="0" fontId="125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19" fillId="0" borderId="0">
      <alignment vertical="center"/>
    </xf>
    <xf numFmtId="0" fontId="125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25" fillId="0" borderId="0">
      <alignment vertical="center"/>
    </xf>
    <xf numFmtId="0" fontId="19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62" fillId="0" borderId="0"/>
    <xf numFmtId="0" fontId="20" fillId="0" borderId="0"/>
    <xf numFmtId="0" fontId="19" fillId="0" borderId="0"/>
    <xf numFmtId="0" fontId="8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31" fillId="0" borderId="13">
      <protection locked="0"/>
    </xf>
    <xf numFmtId="201" fontId="20" fillId="0" borderId="0">
      <protection locked="0"/>
    </xf>
    <xf numFmtId="214" fontId="19" fillId="0" borderId="0">
      <protection locked="0"/>
    </xf>
    <xf numFmtId="202" fontId="20" fillId="0" borderId="0">
      <protection locked="0"/>
    </xf>
    <xf numFmtId="215" fontId="19" fillId="0" borderId="0">
      <protection locked="0"/>
    </xf>
  </cellStyleXfs>
  <cellXfs count="1452">
    <xf numFmtId="0" fontId="0" fillId="0" borderId="0" xfId="0"/>
    <xf numFmtId="49" fontId="50" fillId="22" borderId="0" xfId="0" applyNumberFormat="1" applyFont="1" applyFill="1" applyBorder="1" applyAlignment="1" applyProtection="1">
      <alignment horizontal="center" vertical="center"/>
      <protection hidden="1"/>
    </xf>
    <xf numFmtId="0" fontId="50" fillId="22" borderId="0" xfId="0" applyFont="1" applyFill="1" applyBorder="1" applyAlignment="1" applyProtection="1">
      <alignment horizontal="center" vertical="center"/>
      <protection hidden="1"/>
    </xf>
    <xf numFmtId="0" fontId="50" fillId="22" borderId="0" xfId="0" applyFont="1" applyFill="1" applyBorder="1" applyAlignment="1" applyProtection="1">
      <alignment horizontal="right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51" fillId="22" borderId="0" xfId="0" applyNumberFormat="1" applyFont="1" applyFill="1" applyBorder="1" applyAlignment="1" applyProtection="1">
      <alignment horizontal="left" vertical="center"/>
      <protection hidden="1"/>
    </xf>
    <xf numFmtId="49" fontId="51" fillId="22" borderId="0" xfId="0" applyNumberFormat="1" applyFont="1" applyFill="1" applyBorder="1" applyAlignment="1" applyProtection="1">
      <alignment horizontal="center" vertical="center"/>
      <protection hidden="1"/>
    </xf>
    <xf numFmtId="0" fontId="51" fillId="22" borderId="0" xfId="0" applyFont="1" applyFill="1" applyBorder="1" applyAlignment="1" applyProtection="1">
      <alignment horizontal="center" vertical="center"/>
      <protection hidden="1"/>
    </xf>
    <xf numFmtId="0" fontId="52" fillId="22" borderId="0" xfId="0" applyFont="1" applyFill="1" applyBorder="1" applyAlignment="1" applyProtection="1">
      <alignment horizontal="left" vertical="center"/>
      <protection hidden="1"/>
    </xf>
    <xf numFmtId="0" fontId="0" fillId="22" borderId="0" xfId="0" applyFill="1" applyAlignment="1" applyProtection="1">
      <alignment horizontal="center" vertical="center"/>
      <protection hidden="1"/>
    </xf>
    <xf numFmtId="0" fontId="52" fillId="22" borderId="0" xfId="0" applyFont="1" applyFill="1" applyBorder="1" applyAlignment="1" applyProtection="1">
      <alignment horizontal="right" vertical="center"/>
      <protection hidden="1"/>
    </xf>
    <xf numFmtId="0" fontId="53" fillId="22" borderId="0" xfId="0" applyFont="1" applyFill="1" applyBorder="1" applyAlignment="1" applyProtection="1">
      <alignment horizontal="center" vertical="center"/>
      <protection hidden="1"/>
    </xf>
    <xf numFmtId="0" fontId="54" fillId="22" borderId="0" xfId="0" applyFont="1" applyFill="1" applyAlignment="1" applyProtection="1">
      <alignment horizontal="center" vertical="center"/>
      <protection hidden="1"/>
    </xf>
    <xf numFmtId="0" fontId="54" fillId="22" borderId="0" xfId="0" applyFont="1" applyFill="1" applyBorder="1" applyAlignment="1" applyProtection="1">
      <alignment horizontal="center" vertical="center"/>
      <protection hidden="1"/>
    </xf>
    <xf numFmtId="0" fontId="52" fillId="22" borderId="10" xfId="0" applyFont="1" applyFill="1" applyBorder="1" applyAlignment="1" applyProtection="1">
      <alignment horizontal="right" vertical="center"/>
      <protection hidden="1"/>
    </xf>
    <xf numFmtId="0" fontId="52" fillId="22" borderId="0" xfId="0" applyFont="1" applyFill="1" applyBorder="1" applyAlignment="1" applyProtection="1">
      <alignment horizontal="center" vertical="center"/>
      <protection hidden="1"/>
    </xf>
    <xf numFmtId="0" fontId="57" fillId="22" borderId="0" xfId="0" applyFont="1" applyFill="1" applyBorder="1" applyAlignment="1" applyProtection="1">
      <alignment horizontal="center" vertical="center"/>
      <protection hidden="1"/>
    </xf>
    <xf numFmtId="0" fontId="55" fillId="22" borderId="0" xfId="0" applyFont="1" applyFill="1" applyBorder="1" applyAlignment="1" applyProtection="1">
      <alignment horizontal="left"/>
      <protection hidden="1"/>
    </xf>
    <xf numFmtId="0" fontId="52" fillId="22" borderId="0" xfId="0" applyFont="1" applyFill="1" applyAlignment="1" applyProtection="1">
      <alignment horizontal="center" vertical="center"/>
      <protection hidden="1"/>
    </xf>
    <xf numFmtId="0" fontId="58" fillId="22" borderId="0" xfId="0" applyFont="1" applyFill="1" applyAlignment="1" applyProtection="1">
      <alignment horizontal="center" vertical="center"/>
      <protection hidden="1"/>
    </xf>
    <xf numFmtId="178" fontId="52" fillId="22" borderId="0" xfId="0" applyNumberFormat="1" applyFont="1" applyFill="1" applyBorder="1" applyAlignment="1" applyProtection="1">
      <alignment horizontal="center" vertical="center"/>
      <protection hidden="1"/>
    </xf>
    <xf numFmtId="0" fontId="52" fillId="22" borderId="0" xfId="0" applyFont="1" applyFill="1" applyAlignment="1" applyProtection="1">
      <alignment horizontal="left" vertical="center"/>
      <protection hidden="1"/>
    </xf>
    <xf numFmtId="0" fontId="61" fillId="0" borderId="16" xfId="0" applyFont="1" applyBorder="1" applyAlignment="1" applyProtection="1">
      <alignment horizontal="center" vertical="center" wrapText="1"/>
      <protection hidden="1"/>
    </xf>
    <xf numFmtId="0" fontId="61" fillId="0" borderId="17" xfId="0" applyFont="1" applyBorder="1" applyAlignment="1" applyProtection="1">
      <alignment horizontal="center" vertical="center" wrapText="1"/>
      <protection hidden="1"/>
    </xf>
    <xf numFmtId="0" fontId="61" fillId="0" borderId="18" xfId="0" applyFont="1" applyBorder="1" applyAlignment="1" applyProtection="1">
      <alignment horizontal="center" vertical="center" wrapText="1"/>
      <protection hidden="1"/>
    </xf>
    <xf numFmtId="0" fontId="52" fillId="22" borderId="19" xfId="0" quotePrefix="1" applyNumberFormat="1" applyFont="1" applyFill="1" applyBorder="1" applyAlignment="1" applyProtection="1">
      <alignment horizontal="center" vertical="center"/>
      <protection hidden="1"/>
    </xf>
    <xf numFmtId="41" fontId="52" fillId="22" borderId="0" xfId="0" applyNumberFormat="1" applyFont="1" applyFill="1" applyAlignment="1" applyProtection="1">
      <alignment horizontal="right" vertical="center"/>
      <protection hidden="1"/>
    </xf>
    <xf numFmtId="0" fontId="52" fillId="22" borderId="19" xfId="0" quotePrefix="1" applyFont="1" applyFill="1" applyBorder="1" applyAlignment="1" applyProtection="1">
      <alignment horizontal="center" vertical="center"/>
      <protection hidden="1"/>
    </xf>
    <xf numFmtId="0" fontId="57" fillId="22" borderId="20" xfId="0" quotePrefix="1" applyNumberFormat="1" applyFont="1" applyFill="1" applyBorder="1" applyAlignment="1" applyProtection="1">
      <alignment horizontal="center" vertical="center"/>
      <protection hidden="1"/>
    </xf>
    <xf numFmtId="0" fontId="55" fillId="22" borderId="0" xfId="0" applyFont="1" applyFill="1" applyBorder="1" applyAlignment="1" applyProtection="1">
      <alignment horizontal="center"/>
      <protection hidden="1"/>
    </xf>
    <xf numFmtId="4" fontId="52" fillId="22" borderId="0" xfId="0" applyNumberFormat="1" applyFont="1" applyFill="1" applyBorder="1" applyAlignment="1" applyProtection="1">
      <alignment horizontal="center" vertical="center"/>
      <protection hidden="1"/>
    </xf>
    <xf numFmtId="181" fontId="52" fillId="22" borderId="0" xfId="0" applyNumberFormat="1" applyFont="1" applyFill="1" applyBorder="1" applyAlignment="1" applyProtection="1">
      <alignment horizontal="center" vertical="center"/>
      <protection hidden="1"/>
    </xf>
    <xf numFmtId="181" fontId="0" fillId="22" borderId="0" xfId="0" applyNumberFormat="1" applyFill="1" applyBorder="1" applyAlignment="1" applyProtection="1">
      <alignment horizontal="center" vertical="center"/>
      <protection hidden="1"/>
    </xf>
    <xf numFmtId="0" fontId="54" fillId="22" borderId="0" xfId="0" applyFont="1" applyFill="1" applyAlignment="1" applyProtection="1">
      <alignment vertical="center"/>
      <protection hidden="1"/>
    </xf>
    <xf numFmtId="0" fontId="54" fillId="22" borderId="0" xfId="0" applyFont="1" applyFill="1" applyBorder="1" applyAlignment="1" applyProtection="1">
      <alignment vertical="center"/>
      <protection hidden="1"/>
    </xf>
    <xf numFmtId="0" fontId="52" fillId="22" borderId="0" xfId="0" applyFont="1" applyFill="1" applyBorder="1" applyAlignment="1" applyProtection="1">
      <alignment vertical="center"/>
      <protection hidden="1"/>
    </xf>
    <xf numFmtId="41" fontId="52" fillId="22" borderId="21" xfId="0" applyNumberFormat="1" applyFont="1" applyFill="1" applyBorder="1" applyAlignment="1" applyProtection="1">
      <alignment horizontal="right" vertical="center"/>
      <protection hidden="1"/>
    </xf>
    <xf numFmtId="41" fontId="52" fillId="22" borderId="0" xfId="0" applyNumberFormat="1" applyFont="1" applyFill="1" applyBorder="1" applyAlignment="1" applyProtection="1">
      <alignment horizontal="right" vertical="center"/>
      <protection hidden="1"/>
    </xf>
    <xf numFmtId="41" fontId="52" fillId="22" borderId="19" xfId="0" quotePrefix="1" applyNumberFormat="1" applyFont="1" applyFill="1" applyBorder="1" applyAlignment="1" applyProtection="1">
      <alignment horizontal="center" vertical="center"/>
      <protection hidden="1"/>
    </xf>
    <xf numFmtId="41" fontId="52" fillId="22" borderId="0" xfId="0" applyNumberFormat="1" applyFont="1" applyFill="1" applyBorder="1" applyAlignment="1" applyProtection="1">
      <alignment horizontal="center" vertical="center"/>
      <protection hidden="1"/>
    </xf>
    <xf numFmtId="41" fontId="52" fillId="22" borderId="21" xfId="0" quotePrefix="1" applyNumberFormat="1" applyFont="1" applyFill="1" applyBorder="1" applyAlignment="1" applyProtection="1">
      <alignment horizontal="center" vertical="center"/>
      <protection hidden="1"/>
    </xf>
    <xf numFmtId="41" fontId="57" fillId="22" borderId="0" xfId="0" applyNumberFormat="1" applyFont="1" applyFill="1" applyBorder="1" applyAlignment="1" applyProtection="1">
      <alignment horizontal="center" vertical="center"/>
      <protection hidden="1"/>
    </xf>
    <xf numFmtId="41" fontId="57" fillId="22" borderId="19" xfId="0" quotePrefix="1" applyNumberFormat="1" applyFont="1" applyFill="1" applyBorder="1" applyAlignment="1" applyProtection="1">
      <alignment horizontal="center" vertical="center"/>
      <protection hidden="1"/>
    </xf>
    <xf numFmtId="41" fontId="57" fillId="22" borderId="0" xfId="0" applyNumberFormat="1" applyFont="1" applyFill="1" applyBorder="1" applyAlignment="1" applyProtection="1">
      <alignment horizontal="right" vertical="center"/>
      <protection hidden="1"/>
    </xf>
    <xf numFmtId="41" fontId="57" fillId="22" borderId="21" xfId="0" quotePrefix="1" applyNumberFormat="1" applyFont="1" applyFill="1" applyBorder="1" applyAlignment="1" applyProtection="1">
      <alignment horizontal="center" vertical="center"/>
      <protection hidden="1"/>
    </xf>
    <xf numFmtId="41" fontId="57" fillId="22" borderId="0" xfId="0" applyNumberFormat="1" applyFont="1" applyFill="1" applyAlignment="1" applyProtection="1">
      <alignment horizontal="right" vertical="center"/>
      <protection hidden="1"/>
    </xf>
    <xf numFmtId="41" fontId="52" fillId="22" borderId="19" xfId="0" applyNumberFormat="1" applyFont="1" applyFill="1" applyBorder="1" applyAlignment="1" applyProtection="1">
      <alignment horizontal="center" vertical="center"/>
      <protection hidden="1"/>
    </xf>
    <xf numFmtId="41" fontId="52" fillId="22" borderId="21" xfId="0" applyNumberFormat="1" applyFont="1" applyFill="1" applyBorder="1" applyAlignment="1" applyProtection="1">
      <alignment horizontal="center" vertical="center"/>
      <protection hidden="1"/>
    </xf>
    <xf numFmtId="41" fontId="52" fillId="22" borderId="10" xfId="0" applyNumberFormat="1" applyFont="1" applyFill="1" applyBorder="1" applyAlignment="1" applyProtection="1">
      <alignment horizontal="center" vertical="center"/>
      <protection hidden="1"/>
    </xf>
    <xf numFmtId="41" fontId="52" fillId="22" borderId="20" xfId="0" applyNumberFormat="1" applyFont="1" applyFill="1" applyBorder="1" applyAlignment="1" applyProtection="1">
      <alignment horizontal="center" vertical="center"/>
      <protection hidden="1"/>
    </xf>
    <xf numFmtId="3" fontId="52" fillId="22" borderId="0" xfId="0" applyNumberFormat="1" applyFont="1" applyFill="1" applyAlignment="1" applyProtection="1">
      <alignment horizontal="center" vertical="center"/>
      <protection hidden="1"/>
    </xf>
    <xf numFmtId="187" fontId="52" fillId="22" borderId="0" xfId="0" applyNumberFormat="1" applyFont="1" applyFill="1" applyBorder="1" applyAlignment="1" applyProtection="1">
      <alignment horizontal="right" vertical="center"/>
      <protection hidden="1"/>
    </xf>
    <xf numFmtId="188" fontId="52" fillId="22" borderId="0" xfId="0" applyNumberFormat="1" applyFont="1" applyFill="1" applyBorder="1" applyAlignment="1" applyProtection="1">
      <alignment horizontal="right" vertical="center"/>
      <protection hidden="1"/>
    </xf>
    <xf numFmtId="41" fontId="52" fillId="22" borderId="0" xfId="688" quotePrefix="1" applyNumberFormat="1" applyFont="1" applyFill="1" applyBorder="1" applyAlignment="1" applyProtection="1">
      <alignment horizontal="center" vertical="center"/>
      <protection hidden="1"/>
    </xf>
    <xf numFmtId="188" fontId="57" fillId="22" borderId="0" xfId="0" applyNumberFormat="1" applyFont="1" applyFill="1" applyBorder="1" applyAlignment="1" applyProtection="1">
      <alignment horizontal="right" vertical="center"/>
      <protection hidden="1"/>
    </xf>
    <xf numFmtId="41" fontId="52" fillId="22" borderId="0" xfId="688" applyNumberFormat="1" applyFont="1" applyFill="1" applyBorder="1" applyAlignment="1" applyProtection="1">
      <alignment horizontal="center" vertical="center"/>
      <protection hidden="1"/>
    </xf>
    <xf numFmtId="41" fontId="52" fillId="22" borderId="21" xfId="0" applyNumberFormat="1" applyFont="1" applyFill="1" applyBorder="1" applyAlignment="1" applyProtection="1">
      <alignment horizontal="left" vertical="center"/>
      <protection hidden="1"/>
    </xf>
    <xf numFmtId="0" fontId="19" fillId="22" borderId="0" xfId="694" applyFill="1" applyAlignment="1" applyProtection="1">
      <alignment horizontal="center" vertical="center"/>
      <protection hidden="1"/>
    </xf>
    <xf numFmtId="0" fontId="19" fillId="22" borderId="0" xfId="694" applyFill="1" applyBorder="1" applyAlignment="1" applyProtection="1">
      <alignment horizontal="center" vertical="center"/>
      <protection hidden="1"/>
    </xf>
    <xf numFmtId="0" fontId="53" fillId="22" borderId="0" xfId="694" applyFont="1" applyFill="1" applyBorder="1" applyAlignment="1" applyProtection="1">
      <alignment horizontal="center" vertical="center"/>
      <protection hidden="1"/>
    </xf>
    <xf numFmtId="0" fontId="54" fillId="22" borderId="0" xfId="694" applyFont="1" applyFill="1" applyBorder="1" applyAlignment="1" applyProtection="1">
      <alignment horizontal="center" vertical="center"/>
      <protection hidden="1"/>
    </xf>
    <xf numFmtId="0" fontId="52" fillId="22" borderId="0" xfId="694" applyFont="1" applyFill="1" applyBorder="1" applyAlignment="1" applyProtection="1">
      <alignment horizontal="left" vertical="center"/>
      <protection hidden="1"/>
    </xf>
    <xf numFmtId="0" fontId="52" fillId="22" borderId="0" xfId="694" applyFont="1" applyFill="1" applyBorder="1" applyAlignment="1" applyProtection="1">
      <alignment horizontal="right" vertical="center"/>
      <protection hidden="1"/>
    </xf>
    <xf numFmtId="0" fontId="52" fillId="22" borderId="0" xfId="694" applyFont="1" applyFill="1" applyBorder="1" applyAlignment="1" applyProtection="1">
      <alignment horizontal="center" vertical="center"/>
      <protection hidden="1"/>
    </xf>
    <xf numFmtId="41" fontId="52" fillId="22" borderId="19" xfId="694" quotePrefix="1" applyNumberFormat="1" applyFont="1" applyFill="1" applyBorder="1" applyAlignment="1" applyProtection="1">
      <alignment horizontal="center" vertical="center"/>
      <protection hidden="1"/>
    </xf>
    <xf numFmtId="41" fontId="52" fillId="22" borderId="0" xfId="694" quotePrefix="1" applyNumberFormat="1" applyFont="1" applyFill="1" applyBorder="1" applyAlignment="1" applyProtection="1">
      <alignment horizontal="center" vertical="center"/>
      <protection hidden="1"/>
    </xf>
    <xf numFmtId="0" fontId="57" fillId="22" borderId="0" xfId="694" applyFont="1" applyFill="1" applyBorder="1" applyAlignment="1" applyProtection="1">
      <alignment horizontal="center" vertical="center"/>
      <protection hidden="1"/>
    </xf>
    <xf numFmtId="41" fontId="57" fillId="22" borderId="19" xfId="694" quotePrefix="1" applyNumberFormat="1" applyFont="1" applyFill="1" applyBorder="1" applyAlignment="1" applyProtection="1">
      <alignment horizontal="center" vertical="center"/>
      <protection hidden="1"/>
    </xf>
    <xf numFmtId="41" fontId="57" fillId="22" borderId="10" xfId="694" quotePrefix="1" applyNumberFormat="1" applyFont="1" applyFill="1" applyBorder="1" applyAlignment="1" applyProtection="1">
      <alignment horizontal="center" vertical="center"/>
      <protection hidden="1"/>
    </xf>
    <xf numFmtId="0" fontId="26" fillId="22" borderId="0" xfId="0" applyFont="1" applyFill="1" applyBorder="1" applyAlignment="1" applyProtection="1">
      <protection hidden="1"/>
    </xf>
    <xf numFmtId="0" fontId="0" fillId="22" borderId="0" xfId="0" applyFill="1" applyProtection="1">
      <protection hidden="1"/>
    </xf>
    <xf numFmtId="178" fontId="20" fillId="22" borderId="0" xfId="688" applyNumberFormat="1" applyFill="1" applyAlignment="1" applyProtection="1">
      <alignment horizontal="center" vertical="center"/>
      <protection hidden="1"/>
    </xf>
    <xf numFmtId="178" fontId="20" fillId="22" borderId="0" xfId="688" applyNumberFormat="1" applyFill="1" applyBorder="1" applyAlignment="1" applyProtection="1">
      <alignment horizontal="center" vertical="center"/>
      <protection hidden="1"/>
    </xf>
    <xf numFmtId="0" fontId="20" fillId="22" borderId="0" xfId="688" applyFill="1" applyBorder="1" applyAlignment="1" applyProtection="1">
      <alignment horizontal="center" vertical="center"/>
      <protection hidden="1"/>
    </xf>
    <xf numFmtId="0" fontId="53" fillId="22" borderId="0" xfId="688" applyFont="1" applyFill="1" applyBorder="1" applyAlignment="1" applyProtection="1">
      <alignment horizontal="center" vertical="center"/>
      <protection hidden="1"/>
    </xf>
    <xf numFmtId="0" fontId="54" fillId="22" borderId="0" xfId="688" applyFont="1" applyFill="1" applyBorder="1" applyAlignment="1" applyProtection="1">
      <alignment horizontal="center" vertical="center"/>
      <protection hidden="1"/>
    </xf>
    <xf numFmtId="0" fontId="52" fillId="22" borderId="0" xfId="697" applyFont="1" applyFill="1" applyBorder="1" applyAlignment="1" applyProtection="1">
      <alignment horizontal="left" vertical="center"/>
      <protection hidden="1"/>
    </xf>
    <xf numFmtId="178" fontId="52" fillId="22" borderId="0" xfId="688" applyNumberFormat="1" applyFont="1" applyFill="1" applyBorder="1" applyAlignment="1" applyProtection="1">
      <alignment horizontal="center" vertical="center"/>
      <protection hidden="1"/>
    </xf>
    <xf numFmtId="0" fontId="52" fillId="22" borderId="0" xfId="688" applyFont="1" applyFill="1" applyBorder="1" applyAlignment="1" applyProtection="1">
      <alignment horizontal="center" vertical="center"/>
      <protection hidden="1"/>
    </xf>
    <xf numFmtId="0" fontId="52" fillId="22" borderId="0" xfId="697" applyFont="1" applyFill="1" applyBorder="1" applyAlignment="1" applyProtection="1">
      <alignment horizontal="right" vertical="center"/>
      <protection hidden="1"/>
    </xf>
    <xf numFmtId="41" fontId="52" fillId="22" borderId="21" xfId="688" applyNumberFormat="1" applyFont="1" applyFill="1" applyBorder="1" applyAlignment="1" applyProtection="1">
      <alignment horizontal="right" vertical="center"/>
      <protection hidden="1"/>
    </xf>
    <xf numFmtId="41" fontId="52" fillId="22" borderId="0" xfId="688" applyNumberFormat="1" applyFont="1" applyFill="1" applyBorder="1" applyAlignment="1" applyProtection="1">
      <alignment horizontal="right" vertical="center"/>
      <protection hidden="1"/>
    </xf>
    <xf numFmtId="186" fontId="52" fillId="22" borderId="0" xfId="688" applyNumberFormat="1" applyFont="1" applyFill="1" applyBorder="1" applyAlignment="1" applyProtection="1">
      <alignment horizontal="right" vertical="center"/>
      <protection hidden="1"/>
    </xf>
    <xf numFmtId="41" fontId="52" fillId="22" borderId="19" xfId="688" applyNumberFormat="1" applyFont="1" applyFill="1" applyBorder="1" applyAlignment="1" applyProtection="1">
      <alignment horizontal="right" vertical="center"/>
      <protection hidden="1"/>
    </xf>
    <xf numFmtId="0" fontId="57" fillId="22" borderId="0" xfId="688" applyFont="1" applyFill="1" applyBorder="1" applyAlignment="1" applyProtection="1">
      <alignment horizontal="center" vertical="center"/>
      <protection hidden="1"/>
    </xf>
    <xf numFmtId="41" fontId="52" fillId="22" borderId="19" xfId="526" quotePrefix="1" applyNumberFormat="1" applyFont="1" applyFill="1" applyBorder="1" applyAlignment="1" applyProtection="1">
      <alignment horizontal="center" vertical="center"/>
      <protection hidden="1"/>
    </xf>
    <xf numFmtId="41" fontId="57" fillId="22" borderId="19" xfId="526" quotePrefix="1" applyNumberFormat="1" applyFont="1" applyFill="1" applyBorder="1" applyAlignment="1" applyProtection="1">
      <alignment horizontal="center" vertical="center"/>
      <protection hidden="1"/>
    </xf>
    <xf numFmtId="41" fontId="57" fillId="22" borderId="0" xfId="688" applyNumberFormat="1" applyFont="1" applyFill="1" applyBorder="1" applyAlignment="1" applyProtection="1">
      <alignment horizontal="right" vertical="center"/>
      <protection hidden="1"/>
    </xf>
    <xf numFmtId="41" fontId="52" fillId="22" borderId="0" xfId="683" applyNumberFormat="1" applyFont="1" applyFill="1" applyBorder="1" applyAlignment="1" applyProtection="1">
      <alignment horizontal="center" vertical="center"/>
      <protection hidden="1"/>
    </xf>
    <xf numFmtId="186" fontId="52" fillId="22" borderId="0" xfId="688" quotePrefix="1" applyNumberFormat="1" applyFont="1" applyFill="1" applyBorder="1" applyAlignment="1" applyProtection="1">
      <alignment horizontal="right" vertical="center"/>
      <protection hidden="1"/>
    </xf>
    <xf numFmtId="41" fontId="52" fillId="22" borderId="0" xfId="688" quotePrefix="1" applyNumberFormat="1" applyFont="1" applyFill="1" applyBorder="1" applyAlignment="1" applyProtection="1">
      <alignment horizontal="right" vertical="center"/>
      <protection hidden="1"/>
    </xf>
    <xf numFmtId="42" fontId="64" fillId="22" borderId="0" xfId="688" applyNumberFormat="1" applyFont="1" applyFill="1" applyBorder="1" applyAlignment="1" applyProtection="1">
      <alignment horizontal="left" vertical="center" shrinkToFit="1"/>
      <protection hidden="1"/>
    </xf>
    <xf numFmtId="41" fontId="52" fillId="22" borderId="10" xfId="683" applyNumberFormat="1" applyFont="1" applyFill="1" applyBorder="1" applyAlignment="1" applyProtection="1">
      <alignment horizontal="center" vertical="center"/>
      <protection hidden="1"/>
    </xf>
    <xf numFmtId="42" fontId="64" fillId="22" borderId="10" xfId="688" applyNumberFormat="1" applyFont="1" applyFill="1" applyBorder="1" applyAlignment="1" applyProtection="1">
      <alignment horizontal="left" vertical="center" shrinkToFit="1"/>
      <protection hidden="1"/>
    </xf>
    <xf numFmtId="178" fontId="52" fillId="22" borderId="0" xfId="688" applyNumberFormat="1" applyFont="1" applyFill="1" applyAlignment="1" applyProtection="1">
      <alignment horizontal="center" vertical="center"/>
      <protection hidden="1"/>
    </xf>
    <xf numFmtId="2" fontId="52" fillId="22" borderId="0" xfId="688" applyNumberFormat="1" applyFont="1" applyFill="1" applyBorder="1" applyAlignment="1" applyProtection="1">
      <alignment horizontal="center" vertical="center"/>
      <protection hidden="1"/>
    </xf>
    <xf numFmtId="188" fontId="0" fillId="22" borderId="0" xfId="0" applyNumberFormat="1" applyFill="1" applyBorder="1" applyAlignment="1" applyProtection="1">
      <alignment horizontal="center" vertical="center"/>
      <protection hidden="1"/>
    </xf>
    <xf numFmtId="188" fontId="0" fillId="22" borderId="0" xfId="0" applyNumberFormat="1" applyFill="1" applyAlignment="1" applyProtection="1">
      <alignment horizontal="center" vertical="center"/>
      <protection hidden="1"/>
    </xf>
    <xf numFmtId="188" fontId="54" fillId="22" borderId="0" xfId="0" applyNumberFormat="1" applyFont="1" applyFill="1" applyBorder="1" applyAlignment="1" applyProtection="1">
      <alignment vertical="center"/>
      <protection hidden="1"/>
    </xf>
    <xf numFmtId="188" fontId="54" fillId="22" borderId="0" xfId="0" applyNumberFormat="1" applyFont="1" applyFill="1" applyBorder="1" applyAlignment="1" applyProtection="1">
      <alignment horizontal="center" vertical="center"/>
      <protection hidden="1"/>
    </xf>
    <xf numFmtId="188" fontId="54" fillId="22" borderId="0" xfId="0" applyNumberFormat="1" applyFont="1" applyFill="1" applyAlignment="1" applyProtection="1">
      <alignment vertical="center"/>
      <protection hidden="1"/>
    </xf>
    <xf numFmtId="188" fontId="52" fillId="22" borderId="0" xfId="0" applyNumberFormat="1" applyFont="1" applyFill="1" applyBorder="1" applyAlignment="1" applyProtection="1">
      <alignment horizontal="left" vertical="center"/>
      <protection hidden="1"/>
    </xf>
    <xf numFmtId="188" fontId="52" fillId="22" borderId="10" xfId="0" applyNumberFormat="1" applyFont="1" applyFill="1" applyBorder="1" applyAlignment="1" applyProtection="1">
      <alignment horizontal="right" vertical="center"/>
      <protection hidden="1"/>
    </xf>
    <xf numFmtId="41" fontId="52" fillId="22" borderId="0" xfId="454" quotePrefix="1" applyNumberFormat="1" applyFont="1" applyFill="1" applyBorder="1" applyAlignment="1" applyProtection="1">
      <alignment vertical="center"/>
      <protection hidden="1"/>
    </xf>
    <xf numFmtId="41" fontId="52" fillId="22" borderId="0" xfId="416" applyNumberFormat="1" applyFont="1" applyFill="1" applyBorder="1" applyAlignment="1" applyProtection="1">
      <alignment vertical="center"/>
      <protection hidden="1"/>
    </xf>
    <xf numFmtId="188" fontId="52" fillId="22" borderId="0" xfId="416" applyNumberFormat="1" applyFont="1" applyFill="1" applyBorder="1" applyAlignment="1" applyProtection="1">
      <alignment vertical="center"/>
      <protection hidden="1"/>
    </xf>
    <xf numFmtId="41" fontId="52" fillId="22" borderId="10" xfId="416" applyNumberFormat="1" applyFont="1" applyFill="1" applyBorder="1" applyAlignment="1" applyProtection="1">
      <alignment vertical="center"/>
      <protection hidden="1"/>
    </xf>
    <xf numFmtId="188" fontId="52" fillId="22" borderId="10" xfId="416" applyNumberFormat="1" applyFont="1" applyFill="1" applyBorder="1" applyAlignment="1" applyProtection="1">
      <alignment vertical="center"/>
      <protection hidden="1"/>
    </xf>
    <xf numFmtId="41" fontId="52" fillId="22" borderId="22" xfId="0" applyNumberFormat="1" applyFont="1" applyFill="1" applyBorder="1" applyAlignment="1" applyProtection="1">
      <alignment horizontal="left" vertical="center"/>
      <protection hidden="1"/>
    </xf>
    <xf numFmtId="188" fontId="52" fillId="22" borderId="0" xfId="0" applyNumberFormat="1" applyFont="1" applyFill="1" applyAlignment="1" applyProtection="1">
      <alignment horizontal="center" vertical="center"/>
      <protection hidden="1"/>
    </xf>
    <xf numFmtId="188" fontId="52" fillId="22" borderId="0" xfId="0" applyNumberFormat="1" applyFont="1" applyFill="1" applyBorder="1" applyAlignment="1" applyProtection="1">
      <alignment horizontal="center" vertical="center"/>
      <protection hidden="1"/>
    </xf>
    <xf numFmtId="183" fontId="52" fillId="22" borderId="0" xfId="0" applyNumberFormat="1" applyFont="1" applyFill="1" applyAlignment="1" applyProtection="1">
      <alignment horizontal="right" vertical="center"/>
      <protection hidden="1"/>
    </xf>
    <xf numFmtId="192" fontId="52" fillId="22" borderId="0" xfId="0" applyNumberFormat="1" applyFont="1" applyFill="1" applyAlignment="1" applyProtection="1">
      <alignment horizontal="right" vertical="center"/>
      <protection hidden="1"/>
    </xf>
    <xf numFmtId="0" fontId="57" fillId="22" borderId="19" xfId="0" quotePrefix="1" applyNumberFormat="1" applyFont="1" applyFill="1" applyBorder="1" applyAlignment="1" applyProtection="1">
      <alignment horizontal="center" vertical="center"/>
      <protection hidden="1"/>
    </xf>
    <xf numFmtId="192" fontId="57" fillId="22" borderId="0" xfId="0" applyNumberFormat="1" applyFont="1" applyFill="1" applyBorder="1" applyAlignment="1" applyProtection="1">
      <alignment horizontal="right" vertical="center"/>
      <protection hidden="1"/>
    </xf>
    <xf numFmtId="183" fontId="57" fillId="22" borderId="0" xfId="0" applyNumberFormat="1" applyFont="1" applyFill="1" applyAlignment="1" applyProtection="1">
      <alignment horizontal="right" vertical="center"/>
      <protection hidden="1"/>
    </xf>
    <xf numFmtId="184" fontId="57" fillId="22" borderId="0" xfId="0" applyNumberFormat="1" applyFont="1" applyFill="1" applyAlignment="1" applyProtection="1">
      <alignment horizontal="right" vertical="center"/>
      <protection hidden="1"/>
    </xf>
    <xf numFmtId="41" fontId="52" fillId="22" borderId="10" xfId="0" applyNumberFormat="1" applyFont="1" applyFill="1" applyBorder="1" applyAlignment="1" applyProtection="1">
      <alignment horizontal="right" vertical="center"/>
      <protection hidden="1"/>
    </xf>
    <xf numFmtId="181" fontId="52" fillId="22" borderId="0" xfId="0" applyNumberFormat="1" applyFont="1" applyFill="1" applyBorder="1" applyAlignment="1" applyProtection="1">
      <alignment vertical="center"/>
      <protection hidden="1"/>
    </xf>
    <xf numFmtId="185" fontId="52" fillId="22" borderId="0" xfId="0" applyNumberFormat="1" applyFont="1" applyFill="1" applyAlignment="1" applyProtection="1">
      <alignment horizontal="right" vertical="center"/>
      <protection hidden="1"/>
    </xf>
    <xf numFmtId="185" fontId="52" fillId="22" borderId="0" xfId="0" applyNumberFormat="1" applyFont="1" applyFill="1" applyBorder="1" applyAlignment="1" applyProtection="1">
      <alignment horizontal="right" vertical="center"/>
      <protection hidden="1"/>
    </xf>
    <xf numFmtId="185" fontId="57" fillId="22" borderId="0" xfId="0" applyNumberFormat="1" applyFont="1" applyFill="1" applyAlignment="1" applyProtection="1">
      <alignment horizontal="right" vertical="center"/>
      <protection hidden="1"/>
    </xf>
    <xf numFmtId="185" fontId="57" fillId="22" borderId="0" xfId="0" applyNumberFormat="1" applyFont="1" applyFill="1" applyBorder="1" applyAlignment="1" applyProtection="1">
      <alignment horizontal="right" vertical="center"/>
      <protection hidden="1"/>
    </xf>
    <xf numFmtId="181" fontId="52" fillId="22" borderId="0" xfId="0" applyNumberFormat="1" applyFont="1" applyFill="1" applyAlignment="1" applyProtection="1">
      <alignment horizontal="right" vertical="center"/>
      <protection hidden="1"/>
    </xf>
    <xf numFmtId="41" fontId="52" fillId="22" borderId="19" xfId="0" applyNumberFormat="1" applyFont="1" applyFill="1" applyBorder="1" applyAlignment="1" applyProtection="1">
      <alignment horizontal="left" vertical="center"/>
      <protection hidden="1"/>
    </xf>
    <xf numFmtId="41" fontId="52" fillId="22" borderId="20" xfId="0" applyNumberFormat="1" applyFont="1" applyFill="1" applyBorder="1" applyAlignment="1" applyProtection="1">
      <alignment horizontal="left" vertical="center"/>
      <protection hidden="1"/>
    </xf>
    <xf numFmtId="185" fontId="52" fillId="22" borderId="10" xfId="0" applyNumberFormat="1" applyFont="1" applyFill="1" applyBorder="1" applyAlignment="1" applyProtection="1">
      <alignment horizontal="right" vertical="center"/>
      <protection hidden="1"/>
    </xf>
    <xf numFmtId="0" fontId="55" fillId="22" borderId="0" xfId="0" applyFont="1" applyFill="1" applyAlignment="1" applyProtection="1">
      <alignment horizontal="left" vertical="center"/>
      <protection hidden="1"/>
    </xf>
    <xf numFmtId="0" fontId="55" fillId="22" borderId="0" xfId="0" applyFont="1" applyFill="1" applyBorder="1" applyAlignment="1" applyProtection="1">
      <alignment horizontal="left" vertical="center"/>
      <protection hidden="1"/>
    </xf>
    <xf numFmtId="181" fontId="55" fillId="22" borderId="0" xfId="0" applyNumberFormat="1" applyFont="1" applyFill="1" applyBorder="1" applyAlignment="1" applyProtection="1">
      <alignment horizontal="left" vertical="center"/>
      <protection hidden="1"/>
    </xf>
    <xf numFmtId="181" fontId="53" fillId="22" borderId="0" xfId="0" applyNumberFormat="1" applyFont="1" applyFill="1" applyAlignment="1" applyProtection="1">
      <alignment vertical="center"/>
      <protection hidden="1"/>
    </xf>
    <xf numFmtId="181" fontId="54" fillId="22" borderId="0" xfId="0" applyNumberFormat="1" applyFont="1" applyFill="1" applyBorder="1" applyAlignment="1" applyProtection="1">
      <alignment horizontal="center" vertical="center"/>
      <protection hidden="1"/>
    </xf>
    <xf numFmtId="181" fontId="54" fillId="22" borderId="0" xfId="0" applyNumberFormat="1" applyFont="1" applyFill="1" applyAlignment="1" applyProtection="1">
      <alignment vertical="center"/>
      <protection hidden="1"/>
    </xf>
    <xf numFmtId="181" fontId="52" fillId="22" borderId="0" xfId="0" applyNumberFormat="1" applyFont="1" applyFill="1" applyBorder="1" applyAlignment="1" applyProtection="1">
      <alignment horizontal="left" vertical="center"/>
      <protection hidden="1"/>
    </xf>
    <xf numFmtId="0" fontId="52" fillId="22" borderId="21" xfId="0" quotePrefix="1" applyNumberFormat="1" applyFont="1" applyFill="1" applyBorder="1" applyAlignment="1" applyProtection="1">
      <alignment horizontal="center" vertical="center"/>
      <protection hidden="1"/>
    </xf>
    <xf numFmtId="0" fontId="57" fillId="22" borderId="21" xfId="0" quotePrefix="1" applyNumberFormat="1" applyFont="1" applyFill="1" applyBorder="1" applyAlignment="1" applyProtection="1">
      <alignment horizontal="center" vertical="center"/>
      <protection hidden="1"/>
    </xf>
    <xf numFmtId="178" fontId="52" fillId="22" borderId="19" xfId="0" applyNumberFormat="1" applyFont="1" applyFill="1" applyBorder="1" applyAlignment="1" applyProtection="1">
      <alignment horizontal="center" vertical="center"/>
      <protection hidden="1"/>
    </xf>
    <xf numFmtId="183" fontId="52" fillId="22" borderId="0" xfId="0" applyNumberFormat="1" applyFont="1" applyFill="1" applyBorder="1" applyAlignment="1" applyProtection="1">
      <alignment horizontal="right" vertical="center"/>
      <protection hidden="1"/>
    </xf>
    <xf numFmtId="178" fontId="52" fillId="22" borderId="0" xfId="0" applyNumberFormat="1" applyFont="1" applyFill="1" applyAlignment="1" applyProtection="1">
      <alignment horizontal="right" vertical="center"/>
      <protection hidden="1"/>
    </xf>
    <xf numFmtId="179" fontId="52" fillId="22" borderId="0" xfId="458" applyFont="1" applyFill="1" applyAlignment="1" applyProtection="1">
      <alignment horizontal="right" vertical="center"/>
      <protection hidden="1"/>
    </xf>
    <xf numFmtId="178" fontId="52" fillId="22" borderId="21" xfId="0" applyNumberFormat="1" applyFont="1" applyFill="1" applyBorder="1" applyAlignment="1" applyProtection="1">
      <alignment horizontal="center" vertical="center"/>
      <protection hidden="1"/>
    </xf>
    <xf numFmtId="41" fontId="52" fillId="22" borderId="19" xfId="686" applyNumberFormat="1" applyFont="1" applyFill="1" applyBorder="1" applyAlignment="1" applyProtection="1">
      <alignment horizontal="center" vertical="center"/>
      <protection hidden="1"/>
    </xf>
    <xf numFmtId="181" fontId="52" fillId="22" borderId="0" xfId="0" applyNumberFormat="1" applyFont="1" applyFill="1" applyBorder="1" applyAlignment="1" applyProtection="1">
      <alignment horizontal="right" vertical="center"/>
      <protection hidden="1"/>
    </xf>
    <xf numFmtId="188" fontId="52" fillId="22" borderId="0" xfId="0" quotePrefix="1" applyNumberFormat="1" applyFont="1" applyFill="1" applyBorder="1" applyAlignment="1" applyProtection="1">
      <alignment horizontal="right" vertical="center"/>
      <protection hidden="1"/>
    </xf>
    <xf numFmtId="41" fontId="52" fillId="22" borderId="0" xfId="0" quotePrefix="1" applyNumberFormat="1" applyFont="1" applyFill="1" applyBorder="1" applyAlignment="1" applyProtection="1">
      <alignment horizontal="right" vertical="center"/>
      <protection hidden="1"/>
    </xf>
    <xf numFmtId="1" fontId="62" fillId="22" borderId="0" xfId="695" applyNumberFormat="1" applyFill="1" applyBorder="1" applyAlignment="1" applyProtection="1">
      <alignment horizontal="center" vertical="center"/>
      <protection hidden="1"/>
    </xf>
    <xf numFmtId="1" fontId="53" fillId="22" borderId="0" xfId="695" applyNumberFormat="1" applyFont="1" applyFill="1" applyBorder="1" applyAlignment="1" applyProtection="1">
      <alignment horizontal="center" vertical="center"/>
      <protection hidden="1"/>
    </xf>
    <xf numFmtId="1" fontId="54" fillId="22" borderId="0" xfId="695" applyNumberFormat="1" applyFont="1" applyFill="1" applyBorder="1" applyAlignment="1" applyProtection="1">
      <alignment horizontal="center" vertical="center"/>
      <protection hidden="1"/>
    </xf>
    <xf numFmtId="1" fontId="52" fillId="22" borderId="0" xfId="695" applyNumberFormat="1" applyFont="1" applyFill="1" applyBorder="1" applyAlignment="1" applyProtection="1">
      <alignment horizontal="left" vertical="center"/>
      <protection hidden="1"/>
    </xf>
    <xf numFmtId="1" fontId="52" fillId="22" borderId="0" xfId="695" applyNumberFormat="1" applyFont="1" applyFill="1" applyBorder="1" applyAlignment="1" applyProtection="1">
      <alignment horizontal="right" vertical="center"/>
      <protection hidden="1"/>
    </xf>
    <xf numFmtId="1" fontId="52" fillId="22" borderId="0" xfId="695" applyNumberFormat="1" applyFont="1" applyFill="1" applyBorder="1" applyAlignment="1" applyProtection="1">
      <alignment horizontal="center" vertical="center"/>
      <protection hidden="1"/>
    </xf>
    <xf numFmtId="179" fontId="52" fillId="22" borderId="0" xfId="456" applyFont="1" applyFill="1" applyBorder="1" applyAlignment="1" applyProtection="1">
      <alignment horizontal="right" vertical="center"/>
      <protection hidden="1"/>
    </xf>
    <xf numFmtId="1" fontId="57" fillId="22" borderId="0" xfId="695" applyNumberFormat="1" applyFont="1" applyFill="1" applyBorder="1" applyAlignment="1" applyProtection="1">
      <alignment horizontal="center" vertical="center"/>
      <protection hidden="1"/>
    </xf>
    <xf numFmtId="179" fontId="52" fillId="22" borderId="0" xfId="456" quotePrefix="1" applyFont="1" applyFill="1" applyBorder="1" applyAlignment="1" applyProtection="1">
      <alignment horizontal="right" vertical="center"/>
      <protection hidden="1"/>
    </xf>
    <xf numFmtId="1" fontId="55" fillId="22" borderId="0" xfId="695" applyNumberFormat="1" applyFont="1" applyFill="1" applyBorder="1" applyAlignment="1" applyProtection="1">
      <alignment horizontal="left"/>
      <protection hidden="1"/>
    </xf>
    <xf numFmtId="1" fontId="52" fillId="22" borderId="0" xfId="695" applyNumberFormat="1" applyFont="1" applyFill="1" applyAlignment="1" applyProtection="1">
      <alignment horizontal="center" vertical="center"/>
      <protection hidden="1"/>
    </xf>
    <xf numFmtId="1" fontId="66" fillId="22" borderId="0" xfId="695" applyNumberFormat="1" applyFont="1" applyFill="1" applyAlignment="1" applyProtection="1">
      <alignment horizontal="center" vertical="center"/>
      <protection hidden="1"/>
    </xf>
    <xf numFmtId="0" fontId="53" fillId="22" borderId="0" xfId="0" applyFont="1" applyFill="1" applyAlignment="1" applyProtection="1">
      <alignment vertical="center"/>
      <protection hidden="1"/>
    </xf>
    <xf numFmtId="41" fontId="55" fillId="22" borderId="0" xfId="0" applyNumberFormat="1" applyFont="1" applyFill="1" applyBorder="1" applyAlignment="1" applyProtection="1">
      <alignment horizontal="center" vertical="center"/>
      <protection hidden="1"/>
    </xf>
    <xf numFmtId="0" fontId="52" fillId="27" borderId="0" xfId="684" applyFont="1" applyFill="1" applyAlignment="1" applyProtection="1">
      <alignment horizontal="left" vertical="center"/>
      <protection hidden="1"/>
    </xf>
    <xf numFmtId="1" fontId="52" fillId="27" borderId="0" xfId="681" applyNumberFormat="1" applyFont="1" applyFill="1" applyAlignment="1" applyProtection="1">
      <alignment horizontal="left" vertical="center"/>
      <protection hidden="1"/>
    </xf>
    <xf numFmtId="0" fontId="62" fillId="27" borderId="0" xfId="682" applyFont="1" applyFill="1" applyAlignment="1" applyProtection="1">
      <alignment horizontal="center" vertical="center"/>
      <protection hidden="1"/>
    </xf>
    <xf numFmtId="190" fontId="62" fillId="27" borderId="0" xfId="682" applyNumberFormat="1" applyFont="1" applyFill="1" applyAlignment="1" applyProtection="1">
      <alignment horizontal="center" vertical="center"/>
      <protection hidden="1"/>
    </xf>
    <xf numFmtId="0" fontId="62" fillId="27" borderId="0" xfId="682" applyFont="1" applyFill="1" applyBorder="1" applyAlignment="1" applyProtection="1">
      <alignment horizontal="center" vertical="center"/>
      <protection hidden="1"/>
    </xf>
    <xf numFmtId="0" fontId="53" fillId="27" borderId="0" xfId="682" applyFont="1" applyFill="1" applyBorder="1" applyAlignment="1" applyProtection="1">
      <alignment horizontal="center" vertical="center"/>
      <protection hidden="1"/>
    </xf>
    <xf numFmtId="0" fontId="54" fillId="27" borderId="0" xfId="682" applyFont="1" applyFill="1" applyBorder="1" applyAlignment="1" applyProtection="1">
      <alignment horizontal="center" vertical="center"/>
      <protection hidden="1"/>
    </xf>
    <xf numFmtId="0" fontId="52" fillId="27" borderId="0" xfId="682" applyFont="1" applyFill="1" applyBorder="1" applyAlignment="1" applyProtection="1">
      <alignment horizontal="left" vertical="center"/>
      <protection hidden="1"/>
    </xf>
    <xf numFmtId="0" fontId="52" fillId="27" borderId="0" xfId="682" applyFont="1" applyFill="1" applyBorder="1" applyAlignment="1" applyProtection="1">
      <alignment horizontal="center" vertical="center"/>
      <protection hidden="1"/>
    </xf>
    <xf numFmtId="190" fontId="52" fillId="27" borderId="0" xfId="682" applyNumberFormat="1" applyFont="1" applyFill="1" applyBorder="1" applyAlignment="1" applyProtection="1">
      <alignment horizontal="right" vertical="center"/>
      <protection hidden="1"/>
    </xf>
    <xf numFmtId="41" fontId="57" fillId="27" borderId="0" xfId="682" applyNumberFormat="1" applyFont="1" applyFill="1" applyBorder="1" applyAlignment="1" applyProtection="1">
      <alignment horizontal="right" vertical="center"/>
      <protection hidden="1"/>
    </xf>
    <xf numFmtId="0" fontId="57" fillId="27" borderId="0" xfId="682" applyFont="1" applyFill="1" applyBorder="1" applyAlignment="1" applyProtection="1">
      <alignment horizontal="center" vertical="center"/>
      <protection hidden="1"/>
    </xf>
    <xf numFmtId="41" fontId="52" fillId="27" borderId="0" xfId="682" applyNumberFormat="1" applyFont="1" applyFill="1" applyBorder="1" applyAlignment="1" applyProtection="1">
      <alignment horizontal="center" vertical="center"/>
      <protection hidden="1"/>
    </xf>
    <xf numFmtId="0" fontId="55" fillId="27" borderId="23" xfId="682" applyFont="1" applyFill="1" applyBorder="1" applyAlignment="1" applyProtection="1">
      <alignment horizontal="left"/>
      <protection hidden="1"/>
    </xf>
    <xf numFmtId="0" fontId="55" fillId="27" borderId="23" xfId="682" applyFont="1" applyFill="1" applyBorder="1" applyAlignment="1" applyProtection="1">
      <alignment horizontal="right"/>
      <protection hidden="1"/>
    </xf>
    <xf numFmtId="0" fontId="55" fillId="27" borderId="0" xfId="682" applyFont="1" applyFill="1" applyBorder="1" applyAlignment="1" applyProtection="1">
      <alignment horizontal="left"/>
      <protection hidden="1"/>
    </xf>
    <xf numFmtId="41" fontId="52" fillId="27" borderId="24" xfId="682" applyNumberFormat="1" applyFont="1" applyFill="1" applyBorder="1" applyAlignment="1" applyProtection="1">
      <alignment horizontal="right" vertical="center"/>
      <protection hidden="1"/>
    </xf>
    <xf numFmtId="41" fontId="52" fillId="27" borderId="25" xfId="523" applyNumberFormat="1" applyFont="1" applyFill="1" applyBorder="1" applyAlignment="1" applyProtection="1">
      <alignment horizontal="right" vertical="center"/>
      <protection hidden="1"/>
    </xf>
    <xf numFmtId="41" fontId="52" fillId="27" borderId="21" xfId="682" applyNumberFormat="1" applyFont="1" applyFill="1" applyBorder="1" applyAlignment="1" applyProtection="1">
      <alignment horizontal="right" vertical="center"/>
      <protection hidden="1"/>
    </xf>
    <xf numFmtId="41" fontId="52" fillId="27" borderId="0" xfId="523" applyNumberFormat="1" applyFont="1" applyFill="1" applyBorder="1" applyAlignment="1" applyProtection="1">
      <alignment horizontal="right" vertical="center"/>
      <protection hidden="1"/>
    </xf>
    <xf numFmtId="41" fontId="52" fillId="27" borderId="21" xfId="682" quotePrefix="1" applyNumberFormat="1" applyFont="1" applyFill="1" applyBorder="1" applyAlignment="1" applyProtection="1">
      <alignment horizontal="center" vertical="center"/>
      <protection hidden="1"/>
    </xf>
    <xf numFmtId="41" fontId="52" fillId="27" borderId="0" xfId="682" applyNumberFormat="1" applyFont="1" applyFill="1" applyBorder="1" applyAlignment="1" applyProtection="1">
      <alignment horizontal="right" vertical="center"/>
      <protection hidden="1"/>
    </xf>
    <xf numFmtId="41" fontId="57" fillId="27" borderId="21" xfId="682" quotePrefix="1" applyNumberFormat="1" applyFont="1" applyFill="1" applyBorder="1" applyAlignment="1" applyProtection="1">
      <alignment horizontal="center" vertical="center"/>
      <protection hidden="1"/>
    </xf>
    <xf numFmtId="41" fontId="52" fillId="27" borderId="21" xfId="682" applyNumberFormat="1" applyFont="1" applyFill="1" applyBorder="1" applyAlignment="1" applyProtection="1">
      <alignment horizontal="center" vertical="center"/>
      <protection hidden="1"/>
    </xf>
    <xf numFmtId="41" fontId="52" fillId="27" borderId="0" xfId="681" applyNumberFormat="1" applyFont="1" applyFill="1" applyBorder="1" applyAlignment="1" applyProtection="1">
      <alignment horizontal="right" vertical="center"/>
      <protection hidden="1"/>
    </xf>
    <xf numFmtId="0" fontId="55" fillId="27" borderId="0" xfId="682" applyFont="1" applyFill="1" applyBorder="1" applyAlignment="1" applyProtection="1">
      <alignment horizontal="center"/>
      <protection hidden="1"/>
    </xf>
    <xf numFmtId="190" fontId="55" fillId="27" borderId="0" xfId="682" applyNumberFormat="1" applyFont="1" applyFill="1" applyBorder="1" applyAlignment="1" applyProtection="1">
      <alignment horizontal="right"/>
      <protection hidden="1"/>
    </xf>
    <xf numFmtId="0" fontId="52" fillId="27" borderId="0" xfId="682" applyFont="1" applyFill="1" applyAlignment="1" applyProtection="1">
      <alignment horizontal="center" vertical="center"/>
      <protection hidden="1"/>
    </xf>
    <xf numFmtId="190" fontId="52" fillId="27" borderId="0" xfId="682" applyNumberFormat="1" applyFont="1" applyFill="1" applyAlignment="1" applyProtection="1">
      <alignment horizontal="center" vertical="center"/>
      <protection hidden="1"/>
    </xf>
    <xf numFmtId="0" fontId="66" fillId="27" borderId="0" xfId="682" applyFont="1" applyFill="1" applyAlignment="1" applyProtection="1">
      <alignment horizontal="center" vertical="center"/>
      <protection hidden="1"/>
    </xf>
    <xf numFmtId="41" fontId="57" fillId="22" borderId="0" xfId="688" applyNumberFormat="1" applyFont="1" applyFill="1" applyBorder="1" applyAlignment="1" applyProtection="1">
      <alignment horizontal="center" vertical="center"/>
      <protection hidden="1"/>
    </xf>
    <xf numFmtId="41" fontId="57" fillId="22" borderId="21" xfId="526" quotePrefix="1" applyNumberFormat="1" applyFont="1" applyFill="1" applyBorder="1" applyAlignment="1" applyProtection="1">
      <alignment horizontal="center" vertical="center"/>
      <protection hidden="1"/>
    </xf>
    <xf numFmtId="41" fontId="52" fillId="22" borderId="22" xfId="0" applyNumberFormat="1" applyFont="1" applyFill="1" applyBorder="1" applyAlignment="1" applyProtection="1">
      <alignment horizontal="right" vertical="center"/>
      <protection hidden="1"/>
    </xf>
    <xf numFmtId="41" fontId="52" fillId="0" borderId="0" xfId="0" applyNumberFormat="1" applyFont="1" applyFill="1" applyAlignment="1" applyProtection="1">
      <alignment horizontal="right" vertical="center"/>
      <protection hidden="1"/>
    </xf>
    <xf numFmtId="0" fontId="126" fillId="22" borderId="0" xfId="0" applyFont="1" applyFill="1" applyBorder="1" applyAlignment="1" applyProtection="1">
      <alignment horizontal="center" vertical="center"/>
      <protection hidden="1"/>
    </xf>
    <xf numFmtId="41" fontId="52" fillId="22" borderId="19" xfId="0" applyNumberFormat="1" applyFont="1" applyFill="1" applyBorder="1" applyAlignment="1" applyProtection="1">
      <alignment horizontal="right" vertical="center"/>
      <protection hidden="1"/>
    </xf>
    <xf numFmtId="0" fontId="64" fillId="22" borderId="19" xfId="0" applyNumberFormat="1" applyFont="1" applyFill="1" applyBorder="1" applyAlignment="1" applyProtection="1">
      <alignment horizontal="left" vertical="center"/>
      <protection hidden="1"/>
    </xf>
    <xf numFmtId="0" fontId="64" fillId="22" borderId="20" xfId="0" applyNumberFormat="1" applyFont="1" applyFill="1" applyBorder="1" applyAlignment="1" applyProtection="1">
      <alignment horizontal="left" vertical="center"/>
      <protection hidden="1"/>
    </xf>
    <xf numFmtId="0" fontId="127" fillId="27" borderId="0" xfId="684" applyFont="1" applyFill="1" applyAlignment="1" applyProtection="1">
      <alignment horizontal="left" vertical="center"/>
      <protection hidden="1"/>
    </xf>
    <xf numFmtId="1" fontId="127" fillId="27" borderId="0" xfId="681" applyNumberFormat="1" applyFont="1" applyFill="1" applyAlignment="1" applyProtection="1">
      <alignment horizontal="left" vertical="center"/>
      <protection hidden="1"/>
    </xf>
    <xf numFmtId="0" fontId="128" fillId="27" borderId="0" xfId="682" applyFont="1" applyFill="1" applyAlignment="1" applyProtection="1">
      <alignment horizontal="center" vertical="center"/>
      <protection hidden="1"/>
    </xf>
    <xf numFmtId="179" fontId="128" fillId="27" borderId="0" xfId="527" applyFont="1" applyFill="1" applyAlignment="1" applyProtection="1">
      <alignment horizontal="center" vertical="center"/>
      <protection hidden="1"/>
    </xf>
    <xf numFmtId="0" fontId="127" fillId="27" borderId="0" xfId="693" applyFont="1" applyFill="1" applyBorder="1" applyAlignment="1" applyProtection="1">
      <alignment horizontal="right" vertical="center"/>
      <protection hidden="1"/>
    </xf>
    <xf numFmtId="190" fontId="128" fillId="27" borderId="0" xfId="682" applyNumberFormat="1" applyFont="1" applyFill="1" applyAlignment="1" applyProtection="1">
      <alignment horizontal="center" vertical="center"/>
      <protection hidden="1"/>
    </xf>
    <xf numFmtId="0" fontId="128" fillId="27" borderId="0" xfId="682" applyFont="1" applyFill="1" applyBorder="1" applyAlignment="1" applyProtection="1">
      <alignment horizontal="center" vertical="center"/>
      <protection hidden="1"/>
    </xf>
    <xf numFmtId="0" fontId="129" fillId="27" borderId="0" xfId="682" applyFont="1" applyFill="1" applyAlignment="1" applyProtection="1">
      <alignment vertical="center"/>
      <protection hidden="1"/>
    </xf>
    <xf numFmtId="0" fontId="129" fillId="27" borderId="0" xfId="682" applyFont="1" applyFill="1" applyBorder="1" applyAlignment="1" applyProtection="1">
      <alignment horizontal="center" vertical="center"/>
      <protection hidden="1"/>
    </xf>
    <xf numFmtId="0" fontId="130" fillId="27" borderId="0" xfId="682" applyFont="1" applyFill="1" applyBorder="1" applyAlignment="1" applyProtection="1">
      <alignment horizontal="center" vertical="center"/>
      <protection hidden="1"/>
    </xf>
    <xf numFmtId="0" fontId="130" fillId="27" borderId="0" xfId="682" applyFont="1" applyFill="1" applyAlignment="1" applyProtection="1">
      <alignment horizontal="center" vertical="center"/>
      <protection hidden="1"/>
    </xf>
    <xf numFmtId="0" fontId="127" fillId="27" borderId="0" xfId="682" applyFont="1" applyFill="1" applyBorder="1" applyAlignment="1" applyProtection="1">
      <alignment horizontal="left" vertical="center"/>
      <protection hidden="1"/>
    </xf>
    <xf numFmtId="0" fontId="127" fillId="27" borderId="0" xfId="682" applyFont="1" applyFill="1" applyBorder="1" applyAlignment="1" applyProtection="1">
      <alignment horizontal="center" vertical="center"/>
      <protection hidden="1"/>
    </xf>
    <xf numFmtId="179" fontId="127" fillId="27" borderId="0" xfId="527" applyFont="1" applyFill="1" applyBorder="1" applyAlignment="1" applyProtection="1">
      <alignment horizontal="center" vertical="center"/>
      <protection hidden="1"/>
    </xf>
    <xf numFmtId="190" fontId="127" fillId="27" borderId="0" xfId="682" applyNumberFormat="1" applyFont="1" applyFill="1" applyBorder="1" applyAlignment="1" applyProtection="1">
      <alignment horizontal="right" vertical="center"/>
      <protection hidden="1"/>
    </xf>
    <xf numFmtId="41" fontId="127" fillId="27" borderId="0" xfId="682" quotePrefix="1" applyNumberFormat="1" applyFont="1" applyFill="1" applyBorder="1" applyAlignment="1" applyProtection="1">
      <alignment horizontal="center" vertical="center"/>
      <protection hidden="1"/>
    </xf>
    <xf numFmtId="41" fontId="131" fillId="27" borderId="26" xfId="455" applyNumberFormat="1" applyFont="1" applyFill="1" applyBorder="1" applyAlignment="1" applyProtection="1">
      <alignment vertical="center" wrapText="1"/>
      <protection hidden="1"/>
    </xf>
    <xf numFmtId="41" fontId="131" fillId="27" borderId="25" xfId="455" applyNumberFormat="1" applyFont="1" applyFill="1" applyBorder="1" applyAlignment="1" applyProtection="1">
      <alignment vertical="center" wrapText="1"/>
      <protection hidden="1"/>
    </xf>
    <xf numFmtId="41" fontId="131" fillId="27" borderId="25" xfId="682" applyNumberFormat="1" applyFont="1" applyFill="1" applyBorder="1" applyAlignment="1" applyProtection="1">
      <alignment horizontal="right" vertical="center"/>
      <protection hidden="1"/>
    </xf>
    <xf numFmtId="41" fontId="131" fillId="27" borderId="27" xfId="682" applyNumberFormat="1" applyFont="1" applyFill="1" applyBorder="1" applyAlignment="1" applyProtection="1">
      <alignment horizontal="right" vertical="center"/>
      <protection hidden="1"/>
    </xf>
    <xf numFmtId="41" fontId="131" fillId="27" borderId="28" xfId="455" applyNumberFormat="1" applyFont="1" applyFill="1" applyBorder="1" applyAlignment="1" applyProtection="1">
      <alignment vertical="center" wrapText="1"/>
      <protection hidden="1"/>
    </xf>
    <xf numFmtId="41" fontId="131" fillId="27" borderId="0" xfId="455" applyNumberFormat="1" applyFont="1" applyFill="1" applyBorder="1" applyAlignment="1" applyProtection="1">
      <alignment vertical="center" wrapText="1"/>
      <protection hidden="1"/>
    </xf>
    <xf numFmtId="41" fontId="131" fillId="27" borderId="0" xfId="682" applyNumberFormat="1" applyFont="1" applyFill="1" applyBorder="1" applyAlignment="1" applyProtection="1">
      <alignment horizontal="right" vertical="center"/>
      <protection hidden="1"/>
    </xf>
    <xf numFmtId="41" fontId="131" fillId="27" borderId="19" xfId="682" applyNumberFormat="1" applyFont="1" applyFill="1" applyBorder="1" applyAlignment="1" applyProtection="1">
      <alignment horizontal="right" vertical="center"/>
      <protection hidden="1"/>
    </xf>
    <xf numFmtId="41" fontId="131" fillId="27" borderId="0" xfId="682" quotePrefix="1" applyNumberFormat="1" applyFont="1" applyFill="1" applyBorder="1" applyAlignment="1" applyProtection="1">
      <alignment horizontal="center" vertical="center"/>
      <protection hidden="1"/>
    </xf>
    <xf numFmtId="41" fontId="131" fillId="27" borderId="19" xfId="455" applyNumberFormat="1" applyFont="1" applyFill="1" applyBorder="1" applyAlignment="1" applyProtection="1">
      <alignment vertical="center" wrapText="1"/>
      <protection hidden="1"/>
    </xf>
    <xf numFmtId="0" fontId="131" fillId="27" borderId="0" xfId="682" applyFont="1" applyFill="1" applyBorder="1" applyAlignment="1" applyProtection="1">
      <alignment horizontal="center" vertical="center"/>
      <protection hidden="1"/>
    </xf>
    <xf numFmtId="41" fontId="127" fillId="27" borderId="21" xfId="682" quotePrefix="1" applyNumberFormat="1" applyFont="1" applyFill="1" applyBorder="1" applyAlignment="1" applyProtection="1">
      <alignment vertical="center"/>
      <protection hidden="1"/>
    </xf>
    <xf numFmtId="41" fontId="127" fillId="27" borderId="0" xfId="682" quotePrefix="1" applyNumberFormat="1" applyFont="1" applyFill="1" applyBorder="1" applyAlignment="1" applyProtection="1">
      <alignment vertical="center"/>
      <protection hidden="1"/>
    </xf>
    <xf numFmtId="41" fontId="127" fillId="27" borderId="0" xfId="523" applyNumberFormat="1" applyFont="1" applyFill="1" applyBorder="1" applyAlignment="1" applyProtection="1">
      <alignment vertical="center"/>
      <protection hidden="1"/>
    </xf>
    <xf numFmtId="41" fontId="127" fillId="27" borderId="19" xfId="682" quotePrefix="1" applyNumberFormat="1" applyFont="1" applyFill="1" applyBorder="1" applyAlignment="1" applyProtection="1">
      <alignment vertical="center"/>
      <protection hidden="1"/>
    </xf>
    <xf numFmtId="41" fontId="127" fillId="27" borderId="0" xfId="682" applyNumberFormat="1" applyFont="1" applyFill="1" applyBorder="1" applyAlignment="1" applyProtection="1">
      <alignment horizontal="center" vertical="center"/>
      <protection hidden="1"/>
    </xf>
    <xf numFmtId="41" fontId="127" fillId="27" borderId="28" xfId="690" applyNumberFormat="1" applyFont="1" applyFill="1" applyBorder="1" applyAlignment="1" applyProtection="1">
      <alignment vertical="center" wrapText="1"/>
      <protection hidden="1"/>
    </xf>
    <xf numFmtId="41" fontId="127" fillId="27" borderId="0" xfId="690" applyNumberFormat="1" applyFont="1" applyFill="1" applyBorder="1" applyAlignment="1" applyProtection="1">
      <alignment vertical="center" wrapText="1"/>
      <protection hidden="1"/>
    </xf>
    <xf numFmtId="41" fontId="127" fillId="27" borderId="19" xfId="690" applyNumberFormat="1" applyFont="1" applyFill="1" applyBorder="1" applyAlignment="1" applyProtection="1">
      <alignment vertical="center" wrapText="1"/>
      <protection hidden="1"/>
    </xf>
    <xf numFmtId="41" fontId="127" fillId="27" borderId="0" xfId="682" applyNumberFormat="1" applyFont="1" applyFill="1" applyBorder="1" applyAlignment="1" applyProtection="1">
      <alignment horizontal="left" vertical="center"/>
      <protection hidden="1"/>
    </xf>
    <xf numFmtId="41" fontId="127" fillId="27" borderId="0" xfId="682" applyNumberFormat="1" applyFont="1" applyFill="1" applyBorder="1" applyAlignment="1" applyProtection="1">
      <alignment horizontal="left" vertical="center" shrinkToFit="1"/>
      <protection hidden="1"/>
    </xf>
    <xf numFmtId="41" fontId="127" fillId="27" borderId="19" xfId="682" applyNumberFormat="1" applyFont="1" applyFill="1" applyBorder="1" applyAlignment="1" applyProtection="1">
      <alignment horizontal="center" vertical="center"/>
      <protection hidden="1"/>
    </xf>
    <xf numFmtId="41" fontId="127" fillId="27" borderId="0" xfId="690" applyNumberFormat="1" applyFont="1" applyFill="1" applyBorder="1" applyAlignment="1" applyProtection="1">
      <alignment vertical="center"/>
      <protection hidden="1"/>
    </xf>
    <xf numFmtId="41" fontId="127" fillId="27" borderId="19" xfId="690" applyNumberFormat="1" applyFont="1" applyFill="1" applyBorder="1" applyAlignment="1" applyProtection="1">
      <alignment vertical="center"/>
      <protection hidden="1"/>
    </xf>
    <xf numFmtId="179" fontId="127" fillId="27" borderId="0" xfId="526" quotePrefix="1" applyFont="1" applyFill="1" applyBorder="1" applyAlignment="1" applyProtection="1">
      <alignment horizontal="left" vertical="center"/>
      <protection hidden="1"/>
    </xf>
    <xf numFmtId="178" fontId="127" fillId="27" borderId="0" xfId="681" applyNumberFormat="1" applyFont="1" applyFill="1" applyBorder="1" applyAlignment="1" applyProtection="1">
      <alignment horizontal="center" vertical="center"/>
      <protection hidden="1"/>
    </xf>
    <xf numFmtId="0" fontId="127" fillId="27" borderId="0" xfId="681" applyFont="1" applyFill="1" applyBorder="1" applyAlignment="1" applyProtection="1">
      <alignment horizontal="left" vertical="center" shrinkToFit="1"/>
      <protection hidden="1"/>
    </xf>
    <xf numFmtId="178" fontId="127" fillId="27" borderId="10" xfId="681" applyNumberFormat="1" applyFont="1" applyFill="1" applyBorder="1" applyAlignment="1" applyProtection="1">
      <alignment horizontal="center" vertical="center"/>
      <protection hidden="1"/>
    </xf>
    <xf numFmtId="41" fontId="127" fillId="27" borderId="29" xfId="690" applyNumberFormat="1" applyFont="1" applyFill="1" applyBorder="1" applyAlignment="1" applyProtection="1">
      <alignment vertical="center" wrapText="1"/>
      <protection hidden="1"/>
    </xf>
    <xf numFmtId="41" fontId="127" fillId="27" borderId="10" xfId="690" applyNumberFormat="1" applyFont="1" applyFill="1" applyBorder="1" applyAlignment="1" applyProtection="1">
      <alignment vertical="center" wrapText="1"/>
      <protection hidden="1"/>
    </xf>
    <xf numFmtId="41" fontId="127" fillId="27" borderId="20" xfId="690" applyNumberFormat="1" applyFont="1" applyFill="1" applyBorder="1" applyAlignment="1" applyProtection="1">
      <alignment vertical="center" wrapText="1"/>
      <protection hidden="1"/>
    </xf>
    <xf numFmtId="0" fontId="127" fillId="27" borderId="10" xfId="681" applyFont="1" applyFill="1" applyBorder="1" applyAlignment="1" applyProtection="1">
      <alignment horizontal="left" vertical="center" shrinkToFit="1"/>
      <protection hidden="1"/>
    </xf>
    <xf numFmtId="0" fontId="132" fillId="27" borderId="23" xfId="682" applyFont="1" applyFill="1" applyBorder="1" applyAlignment="1" applyProtection="1">
      <alignment horizontal="left"/>
      <protection hidden="1"/>
    </xf>
    <xf numFmtId="178" fontId="132" fillId="27" borderId="23" xfId="682" applyNumberFormat="1" applyFont="1" applyFill="1" applyBorder="1" applyAlignment="1" applyProtection="1">
      <alignment horizontal="left"/>
      <protection hidden="1"/>
    </xf>
    <xf numFmtId="0" fontId="132" fillId="27" borderId="23" xfId="682" applyFont="1" applyFill="1" applyBorder="1" applyAlignment="1" applyProtection="1">
      <alignment horizontal="right"/>
      <protection hidden="1"/>
    </xf>
    <xf numFmtId="0" fontId="132" fillId="27" borderId="0" xfId="682" applyFont="1" applyFill="1" applyBorder="1" applyAlignment="1" applyProtection="1">
      <alignment horizontal="left"/>
      <protection hidden="1"/>
    </xf>
    <xf numFmtId="0" fontId="133" fillId="27" borderId="0" xfId="693" applyFont="1" applyFill="1" applyProtection="1">
      <alignment vertical="center"/>
      <protection hidden="1"/>
    </xf>
    <xf numFmtId="0" fontId="52" fillId="27" borderId="0" xfId="689" applyFont="1" applyFill="1" applyAlignment="1" applyProtection="1">
      <alignment horizontal="left" vertical="center"/>
      <protection hidden="1"/>
    </xf>
    <xf numFmtId="0" fontId="72" fillId="27" borderId="0" xfId="689" applyFont="1" applyFill="1" applyAlignment="1" applyProtection="1">
      <alignment horizontal="center" vertical="center"/>
      <protection hidden="1"/>
    </xf>
    <xf numFmtId="178" fontId="72" fillId="27" borderId="0" xfId="689" applyNumberFormat="1" applyFont="1" applyFill="1" applyBorder="1" applyAlignment="1" applyProtection="1">
      <alignment horizontal="center" vertical="center"/>
      <protection hidden="1"/>
    </xf>
    <xf numFmtId="0" fontId="72" fillId="27" borderId="0" xfId="689" applyFont="1" applyFill="1" applyBorder="1" applyAlignment="1" applyProtection="1">
      <alignment horizontal="center" vertical="center"/>
      <protection hidden="1"/>
    </xf>
    <xf numFmtId="0" fontId="52" fillId="27" borderId="0" xfId="689" applyFont="1" applyFill="1" applyBorder="1" applyAlignment="1" applyProtection="1">
      <alignment horizontal="right" vertical="center"/>
      <protection hidden="1"/>
    </xf>
    <xf numFmtId="0" fontId="53" fillId="27" borderId="0" xfId="689" applyFont="1" applyFill="1" applyBorder="1" applyAlignment="1" applyProtection="1">
      <alignment horizontal="center" vertical="center"/>
      <protection hidden="1"/>
    </xf>
    <xf numFmtId="0" fontId="54" fillId="27" borderId="0" xfId="689" applyFont="1" applyFill="1" applyBorder="1" applyAlignment="1" applyProtection="1">
      <alignment horizontal="center" vertical="center"/>
      <protection hidden="1"/>
    </xf>
    <xf numFmtId="0" fontId="52" fillId="27" borderId="0" xfId="689" applyFont="1" applyFill="1" applyBorder="1" applyAlignment="1" applyProtection="1">
      <alignment horizontal="left" vertical="center"/>
      <protection hidden="1"/>
    </xf>
    <xf numFmtId="178" fontId="52" fillId="27" borderId="19" xfId="689" quotePrefix="1" applyNumberFormat="1" applyFont="1" applyFill="1" applyBorder="1" applyAlignment="1" applyProtection="1">
      <alignment horizontal="center" vertical="center"/>
      <protection hidden="1"/>
    </xf>
    <xf numFmtId="41" fontId="52" fillId="27" borderId="0" xfId="689" applyNumberFormat="1" applyFont="1" applyFill="1" applyAlignment="1" applyProtection="1">
      <alignment horizontal="right" vertical="center"/>
      <protection hidden="1"/>
    </xf>
    <xf numFmtId="178" fontId="52" fillId="27" borderId="21" xfId="689" quotePrefix="1" applyNumberFormat="1" applyFont="1" applyFill="1" applyBorder="1" applyAlignment="1" applyProtection="1">
      <alignment horizontal="center" vertical="center"/>
      <protection hidden="1"/>
    </xf>
    <xf numFmtId="0" fontId="57" fillId="27" borderId="0" xfId="689" applyFont="1" applyFill="1" applyBorder="1" applyAlignment="1" applyProtection="1">
      <alignment horizontal="center" vertical="center"/>
      <protection hidden="1"/>
    </xf>
    <xf numFmtId="178" fontId="57" fillId="27" borderId="19" xfId="689" quotePrefix="1" applyNumberFormat="1" applyFont="1" applyFill="1" applyBorder="1" applyAlignment="1" applyProtection="1">
      <alignment horizontal="center" vertical="center"/>
      <protection hidden="1"/>
    </xf>
    <xf numFmtId="41" fontId="57" fillId="27" borderId="0" xfId="689" applyNumberFormat="1" applyFont="1" applyFill="1" applyAlignment="1" applyProtection="1">
      <alignment horizontal="right" vertical="center"/>
      <protection hidden="1"/>
    </xf>
    <xf numFmtId="178" fontId="57" fillId="27" borderId="21" xfId="689" quotePrefix="1" applyNumberFormat="1" applyFont="1" applyFill="1" applyBorder="1" applyAlignment="1" applyProtection="1">
      <alignment horizontal="center" vertical="center"/>
      <protection hidden="1"/>
    </xf>
    <xf numFmtId="178" fontId="52" fillId="27" borderId="21" xfId="689" applyNumberFormat="1" applyFont="1" applyFill="1" applyBorder="1" applyAlignment="1" applyProtection="1">
      <alignment horizontal="center" vertical="center"/>
      <protection hidden="1"/>
    </xf>
    <xf numFmtId="178" fontId="52" fillId="27" borderId="20" xfId="689" applyNumberFormat="1" applyFont="1" applyFill="1" applyBorder="1" applyAlignment="1" applyProtection="1">
      <alignment horizontal="center" vertical="center"/>
      <protection hidden="1"/>
    </xf>
    <xf numFmtId="0" fontId="55" fillId="27" borderId="0" xfId="689" applyFont="1" applyFill="1" applyBorder="1" applyAlignment="1" applyProtection="1">
      <alignment horizontal="left"/>
      <protection hidden="1"/>
    </xf>
    <xf numFmtId="0" fontId="55" fillId="27" borderId="0" xfId="689" applyFont="1" applyFill="1" applyBorder="1" applyAlignment="1" applyProtection="1">
      <alignment horizontal="left" vertical="center"/>
      <protection hidden="1"/>
    </xf>
    <xf numFmtId="0" fontId="52" fillId="27" borderId="0" xfId="689" applyFont="1" applyFill="1" applyAlignment="1" applyProtection="1">
      <alignment horizontal="center" vertical="center"/>
      <protection hidden="1"/>
    </xf>
    <xf numFmtId="0" fontId="58" fillId="27" borderId="0" xfId="689" applyFont="1" applyFill="1" applyAlignment="1" applyProtection="1">
      <alignment horizontal="center" vertical="center"/>
      <protection hidden="1"/>
    </xf>
    <xf numFmtId="0" fontId="20" fillId="27" borderId="0" xfId="689" applyFill="1" applyAlignment="1" applyProtection="1">
      <alignment horizontal="center" vertical="center"/>
      <protection hidden="1"/>
    </xf>
    <xf numFmtId="178" fontId="20" fillId="27" borderId="0" xfId="689" applyNumberFormat="1" applyFill="1" applyBorder="1" applyAlignment="1" applyProtection="1">
      <alignment horizontal="center" vertical="center"/>
      <protection hidden="1"/>
    </xf>
    <xf numFmtId="0" fontId="20" fillId="27" borderId="0" xfId="689" applyFill="1" applyBorder="1" applyAlignment="1" applyProtection="1">
      <alignment horizontal="center" vertical="center"/>
      <protection hidden="1"/>
    </xf>
    <xf numFmtId="0" fontId="52" fillId="27" borderId="0" xfId="0" applyFont="1" applyFill="1" applyAlignment="1" applyProtection="1">
      <alignment horizontal="left" vertical="center"/>
      <protection hidden="1"/>
    </xf>
    <xf numFmtId="0" fontId="0" fillId="27" borderId="0" xfId="0" applyFill="1" applyBorder="1" applyAlignment="1" applyProtection="1">
      <alignment horizontal="center" vertical="center"/>
      <protection hidden="1"/>
    </xf>
    <xf numFmtId="0" fontId="52" fillId="27" borderId="0" xfId="0" applyFont="1" applyFill="1" applyBorder="1" applyAlignment="1" applyProtection="1">
      <alignment horizontal="left" vertical="center"/>
      <protection hidden="1"/>
    </xf>
    <xf numFmtId="0" fontId="57" fillId="27" borderId="0" xfId="0" applyFont="1" applyFill="1" applyBorder="1" applyAlignment="1" applyProtection="1">
      <alignment horizontal="center" vertical="center"/>
      <protection hidden="1"/>
    </xf>
    <xf numFmtId="188" fontId="52" fillId="27" borderId="0" xfId="0" applyNumberFormat="1" applyFont="1" applyFill="1" applyAlignment="1" applyProtection="1">
      <alignment horizontal="right" vertical="center"/>
      <protection hidden="1"/>
    </xf>
    <xf numFmtId="43" fontId="52" fillId="27" borderId="0" xfId="0" applyNumberFormat="1" applyFont="1" applyFill="1" applyAlignment="1" applyProtection="1">
      <alignment horizontal="right" vertical="center"/>
      <protection hidden="1"/>
    </xf>
    <xf numFmtId="188" fontId="57" fillId="27" borderId="0" xfId="0" applyNumberFormat="1" applyFont="1" applyFill="1" applyAlignment="1" applyProtection="1">
      <alignment horizontal="right" vertical="center"/>
      <protection hidden="1"/>
    </xf>
    <xf numFmtId="43" fontId="57" fillId="27" borderId="0" xfId="0" applyNumberFormat="1" applyFont="1" applyFill="1" applyAlignment="1" applyProtection="1">
      <alignment horizontal="right" vertical="center"/>
      <protection hidden="1"/>
    </xf>
    <xf numFmtId="0" fontId="55" fillId="27" borderId="0" xfId="0" applyFont="1" applyFill="1" applyBorder="1" applyAlignment="1" applyProtection="1">
      <alignment horizontal="center"/>
      <protection hidden="1"/>
    </xf>
    <xf numFmtId="0" fontId="52" fillId="27" borderId="0" xfId="0" applyFont="1" applyFill="1" applyAlignment="1" applyProtection="1">
      <alignment horizontal="center" vertical="center"/>
      <protection hidden="1"/>
    </xf>
    <xf numFmtId="4" fontId="52" fillId="27" borderId="0" xfId="0" applyNumberFormat="1" applyFont="1" applyFill="1" applyBorder="1" applyAlignment="1" applyProtection="1">
      <alignment horizontal="center" vertical="center"/>
      <protection hidden="1"/>
    </xf>
    <xf numFmtId="181" fontId="52" fillId="27" borderId="0" xfId="0" applyNumberFormat="1" applyFont="1" applyFill="1" applyBorder="1" applyAlignment="1" applyProtection="1">
      <alignment horizontal="center" vertical="center"/>
      <protection hidden="1"/>
    </xf>
    <xf numFmtId="0" fontId="58" fillId="27" borderId="0" xfId="0" applyFont="1" applyFill="1" applyAlignment="1" applyProtection="1">
      <alignment horizontal="center" vertical="center"/>
      <protection hidden="1"/>
    </xf>
    <xf numFmtId="181" fontId="0" fillId="27" borderId="0" xfId="0" applyNumberFormat="1" applyFill="1" applyBorder="1" applyAlignment="1" applyProtection="1">
      <alignment horizontal="center" vertical="center"/>
      <protection hidden="1"/>
    </xf>
    <xf numFmtId="0" fontId="52" fillId="27" borderId="0" xfId="692" applyFont="1" applyFill="1" applyAlignment="1" applyProtection="1">
      <alignment horizontal="center" vertical="center"/>
      <protection hidden="1"/>
    </xf>
    <xf numFmtId="0" fontId="52" fillId="27" borderId="0" xfId="692" applyFont="1" applyFill="1" applyBorder="1" applyAlignment="1" applyProtection="1">
      <alignment horizontal="center" vertical="center"/>
      <protection hidden="1"/>
    </xf>
    <xf numFmtId="0" fontId="52" fillId="27" borderId="0" xfId="692" applyFont="1" applyFill="1" applyBorder="1" applyAlignment="1" applyProtection="1">
      <alignment horizontal="right" vertical="center"/>
      <protection hidden="1"/>
    </xf>
    <xf numFmtId="0" fontId="52" fillId="27" borderId="0" xfId="692" applyFont="1" applyFill="1" applyAlignment="1" applyProtection="1">
      <alignment horizontal="left" vertical="center"/>
      <protection hidden="1"/>
    </xf>
    <xf numFmtId="0" fontId="52" fillId="27" borderId="0" xfId="692" applyFont="1" applyFill="1" applyBorder="1" applyAlignment="1" applyProtection="1">
      <alignment horizontal="left" vertical="center"/>
      <protection hidden="1"/>
    </xf>
    <xf numFmtId="41" fontId="52" fillId="27" borderId="0" xfId="692" applyNumberFormat="1" applyFont="1" applyFill="1" applyAlignment="1" applyProtection="1">
      <alignment horizontal="right" vertical="center"/>
      <protection hidden="1"/>
    </xf>
    <xf numFmtId="41" fontId="52" fillId="27" borderId="21" xfId="692" applyNumberFormat="1" applyFont="1" applyFill="1" applyBorder="1" applyAlignment="1" applyProtection="1">
      <alignment horizontal="right" vertical="center"/>
      <protection hidden="1"/>
    </xf>
    <xf numFmtId="41" fontId="52" fillId="27" borderId="0" xfId="692" applyNumberFormat="1" applyFont="1" applyFill="1" applyBorder="1" applyAlignment="1" applyProtection="1">
      <alignment horizontal="right" vertical="center"/>
      <protection hidden="1"/>
    </xf>
    <xf numFmtId="0" fontId="57" fillId="27" borderId="0" xfId="692" applyFont="1" applyFill="1" applyBorder="1" applyAlignment="1" applyProtection="1">
      <alignment horizontal="center" vertical="center"/>
      <protection hidden="1"/>
    </xf>
    <xf numFmtId="41" fontId="57" fillId="27" borderId="0" xfId="692" applyNumberFormat="1" applyFont="1" applyFill="1" applyAlignment="1" applyProtection="1">
      <alignment horizontal="right" vertical="center"/>
      <protection hidden="1"/>
    </xf>
    <xf numFmtId="41" fontId="57" fillId="27" borderId="21" xfId="692" applyNumberFormat="1" applyFont="1" applyFill="1" applyBorder="1" applyAlignment="1" applyProtection="1">
      <alignment horizontal="right" vertical="center"/>
      <protection hidden="1"/>
    </xf>
    <xf numFmtId="41" fontId="57" fillId="27" borderId="0" xfId="692" applyNumberFormat="1" applyFont="1" applyFill="1" applyBorder="1" applyAlignment="1" applyProtection="1">
      <alignment horizontal="right" vertical="center"/>
      <protection hidden="1"/>
    </xf>
    <xf numFmtId="178" fontId="52" fillId="27" borderId="19" xfId="692" applyNumberFormat="1" applyFont="1" applyFill="1" applyBorder="1" applyAlignment="1" applyProtection="1">
      <alignment horizontal="center" vertical="center"/>
      <protection hidden="1"/>
    </xf>
    <xf numFmtId="0" fontId="19" fillId="27" borderId="0" xfId="692" applyFill="1" applyProtection="1">
      <alignment vertical="center"/>
      <protection hidden="1"/>
    </xf>
    <xf numFmtId="0" fontId="52" fillId="22" borderId="19" xfId="0" applyFont="1" applyFill="1" applyBorder="1" applyAlignment="1" applyProtection="1">
      <alignment horizontal="center" vertical="center"/>
      <protection hidden="1"/>
    </xf>
    <xf numFmtId="0" fontId="52" fillId="22" borderId="30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31" xfId="694" applyNumberFormat="1" applyFont="1" applyFill="1" applyBorder="1" applyAlignment="1" applyProtection="1">
      <alignment horizontal="center" vertical="center" wrapText="1"/>
      <protection hidden="1"/>
    </xf>
    <xf numFmtId="41" fontId="132" fillId="27" borderId="0" xfId="682" applyNumberFormat="1" applyFont="1" applyFill="1" applyBorder="1" applyAlignment="1" applyProtection="1">
      <alignment horizontal="left" vertical="center" wrapText="1" shrinkToFit="1"/>
      <protection hidden="1"/>
    </xf>
    <xf numFmtId="49" fontId="52" fillId="27" borderId="0" xfId="691" applyNumberFormat="1" applyFont="1" applyFill="1" applyBorder="1" applyAlignment="1" applyProtection="1">
      <alignment horizontal="center" vertical="center" shrinkToFit="1"/>
      <protection hidden="1"/>
    </xf>
    <xf numFmtId="0" fontId="52" fillId="27" borderId="22" xfId="689" applyFont="1" applyFill="1" applyBorder="1" applyAlignment="1" applyProtection="1">
      <alignment horizontal="left" vertical="center" indent="1"/>
      <protection hidden="1"/>
    </xf>
    <xf numFmtId="0" fontId="54" fillId="27" borderId="0" xfId="689" applyFont="1" applyFill="1" applyAlignment="1" applyProtection="1">
      <alignment vertical="center"/>
      <protection hidden="1"/>
    </xf>
    <xf numFmtId="178" fontId="52" fillId="27" borderId="0" xfId="689" applyNumberFormat="1" applyFont="1" applyFill="1" applyBorder="1" applyAlignment="1" applyProtection="1">
      <alignment horizontal="left" vertical="center"/>
      <protection hidden="1"/>
    </xf>
    <xf numFmtId="0" fontId="55" fillId="22" borderId="0" xfId="0" applyFont="1" applyFill="1" applyAlignment="1" applyProtection="1">
      <alignment horizontal="center" vertical="center"/>
      <protection hidden="1"/>
    </xf>
    <xf numFmtId="0" fontId="55" fillId="22" borderId="0" xfId="0" applyFont="1" applyFill="1" applyBorder="1" applyAlignment="1" applyProtection="1">
      <alignment horizontal="center" vertical="center"/>
      <protection hidden="1"/>
    </xf>
    <xf numFmtId="0" fontId="52" fillId="22" borderId="23" xfId="0" applyFont="1" applyFill="1" applyBorder="1" applyAlignment="1" applyProtection="1">
      <alignment horizontal="center" vertical="center"/>
      <protection hidden="1"/>
    </xf>
    <xf numFmtId="0" fontId="52" fillId="22" borderId="23" xfId="688" applyFont="1" applyFill="1" applyBorder="1" applyAlignment="1" applyProtection="1">
      <alignment horizontal="center" vertical="center"/>
      <protection hidden="1"/>
    </xf>
    <xf numFmtId="0" fontId="52" fillId="22" borderId="0" xfId="0" applyFont="1" applyFill="1" applyAlignment="1" applyProtection="1">
      <alignment horizontal="right" vertical="center"/>
      <protection hidden="1"/>
    </xf>
    <xf numFmtId="0" fontId="61" fillId="22" borderId="32" xfId="0" applyFont="1" applyFill="1" applyBorder="1" applyAlignment="1" applyProtection="1">
      <alignment horizontal="center" vertical="center" wrapText="1"/>
      <protection hidden="1"/>
    </xf>
    <xf numFmtId="0" fontId="61" fillId="22" borderId="33" xfId="0" applyFont="1" applyFill="1" applyBorder="1" applyAlignment="1" applyProtection="1">
      <alignment horizontal="center" vertical="center" wrapText="1"/>
      <protection hidden="1"/>
    </xf>
    <xf numFmtId="1" fontId="52" fillId="22" borderId="23" xfId="695" applyNumberFormat="1" applyFont="1" applyFill="1" applyBorder="1" applyAlignment="1" applyProtection="1">
      <alignment horizontal="center" vertical="center"/>
      <protection hidden="1"/>
    </xf>
    <xf numFmtId="0" fontId="52" fillId="27" borderId="23" xfId="689" applyFont="1" applyFill="1" applyBorder="1" applyAlignment="1" applyProtection="1">
      <alignment horizontal="center" vertical="center"/>
      <protection hidden="1"/>
    </xf>
    <xf numFmtId="0" fontId="52" fillId="22" borderId="23" xfId="694" applyFont="1" applyFill="1" applyBorder="1" applyAlignment="1" applyProtection="1">
      <alignment horizontal="center" vertical="center"/>
      <protection hidden="1"/>
    </xf>
    <xf numFmtId="0" fontId="52" fillId="27" borderId="23" xfId="692" applyFont="1" applyFill="1" applyBorder="1" applyAlignment="1" applyProtection="1">
      <alignment horizontal="center" vertical="center"/>
      <protection hidden="1"/>
    </xf>
    <xf numFmtId="0" fontId="52" fillId="27" borderId="23" xfId="682" applyFont="1" applyFill="1" applyBorder="1" applyAlignment="1" applyProtection="1">
      <alignment horizontal="center" vertical="center"/>
      <protection hidden="1"/>
    </xf>
    <xf numFmtId="0" fontId="127" fillId="27" borderId="23" xfId="682" applyFont="1" applyFill="1" applyBorder="1" applyAlignment="1" applyProtection="1">
      <alignment horizontal="center" vertical="center"/>
      <protection hidden="1"/>
    </xf>
    <xf numFmtId="1" fontId="64" fillId="22" borderId="0" xfId="695" applyNumberFormat="1" applyFont="1" applyFill="1" applyBorder="1" applyAlignment="1" applyProtection="1">
      <alignment horizontal="center" vertical="center"/>
      <protection hidden="1"/>
    </xf>
    <xf numFmtId="41" fontId="64" fillId="22" borderId="0" xfId="0" applyNumberFormat="1" applyFont="1" applyFill="1" applyBorder="1" applyAlignment="1" applyProtection="1">
      <alignment horizontal="center" vertical="center"/>
      <protection hidden="1"/>
    </xf>
    <xf numFmtId="0" fontId="64" fillId="22" borderId="0" xfId="0" applyFont="1" applyFill="1" applyBorder="1" applyAlignment="1" applyProtection="1">
      <alignment horizontal="center" vertical="center"/>
      <protection hidden="1"/>
    </xf>
    <xf numFmtId="0" fontId="64" fillId="27" borderId="0" xfId="0" applyFont="1" applyFill="1" applyBorder="1" applyAlignment="1" applyProtection="1">
      <alignment horizontal="center" vertical="center"/>
      <protection hidden="1"/>
    </xf>
    <xf numFmtId="0" fontId="64" fillId="22" borderId="0" xfId="688" applyFont="1" applyFill="1" applyBorder="1" applyAlignment="1" applyProtection="1">
      <alignment horizontal="center" vertical="center"/>
      <protection hidden="1"/>
    </xf>
    <xf numFmtId="0" fontId="78" fillId="22" borderId="0" xfId="0" applyFont="1" applyFill="1" applyProtection="1">
      <protection hidden="1"/>
    </xf>
    <xf numFmtId="0" fontId="64" fillId="27" borderId="0" xfId="692" applyFont="1" applyFill="1" applyBorder="1" applyAlignment="1" applyProtection="1">
      <alignment horizontal="center" vertical="center"/>
      <protection hidden="1"/>
    </xf>
    <xf numFmtId="0" fontId="64" fillId="27" borderId="0" xfId="682" applyFont="1" applyFill="1" applyBorder="1" applyAlignment="1" applyProtection="1">
      <alignment horizontal="center" vertical="center"/>
      <protection hidden="1"/>
    </xf>
    <xf numFmtId="0" fontId="134" fillId="27" borderId="0" xfId="682" applyFont="1" applyFill="1" applyBorder="1" applyAlignment="1" applyProtection="1">
      <alignment horizontal="center" vertical="center"/>
      <protection hidden="1"/>
    </xf>
    <xf numFmtId="179" fontId="55" fillId="22" borderId="0" xfId="456" applyFont="1" applyFill="1" applyBorder="1" applyAlignment="1" applyProtection="1">
      <alignment horizontal="right" vertical="center"/>
      <protection hidden="1"/>
    </xf>
    <xf numFmtId="0" fontId="55" fillId="22" borderId="19" xfId="0" quotePrefix="1" applyFont="1" applyFill="1" applyBorder="1" applyAlignment="1" applyProtection="1">
      <alignment horizontal="center" vertical="center"/>
      <protection hidden="1"/>
    </xf>
    <xf numFmtId="0" fontId="79" fillId="22" borderId="20" xfId="0" quotePrefix="1" applyNumberFormat="1" applyFont="1" applyFill="1" applyBorder="1" applyAlignment="1" applyProtection="1">
      <alignment horizontal="center" vertical="center"/>
      <protection hidden="1"/>
    </xf>
    <xf numFmtId="1" fontId="55" fillId="22" borderId="0" xfId="695" applyNumberFormat="1" applyFont="1" applyFill="1" applyAlignment="1" applyProtection="1">
      <alignment horizontal="center" vertical="center"/>
      <protection hidden="1"/>
    </xf>
    <xf numFmtId="41" fontId="55" fillId="22" borderId="19" xfId="0" applyNumberFormat="1" applyFont="1" applyFill="1" applyBorder="1" applyAlignment="1" applyProtection="1">
      <alignment horizontal="center" vertical="center"/>
      <protection hidden="1"/>
    </xf>
    <xf numFmtId="41" fontId="55" fillId="22" borderId="0" xfId="0" applyNumberFormat="1" applyFont="1" applyFill="1" applyBorder="1" applyAlignment="1" applyProtection="1">
      <alignment horizontal="right" vertical="center"/>
      <protection hidden="1"/>
    </xf>
    <xf numFmtId="41" fontId="55" fillId="22" borderId="19" xfId="0" applyNumberFormat="1" applyFont="1" applyFill="1" applyBorder="1" applyAlignment="1" applyProtection="1">
      <alignment horizontal="left" vertical="center"/>
      <protection hidden="1"/>
    </xf>
    <xf numFmtId="41" fontId="63" fillId="22" borderId="0" xfId="0" applyNumberFormat="1" applyFont="1" applyFill="1" applyBorder="1" applyAlignment="1" applyProtection="1">
      <alignment horizontal="center" vertical="center"/>
      <protection hidden="1"/>
    </xf>
    <xf numFmtId="0" fontId="55" fillId="27" borderId="0" xfId="0" applyFont="1" applyFill="1" applyAlignment="1" applyProtection="1">
      <alignment horizontal="center" vertical="center"/>
      <protection hidden="1"/>
    </xf>
    <xf numFmtId="41" fontId="55" fillId="22" borderId="0" xfId="416" applyNumberFormat="1" applyFont="1" applyFill="1" applyBorder="1" applyAlignment="1" applyProtection="1">
      <alignment vertical="center"/>
      <protection hidden="1"/>
    </xf>
    <xf numFmtId="41" fontId="55" fillId="22" borderId="0" xfId="683" applyNumberFormat="1" applyFont="1" applyFill="1" applyBorder="1" applyAlignment="1" applyProtection="1">
      <alignment horizontal="center" vertical="center"/>
      <protection hidden="1"/>
    </xf>
    <xf numFmtId="41" fontId="55" fillId="22" borderId="19" xfId="694" quotePrefix="1" applyNumberFormat="1" applyFont="1" applyFill="1" applyBorder="1" applyAlignment="1" applyProtection="1">
      <alignment horizontal="center" vertical="center"/>
      <protection hidden="1"/>
    </xf>
    <xf numFmtId="41" fontId="79" fillId="22" borderId="20" xfId="694" quotePrefix="1" applyNumberFormat="1" applyFont="1" applyFill="1" applyBorder="1" applyAlignment="1" applyProtection="1">
      <alignment horizontal="center" vertical="center"/>
      <protection hidden="1"/>
    </xf>
    <xf numFmtId="0" fontId="26" fillId="22" borderId="0" xfId="0" applyFont="1" applyFill="1" applyProtection="1">
      <protection hidden="1"/>
    </xf>
    <xf numFmtId="0" fontId="55" fillId="22" borderId="19" xfId="0" applyFont="1" applyFill="1" applyBorder="1" applyAlignment="1" applyProtection="1">
      <alignment horizontal="left" vertical="center" shrinkToFit="1"/>
      <protection hidden="1"/>
    </xf>
    <xf numFmtId="178" fontId="55" fillId="22" borderId="0" xfId="0" applyNumberFormat="1" applyFont="1" applyFill="1" applyBorder="1" applyAlignment="1" applyProtection="1">
      <alignment horizontal="center" vertical="center"/>
      <protection hidden="1"/>
    </xf>
    <xf numFmtId="0" fontId="55" fillId="22" borderId="19" xfId="685" applyNumberFormat="1" applyFont="1" applyFill="1" applyBorder="1" applyAlignment="1" applyProtection="1">
      <alignment vertical="center" shrinkToFit="1"/>
      <protection hidden="1"/>
    </xf>
    <xf numFmtId="0" fontId="55" fillId="27" borderId="0" xfId="682" applyFont="1" applyFill="1" applyAlignment="1" applyProtection="1">
      <alignment horizontal="center" vertical="center"/>
      <protection hidden="1"/>
    </xf>
    <xf numFmtId="178" fontId="132" fillId="27" borderId="0" xfId="681" applyNumberFormat="1" applyFont="1" applyFill="1" applyBorder="1" applyAlignment="1" applyProtection="1">
      <alignment horizontal="center" vertical="center"/>
      <protection hidden="1"/>
    </xf>
    <xf numFmtId="41" fontId="132" fillId="27" borderId="28" xfId="690" applyNumberFormat="1" applyFont="1" applyFill="1" applyBorder="1" applyAlignment="1" applyProtection="1">
      <alignment vertical="center" wrapText="1"/>
      <protection hidden="1"/>
    </xf>
    <xf numFmtId="1" fontId="65" fillId="22" borderId="0" xfId="695" applyNumberFormat="1" applyFont="1" applyFill="1" applyBorder="1" applyAlignment="1" applyProtection="1">
      <alignment horizontal="center" vertical="center"/>
      <protection hidden="1"/>
    </xf>
    <xf numFmtId="1" fontId="64" fillId="22" borderId="0" xfId="695" applyNumberFormat="1" applyFont="1" applyFill="1" applyBorder="1" applyAlignment="1" applyProtection="1">
      <alignment horizontal="left"/>
      <protection hidden="1"/>
    </xf>
    <xf numFmtId="0" fontId="65" fillId="27" borderId="0" xfId="0" applyFont="1" applyFill="1" applyBorder="1" applyAlignment="1" applyProtection="1">
      <alignment horizontal="center" vertical="center"/>
      <protection hidden="1"/>
    </xf>
    <xf numFmtId="0" fontId="64" fillId="27" borderId="0" xfId="0" applyFont="1" applyFill="1" applyBorder="1" applyAlignment="1" applyProtection="1">
      <alignment horizontal="center"/>
      <protection hidden="1"/>
    </xf>
    <xf numFmtId="0" fontId="65" fillId="22" borderId="0" xfId="694" applyFont="1" applyFill="1" applyBorder="1" applyAlignment="1" applyProtection="1">
      <alignment horizontal="center" vertical="center"/>
      <protection hidden="1"/>
    </xf>
    <xf numFmtId="0" fontId="78" fillId="22" borderId="0" xfId="0" applyFont="1" applyFill="1" applyBorder="1" applyAlignment="1" applyProtection="1">
      <protection hidden="1"/>
    </xf>
    <xf numFmtId="0" fontId="64" fillId="27" borderId="0" xfId="682" applyFont="1" applyFill="1" applyBorder="1" applyAlignment="1" applyProtection="1">
      <alignment horizontal="left"/>
      <protection hidden="1"/>
    </xf>
    <xf numFmtId="0" fontId="64" fillId="27" borderId="0" xfId="682" applyFont="1" applyFill="1" applyBorder="1" applyAlignment="1" applyProtection="1">
      <alignment horizontal="center"/>
      <protection hidden="1"/>
    </xf>
    <xf numFmtId="1" fontId="55" fillId="22" borderId="0" xfId="695" applyNumberFormat="1" applyFont="1" applyFill="1" applyBorder="1" applyAlignment="1" applyProtection="1">
      <alignment horizontal="center" vertical="center"/>
      <protection hidden="1"/>
    </xf>
    <xf numFmtId="1" fontId="79" fillId="22" borderId="0" xfId="695" applyNumberFormat="1" applyFont="1" applyFill="1" applyBorder="1" applyAlignment="1" applyProtection="1">
      <alignment horizontal="center" vertical="center"/>
      <protection hidden="1"/>
    </xf>
    <xf numFmtId="0" fontId="79" fillId="27" borderId="0" xfId="0" applyFont="1" applyFill="1" applyBorder="1" applyAlignment="1" applyProtection="1">
      <alignment horizontal="center" vertical="center"/>
      <protection hidden="1"/>
    </xf>
    <xf numFmtId="0" fontId="55" fillId="27" borderId="0" xfId="0" applyFont="1" applyFill="1" applyBorder="1" applyAlignment="1" applyProtection="1">
      <alignment horizontal="center" vertical="center"/>
      <protection hidden="1"/>
    </xf>
    <xf numFmtId="41" fontId="55" fillId="22" borderId="21" xfId="0" applyNumberFormat="1" applyFont="1" applyFill="1" applyBorder="1" applyAlignment="1" applyProtection="1">
      <alignment horizontal="left" vertical="center"/>
      <protection hidden="1"/>
    </xf>
    <xf numFmtId="0" fontId="55" fillId="22" borderId="0" xfId="688" applyFont="1" applyFill="1" applyBorder="1" applyAlignment="1" applyProtection="1">
      <alignment horizontal="center" vertical="center"/>
      <protection hidden="1"/>
    </xf>
    <xf numFmtId="0" fontId="79" fillId="22" borderId="0" xfId="694" applyFont="1" applyFill="1" applyBorder="1" applyAlignment="1" applyProtection="1">
      <alignment horizontal="center" vertical="center"/>
      <protection hidden="1"/>
    </xf>
    <xf numFmtId="0" fontId="55" fillId="27" borderId="0" xfId="692" applyFont="1" applyFill="1" applyBorder="1" applyAlignment="1" applyProtection="1">
      <alignment horizontal="center" vertical="center"/>
      <protection hidden="1"/>
    </xf>
    <xf numFmtId="0" fontId="55" fillId="27" borderId="0" xfId="682" applyFont="1" applyFill="1" applyBorder="1" applyAlignment="1" applyProtection="1">
      <alignment horizontal="center" vertical="center"/>
      <protection hidden="1"/>
    </xf>
    <xf numFmtId="0" fontId="132" fillId="27" borderId="0" xfId="682" applyFont="1" applyFill="1" applyBorder="1" applyAlignment="1" applyProtection="1">
      <alignment horizontal="center" vertical="center"/>
      <protection hidden="1"/>
    </xf>
    <xf numFmtId="43" fontId="57" fillId="22" borderId="0" xfId="688" applyNumberFormat="1" applyFont="1" applyFill="1" applyBorder="1" applyAlignment="1" applyProtection="1">
      <alignment horizontal="right" vertical="center"/>
      <protection hidden="1"/>
    </xf>
    <xf numFmtId="0" fontId="55" fillId="27" borderId="0" xfId="0" applyFont="1" applyFill="1" applyBorder="1" applyAlignment="1" applyProtection="1">
      <alignment horizontal="left"/>
      <protection locked="0" hidden="1"/>
    </xf>
    <xf numFmtId="0" fontId="55" fillId="27" borderId="0" xfId="0" applyFont="1" applyFill="1" applyBorder="1" applyAlignment="1" applyProtection="1">
      <alignment horizontal="right"/>
      <protection locked="0" hidden="1"/>
    </xf>
    <xf numFmtId="41" fontId="57" fillId="22" borderId="21" xfId="0" applyNumberFormat="1" applyFont="1" applyFill="1" applyBorder="1" applyAlignment="1" applyProtection="1">
      <alignment horizontal="right" vertical="center"/>
      <protection hidden="1"/>
    </xf>
    <xf numFmtId="0" fontId="52" fillId="22" borderId="19" xfId="0" applyFont="1" applyFill="1" applyBorder="1" applyAlignment="1" applyProtection="1">
      <alignment horizontal="left" vertical="center" shrinkToFit="1"/>
      <protection hidden="1"/>
    </xf>
    <xf numFmtId="0" fontId="52" fillId="22" borderId="21" xfId="0" applyFont="1" applyFill="1" applyBorder="1" applyAlignment="1" applyProtection="1">
      <alignment horizontal="left" vertical="center"/>
      <protection hidden="1"/>
    </xf>
    <xf numFmtId="0" fontId="52" fillId="22" borderId="20" xfId="0" applyFont="1" applyFill="1" applyBorder="1" applyAlignment="1" applyProtection="1">
      <alignment horizontal="left" vertical="center" shrinkToFit="1"/>
      <protection hidden="1"/>
    </xf>
    <xf numFmtId="0" fontId="52" fillId="22" borderId="22" xfId="0" applyFont="1" applyFill="1" applyBorder="1" applyAlignment="1" applyProtection="1">
      <alignment horizontal="left" vertical="center"/>
      <protection hidden="1"/>
    </xf>
    <xf numFmtId="178" fontId="52" fillId="22" borderId="0" xfId="689" quotePrefix="1" applyNumberFormat="1" applyFont="1" applyFill="1" applyBorder="1" applyAlignment="1" applyProtection="1">
      <alignment horizontal="center" vertical="center"/>
      <protection hidden="1"/>
    </xf>
    <xf numFmtId="49" fontId="52" fillId="27" borderId="10" xfId="691" applyNumberFormat="1" applyFont="1" applyFill="1" applyBorder="1" applyAlignment="1" applyProtection="1">
      <alignment horizontal="left" vertical="center" shrinkToFit="1"/>
      <protection hidden="1"/>
    </xf>
    <xf numFmtId="178" fontId="52" fillId="27" borderId="34" xfId="681" applyNumberFormat="1" applyFont="1" applyFill="1" applyBorder="1" applyAlignment="1" applyProtection="1">
      <alignment horizontal="center" vertical="center" shrinkToFit="1"/>
      <protection hidden="1"/>
    </xf>
    <xf numFmtId="49" fontId="52" fillId="27" borderId="0" xfId="691" applyNumberFormat="1" applyFont="1" applyFill="1" applyBorder="1" applyAlignment="1" applyProtection="1">
      <alignment horizontal="left" vertical="center" shrinkToFit="1"/>
      <protection hidden="1"/>
    </xf>
    <xf numFmtId="41" fontId="52" fillId="27" borderId="28" xfId="682" quotePrefix="1" applyNumberFormat="1" applyFont="1" applyFill="1" applyBorder="1" applyAlignment="1" applyProtection="1">
      <alignment horizontal="center" vertical="center"/>
      <protection hidden="1"/>
    </xf>
    <xf numFmtId="41" fontId="52" fillId="27" borderId="29" xfId="682" quotePrefix="1" applyNumberFormat="1" applyFont="1" applyFill="1" applyBorder="1" applyAlignment="1" applyProtection="1">
      <alignment horizontal="center" vertical="center"/>
      <protection hidden="1"/>
    </xf>
    <xf numFmtId="41" fontId="52" fillId="27" borderId="10" xfId="682" quotePrefix="1" applyNumberFormat="1" applyFont="1" applyFill="1" applyBorder="1" applyAlignment="1" applyProtection="1">
      <alignment horizontal="center" vertical="center"/>
      <protection hidden="1"/>
    </xf>
    <xf numFmtId="0" fontId="52" fillId="27" borderId="20" xfId="685" applyNumberFormat="1" applyFont="1" applyFill="1" applyBorder="1" applyAlignment="1" applyProtection="1">
      <alignment vertical="center" shrinkToFit="1"/>
      <protection hidden="1"/>
    </xf>
    <xf numFmtId="178" fontId="52" fillId="27" borderId="10" xfId="0" applyNumberFormat="1" applyFont="1" applyFill="1" applyBorder="1" applyAlignment="1" applyProtection="1">
      <alignment horizontal="center" vertical="center"/>
      <protection hidden="1"/>
    </xf>
    <xf numFmtId="0" fontId="61" fillId="27" borderId="19" xfId="685" applyNumberFormat="1" applyFont="1" applyFill="1" applyBorder="1" applyAlignment="1" applyProtection="1">
      <alignment vertical="center" shrinkToFit="1"/>
      <protection hidden="1"/>
    </xf>
    <xf numFmtId="0" fontId="63" fillId="27" borderId="19" xfId="685" applyNumberFormat="1" applyFont="1" applyFill="1" applyBorder="1" applyAlignment="1" applyProtection="1">
      <alignment vertical="center" shrinkToFit="1"/>
      <protection hidden="1"/>
    </xf>
    <xf numFmtId="0" fontId="55" fillId="27" borderId="19" xfId="685" applyNumberFormat="1" applyFont="1" applyFill="1" applyBorder="1" applyAlignment="1" applyProtection="1">
      <alignment vertical="center" shrinkToFit="1"/>
      <protection hidden="1"/>
    </xf>
    <xf numFmtId="178" fontId="55" fillId="27" borderId="0" xfId="0" applyNumberFormat="1" applyFont="1" applyFill="1" applyBorder="1" applyAlignment="1" applyProtection="1">
      <alignment horizontal="center" vertical="center"/>
      <protection hidden="1"/>
    </xf>
    <xf numFmtId="0" fontId="52" fillId="27" borderId="19" xfId="685" applyNumberFormat="1" applyFont="1" applyFill="1" applyBorder="1" applyAlignment="1" applyProtection="1">
      <alignment vertical="center" shrinkToFit="1"/>
      <protection hidden="1"/>
    </xf>
    <xf numFmtId="178" fontId="52" fillId="27" borderId="0" xfId="0" applyNumberFormat="1" applyFont="1" applyFill="1" applyBorder="1" applyAlignment="1" applyProtection="1">
      <alignment horizontal="center" vertical="center"/>
      <protection hidden="1"/>
    </xf>
    <xf numFmtId="178" fontId="52" fillId="27" borderId="0" xfId="692" applyNumberFormat="1" applyFont="1" applyFill="1" applyBorder="1" applyAlignment="1" applyProtection="1">
      <alignment horizontal="center" vertical="center"/>
      <protection hidden="1"/>
    </xf>
    <xf numFmtId="0" fontId="52" fillId="27" borderId="19" xfId="685" applyNumberFormat="1" applyFont="1" applyFill="1" applyBorder="1" applyAlignment="1" applyProtection="1">
      <alignment horizontal="left" vertical="center" shrinkToFit="1"/>
      <protection hidden="1"/>
    </xf>
    <xf numFmtId="178" fontId="52" fillId="27" borderId="10" xfId="692" applyNumberFormat="1" applyFont="1" applyFill="1" applyBorder="1" applyAlignment="1" applyProtection="1">
      <alignment horizontal="center" vertical="center"/>
      <protection hidden="1"/>
    </xf>
    <xf numFmtId="0" fontId="52" fillId="27" borderId="20" xfId="685" applyNumberFormat="1" applyFont="1" applyFill="1" applyBorder="1" applyAlignment="1" applyProtection="1">
      <alignment horizontal="left" vertical="center" shrinkToFit="1"/>
      <protection hidden="1"/>
    </xf>
    <xf numFmtId="0" fontId="52" fillId="27" borderId="19" xfId="685" applyNumberFormat="1" applyFont="1" applyFill="1" applyBorder="1" applyAlignment="1" applyProtection="1">
      <alignment vertical="center"/>
      <protection hidden="1"/>
    </xf>
    <xf numFmtId="0" fontId="52" fillId="27" borderId="20" xfId="685" applyNumberFormat="1" applyFont="1" applyFill="1" applyBorder="1" applyAlignment="1" applyProtection="1">
      <alignment vertical="center"/>
      <protection hidden="1"/>
    </xf>
    <xf numFmtId="178" fontId="55" fillId="27" borderId="0" xfId="692" applyNumberFormat="1" applyFont="1" applyFill="1" applyBorder="1" applyAlignment="1" applyProtection="1">
      <alignment horizontal="center" vertical="center"/>
      <protection hidden="1"/>
    </xf>
    <xf numFmtId="0" fontId="55" fillId="27" borderId="19" xfId="685" applyNumberFormat="1" applyFont="1" applyFill="1" applyBorder="1" applyAlignment="1" applyProtection="1">
      <alignment horizontal="left" vertical="center" shrinkToFit="1"/>
      <protection hidden="1"/>
    </xf>
    <xf numFmtId="178" fontId="52" fillId="27" borderId="0" xfId="689" applyNumberFormat="1" applyFont="1" applyFill="1" applyBorder="1" applyAlignment="1" applyProtection="1">
      <alignment horizontal="center" vertical="center"/>
      <protection hidden="1"/>
    </xf>
    <xf numFmtId="178" fontId="52" fillId="27" borderId="19" xfId="689" applyNumberFormat="1" applyFont="1" applyFill="1" applyBorder="1" applyAlignment="1" applyProtection="1">
      <alignment horizontal="center" vertical="center"/>
      <protection hidden="1"/>
    </xf>
    <xf numFmtId="0" fontId="52" fillId="27" borderId="0" xfId="689" applyFont="1" applyFill="1" applyBorder="1" applyAlignment="1" applyProtection="1">
      <alignment horizontal="center" vertical="center"/>
      <protection hidden="1"/>
    </xf>
    <xf numFmtId="0" fontId="52" fillId="27" borderId="21" xfId="689" applyFont="1" applyFill="1" applyBorder="1" applyAlignment="1" applyProtection="1">
      <alignment horizontal="left" vertical="center" indent="1"/>
      <protection hidden="1"/>
    </xf>
    <xf numFmtId="0" fontId="64" fillId="27" borderId="0" xfId="689" applyFont="1" applyFill="1" applyBorder="1" applyAlignment="1" applyProtection="1">
      <alignment horizontal="center" vertical="center"/>
      <protection hidden="1"/>
    </xf>
    <xf numFmtId="178" fontId="55" fillId="27" borderId="19" xfId="689" applyNumberFormat="1" applyFont="1" applyFill="1" applyBorder="1" applyAlignment="1" applyProtection="1">
      <alignment horizontal="center" vertical="center"/>
      <protection hidden="1"/>
    </xf>
    <xf numFmtId="0" fontId="55" fillId="27" borderId="0" xfId="689" applyFont="1" applyFill="1" applyBorder="1" applyAlignment="1" applyProtection="1">
      <alignment horizontal="center" vertical="center"/>
      <protection hidden="1"/>
    </xf>
    <xf numFmtId="178" fontId="52" fillId="22" borderId="19" xfId="0" applyNumberFormat="1" applyFont="1" applyFill="1" applyBorder="1" applyAlignment="1" applyProtection="1">
      <alignment horizontal="center" vertical="center" wrapText="1"/>
      <protection hidden="1"/>
    </xf>
    <xf numFmtId="178" fontId="52" fillId="22" borderId="20" xfId="0" applyNumberFormat="1" applyFont="1" applyFill="1" applyBorder="1" applyAlignment="1" applyProtection="1">
      <alignment horizontal="center" vertical="center" wrapText="1"/>
      <protection hidden="1"/>
    </xf>
    <xf numFmtId="0" fontId="127" fillId="27" borderId="19" xfId="0" applyNumberFormat="1" applyFont="1" applyFill="1" applyBorder="1" applyAlignment="1" applyProtection="1">
      <alignment horizontal="center" vertical="center"/>
      <protection hidden="1"/>
    </xf>
    <xf numFmtId="0" fontId="132" fillId="27" borderId="20" xfId="0" applyNumberFormat="1" applyFont="1" applyFill="1" applyBorder="1" applyAlignment="1" applyProtection="1">
      <alignment horizontal="center" vertical="center"/>
      <protection hidden="1"/>
    </xf>
    <xf numFmtId="178" fontId="52" fillId="0" borderId="0" xfId="0" applyNumberFormat="1" applyFont="1" applyFill="1" applyBorder="1" applyAlignment="1" applyProtection="1">
      <alignment horizontal="center" vertical="center"/>
      <protection hidden="1"/>
    </xf>
    <xf numFmtId="0" fontId="52" fillId="0" borderId="19" xfId="685" applyNumberFormat="1" applyFont="1" applyFill="1" applyBorder="1" applyAlignment="1" applyProtection="1">
      <alignment vertical="center" shrinkToFit="1"/>
      <protection hidden="1"/>
    </xf>
    <xf numFmtId="41" fontId="52" fillId="27" borderId="0" xfId="682" quotePrefix="1" applyNumberFormat="1" applyFont="1" applyFill="1" applyBorder="1" applyAlignment="1" applyProtection="1">
      <alignment horizontal="center" vertical="center"/>
      <protection hidden="1"/>
    </xf>
    <xf numFmtId="0" fontId="54" fillId="27" borderId="0" xfId="0" applyFont="1" applyFill="1" applyBorder="1" applyAlignment="1" applyProtection="1">
      <alignment horizontal="center" vertical="center"/>
      <protection hidden="1"/>
    </xf>
    <xf numFmtId="0" fontId="52" fillId="27" borderId="0" xfId="0" applyFont="1" applyFill="1" applyBorder="1" applyAlignment="1" applyProtection="1">
      <alignment horizontal="right" vertical="center"/>
      <protection hidden="1"/>
    </xf>
    <xf numFmtId="0" fontId="53" fillId="27" borderId="0" xfId="0" applyFont="1" applyFill="1" applyBorder="1" applyAlignment="1" applyProtection="1">
      <alignment horizontal="center" vertical="center"/>
      <protection hidden="1"/>
    </xf>
    <xf numFmtId="0" fontId="53" fillId="27" borderId="0" xfId="692" applyFont="1" applyFill="1" applyBorder="1" applyAlignment="1" applyProtection="1">
      <alignment horizontal="center" vertical="center"/>
      <protection hidden="1"/>
    </xf>
    <xf numFmtId="0" fontId="54" fillId="27" borderId="0" xfId="692" applyFont="1" applyFill="1" applyBorder="1" applyAlignment="1" applyProtection="1">
      <alignment horizontal="center" vertical="center"/>
      <protection hidden="1"/>
    </xf>
    <xf numFmtId="0" fontId="0" fillId="27" borderId="0" xfId="0" applyFill="1" applyAlignment="1" applyProtection="1">
      <alignment horizontal="center" vertical="center"/>
      <protection hidden="1"/>
    </xf>
    <xf numFmtId="0" fontId="52" fillId="27" borderId="0" xfId="0" applyFont="1" applyFill="1" applyBorder="1" applyAlignment="1" applyProtection="1">
      <alignment horizontal="center" vertical="center"/>
      <protection hidden="1"/>
    </xf>
    <xf numFmtId="0" fontId="52" fillId="27" borderId="23" xfId="0" applyFont="1" applyFill="1" applyBorder="1" applyAlignment="1" applyProtection="1">
      <alignment horizontal="center" vertical="center"/>
      <protection hidden="1"/>
    </xf>
    <xf numFmtId="0" fontId="57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52" fillId="27" borderId="19" xfId="0" quotePrefix="1" applyFont="1" applyFill="1" applyBorder="1" applyAlignment="1" applyProtection="1">
      <alignment horizontal="center" vertical="center"/>
      <protection hidden="1"/>
    </xf>
    <xf numFmtId="188" fontId="52" fillId="27" borderId="0" xfId="0" applyNumberFormat="1" applyFont="1" applyFill="1" applyBorder="1" applyAlignment="1" applyProtection="1">
      <alignment horizontal="right" vertical="center"/>
      <protection hidden="1"/>
    </xf>
    <xf numFmtId="41" fontId="52" fillId="27" borderId="0" xfId="0" applyNumberFormat="1" applyFont="1" applyFill="1" applyBorder="1" applyAlignment="1" applyProtection="1">
      <alignment horizontal="right" vertical="center"/>
      <protection hidden="1"/>
    </xf>
    <xf numFmtId="188" fontId="52" fillId="27" borderId="10" xfId="0" applyNumberFormat="1" applyFont="1" applyFill="1" applyBorder="1" applyAlignment="1" applyProtection="1">
      <alignment horizontal="right" vertical="center"/>
      <protection hidden="1"/>
    </xf>
    <xf numFmtId="178" fontId="55" fillId="22" borderId="0" xfId="0" applyNumberFormat="1" applyFont="1" applyFill="1" applyBorder="1" applyAlignment="1" applyProtection="1">
      <alignment horizontal="center"/>
      <protection hidden="1"/>
    </xf>
    <xf numFmtId="0" fontId="55" fillId="27" borderId="0" xfId="0" applyFont="1" applyFill="1" applyBorder="1" applyAlignment="1" applyProtection="1">
      <alignment horizontal="left"/>
      <protection hidden="1"/>
    </xf>
    <xf numFmtId="0" fontId="55" fillId="22" borderId="0" xfId="0" applyNumberFormat="1" applyFont="1" applyFill="1" applyBorder="1" applyAlignment="1" applyProtection="1">
      <alignment horizontal="left"/>
      <protection hidden="1"/>
    </xf>
    <xf numFmtId="0" fontId="55" fillId="22" borderId="0" xfId="688" applyFont="1" applyFill="1" applyBorder="1" applyAlignment="1" applyProtection="1">
      <alignment horizontal="left"/>
      <protection hidden="1"/>
    </xf>
    <xf numFmtId="0" fontId="55" fillId="22" borderId="0" xfId="688" applyFont="1" applyFill="1" applyBorder="1" applyAlignment="1" applyProtection="1">
      <alignment horizontal="center"/>
      <protection hidden="1"/>
    </xf>
    <xf numFmtId="0" fontId="55" fillId="22" borderId="0" xfId="0" applyFont="1" applyFill="1" applyBorder="1" applyAlignment="1" applyProtection="1">
      <protection hidden="1"/>
    </xf>
    <xf numFmtId="0" fontId="55" fillId="27" borderId="0" xfId="692" applyFont="1" applyFill="1" applyBorder="1" applyAlignment="1" applyProtection="1">
      <alignment horizontal="left"/>
      <protection hidden="1"/>
    </xf>
    <xf numFmtId="0" fontId="0" fillId="27" borderId="0" xfId="0" applyFill="1" applyAlignment="1" applyProtection="1">
      <alignment horizontal="left" vertical="center"/>
      <protection hidden="1"/>
    </xf>
    <xf numFmtId="0" fontId="52" fillId="27" borderId="10" xfId="0" applyFont="1" applyFill="1" applyBorder="1" applyAlignment="1" applyProtection="1">
      <alignment horizontal="right" vertical="center"/>
      <protection hidden="1"/>
    </xf>
    <xf numFmtId="0" fontId="55" fillId="27" borderId="0" xfId="0" applyFont="1" applyFill="1" applyBorder="1" applyAlignment="1" applyProtection="1">
      <alignment horizontal="center" vertical="center" wrapText="1"/>
      <protection hidden="1"/>
    </xf>
    <xf numFmtId="0" fontId="55" fillId="27" borderId="19" xfId="0" applyFont="1" applyFill="1" applyBorder="1" applyAlignment="1" applyProtection="1">
      <alignment horizontal="center" vertical="center"/>
      <protection hidden="1"/>
    </xf>
    <xf numFmtId="0" fontId="55" fillId="27" borderId="19" xfId="0" applyFont="1" applyFill="1" applyBorder="1" applyAlignment="1" applyProtection="1">
      <alignment horizontal="left" vertical="center" shrinkToFit="1"/>
      <protection hidden="1"/>
    </xf>
    <xf numFmtId="178" fontId="55" fillId="27" borderId="10" xfId="0" applyNumberFormat="1" applyFont="1" applyFill="1" applyBorder="1" applyAlignment="1" applyProtection="1">
      <alignment horizontal="center" vertical="center"/>
      <protection hidden="1"/>
    </xf>
    <xf numFmtId="0" fontId="55" fillId="27" borderId="20" xfId="0" applyFont="1" applyFill="1" applyBorder="1" applyAlignment="1" applyProtection="1">
      <alignment horizontal="left" vertical="center" shrinkToFit="1"/>
      <protection hidden="1"/>
    </xf>
    <xf numFmtId="0" fontId="56" fillId="27" borderId="0" xfId="0" applyFont="1" applyFill="1" applyBorder="1" applyAlignment="1" applyProtection="1">
      <alignment horizontal="left"/>
      <protection hidden="1"/>
    </xf>
    <xf numFmtId="181" fontId="52" fillId="27" borderId="0" xfId="0" applyNumberFormat="1" applyFont="1" applyFill="1" applyAlignment="1" applyProtection="1">
      <alignment horizontal="center" vertical="center"/>
      <protection hidden="1"/>
    </xf>
    <xf numFmtId="0" fontId="83" fillId="27" borderId="0" xfId="579" applyFont="1" applyFill="1" applyAlignment="1" applyProtection="1">
      <alignment vertical="center" wrapText="1" shrinkToFit="1"/>
      <protection hidden="1"/>
    </xf>
    <xf numFmtId="181" fontId="0" fillId="27" borderId="0" xfId="0" applyNumberFormat="1" applyFill="1" applyAlignment="1" applyProtection="1">
      <alignment horizontal="center" vertical="center"/>
      <protection hidden="1"/>
    </xf>
    <xf numFmtId="178" fontId="55" fillId="27" borderId="0" xfId="0" applyNumberFormat="1" applyFont="1" applyFill="1" applyBorder="1" applyAlignment="1" applyProtection="1">
      <alignment horizontal="left"/>
      <protection locked="0" hidden="1"/>
    </xf>
    <xf numFmtId="0" fontId="55" fillId="27" borderId="0" xfId="0" applyNumberFormat="1" applyFont="1" applyFill="1" applyBorder="1" applyAlignment="1" applyProtection="1">
      <alignment horizontal="right"/>
      <protection locked="0" hidden="1"/>
    </xf>
    <xf numFmtId="0" fontId="55" fillId="27" borderId="0" xfId="0" applyFont="1" applyFill="1" applyAlignment="1" applyProtection="1">
      <alignment horizontal="left"/>
      <protection locked="0" hidden="1"/>
    </xf>
    <xf numFmtId="181" fontId="55" fillId="27" borderId="0" xfId="0" applyNumberFormat="1" applyFont="1" applyFill="1" applyBorder="1" applyAlignment="1" applyProtection="1">
      <alignment horizontal="right"/>
      <protection locked="0" hidden="1"/>
    </xf>
    <xf numFmtId="0" fontId="56" fillId="27" borderId="0" xfId="0" applyFont="1" applyFill="1" applyBorder="1" applyAlignment="1" applyProtection="1">
      <alignment horizontal="left"/>
      <protection locked="0" hidden="1"/>
    </xf>
    <xf numFmtId="178" fontId="56" fillId="27" borderId="0" xfId="0" applyNumberFormat="1" applyFont="1" applyFill="1" applyBorder="1" applyAlignment="1" applyProtection="1">
      <alignment horizontal="left"/>
      <protection locked="0" hidden="1"/>
    </xf>
    <xf numFmtId="0" fontId="56" fillId="27" borderId="0" xfId="0" applyFont="1" applyFill="1" applyBorder="1" applyAlignment="1" applyProtection="1">
      <alignment horizontal="right"/>
      <protection locked="0" hidden="1"/>
    </xf>
    <xf numFmtId="181" fontId="56" fillId="27" borderId="0" xfId="0" applyNumberFormat="1" applyFont="1" applyFill="1" applyBorder="1" applyAlignment="1" applyProtection="1">
      <alignment horizontal="left"/>
      <protection locked="0" hidden="1"/>
    </xf>
    <xf numFmtId="0" fontId="52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64" fillId="27" borderId="0" xfId="0" applyNumberFormat="1" applyFont="1" applyFill="1" applyBorder="1" applyAlignment="1" applyProtection="1">
      <alignment horizontal="right" vertical="center"/>
      <protection hidden="1"/>
    </xf>
    <xf numFmtId="41" fontId="52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64" fillId="27" borderId="19" xfId="0" applyNumberFormat="1" applyFont="1" applyFill="1" applyBorder="1" applyAlignment="1" applyProtection="1">
      <alignment horizontal="right" vertical="center"/>
      <protection hidden="1"/>
    </xf>
    <xf numFmtId="41" fontId="52" fillId="27" borderId="0" xfId="0" applyNumberFormat="1" applyFont="1" applyFill="1" applyBorder="1" applyAlignment="1" applyProtection="1">
      <alignment horizontal="left" vertical="center" shrinkToFit="1"/>
      <protection hidden="1"/>
    </xf>
    <xf numFmtId="41" fontId="52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31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131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131" fillId="27" borderId="0" xfId="0" applyNumberFormat="1" applyFont="1" applyFill="1" applyBorder="1" applyAlignment="1" applyProtection="1">
      <alignment horizontal="left" vertical="center" shrinkToFit="1"/>
      <protection hidden="1"/>
    </xf>
    <xf numFmtId="41" fontId="131" fillId="27" borderId="0" xfId="0" applyNumberFormat="1" applyFont="1" applyFill="1" applyBorder="1" applyAlignment="1" applyProtection="1">
      <alignment horizontal="center" vertical="center" shrinkToFit="1"/>
      <protection hidden="1"/>
    </xf>
    <xf numFmtId="41" fontId="65" fillId="27" borderId="0" xfId="0" applyNumberFormat="1" applyFont="1" applyFill="1" applyBorder="1" applyAlignment="1" applyProtection="1">
      <alignment horizontal="right" vertical="center"/>
      <protection hidden="1"/>
    </xf>
    <xf numFmtId="0" fontId="55" fillId="27" borderId="19" xfId="0" applyNumberFormat="1" applyFont="1" applyFill="1" applyBorder="1" applyAlignment="1" applyProtection="1">
      <alignment horizontal="center" vertical="center" shrinkToFit="1"/>
      <protection hidden="1"/>
    </xf>
    <xf numFmtId="0" fontId="55" fillId="27" borderId="20" xfId="0" applyNumberFormat="1" applyFont="1" applyFill="1" applyBorder="1" applyAlignment="1" applyProtection="1">
      <alignment horizontal="center" vertical="center" shrinkToFit="1"/>
      <protection hidden="1"/>
    </xf>
    <xf numFmtId="41" fontId="52" fillId="27" borderId="20" xfId="0" applyNumberFormat="1" applyFont="1" applyFill="1" applyBorder="1" applyAlignment="1" applyProtection="1">
      <alignment horizontal="center" vertical="center" shrinkToFit="1"/>
      <protection hidden="1"/>
    </xf>
    <xf numFmtId="41" fontId="52" fillId="27" borderId="10" xfId="0" applyNumberFormat="1" applyFont="1" applyFill="1" applyBorder="1" applyAlignment="1" applyProtection="1">
      <alignment horizontal="left" vertical="center" shrinkToFit="1"/>
      <protection hidden="1"/>
    </xf>
    <xf numFmtId="41" fontId="52" fillId="27" borderId="0" xfId="0" applyNumberFormat="1" applyFont="1" applyFill="1" applyAlignment="1" applyProtection="1">
      <alignment horizontal="center" vertical="center"/>
      <protection hidden="1"/>
    </xf>
    <xf numFmtId="185" fontId="52" fillId="27" borderId="0" xfId="0" applyNumberFormat="1" applyFont="1" applyFill="1" applyBorder="1" applyAlignment="1" applyProtection="1">
      <alignment horizontal="right" vertical="center" shrinkToFit="1"/>
      <protection hidden="1"/>
    </xf>
    <xf numFmtId="189" fontId="52" fillId="27" borderId="0" xfId="0" applyNumberFormat="1" applyFont="1" applyFill="1" applyBorder="1" applyAlignment="1" applyProtection="1">
      <alignment horizontal="center" vertical="center"/>
      <protection hidden="1"/>
    </xf>
    <xf numFmtId="43" fontId="52" fillId="27" borderId="0" xfId="0" applyNumberFormat="1" applyFont="1" applyFill="1" applyAlignment="1" applyProtection="1">
      <alignment horizontal="center" vertical="center"/>
      <protection hidden="1"/>
    </xf>
    <xf numFmtId="185" fontId="52" fillId="27" borderId="0" xfId="0" applyNumberFormat="1" applyFont="1" applyFill="1" applyBorder="1" applyAlignment="1" applyProtection="1">
      <alignment horizontal="center" vertical="center"/>
      <protection hidden="1"/>
    </xf>
    <xf numFmtId="41" fontId="135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36" fillId="27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64" fillId="27" borderId="0" xfId="0" applyNumberFormat="1" applyFont="1" applyFill="1" applyBorder="1" applyAlignment="1" applyProtection="1">
      <alignment horizontal="right" vertical="center"/>
      <protection locked="0" hidden="1"/>
    </xf>
    <xf numFmtId="210" fontId="64" fillId="27" borderId="0" xfId="0" applyNumberFormat="1" applyFont="1" applyFill="1" applyBorder="1" applyAlignment="1" applyProtection="1">
      <alignment horizontal="right" vertical="center"/>
      <protection locked="0" hidden="1"/>
    </xf>
    <xf numFmtId="0" fontId="55" fillId="27" borderId="23" xfId="0" applyFont="1" applyFill="1" applyBorder="1" applyAlignment="1" applyProtection="1">
      <alignment horizontal="left"/>
      <protection locked="0" hidden="1"/>
    </xf>
    <xf numFmtId="0" fontId="55" fillId="27" borderId="23" xfId="0" applyFont="1" applyFill="1" applyBorder="1" applyAlignment="1" applyProtection="1">
      <alignment horizontal="right"/>
      <protection locked="0" hidden="1"/>
    </xf>
    <xf numFmtId="0" fontId="52" fillId="27" borderId="0" xfId="697" applyFont="1" applyFill="1" applyAlignment="1" applyProtection="1">
      <alignment horizontal="center" vertical="center"/>
      <protection hidden="1"/>
    </xf>
    <xf numFmtId="0" fontId="52" fillId="27" borderId="0" xfId="697" applyFont="1" applyFill="1" applyBorder="1" applyAlignment="1" applyProtection="1">
      <alignment horizontal="center" vertical="center"/>
      <protection hidden="1"/>
    </xf>
    <xf numFmtId="0" fontId="53" fillId="27" borderId="0" xfId="697" applyFont="1" applyFill="1" applyBorder="1" applyAlignment="1" applyProtection="1">
      <alignment horizontal="center" vertical="center"/>
      <protection hidden="1"/>
    </xf>
    <xf numFmtId="0" fontId="54" fillId="27" borderId="0" xfId="697" applyFont="1" applyFill="1" applyBorder="1" applyAlignment="1" applyProtection="1">
      <alignment horizontal="center" vertical="center"/>
      <protection hidden="1"/>
    </xf>
    <xf numFmtId="0" fontId="52" fillId="27" borderId="0" xfId="697" applyFont="1" applyFill="1" applyBorder="1" applyAlignment="1" applyProtection="1">
      <alignment horizontal="left" vertical="center"/>
      <protection hidden="1"/>
    </xf>
    <xf numFmtId="0" fontId="52" fillId="27" borderId="0" xfId="697" applyFont="1" applyFill="1" applyBorder="1" applyAlignment="1" applyProtection="1">
      <alignment horizontal="right" vertical="center"/>
      <protection hidden="1"/>
    </xf>
    <xf numFmtId="0" fontId="52" fillId="27" borderId="23" xfId="697" applyFont="1" applyFill="1" applyBorder="1" applyAlignment="1" applyProtection="1">
      <alignment horizontal="center" vertical="center"/>
      <protection hidden="1"/>
    </xf>
    <xf numFmtId="41" fontId="57" fillId="27" borderId="0" xfId="697" applyNumberFormat="1" applyFont="1" applyFill="1" applyBorder="1" applyAlignment="1" applyProtection="1">
      <alignment horizontal="center" vertical="center"/>
      <protection hidden="1"/>
    </xf>
    <xf numFmtId="41" fontId="52" fillId="27" borderId="0" xfId="697" applyNumberFormat="1" applyFont="1" applyFill="1" applyBorder="1" applyAlignment="1" applyProtection="1">
      <alignment horizontal="center" vertical="center"/>
      <protection hidden="1"/>
    </xf>
    <xf numFmtId="41" fontId="131" fillId="27" borderId="0" xfId="0" applyNumberFormat="1" applyFont="1" applyFill="1" applyBorder="1" applyAlignment="1" applyProtection="1">
      <alignment horizontal="right" vertical="center"/>
      <protection hidden="1"/>
    </xf>
    <xf numFmtId="41" fontId="127" fillId="27" borderId="0" xfId="0" applyNumberFormat="1" applyFont="1" applyFill="1" applyBorder="1" applyAlignment="1" applyProtection="1">
      <alignment horizontal="center" vertical="center"/>
      <protection hidden="1"/>
    </xf>
    <xf numFmtId="41" fontId="127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127" fillId="27" borderId="0" xfId="0" applyNumberFormat="1" applyFont="1" applyFill="1" applyBorder="1" applyAlignment="1" applyProtection="1">
      <alignment horizontal="right" vertical="center"/>
      <protection hidden="1"/>
    </xf>
    <xf numFmtId="41" fontId="132" fillId="27" borderId="0" xfId="0" applyNumberFormat="1" applyFont="1" applyFill="1" applyBorder="1" applyAlignment="1" applyProtection="1">
      <alignment horizontal="center" vertical="center"/>
      <protection hidden="1"/>
    </xf>
    <xf numFmtId="0" fontId="127" fillId="27" borderId="19" xfId="0" applyNumberFormat="1" applyFont="1" applyFill="1" applyBorder="1" applyAlignment="1" applyProtection="1">
      <alignment horizontal="left" vertical="center" shrinkToFit="1"/>
      <protection hidden="1"/>
    </xf>
    <xf numFmtId="0" fontId="132" fillId="27" borderId="19" xfId="0" applyNumberFormat="1" applyFont="1" applyFill="1" applyBorder="1" applyAlignment="1" applyProtection="1">
      <alignment horizontal="left" vertical="center" shrinkToFit="1"/>
      <protection hidden="1"/>
    </xf>
    <xf numFmtId="41" fontId="64" fillId="27" borderId="0" xfId="697" applyNumberFormat="1" applyFont="1" applyFill="1" applyBorder="1" applyAlignment="1" applyProtection="1">
      <alignment horizontal="center" vertical="center"/>
      <protection hidden="1"/>
    </xf>
    <xf numFmtId="41" fontId="55" fillId="27" borderId="0" xfId="697" applyNumberFormat="1" applyFont="1" applyFill="1" applyBorder="1" applyAlignment="1" applyProtection="1">
      <alignment horizontal="center" vertical="center"/>
      <protection hidden="1"/>
    </xf>
    <xf numFmtId="41" fontId="132" fillId="27" borderId="10" xfId="0" applyNumberFormat="1" applyFont="1" applyFill="1" applyBorder="1" applyAlignment="1" applyProtection="1">
      <alignment horizontal="center" vertical="center"/>
      <protection hidden="1"/>
    </xf>
    <xf numFmtId="0" fontId="127" fillId="27" borderId="20" xfId="0" applyNumberFormat="1" applyFont="1" applyFill="1" applyBorder="1" applyAlignment="1" applyProtection="1">
      <alignment horizontal="left" vertical="center" shrinkToFit="1"/>
      <protection hidden="1"/>
    </xf>
    <xf numFmtId="41" fontId="52" fillId="27" borderId="10" xfId="697" applyNumberFormat="1" applyFont="1" applyFill="1" applyBorder="1" applyAlignment="1" applyProtection="1">
      <alignment horizontal="center" vertical="center"/>
      <protection hidden="1"/>
    </xf>
    <xf numFmtId="0" fontId="55" fillId="27" borderId="0" xfId="697" applyFont="1" applyFill="1" applyBorder="1" applyAlignment="1" applyProtection="1">
      <alignment horizontal="left"/>
      <protection hidden="1"/>
    </xf>
    <xf numFmtId="178" fontId="52" fillId="27" borderId="0" xfId="697" applyNumberFormat="1" applyFont="1" applyFill="1" applyAlignment="1" applyProtection="1">
      <alignment horizontal="center" vertical="center"/>
      <protection hidden="1"/>
    </xf>
    <xf numFmtId="178" fontId="52" fillId="27" borderId="0" xfId="697" applyNumberFormat="1" applyFont="1" applyFill="1" applyBorder="1" applyAlignment="1" applyProtection="1">
      <alignment horizontal="center" vertical="center"/>
      <protection hidden="1"/>
    </xf>
    <xf numFmtId="3" fontId="52" fillId="27" borderId="0" xfId="697" applyNumberFormat="1" applyFont="1" applyFill="1" applyAlignment="1" applyProtection="1">
      <alignment horizontal="center" vertical="center"/>
      <protection hidden="1"/>
    </xf>
    <xf numFmtId="188" fontId="52" fillId="27" borderId="0" xfId="697" applyNumberFormat="1" applyFont="1" applyFill="1" applyAlignment="1" applyProtection="1">
      <alignment horizontal="center" vertical="center"/>
      <protection hidden="1"/>
    </xf>
    <xf numFmtId="43" fontId="52" fillId="27" borderId="0" xfId="697" applyNumberFormat="1" applyFont="1" applyFill="1" applyAlignment="1" applyProtection="1">
      <alignment horizontal="center" vertical="center"/>
      <protection hidden="1"/>
    </xf>
    <xf numFmtId="0" fontId="19" fillId="27" borderId="0" xfId="697" applyFill="1" applyBorder="1" applyAlignment="1" applyProtection="1">
      <alignment horizontal="center" vertical="center"/>
      <protection hidden="1"/>
    </xf>
    <xf numFmtId="0" fontId="19" fillId="27" borderId="0" xfId="697" applyFill="1" applyAlignment="1" applyProtection="1">
      <alignment horizontal="center" vertical="center"/>
      <protection hidden="1"/>
    </xf>
    <xf numFmtId="0" fontId="58" fillId="27" borderId="0" xfId="697" applyFont="1" applyFill="1" applyAlignment="1" applyProtection="1">
      <alignment horizontal="center" vertical="center"/>
      <protection hidden="1"/>
    </xf>
    <xf numFmtId="0" fontId="52" fillId="27" borderId="0" xfId="0" applyFont="1" applyFill="1" applyBorder="1" applyAlignment="1" applyProtection="1">
      <alignment horizontal="right" vertical="center"/>
      <protection hidden="1"/>
    </xf>
    <xf numFmtId="1" fontId="52" fillId="22" borderId="19" xfId="0" quotePrefix="1" applyNumberFormat="1" applyFont="1" applyFill="1" applyBorder="1" applyAlignment="1" applyProtection="1">
      <alignment horizontal="center" vertical="center"/>
      <protection hidden="1"/>
    </xf>
    <xf numFmtId="1" fontId="57" fillId="22" borderId="19" xfId="0" quotePrefix="1" applyNumberFormat="1" applyFont="1" applyFill="1" applyBorder="1" applyAlignment="1" applyProtection="1">
      <alignment horizontal="center" vertical="center"/>
      <protection hidden="1"/>
    </xf>
    <xf numFmtId="41" fontId="127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132" fillId="27" borderId="23" xfId="697" applyFont="1" applyFill="1" applyBorder="1" applyAlignment="1" applyProtection="1">
      <alignment horizontal="left"/>
      <protection locked="0" hidden="1"/>
    </xf>
    <xf numFmtId="178" fontId="132" fillId="27" borderId="23" xfId="697" applyNumberFormat="1" applyFont="1" applyFill="1" applyBorder="1" applyAlignment="1" applyProtection="1">
      <alignment horizontal="left"/>
      <protection locked="0" hidden="1"/>
    </xf>
    <xf numFmtId="0" fontId="132" fillId="27" borderId="23" xfId="0" applyFont="1" applyFill="1" applyBorder="1" applyAlignment="1" applyProtection="1">
      <alignment horizontal="right"/>
      <protection locked="0" hidden="1"/>
    </xf>
    <xf numFmtId="3" fontId="132" fillId="27" borderId="23" xfId="697" applyNumberFormat="1" applyFont="1" applyFill="1" applyBorder="1" applyAlignment="1" applyProtection="1">
      <alignment horizontal="left"/>
      <protection locked="0" hidden="1"/>
    </xf>
    <xf numFmtId="41" fontId="52" fillId="27" borderId="0" xfId="696" applyNumberFormat="1" applyFont="1" applyFill="1" applyBorder="1" applyAlignment="1" applyProtection="1">
      <alignment horizontal="right" vertical="center"/>
      <protection locked="0" hidden="1"/>
    </xf>
    <xf numFmtId="41" fontId="52" fillId="27" borderId="10" xfId="696" applyNumberFormat="1" applyFont="1" applyFill="1" applyBorder="1" applyAlignment="1" applyProtection="1">
      <alignment horizontal="right" vertical="center"/>
      <protection locked="0" hidden="1"/>
    </xf>
    <xf numFmtId="0" fontId="55" fillId="27" borderId="0" xfId="692" applyFont="1" applyFill="1" applyBorder="1" applyAlignment="1" applyProtection="1">
      <alignment horizontal="left"/>
      <protection locked="0" hidden="1"/>
    </xf>
    <xf numFmtId="178" fontId="55" fillId="27" borderId="0" xfId="692" applyNumberFormat="1" applyFont="1" applyFill="1" applyBorder="1" applyAlignment="1" applyProtection="1">
      <alignment horizontal="left"/>
      <protection locked="0" hidden="1"/>
    </xf>
    <xf numFmtId="178" fontId="55" fillId="27" borderId="0" xfId="692" applyNumberFormat="1" applyFont="1" applyFill="1" applyBorder="1" applyAlignment="1" applyProtection="1">
      <alignment horizontal="right"/>
      <protection locked="0" hidden="1"/>
    </xf>
    <xf numFmtId="3" fontId="55" fillId="27" borderId="0" xfId="692" applyNumberFormat="1" applyFont="1" applyFill="1" applyBorder="1" applyAlignment="1" applyProtection="1">
      <alignment horizontal="left"/>
      <protection locked="0" hidden="1"/>
    </xf>
    <xf numFmtId="0" fontId="55" fillId="27" borderId="0" xfId="692" applyFont="1" applyFill="1" applyAlignment="1" applyProtection="1">
      <alignment horizontal="left"/>
      <protection locked="0" hidden="1"/>
    </xf>
    <xf numFmtId="0" fontId="55" fillId="27" borderId="0" xfId="692" applyFont="1" applyFill="1" applyAlignment="1" applyProtection="1">
      <protection locked="0" hidden="1"/>
    </xf>
    <xf numFmtId="0" fontId="55" fillId="27" borderId="0" xfId="692" applyFont="1" applyFill="1" applyAlignment="1" applyProtection="1">
      <alignment horizontal="right"/>
      <protection locked="0" hidden="1"/>
    </xf>
    <xf numFmtId="0" fontId="55" fillId="27" borderId="0" xfId="692" applyFont="1" applyFill="1" applyBorder="1" applyAlignment="1" applyProtection="1">
      <protection locked="0" hidden="1"/>
    </xf>
    <xf numFmtId="0" fontId="57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52" fillId="27" borderId="19" xfId="0" quotePrefix="1" applyFont="1" applyFill="1" applyBorder="1" applyAlignment="1" applyProtection="1">
      <alignment horizontal="center" vertical="center"/>
      <protection hidden="1"/>
    </xf>
    <xf numFmtId="41" fontId="52" fillId="27" borderId="0" xfId="696" applyNumberFormat="1" applyFont="1" applyFill="1" applyAlignment="1" applyProtection="1">
      <alignment horizontal="right" vertical="center"/>
      <protection locked="0" hidden="1"/>
    </xf>
    <xf numFmtId="41" fontId="52" fillId="27" borderId="0" xfId="0" applyNumberFormat="1" applyFont="1" applyFill="1" applyAlignment="1" applyProtection="1">
      <alignment horizontal="right" vertical="center"/>
      <protection locked="0" hidden="1"/>
    </xf>
    <xf numFmtId="178" fontId="55" fillId="22" borderId="0" xfId="0" applyNumberFormat="1" applyFont="1" applyFill="1" applyBorder="1" applyAlignment="1" applyProtection="1">
      <alignment horizontal="right"/>
      <protection locked="0" hidden="1"/>
    </xf>
    <xf numFmtId="41" fontId="57" fillId="22" borderId="10" xfId="0" applyNumberFormat="1" applyFont="1" applyFill="1" applyBorder="1" applyAlignment="1" applyProtection="1">
      <alignment horizontal="right" vertical="center"/>
      <protection locked="0" hidden="1"/>
    </xf>
    <xf numFmtId="0" fontId="55" fillId="22" borderId="0" xfId="0" applyFont="1" applyFill="1" applyBorder="1" applyAlignment="1" applyProtection="1">
      <alignment horizontal="center"/>
      <protection locked="0" hidden="1"/>
    </xf>
    <xf numFmtId="4" fontId="55" fillId="27" borderId="0" xfId="0" applyNumberFormat="1" applyFont="1" applyFill="1" applyBorder="1" applyAlignment="1" applyProtection="1">
      <alignment horizontal="center"/>
      <protection locked="0" hidden="1"/>
    </xf>
    <xf numFmtId="187" fontId="49" fillId="27" borderId="0" xfId="688" applyNumberFormat="1" applyFont="1" applyFill="1" applyBorder="1" applyAlignment="1" applyProtection="1">
      <alignment horizontal="center" vertical="center"/>
      <protection locked="0" hidden="1"/>
    </xf>
    <xf numFmtId="187" fontId="26" fillId="27" borderId="0" xfId="524" applyNumberFormat="1" applyFont="1" applyFill="1" applyBorder="1" applyAlignment="1" applyProtection="1">
      <alignment horizontal="center" vertical="center"/>
      <protection locked="0" hidden="1"/>
    </xf>
    <xf numFmtId="187" fontId="26" fillId="27" borderId="0" xfId="688" applyNumberFormat="1" applyFont="1" applyFill="1" applyBorder="1" applyAlignment="1" applyProtection="1">
      <alignment horizontal="center" vertical="center"/>
      <protection locked="0" hidden="1"/>
    </xf>
    <xf numFmtId="187" fontId="49" fillId="27" borderId="0" xfId="524" applyNumberFormat="1" applyFont="1" applyFill="1" applyBorder="1" applyAlignment="1" applyProtection="1">
      <alignment horizontal="center" vertical="center"/>
      <protection locked="0" hidden="1"/>
    </xf>
    <xf numFmtId="187" fontId="20" fillId="27" borderId="0" xfId="688" applyNumberFormat="1" applyFont="1" applyFill="1" applyBorder="1" applyAlignment="1" applyProtection="1">
      <alignment horizontal="center" vertical="center"/>
      <protection locked="0" hidden="1"/>
    </xf>
    <xf numFmtId="0" fontId="137" fillId="0" borderId="0" xfId="0" applyFont="1" applyAlignment="1">
      <alignment horizontal="justify"/>
    </xf>
    <xf numFmtId="41" fontId="55" fillId="22" borderId="0" xfId="694" applyNumberFormat="1" applyFont="1" applyFill="1" applyBorder="1" applyAlignment="1" applyProtection="1">
      <alignment horizontal="left" vertical="center"/>
      <protection locked="0" hidden="1"/>
    </xf>
    <xf numFmtId="41" fontId="55" fillId="22" borderId="0" xfId="694" applyNumberFormat="1" applyFont="1" applyFill="1" applyBorder="1" applyAlignment="1" applyProtection="1">
      <protection locked="0" hidden="1"/>
    </xf>
    <xf numFmtId="0" fontId="55" fillId="22" borderId="0" xfId="0" applyFont="1" applyFill="1" applyAlignment="1" applyProtection="1">
      <protection locked="0" hidden="1"/>
    </xf>
    <xf numFmtId="0" fontId="55" fillId="22" borderId="0" xfId="694" applyNumberFormat="1" applyFont="1" applyFill="1" applyBorder="1" applyAlignment="1" applyProtection="1">
      <alignment horizontal="right"/>
      <protection locked="0" hidden="1"/>
    </xf>
    <xf numFmtId="0" fontId="26" fillId="22" borderId="0" xfId="0" applyFont="1" applyFill="1" applyProtection="1">
      <protection locked="0" hidden="1"/>
    </xf>
    <xf numFmtId="0" fontId="0" fillId="22" borderId="0" xfId="0" applyFill="1" applyProtection="1">
      <protection locked="0" hidden="1"/>
    </xf>
    <xf numFmtId="41" fontId="52" fillId="22" borderId="21" xfId="688" quotePrefix="1" applyNumberFormat="1" applyFont="1" applyFill="1" applyBorder="1" applyAlignment="1" applyProtection="1">
      <alignment horizontal="center" vertical="center"/>
      <protection hidden="1"/>
    </xf>
    <xf numFmtId="0" fontId="63" fillId="22" borderId="0" xfId="685" applyNumberFormat="1" applyFont="1" applyFill="1" applyBorder="1" applyAlignment="1" applyProtection="1">
      <alignment vertical="center" shrinkToFit="1"/>
      <protection hidden="1"/>
    </xf>
    <xf numFmtId="0" fontId="55" fillId="22" borderId="0" xfId="685" applyNumberFormat="1" applyFont="1" applyFill="1" applyBorder="1" applyAlignment="1" applyProtection="1">
      <alignment vertical="center" shrinkToFit="1"/>
      <protection hidden="1"/>
    </xf>
    <xf numFmtId="0" fontId="52" fillId="22" borderId="0" xfId="685" applyNumberFormat="1" applyFont="1" applyFill="1" applyBorder="1" applyAlignment="1" applyProtection="1">
      <alignment vertical="center" shrinkToFit="1"/>
      <protection hidden="1"/>
    </xf>
    <xf numFmtId="178" fontId="52" fillId="22" borderId="20" xfId="0" applyNumberFormat="1" applyFont="1" applyFill="1" applyBorder="1" applyAlignment="1" applyProtection="1">
      <alignment horizontal="center" vertical="center"/>
      <protection hidden="1"/>
    </xf>
    <xf numFmtId="178" fontId="55" fillId="22" borderId="19" xfId="0" applyNumberFormat="1" applyFont="1" applyFill="1" applyBorder="1" applyAlignment="1" applyProtection="1">
      <alignment horizontal="center" vertical="center"/>
      <protection hidden="1"/>
    </xf>
    <xf numFmtId="0" fontId="52" fillId="27" borderId="19" xfId="0" applyFont="1" applyFill="1" applyBorder="1" applyAlignment="1" applyProtection="1">
      <alignment horizontal="center" vertical="center"/>
      <protection hidden="1"/>
    </xf>
    <xf numFmtId="1" fontId="52" fillId="22" borderId="27" xfId="0" quotePrefix="1" applyNumberFormat="1" applyFont="1" applyFill="1" applyBorder="1" applyAlignment="1" applyProtection="1">
      <alignment horizontal="center" vertical="center"/>
      <protection hidden="1"/>
    </xf>
    <xf numFmtId="0" fontId="54" fillId="27" borderId="0" xfId="0" applyFont="1" applyFill="1" applyAlignment="1" applyProtection="1">
      <alignment vertical="center"/>
      <protection hidden="1"/>
    </xf>
    <xf numFmtId="187" fontId="26" fillId="27" borderId="0" xfId="524" applyNumberFormat="1" applyFont="1" applyFill="1" applyBorder="1" applyAlignment="1" applyProtection="1">
      <alignment horizontal="left"/>
      <protection locked="0" hidden="1"/>
    </xf>
    <xf numFmtId="0" fontId="55" fillId="27" borderId="0" xfId="688" applyNumberFormat="1" applyFont="1" applyFill="1" applyBorder="1" applyAlignment="1" applyProtection="1">
      <protection locked="0" hidden="1"/>
    </xf>
    <xf numFmtId="187" fontId="55" fillId="27" borderId="0" xfId="688" applyNumberFormat="1" applyFont="1" applyFill="1" applyBorder="1" applyAlignment="1" applyProtection="1">
      <alignment horizontal="left"/>
      <protection locked="0" hidden="1"/>
    </xf>
    <xf numFmtId="187" fontId="26" fillId="27" borderId="0" xfId="688" applyNumberFormat="1" applyFont="1" applyFill="1" applyBorder="1" applyAlignment="1" applyProtection="1">
      <alignment horizontal="center"/>
      <protection locked="0" hidden="1"/>
    </xf>
    <xf numFmtId="187" fontId="26" fillId="27" borderId="0" xfId="688" applyNumberFormat="1" applyFont="1" applyFill="1" applyBorder="1" applyAlignment="1" applyProtection="1">
      <alignment horizontal="left"/>
      <protection locked="0" hidden="1"/>
    </xf>
    <xf numFmtId="0" fontId="26" fillId="27" borderId="0" xfId="0" applyNumberFormat="1" applyFont="1" applyFill="1" applyBorder="1" applyAlignment="1" applyProtection="1">
      <protection locked="0" hidden="1"/>
    </xf>
    <xf numFmtId="0" fontId="55" fillId="27" borderId="0" xfId="688" applyNumberFormat="1" applyFont="1" applyFill="1" applyBorder="1" applyAlignment="1" applyProtection="1">
      <alignment vertical="center"/>
      <protection locked="0" hidden="1"/>
    </xf>
    <xf numFmtId="187" fontId="55" fillId="27" borderId="23" xfId="524" applyNumberFormat="1" applyFont="1" applyFill="1" applyBorder="1" applyAlignment="1" applyProtection="1">
      <alignment horizontal="left"/>
      <protection locked="0" hidden="1"/>
    </xf>
    <xf numFmtId="0" fontId="55" fillId="27" borderId="23" xfId="694" applyNumberFormat="1" applyFont="1" applyFill="1" applyBorder="1" applyAlignment="1" applyProtection="1">
      <alignment horizontal="right"/>
      <protection locked="0" hidden="1"/>
    </xf>
    <xf numFmtId="187" fontId="55" fillId="27" borderId="23" xfId="694" applyNumberFormat="1" applyFont="1" applyFill="1" applyBorder="1" applyAlignment="1" applyProtection="1">
      <alignment horizontal="right"/>
      <protection locked="0" hidden="1"/>
    </xf>
    <xf numFmtId="187" fontId="26" fillId="27" borderId="23" xfId="688" applyNumberFormat="1" applyFont="1" applyFill="1" applyBorder="1" applyAlignment="1" applyProtection="1">
      <alignment horizontal="left"/>
      <protection locked="0" hidden="1"/>
    </xf>
    <xf numFmtId="187" fontId="55" fillId="27" borderId="23" xfId="688" applyNumberFormat="1" applyFont="1" applyFill="1" applyBorder="1" applyAlignment="1" applyProtection="1">
      <alignment horizontal="left"/>
      <protection locked="0" hidden="1"/>
    </xf>
    <xf numFmtId="0" fontId="26" fillId="27" borderId="23" xfId="688" applyNumberFormat="1" applyFont="1" applyFill="1" applyBorder="1" applyAlignment="1" applyProtection="1">
      <alignment horizontal="left"/>
      <protection locked="0" hidden="1"/>
    </xf>
    <xf numFmtId="0" fontId="55" fillId="27" borderId="23" xfId="688" applyNumberFormat="1" applyFont="1" applyFill="1" applyBorder="1" applyAlignment="1" applyProtection="1">
      <alignment horizontal="left"/>
      <protection locked="0" hidden="1"/>
    </xf>
    <xf numFmtId="187" fontId="26" fillId="27" borderId="0" xfId="688" applyNumberFormat="1" applyFont="1" applyFill="1" applyBorder="1" applyAlignment="1" applyProtection="1">
      <alignment horizontal="center"/>
      <protection hidden="1"/>
    </xf>
    <xf numFmtId="187" fontId="26" fillId="27" borderId="0" xfId="688" applyNumberFormat="1" applyFont="1" applyFill="1" applyBorder="1" applyAlignment="1" applyProtection="1">
      <alignment horizontal="left"/>
      <protection hidden="1"/>
    </xf>
    <xf numFmtId="42" fontId="52" fillId="27" borderId="22" xfId="0" applyNumberFormat="1" applyFont="1" applyFill="1" applyBorder="1" applyAlignment="1" applyProtection="1">
      <alignment horizontal="left" vertical="center"/>
      <protection hidden="1"/>
    </xf>
    <xf numFmtId="188" fontId="52" fillId="27" borderId="10" xfId="457" applyNumberFormat="1" applyFont="1" applyFill="1" applyBorder="1" applyAlignment="1" applyProtection="1">
      <alignment horizontal="right" vertical="center"/>
      <protection hidden="1"/>
    </xf>
    <xf numFmtId="41" fontId="52" fillId="27" borderId="10" xfId="457" applyNumberFormat="1" applyFont="1" applyFill="1" applyBorder="1" applyAlignment="1" applyProtection="1">
      <alignment horizontal="right" vertical="center"/>
      <protection hidden="1"/>
    </xf>
    <xf numFmtId="41" fontId="52" fillId="27" borderId="20" xfId="0" applyNumberFormat="1" applyFont="1" applyFill="1" applyBorder="1" applyAlignment="1" applyProtection="1">
      <alignment horizontal="center" vertical="center"/>
      <protection hidden="1"/>
    </xf>
    <xf numFmtId="42" fontId="55" fillId="27" borderId="21" xfId="0" applyNumberFormat="1" applyFont="1" applyFill="1" applyBorder="1" applyAlignment="1" applyProtection="1">
      <alignment horizontal="left" vertical="center"/>
      <protection hidden="1"/>
    </xf>
    <xf numFmtId="41" fontId="55" fillId="27" borderId="0" xfId="457" applyNumberFormat="1" applyFont="1" applyFill="1" applyBorder="1" applyAlignment="1" applyProtection="1">
      <alignment horizontal="right" vertical="center"/>
      <protection hidden="1"/>
    </xf>
    <xf numFmtId="41" fontId="55" fillId="27" borderId="19" xfId="0" applyNumberFormat="1" applyFont="1" applyFill="1" applyBorder="1" applyAlignment="1" applyProtection="1">
      <alignment horizontal="center" vertical="center"/>
      <protection hidden="1"/>
    </xf>
    <xf numFmtId="42" fontId="52" fillId="27" borderId="21" xfId="0" applyNumberFormat="1" applyFont="1" applyFill="1" applyBorder="1" applyAlignment="1" applyProtection="1">
      <alignment horizontal="left" vertical="center"/>
      <protection hidden="1"/>
    </xf>
    <xf numFmtId="41" fontId="52" fillId="27" borderId="19" xfId="0" applyNumberFormat="1" applyFont="1" applyFill="1" applyBorder="1" applyAlignment="1" applyProtection="1">
      <alignment horizontal="center" vertical="center"/>
      <protection hidden="1"/>
    </xf>
    <xf numFmtId="41" fontId="52" fillId="27" borderId="21" xfId="688" applyNumberFormat="1" applyFont="1" applyFill="1" applyBorder="1" applyAlignment="1" applyProtection="1">
      <alignment horizontal="center" vertical="center" shrinkToFit="1"/>
      <protection hidden="1"/>
    </xf>
    <xf numFmtId="41" fontId="52" fillId="27" borderId="0" xfId="457" applyNumberFormat="1" applyFont="1" applyFill="1" applyBorder="1" applyAlignment="1" applyProtection="1">
      <alignment horizontal="center" vertical="center"/>
      <protection hidden="1"/>
    </xf>
    <xf numFmtId="41" fontId="52" fillId="27" borderId="19" xfId="688" applyNumberFormat="1" applyFont="1" applyFill="1" applyBorder="1" applyAlignment="1" applyProtection="1">
      <alignment horizontal="center" vertical="center"/>
      <protection hidden="1"/>
    </xf>
    <xf numFmtId="187" fontId="57" fillId="27" borderId="0" xfId="688" applyNumberFormat="1" applyFont="1" applyFill="1" applyBorder="1" applyAlignment="1" applyProtection="1">
      <alignment horizontal="center" vertical="center"/>
      <protection hidden="1"/>
    </xf>
    <xf numFmtId="188" fontId="57" fillId="27" borderId="21" xfId="0" applyNumberFormat="1" applyFont="1" applyFill="1" applyBorder="1" applyAlignment="1" applyProtection="1">
      <alignment horizontal="right" vertical="center"/>
      <protection hidden="1"/>
    </xf>
    <xf numFmtId="41" fontId="57" fillId="27" borderId="21" xfId="688" quotePrefix="1" applyNumberFormat="1" applyFont="1" applyFill="1" applyBorder="1" applyAlignment="1" applyProtection="1">
      <alignment horizontal="center" vertical="center"/>
      <protection hidden="1"/>
    </xf>
    <xf numFmtId="188" fontId="57" fillId="27" borderId="0" xfId="0" applyNumberFormat="1" applyFont="1" applyFill="1" applyBorder="1" applyAlignment="1" applyProtection="1">
      <alignment horizontal="right" vertical="center"/>
      <protection hidden="1"/>
    </xf>
    <xf numFmtId="188" fontId="57" fillId="27" borderId="0" xfId="457" applyNumberFormat="1" applyFont="1" applyFill="1" applyBorder="1" applyAlignment="1" applyProtection="1">
      <alignment horizontal="right" vertical="center"/>
      <protection hidden="1"/>
    </xf>
    <xf numFmtId="41" fontId="57" fillId="27" borderId="0" xfId="457" applyNumberFormat="1" applyFont="1" applyFill="1" applyBorder="1" applyAlignment="1" applyProtection="1">
      <alignment horizontal="right" vertical="center"/>
      <protection hidden="1"/>
    </xf>
    <xf numFmtId="41" fontId="57" fillId="27" borderId="19" xfId="688" quotePrefix="1" applyNumberFormat="1" applyFont="1" applyFill="1" applyBorder="1" applyAlignment="1" applyProtection="1">
      <alignment horizontal="center" vertical="center"/>
      <protection hidden="1"/>
    </xf>
    <xf numFmtId="188" fontId="52" fillId="27" borderId="0" xfId="0" applyNumberFormat="1" applyFont="1" applyFill="1" applyBorder="1" applyAlignment="1" applyProtection="1">
      <alignment horizontal="right" vertical="center" shrinkToFit="1"/>
      <protection hidden="1"/>
    </xf>
    <xf numFmtId="188" fontId="52" fillId="27" borderId="0" xfId="688" applyNumberFormat="1" applyFont="1" applyFill="1" applyBorder="1" applyAlignment="1" applyProtection="1">
      <alignment horizontal="center" vertical="center"/>
      <protection hidden="1"/>
    </xf>
    <xf numFmtId="188" fontId="52" fillId="27" borderId="21" xfId="0" applyNumberFormat="1" applyFont="1" applyFill="1" applyBorder="1" applyAlignment="1" applyProtection="1">
      <alignment horizontal="right" vertical="center"/>
      <protection hidden="1"/>
    </xf>
    <xf numFmtId="41" fontId="52" fillId="27" borderId="21" xfId="688" quotePrefix="1" applyNumberFormat="1" applyFont="1" applyFill="1" applyBorder="1" applyAlignment="1" applyProtection="1">
      <alignment horizontal="center" vertical="center" shrinkToFit="1"/>
      <protection hidden="1"/>
    </xf>
    <xf numFmtId="188" fontId="52" fillId="27" borderId="0" xfId="457" applyNumberFormat="1" applyFont="1" applyFill="1" applyBorder="1" applyAlignment="1" applyProtection="1">
      <alignment horizontal="right" vertical="center"/>
      <protection hidden="1"/>
    </xf>
    <xf numFmtId="41" fontId="52" fillId="27" borderId="0" xfId="457" applyNumberFormat="1" applyFont="1" applyFill="1" applyBorder="1" applyAlignment="1" applyProtection="1">
      <alignment horizontal="right" vertical="center"/>
      <protection hidden="1"/>
    </xf>
    <xf numFmtId="41" fontId="52" fillId="27" borderId="19" xfId="688" quotePrefix="1" applyNumberFormat="1" applyFont="1" applyFill="1" applyBorder="1" applyAlignment="1" applyProtection="1">
      <alignment horizontal="center" vertical="center"/>
      <protection hidden="1"/>
    </xf>
    <xf numFmtId="187" fontId="52" fillId="27" borderId="31" xfId="524" applyNumberFormat="1" applyFont="1" applyFill="1" applyBorder="1" applyAlignment="1" applyProtection="1">
      <alignment vertical="center" wrapText="1"/>
      <protection hidden="1"/>
    </xf>
    <xf numFmtId="187" fontId="52" fillId="27" borderId="37" xfId="524" applyNumberFormat="1" applyFont="1" applyFill="1" applyBorder="1" applyAlignment="1" applyProtection="1">
      <alignment vertical="center" wrapText="1"/>
      <protection hidden="1"/>
    </xf>
    <xf numFmtId="187" fontId="52" fillId="27" borderId="30" xfId="524" applyNumberFormat="1" applyFont="1" applyFill="1" applyBorder="1" applyAlignment="1" applyProtection="1">
      <alignment vertical="center" wrapText="1"/>
      <protection hidden="1"/>
    </xf>
    <xf numFmtId="187" fontId="52" fillId="27" borderId="38" xfId="524" applyNumberFormat="1" applyFont="1" applyFill="1" applyBorder="1" applyAlignment="1" applyProtection="1">
      <alignment vertical="center" wrapText="1"/>
      <protection hidden="1"/>
    </xf>
    <xf numFmtId="187" fontId="52" fillId="27" borderId="15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0" xfId="688" applyNumberFormat="1" applyFont="1" applyFill="1" applyBorder="1" applyAlignment="1" applyProtection="1">
      <alignment horizontal="center" vertical="center"/>
      <protection hidden="1"/>
    </xf>
    <xf numFmtId="187" fontId="52" fillId="27" borderId="0" xfId="524" applyNumberFormat="1" applyFont="1" applyFill="1" applyBorder="1" applyAlignment="1" applyProtection="1">
      <alignment horizontal="left" vertical="center"/>
      <protection hidden="1"/>
    </xf>
    <xf numFmtId="0" fontId="52" fillId="27" borderId="0" xfId="688" applyNumberFormat="1" applyFont="1" applyFill="1" applyBorder="1" applyAlignment="1" applyProtection="1">
      <alignment horizontal="right" vertical="center"/>
      <protection hidden="1"/>
    </xf>
    <xf numFmtId="187" fontId="52" fillId="27" borderId="0" xfId="688" applyNumberFormat="1" applyFont="1" applyFill="1" applyBorder="1" applyAlignment="1" applyProtection="1">
      <alignment horizontal="left" vertical="center"/>
      <protection hidden="1"/>
    </xf>
    <xf numFmtId="0" fontId="52" fillId="27" borderId="0" xfId="688" applyNumberFormat="1" applyFont="1" applyFill="1" applyBorder="1" applyAlignment="1" applyProtection="1">
      <alignment horizontal="left" vertical="center"/>
      <protection hidden="1"/>
    </xf>
    <xf numFmtId="187" fontId="54" fillId="27" borderId="0" xfId="524" applyNumberFormat="1" applyFont="1" applyFill="1" applyBorder="1" applyAlignment="1" applyProtection="1">
      <alignment horizontal="center" vertical="center"/>
      <protection hidden="1"/>
    </xf>
    <xf numFmtId="187" fontId="54" fillId="27" borderId="0" xfId="688" applyNumberFormat="1" applyFont="1" applyFill="1" applyBorder="1" applyAlignment="1" applyProtection="1">
      <alignment horizontal="center" vertical="center"/>
      <protection hidden="1"/>
    </xf>
    <xf numFmtId="187" fontId="53" fillId="27" borderId="0" xfId="688" applyNumberFormat="1" applyFont="1" applyFill="1" applyBorder="1" applyAlignment="1" applyProtection="1">
      <alignment horizontal="center" vertical="center"/>
      <protection hidden="1"/>
    </xf>
    <xf numFmtId="187" fontId="20" fillId="27" borderId="0" xfId="688" applyNumberFormat="1" applyFont="1" applyFill="1" applyBorder="1" applyAlignment="1" applyProtection="1">
      <alignment horizontal="center" vertical="center"/>
      <protection hidden="1"/>
    </xf>
    <xf numFmtId="187" fontId="49" fillId="27" borderId="0" xfId="524" applyNumberFormat="1" applyFont="1" applyFill="1" applyBorder="1" applyAlignment="1" applyProtection="1">
      <alignment horizontal="center" vertical="center"/>
      <protection hidden="1"/>
    </xf>
    <xf numFmtId="187" fontId="26" fillId="27" borderId="0" xfId="524" applyNumberFormat="1" applyFont="1" applyFill="1" applyBorder="1" applyAlignment="1" applyProtection="1">
      <alignment horizontal="center" vertical="center"/>
      <protection hidden="1"/>
    </xf>
    <xf numFmtId="187" fontId="52" fillId="27" borderId="0" xfId="0" applyNumberFormat="1" applyFont="1" applyFill="1" applyAlignment="1" applyProtection="1">
      <alignment horizontal="left" vertical="center"/>
      <protection hidden="1"/>
    </xf>
    <xf numFmtId="187" fontId="26" fillId="27" borderId="0" xfId="688" applyNumberFormat="1" applyFont="1" applyFill="1" applyBorder="1" applyAlignment="1" applyProtection="1">
      <alignment horizontal="center" vertical="center"/>
      <protection hidden="1"/>
    </xf>
    <xf numFmtId="187" fontId="52" fillId="27" borderId="0" xfId="0" applyNumberFormat="1" applyFont="1" applyFill="1" applyBorder="1" applyAlignment="1" applyProtection="1">
      <alignment horizontal="right" vertical="center"/>
      <protection hidden="1"/>
    </xf>
    <xf numFmtId="187" fontId="49" fillId="27" borderId="0" xfId="688" applyNumberFormat="1" applyFont="1" applyFill="1" applyBorder="1" applyAlignment="1" applyProtection="1">
      <alignment horizontal="center" vertical="center"/>
      <protection hidden="1"/>
    </xf>
    <xf numFmtId="187" fontId="52" fillId="27" borderId="0" xfId="0" applyNumberFormat="1" applyFont="1" applyFill="1" applyBorder="1" applyAlignment="1" applyProtection="1">
      <alignment horizontal="left" vertical="center"/>
      <protection hidden="1"/>
    </xf>
    <xf numFmtId="3" fontId="55" fillId="22" borderId="0" xfId="0" applyNumberFormat="1" applyFont="1" applyFill="1" applyBorder="1" applyAlignment="1" applyProtection="1">
      <alignment horizontal="left"/>
      <protection locked="0" hidden="1"/>
    </xf>
    <xf numFmtId="3" fontId="55" fillId="22" borderId="0" xfId="0" applyNumberFormat="1" applyFont="1" applyFill="1" applyAlignment="1" applyProtection="1">
      <alignment horizontal="left"/>
      <protection locked="0" hidden="1"/>
    </xf>
    <xf numFmtId="3" fontId="55" fillId="22" borderId="23" xfId="0" applyNumberFormat="1" applyFont="1" applyFill="1" applyBorder="1" applyAlignment="1" applyProtection="1">
      <protection locked="0" hidden="1"/>
    </xf>
    <xf numFmtId="178" fontId="55" fillId="22" borderId="23" xfId="0" applyNumberFormat="1" applyFont="1" applyFill="1" applyBorder="1" applyAlignment="1" applyProtection="1">
      <protection locked="0" hidden="1"/>
    </xf>
    <xf numFmtId="0" fontId="55" fillId="22" borderId="0" xfId="0" applyFont="1" applyFill="1" applyBorder="1" applyAlignment="1" applyProtection="1">
      <protection locked="0" hidden="1"/>
    </xf>
    <xf numFmtId="0" fontId="55" fillId="22" borderId="23" xfId="0" applyFont="1" applyFill="1" applyBorder="1" applyAlignment="1" applyProtection="1">
      <protection locked="0" hidden="1"/>
    </xf>
    <xf numFmtId="41" fontId="52" fillId="22" borderId="10" xfId="0" applyNumberFormat="1" applyFont="1" applyFill="1" applyBorder="1" applyAlignment="1" applyProtection="1">
      <alignment horizontal="right" vertical="center"/>
      <protection locked="0" hidden="1"/>
    </xf>
    <xf numFmtId="41" fontId="52" fillId="22" borderId="0" xfId="0" applyNumberFormat="1" applyFont="1" applyFill="1" applyBorder="1" applyAlignment="1" applyProtection="1">
      <alignment horizontal="right" vertical="center"/>
      <protection locked="0" hidden="1"/>
    </xf>
    <xf numFmtId="0" fontId="99" fillId="0" borderId="0" xfId="539" applyFont="1" applyFill="1" applyAlignment="1">
      <alignment horizontal="right" vertical="center"/>
    </xf>
    <xf numFmtId="178" fontId="52" fillId="22" borderId="30" xfId="688" applyNumberFormat="1" applyFont="1" applyFill="1" applyBorder="1" applyAlignment="1" applyProtection="1">
      <alignment vertical="center" wrapText="1"/>
      <protection hidden="1"/>
    </xf>
    <xf numFmtId="178" fontId="52" fillId="22" borderId="31" xfId="688" applyNumberFormat="1" applyFont="1" applyFill="1" applyBorder="1" applyAlignment="1" applyProtection="1">
      <alignment vertical="center" wrapText="1"/>
      <protection hidden="1"/>
    </xf>
    <xf numFmtId="41" fontId="55" fillId="22" borderId="23" xfId="688" applyNumberFormat="1" applyFont="1" applyFill="1" applyBorder="1" applyAlignment="1" applyProtection="1">
      <alignment horizontal="left"/>
      <protection locked="0" hidden="1"/>
    </xf>
    <xf numFmtId="41" fontId="55" fillId="22" borderId="23" xfId="688" applyNumberFormat="1" applyFont="1" applyFill="1" applyBorder="1" applyAlignment="1" applyProtection="1">
      <alignment horizontal="right"/>
      <protection locked="0" hidden="1"/>
    </xf>
    <xf numFmtId="0" fontId="63" fillId="22" borderId="0" xfId="0" applyFont="1" applyFill="1" applyAlignment="1" applyProtection="1">
      <alignment horizontal="left"/>
      <protection locked="0" hidden="1"/>
    </xf>
    <xf numFmtId="179" fontId="55" fillId="22" borderId="0" xfId="457" applyFont="1" applyFill="1" applyAlignment="1" applyProtection="1">
      <alignment horizontal="center"/>
      <protection locked="0" hidden="1"/>
    </xf>
    <xf numFmtId="0" fontId="55" fillId="22" borderId="0" xfId="688" applyFont="1" applyFill="1" applyBorder="1" applyAlignment="1" applyProtection="1">
      <alignment horizontal="center"/>
      <protection locked="0" hidden="1"/>
    </xf>
    <xf numFmtId="178" fontId="55" fillId="22" borderId="0" xfId="688" applyNumberFormat="1" applyFont="1" applyFill="1" applyBorder="1" applyAlignment="1" applyProtection="1">
      <alignment horizontal="left" vertical="center"/>
      <protection hidden="1"/>
    </xf>
    <xf numFmtId="41" fontId="52" fillId="22" borderId="0" xfId="454" quotePrefix="1" applyNumberFormat="1" applyFont="1" applyFill="1" applyBorder="1" applyAlignment="1" applyProtection="1">
      <alignment vertical="center"/>
      <protection locked="0" hidden="1"/>
    </xf>
    <xf numFmtId="185" fontId="52" fillId="22" borderId="0" xfId="454" quotePrefix="1" applyNumberFormat="1" applyFont="1" applyFill="1" applyBorder="1" applyAlignment="1" applyProtection="1">
      <alignment vertical="center"/>
      <protection locked="0" hidden="1"/>
    </xf>
    <xf numFmtId="41" fontId="52" fillId="22" borderId="0" xfId="454" applyNumberFormat="1" applyFont="1" applyFill="1" applyBorder="1" applyAlignment="1" applyProtection="1">
      <alignment vertical="center"/>
      <protection locked="0" hidden="1"/>
    </xf>
    <xf numFmtId="41" fontId="52" fillId="22" borderId="10" xfId="454" quotePrefix="1" applyNumberFormat="1" applyFont="1" applyFill="1" applyBorder="1" applyAlignment="1" applyProtection="1">
      <alignment vertical="center"/>
      <protection locked="0" hidden="1"/>
    </xf>
    <xf numFmtId="0" fontId="55" fillId="22" borderId="23" xfId="0" applyNumberFormat="1" applyFont="1" applyFill="1" applyBorder="1" applyAlignment="1" applyProtection="1">
      <alignment horizontal="left"/>
      <protection locked="0" hidden="1"/>
    </xf>
    <xf numFmtId="188" fontId="55" fillId="22" borderId="23" xfId="0" applyNumberFormat="1" applyFont="1" applyFill="1" applyBorder="1" applyAlignment="1" applyProtection="1">
      <alignment horizontal="left"/>
      <protection locked="0" hidden="1"/>
    </xf>
    <xf numFmtId="188" fontId="55" fillId="22" borderId="23" xfId="694" applyNumberFormat="1" applyFont="1" applyFill="1" applyBorder="1" applyAlignment="1" applyProtection="1">
      <alignment horizontal="right"/>
      <protection locked="0" hidden="1"/>
    </xf>
    <xf numFmtId="0" fontId="55" fillId="22" borderId="0" xfId="0" applyNumberFormat="1" applyFont="1" applyFill="1" applyBorder="1" applyAlignment="1" applyProtection="1">
      <alignment horizontal="left"/>
      <protection locked="0" hidden="1"/>
    </xf>
    <xf numFmtId="188" fontId="138" fillId="22" borderId="0" xfId="0" applyNumberFormat="1" applyFont="1" applyFill="1" applyBorder="1" applyAlignment="1" applyProtection="1">
      <alignment horizontal="left"/>
      <protection locked="0" hidden="1"/>
    </xf>
    <xf numFmtId="0" fontId="138" fillId="22" borderId="0" xfId="0" applyNumberFormat="1" applyFont="1" applyFill="1" applyBorder="1" applyAlignment="1" applyProtection="1">
      <alignment horizontal="left"/>
      <protection locked="0" hidden="1"/>
    </xf>
    <xf numFmtId="188" fontId="55" fillId="22" borderId="0" xfId="0" applyNumberFormat="1" applyFont="1" applyFill="1" applyBorder="1" applyAlignment="1" applyProtection="1">
      <alignment horizontal="left"/>
      <protection locked="0" hidden="1"/>
    </xf>
    <xf numFmtId="0" fontId="55" fillId="22" borderId="0" xfId="0" applyNumberFormat="1" applyFont="1" applyFill="1" applyAlignment="1" applyProtection="1">
      <alignment horizontal="left"/>
      <protection locked="0" hidden="1"/>
    </xf>
    <xf numFmtId="188" fontId="55" fillId="22" borderId="0" xfId="0" applyNumberFormat="1" applyFont="1" applyFill="1" applyAlignment="1" applyProtection="1">
      <alignment horizontal="left"/>
      <protection locked="0" hidden="1"/>
    </xf>
    <xf numFmtId="0" fontId="55" fillId="27" borderId="0" xfId="0" applyFont="1" applyFill="1" applyAlignment="1" applyProtection="1">
      <alignment horizontal="right"/>
      <protection locked="0" hidden="1"/>
    </xf>
    <xf numFmtId="41" fontId="52" fillId="27" borderId="0" xfId="689" applyNumberFormat="1" applyFont="1" applyFill="1" applyBorder="1" applyAlignment="1" applyProtection="1">
      <alignment horizontal="right" vertical="center"/>
      <protection locked="0" hidden="1"/>
    </xf>
    <xf numFmtId="41" fontId="52" fillId="22" borderId="21" xfId="0" applyNumberFormat="1" applyFont="1" applyFill="1" applyBorder="1" applyAlignment="1" applyProtection="1">
      <alignment horizontal="center" vertical="center"/>
      <protection locked="0" hidden="1"/>
    </xf>
    <xf numFmtId="41" fontId="52" fillId="22" borderId="0" xfId="0" applyNumberFormat="1" applyFont="1" applyFill="1" applyBorder="1" applyAlignment="1" applyProtection="1">
      <alignment horizontal="center" vertical="center"/>
      <protection locked="0" hidden="1"/>
    </xf>
    <xf numFmtId="41" fontId="52" fillId="27" borderId="0" xfId="689" applyNumberFormat="1" applyFont="1" applyFill="1" applyBorder="1" applyAlignment="1" applyProtection="1">
      <alignment horizontal="left" vertical="center"/>
      <protection locked="0" hidden="1"/>
    </xf>
    <xf numFmtId="41" fontId="55" fillId="27" borderId="0" xfId="689" applyNumberFormat="1" applyFont="1" applyFill="1" applyBorder="1" applyAlignment="1" applyProtection="1">
      <alignment horizontal="right" vertical="center"/>
      <protection locked="0" hidden="1"/>
    </xf>
    <xf numFmtId="41" fontId="52" fillId="27" borderId="19" xfId="689" applyNumberFormat="1" applyFont="1" applyFill="1" applyBorder="1" applyAlignment="1" applyProtection="1">
      <alignment horizontal="right" vertical="center"/>
      <protection locked="0" hidden="1"/>
    </xf>
    <xf numFmtId="41" fontId="52" fillId="27" borderId="0" xfId="685" applyNumberFormat="1" applyFont="1" applyFill="1" applyBorder="1" applyAlignment="1" applyProtection="1">
      <alignment horizontal="right" vertical="center"/>
      <protection locked="0" hidden="1"/>
    </xf>
    <xf numFmtId="41" fontId="52" fillId="27" borderId="0" xfId="686" applyNumberFormat="1" applyFont="1" applyFill="1" applyBorder="1" applyAlignment="1" applyProtection="1">
      <alignment horizontal="right" vertical="center"/>
      <protection locked="0" hidden="1"/>
    </xf>
    <xf numFmtId="41" fontId="52" fillId="27" borderId="10" xfId="689" applyNumberFormat="1" applyFont="1" applyFill="1" applyBorder="1" applyAlignment="1" applyProtection="1">
      <alignment horizontal="right" vertical="center"/>
      <protection locked="0" hidden="1"/>
    </xf>
    <xf numFmtId="41" fontId="55" fillId="27" borderId="0" xfId="685" applyNumberFormat="1" applyFont="1" applyFill="1" applyBorder="1" applyAlignment="1" applyProtection="1">
      <alignment horizontal="right" vertical="center"/>
      <protection locked="0" hidden="1"/>
    </xf>
    <xf numFmtId="41" fontId="55" fillId="27" borderId="0" xfId="686" applyNumberFormat="1" applyFont="1" applyFill="1" applyBorder="1" applyAlignment="1" applyProtection="1">
      <alignment horizontal="right" vertical="center"/>
      <protection locked="0" hidden="1"/>
    </xf>
    <xf numFmtId="0" fontId="55" fillId="27" borderId="0" xfId="689" applyFont="1" applyFill="1" applyBorder="1" applyAlignment="1" applyProtection="1">
      <alignment horizontal="left"/>
      <protection locked="0" hidden="1"/>
    </xf>
    <xf numFmtId="178" fontId="55" fillId="27" borderId="0" xfId="689" applyNumberFormat="1" applyFont="1" applyFill="1" applyBorder="1" applyAlignment="1" applyProtection="1">
      <alignment horizontal="left"/>
      <protection locked="0" hidden="1"/>
    </xf>
    <xf numFmtId="0" fontId="55" fillId="27" borderId="0" xfId="689" applyFont="1" applyFill="1" applyAlignment="1" applyProtection="1">
      <alignment horizontal="right"/>
      <protection locked="0" hidden="1"/>
    </xf>
    <xf numFmtId="0" fontId="55" fillId="27" borderId="0" xfId="689" applyFont="1" applyFill="1" applyAlignment="1" applyProtection="1">
      <alignment horizontal="left" vertical="center"/>
      <protection locked="0" hidden="1"/>
    </xf>
    <xf numFmtId="178" fontId="55" fillId="27" borderId="0" xfId="689" applyNumberFormat="1" applyFont="1" applyFill="1" applyBorder="1" applyAlignment="1" applyProtection="1">
      <alignment horizontal="left" vertical="center"/>
      <protection locked="0" hidden="1"/>
    </xf>
    <xf numFmtId="0" fontId="55" fillId="27" borderId="0" xfId="689" applyFont="1" applyFill="1" applyBorder="1" applyAlignment="1" applyProtection="1">
      <alignment horizontal="left" vertical="center"/>
      <protection locked="0" hidden="1"/>
    </xf>
    <xf numFmtId="188" fontId="52" fillId="27" borderId="0" xfId="0" applyNumberFormat="1" applyFont="1" applyFill="1" applyBorder="1" applyAlignment="1" applyProtection="1">
      <alignment horizontal="right" vertical="center"/>
      <protection locked="0" hidden="1"/>
    </xf>
    <xf numFmtId="43" fontId="52" fillId="27" borderId="0" xfId="0" applyNumberFormat="1" applyFont="1" applyFill="1" applyBorder="1" applyAlignment="1" applyProtection="1">
      <alignment horizontal="right" vertical="center"/>
      <protection locked="0" hidden="1"/>
    </xf>
    <xf numFmtId="188" fontId="127" fillId="27" borderId="0" xfId="0" applyNumberFormat="1" applyFont="1" applyFill="1" applyBorder="1" applyAlignment="1" applyProtection="1">
      <alignment horizontal="right" vertical="center"/>
      <protection locked="0" hidden="1"/>
    </xf>
    <xf numFmtId="188" fontId="55" fillId="27" borderId="10" xfId="0" applyNumberFormat="1" applyFont="1" applyFill="1" applyBorder="1" applyAlignment="1" applyProtection="1">
      <alignment horizontal="right" vertical="center"/>
      <protection locked="0" hidden="1"/>
    </xf>
    <xf numFmtId="188" fontId="52" fillId="27" borderId="10" xfId="0" applyNumberFormat="1" applyFont="1" applyFill="1" applyBorder="1" applyAlignment="1" applyProtection="1">
      <alignment horizontal="right" vertical="center"/>
      <protection locked="0" hidden="1"/>
    </xf>
    <xf numFmtId="43" fontId="52" fillId="27" borderId="10" xfId="0" applyNumberFormat="1" applyFont="1" applyFill="1" applyBorder="1" applyAlignment="1" applyProtection="1">
      <alignment horizontal="right" vertical="center"/>
      <protection locked="0" hidden="1"/>
    </xf>
    <xf numFmtId="0" fontId="55" fillId="27" borderId="0" xfId="0" applyFont="1" applyFill="1" applyBorder="1" applyAlignment="1" applyProtection="1">
      <alignment horizontal="center"/>
      <protection locked="0" hidden="1"/>
    </xf>
    <xf numFmtId="185" fontId="52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52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185" fontId="52" fillId="22" borderId="10" xfId="0" applyNumberFormat="1" applyFont="1" applyFill="1" applyBorder="1" applyAlignment="1" applyProtection="1">
      <alignment horizontal="right" vertical="center"/>
      <protection locked="0" hidden="1"/>
    </xf>
    <xf numFmtId="41" fontId="52" fillId="22" borderId="10" xfId="0" quotePrefix="1" applyNumberFormat="1" applyFont="1" applyFill="1" applyBorder="1" applyAlignment="1" applyProtection="1">
      <alignment horizontal="right" vertical="center"/>
      <protection locked="0" hidden="1"/>
    </xf>
    <xf numFmtId="41" fontId="52" fillId="22" borderId="0" xfId="0" quotePrefix="1" applyNumberFormat="1" applyFont="1" applyFill="1" applyAlignment="1" applyProtection="1">
      <alignment horizontal="right" vertical="center"/>
      <protection locked="0" hidden="1"/>
    </xf>
    <xf numFmtId="41" fontId="64" fillId="22" borderId="0" xfId="0" quotePrefix="1" applyNumberFormat="1" applyFont="1" applyFill="1" applyAlignment="1" applyProtection="1">
      <alignment horizontal="right" vertical="center"/>
      <protection locked="0" hidden="1"/>
    </xf>
    <xf numFmtId="181" fontId="55" fillId="22" borderId="0" xfId="0" applyNumberFormat="1" applyFont="1" applyFill="1" applyBorder="1" applyAlignment="1" applyProtection="1">
      <alignment horizontal="left"/>
      <protection locked="0" hidden="1"/>
    </xf>
    <xf numFmtId="181" fontId="55" fillId="22" borderId="23" xfId="0" applyNumberFormat="1" applyFont="1" applyFill="1" applyBorder="1" applyAlignment="1" applyProtection="1">
      <alignment horizontal="left"/>
      <protection locked="0" hidden="1"/>
    </xf>
    <xf numFmtId="0" fontId="56" fillId="22" borderId="0" xfId="0" applyFont="1" applyFill="1" applyAlignment="1" applyProtection="1">
      <alignment horizontal="left"/>
      <protection locked="0" hidden="1"/>
    </xf>
    <xf numFmtId="0" fontId="67" fillId="22" borderId="0" xfId="0" applyFont="1" applyFill="1" applyBorder="1" applyAlignment="1" applyProtection="1">
      <alignment horizontal="right"/>
      <protection locked="0" hidden="1"/>
    </xf>
    <xf numFmtId="41" fontId="52" fillId="22" borderId="0" xfId="687" applyNumberFormat="1" applyFont="1" applyFill="1" applyBorder="1" applyAlignment="1" applyProtection="1">
      <alignment horizontal="center" vertical="center"/>
      <protection locked="0" hidden="1"/>
    </xf>
    <xf numFmtId="41" fontId="52" fillId="22" borderId="0" xfId="686" quotePrefix="1" applyNumberFormat="1" applyFont="1" applyFill="1" applyAlignment="1" applyProtection="1">
      <alignment horizontal="right" vertical="center"/>
      <protection locked="0" hidden="1"/>
    </xf>
    <xf numFmtId="41" fontId="52" fillId="22" borderId="22" xfId="0" quotePrefix="1" applyNumberFormat="1" applyFont="1" applyFill="1" applyBorder="1" applyAlignment="1" applyProtection="1">
      <alignment horizontal="right" vertical="center"/>
      <protection locked="0" hidden="1"/>
    </xf>
    <xf numFmtId="41" fontId="52" fillId="0" borderId="0" xfId="687" applyNumberFormat="1" applyFont="1" applyFill="1" applyBorder="1" applyAlignment="1" applyProtection="1">
      <alignment horizontal="center" vertical="center"/>
      <protection locked="0" hidden="1"/>
    </xf>
    <xf numFmtId="41" fontId="52" fillId="22" borderId="0" xfId="686" quotePrefix="1" applyNumberFormat="1" applyFont="1" applyFill="1" applyBorder="1" applyAlignment="1" applyProtection="1">
      <alignment horizontal="right" vertical="center"/>
      <protection locked="0" hidden="1"/>
    </xf>
    <xf numFmtId="41" fontId="55" fillId="22" borderId="0" xfId="0" quotePrefix="1" applyNumberFormat="1" applyFont="1" applyFill="1" applyAlignment="1" applyProtection="1">
      <alignment horizontal="right" vertical="center"/>
      <protection locked="0" hidden="1"/>
    </xf>
    <xf numFmtId="41" fontId="64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5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2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64" fillId="22" borderId="0" xfId="686" quotePrefix="1" applyNumberFormat="1" applyFont="1" applyFill="1" applyBorder="1" applyAlignment="1" applyProtection="1">
      <alignment horizontal="right" vertical="center"/>
      <protection locked="0" hidden="1"/>
    </xf>
    <xf numFmtId="41" fontId="55" fillId="22" borderId="0" xfId="686" quotePrefix="1" applyNumberFormat="1" applyFont="1" applyFill="1" applyBorder="1" applyAlignment="1" applyProtection="1">
      <alignment horizontal="right" vertical="center"/>
      <protection locked="0" hidden="1"/>
    </xf>
    <xf numFmtId="0" fontId="55" fillId="22" borderId="23" xfId="0" applyNumberFormat="1" applyFont="1" applyFill="1" applyBorder="1" applyAlignment="1" applyProtection="1">
      <alignment horizontal="right"/>
      <protection locked="0" hidden="1"/>
    </xf>
    <xf numFmtId="178" fontId="55" fillId="22" borderId="0" xfId="0" applyNumberFormat="1" applyFont="1" applyFill="1" applyAlignment="1" applyProtection="1">
      <alignment horizontal="left"/>
      <protection locked="0" hidden="1"/>
    </xf>
    <xf numFmtId="178" fontId="55" fillId="22" borderId="0" xfId="0" applyNumberFormat="1" applyFont="1" applyFill="1" applyAlignment="1" applyProtection="1">
      <alignment horizontal="center"/>
      <protection locked="0" hidden="1"/>
    </xf>
    <xf numFmtId="178" fontId="55" fillId="22" borderId="0" xfId="0" applyNumberFormat="1" applyFont="1" applyFill="1" applyBorder="1" applyAlignment="1" applyProtection="1">
      <alignment horizontal="center"/>
      <protection locked="0" hidden="1"/>
    </xf>
    <xf numFmtId="0" fontId="55" fillId="22" borderId="0" xfId="0" applyFont="1" applyFill="1" applyAlignment="1" applyProtection="1">
      <alignment horizontal="center" vertical="center"/>
      <protection locked="0" hidden="1"/>
    </xf>
    <xf numFmtId="181" fontId="55" fillId="22" borderId="0" xfId="0" applyNumberFormat="1" applyFont="1" applyFill="1" applyBorder="1" applyAlignment="1" applyProtection="1">
      <alignment horizontal="center" vertical="center"/>
      <protection locked="0" hidden="1"/>
    </xf>
    <xf numFmtId="0" fontId="55" fillId="22" borderId="0" xfId="0" applyFont="1" applyFill="1" applyBorder="1" applyAlignment="1" applyProtection="1">
      <alignment horizontal="center" vertical="center"/>
      <protection locked="0" hidden="1"/>
    </xf>
    <xf numFmtId="185" fontId="52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185" fontId="52" fillId="22" borderId="0" xfId="687" applyNumberFormat="1" applyFont="1" applyFill="1" applyBorder="1" applyAlignment="1" applyProtection="1">
      <alignment horizontal="center" vertical="center"/>
      <protection locked="0" hidden="1"/>
    </xf>
    <xf numFmtId="185" fontId="52" fillId="22" borderId="10" xfId="0" quotePrefix="1" applyNumberFormat="1" applyFont="1" applyFill="1" applyBorder="1" applyAlignment="1" applyProtection="1">
      <alignment horizontal="right" vertical="center"/>
      <protection locked="0" hidden="1"/>
    </xf>
    <xf numFmtId="41" fontId="55" fillId="22" borderId="0" xfId="0" applyNumberFormat="1" applyFont="1" applyFill="1" applyBorder="1" applyAlignment="1" applyProtection="1">
      <alignment horizontal="right"/>
      <protection locked="0" hidden="1"/>
    </xf>
    <xf numFmtId="185" fontId="55" fillId="22" borderId="0" xfId="0" applyNumberFormat="1" applyFont="1" applyFill="1" applyBorder="1" applyAlignment="1" applyProtection="1">
      <alignment horizontal="right"/>
      <protection locked="0" hidden="1"/>
    </xf>
    <xf numFmtId="41" fontId="55" fillId="22" borderId="0" xfId="0" quotePrefix="1" applyNumberFormat="1" applyFont="1" applyFill="1" applyBorder="1" applyAlignment="1" applyProtection="1">
      <alignment horizontal="right"/>
      <protection locked="0" hidden="1"/>
    </xf>
    <xf numFmtId="185" fontId="55" fillId="22" borderId="0" xfId="0" quotePrefix="1" applyNumberFormat="1" applyFont="1" applyFill="1" applyBorder="1" applyAlignment="1" applyProtection="1">
      <alignment horizontal="right"/>
      <protection locked="0" hidden="1"/>
    </xf>
    <xf numFmtId="179" fontId="57" fillId="22" borderId="10" xfId="456" applyFont="1" applyFill="1" applyBorder="1" applyAlignment="1" applyProtection="1">
      <alignment horizontal="right" vertical="center"/>
      <protection locked="0" hidden="1"/>
    </xf>
    <xf numFmtId="179" fontId="79" fillId="22" borderId="10" xfId="456" applyFont="1" applyFill="1" applyBorder="1" applyAlignment="1" applyProtection="1">
      <alignment horizontal="right" vertical="center"/>
      <protection locked="0" hidden="1"/>
    </xf>
    <xf numFmtId="1" fontId="55" fillId="22" borderId="0" xfId="695" applyNumberFormat="1" applyFont="1" applyFill="1" applyBorder="1" applyAlignment="1" applyProtection="1">
      <alignment horizontal="left"/>
      <protection locked="0" hidden="1"/>
    </xf>
    <xf numFmtId="1" fontId="55" fillId="22" borderId="0" xfId="0" applyNumberFormat="1" applyFont="1" applyFill="1" applyBorder="1" applyAlignment="1" applyProtection="1">
      <alignment horizontal="left"/>
      <protection locked="0" hidden="1"/>
    </xf>
    <xf numFmtId="183" fontId="123" fillId="0" borderId="21" xfId="0" applyNumberFormat="1" applyFont="1" applyBorder="1" applyAlignment="1" applyProtection="1">
      <alignment horizontal="right" vertical="center" wrapText="1"/>
      <protection locked="0"/>
    </xf>
    <xf numFmtId="183" fontId="123" fillId="0" borderId="0" xfId="0" applyNumberFormat="1" applyFont="1" applyBorder="1" applyAlignment="1" applyProtection="1">
      <alignment horizontal="right" vertical="center" wrapText="1"/>
      <protection locked="0"/>
    </xf>
    <xf numFmtId="183" fontId="123" fillId="0" borderId="34" xfId="0" applyNumberFormat="1" applyFont="1" applyBorder="1" applyAlignment="1" applyProtection="1">
      <alignment horizontal="right" vertical="center" wrapText="1"/>
      <protection locked="0"/>
    </xf>
    <xf numFmtId="183" fontId="123" fillId="0" borderId="22" xfId="0" applyNumberFormat="1" applyFont="1" applyBorder="1" applyAlignment="1" applyProtection="1">
      <alignment horizontal="right" vertical="center" wrapText="1"/>
      <protection locked="0"/>
    </xf>
    <xf numFmtId="183" fontId="123" fillId="0" borderId="10" xfId="0" applyNumberFormat="1" applyFont="1" applyBorder="1" applyAlignment="1" applyProtection="1">
      <alignment horizontal="right" vertical="center" wrapText="1"/>
      <protection locked="0"/>
    </xf>
    <xf numFmtId="183" fontId="123" fillId="0" borderId="39" xfId="0" applyNumberFormat="1" applyFont="1" applyBorder="1" applyAlignment="1" applyProtection="1">
      <alignment horizontal="right" vertical="center" wrapText="1"/>
      <protection locked="0"/>
    </xf>
    <xf numFmtId="183" fontId="123" fillId="0" borderId="19" xfId="0" applyNumberFormat="1" applyFont="1" applyBorder="1" applyAlignment="1" applyProtection="1">
      <alignment horizontal="right" vertical="center" wrapText="1"/>
      <protection locked="0"/>
    </xf>
    <xf numFmtId="183" fontId="123" fillId="0" borderId="20" xfId="0" applyNumberFormat="1" applyFont="1" applyBorder="1" applyAlignment="1" applyProtection="1">
      <alignment horizontal="right" vertical="center" wrapText="1"/>
      <protection locked="0"/>
    </xf>
    <xf numFmtId="41" fontId="135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64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27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27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2" fillId="27" borderId="0" xfId="682" applyNumberFormat="1" applyFont="1" applyFill="1" applyBorder="1" applyAlignment="1" applyProtection="1">
      <alignment horizontal="right" vertical="center"/>
      <protection locked="0" hidden="1"/>
    </xf>
    <xf numFmtId="41" fontId="55" fillId="22" borderId="0" xfId="0" applyNumberFormat="1" applyFont="1" applyFill="1" applyAlignment="1" applyProtection="1">
      <alignment horizontal="right" vertical="center"/>
      <protection locked="0" hidden="1"/>
    </xf>
    <xf numFmtId="41" fontId="64" fillId="22" borderId="0" xfId="0" applyNumberFormat="1" applyFont="1" applyFill="1" applyAlignment="1" applyProtection="1">
      <alignment horizontal="right" vertical="center"/>
      <protection locked="0" hidden="1"/>
    </xf>
    <xf numFmtId="41" fontId="52" fillId="27" borderId="0" xfId="0" applyNumberFormat="1" applyFont="1" applyFill="1" applyAlignment="1" applyProtection="1">
      <alignment horizontal="right" vertical="center"/>
      <protection locked="0" hidden="1"/>
    </xf>
    <xf numFmtId="188" fontId="52" fillId="27" borderId="0" xfId="457" applyNumberFormat="1" applyFont="1" applyFill="1" applyBorder="1" applyAlignment="1" applyProtection="1">
      <alignment horizontal="right" vertical="center"/>
      <protection locked="0" hidden="1"/>
    </xf>
    <xf numFmtId="188" fontId="52" fillId="27" borderId="0" xfId="457" applyNumberFormat="1" applyFont="1" applyFill="1" applyBorder="1" applyAlignment="1" applyProtection="1">
      <alignment horizontal="right" vertical="center"/>
      <protection locked="0" hidden="1"/>
    </xf>
    <xf numFmtId="188" fontId="52" fillId="27" borderId="10" xfId="457" applyNumberFormat="1" applyFont="1" applyFill="1" applyBorder="1" applyAlignment="1" applyProtection="1">
      <alignment horizontal="right" vertical="center"/>
      <protection locked="0" hidden="1"/>
    </xf>
    <xf numFmtId="188" fontId="52" fillId="27" borderId="22" xfId="457" applyNumberFormat="1" applyFont="1" applyFill="1" applyBorder="1" applyAlignment="1" applyProtection="1">
      <alignment horizontal="right" vertical="center"/>
      <protection locked="0" hidden="1"/>
    </xf>
    <xf numFmtId="188" fontId="52" fillId="27" borderId="21" xfId="457" applyNumberFormat="1" applyFont="1" applyFill="1" applyBorder="1" applyAlignment="1" applyProtection="1">
      <alignment horizontal="right" vertical="center"/>
      <protection locked="0" hidden="1"/>
    </xf>
    <xf numFmtId="188" fontId="52" fillId="27" borderId="0" xfId="457" applyNumberFormat="1" applyFont="1" applyFill="1" applyBorder="1" applyAlignment="1" applyProtection="1">
      <alignment horizontal="right" vertical="center"/>
      <protection locked="0" hidden="1"/>
    </xf>
    <xf numFmtId="188" fontId="52" fillId="27" borderId="10" xfId="457" applyNumberFormat="1" applyFont="1" applyFill="1" applyBorder="1" applyAlignment="1" applyProtection="1">
      <alignment horizontal="right" vertical="center"/>
      <protection locked="0" hidden="1"/>
    </xf>
    <xf numFmtId="188" fontId="52" fillId="27" borderId="0" xfId="457" applyNumberFormat="1" applyFont="1" applyFill="1" applyBorder="1" applyAlignment="1" applyProtection="1">
      <alignment horizontal="right" vertical="center"/>
      <protection locked="0" hidden="1"/>
    </xf>
    <xf numFmtId="188" fontId="64" fillId="27" borderId="0" xfId="457" applyNumberFormat="1" applyFont="1" applyFill="1" applyBorder="1" applyAlignment="1" applyProtection="1">
      <alignment horizontal="right" vertical="center"/>
      <protection locked="0" hidden="1"/>
    </xf>
    <xf numFmtId="188" fontId="52" fillId="27" borderId="0" xfId="457" applyNumberFormat="1" applyFont="1" applyFill="1" applyBorder="1" applyAlignment="1" applyProtection="1">
      <alignment horizontal="right" vertical="center" shrinkToFit="1"/>
      <protection locked="0" hidden="1"/>
    </xf>
    <xf numFmtId="188" fontId="52" fillId="27" borderId="10" xfId="457" applyNumberFormat="1" applyFont="1" applyFill="1" applyBorder="1" applyAlignment="1" applyProtection="1">
      <alignment horizontal="right" vertical="center"/>
      <protection locked="0" hidden="1"/>
    </xf>
    <xf numFmtId="188" fontId="52" fillId="27" borderId="0" xfId="457" applyNumberFormat="1" applyFont="1" applyFill="1" applyBorder="1" applyAlignment="1" applyProtection="1">
      <alignment horizontal="right" vertical="center"/>
      <protection locked="0" hidden="1"/>
    </xf>
    <xf numFmtId="188" fontId="55" fillId="27" borderId="0" xfId="457" applyNumberFormat="1" applyFont="1" applyFill="1" applyBorder="1" applyAlignment="1" applyProtection="1">
      <alignment horizontal="right" vertical="center"/>
      <protection locked="0" hidden="1"/>
    </xf>
    <xf numFmtId="188" fontId="52" fillId="27" borderId="0" xfId="457" applyNumberFormat="1" applyFont="1" applyFill="1" applyBorder="1" applyAlignment="1" applyProtection="1">
      <alignment horizontal="right" vertical="center"/>
      <protection locked="0" hidden="1"/>
    </xf>
    <xf numFmtId="188" fontId="52" fillId="27" borderId="0" xfId="457" applyNumberFormat="1" applyFont="1" applyFill="1" applyBorder="1" applyAlignment="1" applyProtection="1">
      <alignment horizontal="right" vertical="center"/>
      <protection locked="0" hidden="1"/>
    </xf>
    <xf numFmtId="188" fontId="52" fillId="27" borderId="0" xfId="416" applyNumberFormat="1" applyFont="1" applyFill="1" applyAlignment="1" applyProtection="1">
      <alignment horizontal="right" vertical="center"/>
      <protection locked="0" hidden="1"/>
    </xf>
    <xf numFmtId="188" fontId="52" fillId="27" borderId="10" xfId="457" applyNumberFormat="1" applyFont="1" applyFill="1" applyBorder="1" applyAlignment="1" applyProtection="1">
      <alignment horizontal="right" vertical="center"/>
      <protection locked="0" hidden="1"/>
    </xf>
    <xf numFmtId="188" fontId="52" fillId="27" borderId="0" xfId="457" applyNumberFormat="1" applyFont="1" applyFill="1" applyBorder="1" applyAlignment="1" applyProtection="1">
      <alignment horizontal="right" vertical="center"/>
      <protection locked="0" hidden="1"/>
    </xf>
    <xf numFmtId="41" fontId="52" fillId="22" borderId="21" xfId="688" quotePrefix="1" applyNumberFormat="1" applyFont="1" applyFill="1" applyBorder="1" applyAlignment="1" applyProtection="1">
      <alignment horizontal="right" vertical="center"/>
      <protection locked="0" hidden="1"/>
    </xf>
    <xf numFmtId="41" fontId="52" fillId="22" borderId="0" xfId="688" quotePrefix="1" applyNumberFormat="1" applyFont="1" applyFill="1" applyBorder="1" applyAlignment="1" applyProtection="1">
      <alignment horizontal="right" vertical="center"/>
      <protection locked="0" hidden="1"/>
    </xf>
    <xf numFmtId="41" fontId="55" fillId="22" borderId="21" xfId="688" quotePrefix="1" applyNumberFormat="1" applyFont="1" applyFill="1" applyBorder="1" applyAlignment="1" applyProtection="1">
      <alignment horizontal="right" vertical="center"/>
      <protection locked="0" hidden="1"/>
    </xf>
    <xf numFmtId="41" fontId="52" fillId="22" borderId="22" xfId="688" quotePrefix="1" applyNumberFormat="1" applyFont="1" applyFill="1" applyBorder="1" applyAlignment="1" applyProtection="1">
      <alignment horizontal="right" vertical="center"/>
      <protection locked="0" hidden="1"/>
    </xf>
    <xf numFmtId="41" fontId="52" fillId="22" borderId="10" xfId="688" quotePrefix="1" applyNumberFormat="1" applyFont="1" applyFill="1" applyBorder="1" applyAlignment="1" applyProtection="1">
      <alignment horizontal="right" vertical="center"/>
      <protection locked="0" hidden="1"/>
    </xf>
    <xf numFmtId="186" fontId="52" fillId="22" borderId="0" xfId="688" quotePrefix="1" applyNumberFormat="1" applyFont="1" applyFill="1" applyBorder="1" applyAlignment="1" applyProtection="1">
      <alignment horizontal="right" vertical="center"/>
      <protection locked="0" hidden="1"/>
    </xf>
    <xf numFmtId="186" fontId="52" fillId="22" borderId="10" xfId="688" quotePrefix="1" applyNumberFormat="1" applyFont="1" applyFill="1" applyBorder="1" applyAlignment="1" applyProtection="1">
      <alignment horizontal="right" vertical="center"/>
      <protection locked="0" hidden="1"/>
    </xf>
    <xf numFmtId="41" fontId="52" fillId="22" borderId="19" xfId="688" quotePrefix="1" applyNumberFormat="1" applyFont="1" applyFill="1" applyBorder="1" applyAlignment="1" applyProtection="1">
      <alignment horizontal="right" vertical="center"/>
      <protection locked="0" hidden="1"/>
    </xf>
    <xf numFmtId="41" fontId="52" fillId="22" borderId="20" xfId="688" quotePrefix="1" applyNumberFormat="1" applyFont="1" applyFill="1" applyBorder="1" applyAlignment="1" applyProtection="1">
      <alignment horizontal="right" vertical="center"/>
      <protection locked="0" hidden="1"/>
    </xf>
    <xf numFmtId="188" fontId="52" fillId="22" borderId="0" xfId="454" quotePrefix="1" applyNumberFormat="1" applyFont="1" applyFill="1" applyBorder="1" applyAlignment="1" applyProtection="1">
      <alignment vertical="center"/>
      <protection locked="0" hidden="1"/>
    </xf>
    <xf numFmtId="41" fontId="52" fillId="27" borderId="0" xfId="682" applyNumberFormat="1" applyFont="1" applyFill="1" applyBorder="1" applyAlignment="1" applyProtection="1">
      <alignment horizontal="right" vertical="center"/>
      <protection locked="0" hidden="1"/>
    </xf>
    <xf numFmtId="41" fontId="64" fillId="22" borderId="0" xfId="454" quotePrefix="1" applyNumberFormat="1" applyFont="1" applyFill="1" applyBorder="1" applyAlignment="1" applyProtection="1">
      <alignment vertical="center"/>
      <protection locked="0" hidden="1"/>
    </xf>
    <xf numFmtId="41" fontId="52" fillId="27" borderId="0" xfId="689" applyNumberFormat="1" applyFont="1" applyFill="1" applyBorder="1" applyAlignment="1" applyProtection="1">
      <alignment horizontal="right" vertical="center"/>
      <protection locked="0" hidden="1"/>
    </xf>
    <xf numFmtId="192" fontId="52" fillId="22" borderId="0" xfId="0" applyNumberFormat="1" applyFont="1" applyFill="1" applyBorder="1" applyAlignment="1" applyProtection="1">
      <alignment horizontal="right" vertical="center"/>
      <protection hidden="1"/>
    </xf>
    <xf numFmtId="0" fontId="52" fillId="27" borderId="0" xfId="0" applyFont="1" applyFill="1" applyBorder="1" applyAlignment="1" applyProtection="1">
      <alignment horizontal="right" vertical="center"/>
      <protection hidden="1"/>
    </xf>
    <xf numFmtId="0" fontId="100" fillId="0" borderId="36" xfId="640" applyFont="1" applyFill="1" applyBorder="1" applyAlignment="1">
      <alignment horizontal="center" vertical="center" wrapText="1"/>
    </xf>
    <xf numFmtId="0" fontId="100" fillId="0" borderId="35" xfId="640" applyFont="1" applyFill="1" applyBorder="1" applyAlignment="1">
      <alignment horizontal="center" vertical="center" wrapText="1"/>
    </xf>
    <xf numFmtId="41" fontId="52" fillId="27" borderId="19" xfId="0" applyNumberFormat="1" applyFont="1" applyFill="1" applyBorder="1" applyAlignment="1" applyProtection="1">
      <alignment horizontal="center" vertical="center"/>
      <protection hidden="1"/>
    </xf>
    <xf numFmtId="41" fontId="57" fillId="22" borderId="19" xfId="0" quotePrefix="1" applyNumberFormat="1" applyFont="1" applyFill="1" applyBorder="1" applyAlignment="1" applyProtection="1">
      <alignment horizontal="center" vertical="center"/>
      <protection hidden="1"/>
    </xf>
    <xf numFmtId="0" fontId="52" fillId="22" borderId="21" xfId="0" applyFont="1" applyFill="1" applyBorder="1" applyAlignment="1" applyProtection="1">
      <alignment horizontal="center" vertical="center"/>
      <protection hidden="1"/>
    </xf>
    <xf numFmtId="179" fontId="52" fillId="27" borderId="0" xfId="453" applyFont="1" applyFill="1" applyAlignment="1" applyProtection="1">
      <alignment horizontal="right" vertical="center"/>
      <protection hidden="1"/>
    </xf>
    <xf numFmtId="180" fontId="52" fillId="27" borderId="0" xfId="453" applyNumberFormat="1" applyFont="1" applyFill="1" applyBorder="1" applyAlignment="1" applyProtection="1">
      <alignment horizontal="right" vertical="center"/>
      <protection hidden="1"/>
    </xf>
    <xf numFmtId="179" fontId="57" fillId="27" borderId="0" xfId="453" applyFont="1" applyFill="1" applyAlignment="1" applyProtection="1">
      <alignment horizontal="right" vertical="center"/>
      <protection hidden="1"/>
    </xf>
    <xf numFmtId="180" fontId="57" fillId="27" borderId="0" xfId="453" applyNumberFormat="1" applyFont="1" applyFill="1" applyBorder="1" applyAlignment="1" applyProtection="1">
      <alignment horizontal="right" vertical="center"/>
      <protection hidden="1"/>
    </xf>
    <xf numFmtId="180" fontId="52" fillId="27" borderId="0" xfId="453" applyNumberFormat="1" applyFont="1" applyFill="1" applyAlignment="1" applyProtection="1">
      <alignment horizontal="right" vertical="center"/>
      <protection hidden="1"/>
    </xf>
    <xf numFmtId="183" fontId="127" fillId="27" borderId="0" xfId="661" applyNumberFormat="1" applyFont="1" applyFill="1" applyBorder="1" applyProtection="1">
      <alignment vertical="center"/>
      <protection locked="0" hidden="1"/>
    </xf>
    <xf numFmtId="183" fontId="127" fillId="27" borderId="0" xfId="663" applyNumberFormat="1" applyFont="1" applyFill="1" applyBorder="1" applyProtection="1">
      <alignment vertical="center"/>
      <protection locked="0" hidden="1"/>
    </xf>
    <xf numFmtId="183" fontId="127" fillId="27" borderId="0" xfId="669" applyNumberFormat="1" applyFont="1" applyFill="1" applyBorder="1" applyProtection="1">
      <alignment vertical="center"/>
      <protection locked="0" hidden="1"/>
    </xf>
    <xf numFmtId="183" fontId="127" fillId="27" borderId="0" xfId="537" applyNumberFormat="1" applyFont="1" applyFill="1" applyBorder="1" applyProtection="1">
      <alignment vertical="center"/>
      <protection locked="0" hidden="1"/>
    </xf>
    <xf numFmtId="183" fontId="127" fillId="27" borderId="10" xfId="661" applyNumberFormat="1" applyFont="1" applyFill="1" applyBorder="1" applyProtection="1">
      <alignment vertical="center"/>
      <protection locked="0" hidden="1"/>
    </xf>
    <xf numFmtId="183" fontId="127" fillId="27" borderId="10" xfId="663" applyNumberFormat="1" applyFont="1" applyFill="1" applyBorder="1" applyProtection="1">
      <alignment vertical="center"/>
      <protection locked="0" hidden="1"/>
    </xf>
    <xf numFmtId="183" fontId="127" fillId="27" borderId="10" xfId="669" applyNumberFormat="1" applyFont="1" applyFill="1" applyBorder="1" applyProtection="1">
      <alignment vertical="center"/>
      <protection locked="0" hidden="1"/>
    </xf>
    <xf numFmtId="183" fontId="127" fillId="27" borderId="10" xfId="537" applyNumberFormat="1" applyFont="1" applyFill="1" applyBorder="1" applyProtection="1">
      <alignment vertical="center"/>
      <protection locked="0" hidden="1"/>
    </xf>
    <xf numFmtId="180" fontId="52" fillId="27" borderId="10" xfId="453" applyNumberFormat="1" applyFont="1" applyFill="1" applyBorder="1" applyAlignment="1" applyProtection="1">
      <alignment horizontal="right" vertical="center"/>
      <protection hidden="1"/>
    </xf>
    <xf numFmtId="3" fontId="52" fillId="27" borderId="0" xfId="453" applyNumberFormat="1" applyFont="1" applyFill="1" applyAlignment="1" applyProtection="1">
      <alignment horizontal="right" vertical="center"/>
      <protection hidden="1"/>
    </xf>
    <xf numFmtId="3" fontId="57" fillId="27" borderId="0" xfId="453" applyNumberFormat="1" applyFont="1" applyFill="1" applyAlignment="1" applyProtection="1">
      <alignment horizontal="right" vertical="center"/>
      <protection hidden="1"/>
    </xf>
    <xf numFmtId="3" fontId="52" fillId="27" borderId="0" xfId="453" applyNumberFormat="1" applyFont="1" applyFill="1" applyAlignment="1" applyProtection="1">
      <alignment horizontal="right" vertical="center"/>
      <protection locked="0" hidden="1"/>
    </xf>
    <xf numFmtId="3" fontId="52" fillId="27" borderId="22" xfId="453" applyNumberFormat="1" applyFont="1" applyFill="1" applyBorder="1" applyAlignment="1" applyProtection="1">
      <alignment horizontal="right" vertical="center"/>
      <protection locked="0" hidden="1"/>
    </xf>
    <xf numFmtId="3" fontId="127" fillId="27" borderId="0" xfId="648" applyNumberFormat="1" applyFont="1" applyFill="1" applyBorder="1" applyProtection="1">
      <alignment vertical="center"/>
      <protection locked="0" hidden="1"/>
    </xf>
    <xf numFmtId="3" fontId="127" fillId="27" borderId="0" xfId="653" applyNumberFormat="1" applyFont="1" applyFill="1" applyBorder="1" applyProtection="1">
      <alignment vertical="center"/>
      <protection locked="0" hidden="1"/>
    </xf>
    <xf numFmtId="3" fontId="127" fillId="27" borderId="10" xfId="648" applyNumberFormat="1" applyFont="1" applyFill="1" applyBorder="1" applyProtection="1">
      <alignment vertical="center"/>
      <protection locked="0" hidden="1"/>
    </xf>
    <xf numFmtId="3" fontId="127" fillId="27" borderId="10" xfId="653" applyNumberFormat="1" applyFont="1" applyFill="1" applyBorder="1" applyProtection="1">
      <alignment vertical="center"/>
      <protection locked="0" hidden="1"/>
    </xf>
    <xf numFmtId="0" fontId="57" fillId="27" borderId="0" xfId="0" applyFont="1" applyFill="1" applyBorder="1" applyAlignment="1" applyProtection="1">
      <alignment horizontal="right" vertical="center"/>
      <protection hidden="1"/>
    </xf>
    <xf numFmtId="0" fontId="64" fillId="27" borderId="0" xfId="0" applyFont="1" applyFill="1" applyBorder="1" applyAlignment="1" applyProtection="1">
      <alignment horizontal="right" vertical="center"/>
      <protection hidden="1"/>
    </xf>
    <xf numFmtId="0" fontId="55" fillId="27" borderId="0" xfId="0" applyFont="1" applyFill="1" applyBorder="1" applyAlignment="1" applyProtection="1">
      <alignment horizontal="right" vertical="center"/>
      <protection hidden="1"/>
    </xf>
    <xf numFmtId="0" fontId="52" fillId="22" borderId="22" xfId="0" applyFont="1" applyFill="1" applyBorder="1" applyAlignment="1" applyProtection="1">
      <alignment horizontal="right" vertical="center"/>
      <protection hidden="1"/>
    </xf>
    <xf numFmtId="220" fontId="52" fillId="22" borderId="0" xfId="0" applyNumberFormat="1" applyFont="1" applyFill="1" applyBorder="1" applyAlignment="1" applyProtection="1">
      <alignment horizontal="right" vertical="center"/>
      <protection hidden="1"/>
    </xf>
    <xf numFmtId="220" fontId="57" fillId="27" borderId="0" xfId="0" applyNumberFormat="1" applyFont="1" applyFill="1" applyBorder="1" applyAlignment="1" applyProtection="1">
      <alignment horizontal="right" vertical="center"/>
      <protection hidden="1"/>
    </xf>
    <xf numFmtId="220" fontId="52" fillId="27" borderId="0" xfId="0" applyNumberFormat="1" applyFont="1" applyFill="1" applyBorder="1" applyAlignment="1" applyProtection="1">
      <alignment horizontal="right" vertical="center"/>
      <protection hidden="1"/>
    </xf>
    <xf numFmtId="220" fontId="52" fillId="22" borderId="10" xfId="0" applyNumberFormat="1" applyFont="1" applyFill="1" applyBorder="1" applyAlignment="1" applyProtection="1">
      <alignment horizontal="right" vertical="center"/>
      <protection hidden="1"/>
    </xf>
    <xf numFmtId="1" fontId="52" fillId="22" borderId="24" xfId="0" quotePrefix="1" applyNumberFormat="1" applyFont="1" applyFill="1" applyBorder="1" applyAlignment="1" applyProtection="1">
      <alignment horizontal="center" vertical="center"/>
      <protection hidden="1"/>
    </xf>
    <xf numFmtId="1" fontId="52" fillId="22" borderId="21" xfId="0" quotePrefix="1" applyNumberFormat="1" applyFont="1" applyFill="1" applyBorder="1" applyAlignment="1" applyProtection="1">
      <alignment horizontal="center" vertical="center"/>
      <protection hidden="1"/>
    </xf>
    <xf numFmtId="1" fontId="57" fillId="22" borderId="21" xfId="0" quotePrefix="1" applyNumberFormat="1" applyFont="1" applyFill="1" applyBorder="1" applyAlignment="1" applyProtection="1">
      <alignment horizontal="center" vertical="center"/>
      <protection hidden="1"/>
    </xf>
    <xf numFmtId="0" fontId="52" fillId="22" borderId="10" xfId="0" applyFont="1" applyFill="1" applyBorder="1" applyAlignment="1" applyProtection="1">
      <alignment horizontal="left" vertical="center"/>
      <protection hidden="1"/>
    </xf>
    <xf numFmtId="178" fontId="52" fillId="22" borderId="10" xfId="0" applyNumberFormat="1" applyFont="1" applyFill="1" applyBorder="1" applyAlignment="1" applyProtection="1">
      <alignment horizontal="center" vertical="center"/>
      <protection hidden="1"/>
    </xf>
    <xf numFmtId="0" fontId="52" fillId="22" borderId="0" xfId="0" applyFont="1" applyFill="1" applyBorder="1" applyAlignment="1" applyProtection="1">
      <alignment horizontal="right" vertical="center" indent="1"/>
      <protection hidden="1"/>
    </xf>
    <xf numFmtId="0" fontId="57" fillId="27" borderId="0" xfId="0" applyFont="1" applyFill="1" applyBorder="1" applyAlignment="1" applyProtection="1">
      <alignment horizontal="right" vertical="center" indent="1"/>
      <protection hidden="1"/>
    </xf>
    <xf numFmtId="0" fontId="52" fillId="27" borderId="0" xfId="0" applyFont="1" applyFill="1" applyBorder="1" applyAlignment="1" applyProtection="1">
      <alignment horizontal="right" vertical="center" indent="1"/>
      <protection hidden="1"/>
    </xf>
    <xf numFmtId="0" fontId="52" fillId="22" borderId="22" xfId="0" applyFont="1" applyFill="1" applyBorder="1" applyAlignment="1" applyProtection="1">
      <alignment horizontal="right" vertical="center" indent="1"/>
      <protection hidden="1"/>
    </xf>
    <xf numFmtId="0" fontId="52" fillId="22" borderId="10" xfId="0" applyFont="1" applyFill="1" applyBorder="1" applyAlignment="1" applyProtection="1">
      <alignment horizontal="right" vertical="center" indent="1"/>
      <protection hidden="1"/>
    </xf>
    <xf numFmtId="0" fontId="52" fillId="22" borderId="21" xfId="0" applyFont="1" applyFill="1" applyBorder="1" applyAlignment="1" applyProtection="1">
      <alignment horizontal="right" vertical="center"/>
      <protection hidden="1"/>
    </xf>
    <xf numFmtId="0" fontId="57" fillId="27" borderId="21" xfId="0" applyFont="1" applyFill="1" applyBorder="1" applyAlignment="1" applyProtection="1">
      <alignment horizontal="right" vertical="center"/>
      <protection hidden="1"/>
    </xf>
    <xf numFmtId="0" fontId="52" fillId="27" borderId="21" xfId="0" applyFont="1" applyFill="1" applyBorder="1" applyAlignment="1" applyProtection="1">
      <alignment horizontal="right" vertical="center"/>
      <protection hidden="1"/>
    </xf>
    <xf numFmtId="221" fontId="52" fillId="27" borderId="0" xfId="0" applyNumberFormat="1" applyFont="1" applyFill="1" applyBorder="1" applyAlignment="1" applyProtection="1">
      <alignment horizontal="right" vertical="center"/>
      <protection hidden="1"/>
    </xf>
    <xf numFmtId="221" fontId="57" fillId="27" borderId="0" xfId="0" applyNumberFormat="1" applyFont="1" applyFill="1" applyBorder="1" applyAlignment="1" applyProtection="1">
      <alignment horizontal="right" vertical="center"/>
      <protection hidden="1"/>
    </xf>
    <xf numFmtId="221" fontId="52" fillId="27" borderId="10" xfId="0" applyNumberFormat="1" applyFont="1" applyFill="1" applyBorder="1" applyAlignment="1" applyProtection="1">
      <alignment horizontal="right" vertical="center"/>
      <protection hidden="1"/>
    </xf>
    <xf numFmtId="222" fontId="52" fillId="22" borderId="0" xfId="694" applyNumberFormat="1" applyFont="1" applyFill="1" applyBorder="1" applyAlignment="1" applyProtection="1">
      <alignment horizontal="right" vertical="center"/>
      <protection hidden="1"/>
    </xf>
    <xf numFmtId="222" fontId="52" fillId="22" borderId="19" xfId="694" applyNumberFormat="1" applyFont="1" applyFill="1" applyBorder="1" applyAlignment="1" applyProtection="1">
      <alignment horizontal="right" vertical="center"/>
      <protection hidden="1"/>
    </xf>
    <xf numFmtId="222" fontId="57" fillId="22" borderId="0" xfId="694" applyNumberFormat="1" applyFont="1" applyFill="1" applyBorder="1" applyAlignment="1" applyProtection="1">
      <alignment horizontal="right" vertical="center"/>
      <protection hidden="1"/>
    </xf>
    <xf numFmtId="222" fontId="57" fillId="22" borderId="0" xfId="694" applyNumberFormat="1" applyFont="1" applyFill="1" applyBorder="1" applyAlignment="1" applyProtection="1">
      <alignment horizontal="right" vertical="center"/>
      <protection locked="0" hidden="1"/>
    </xf>
    <xf numFmtId="222" fontId="57" fillId="22" borderId="10" xfId="694" applyNumberFormat="1" applyFont="1" applyFill="1" applyBorder="1" applyAlignment="1" applyProtection="1">
      <alignment horizontal="right" vertical="center"/>
      <protection hidden="1"/>
    </xf>
    <xf numFmtId="222" fontId="57" fillId="22" borderId="10" xfId="694" applyNumberFormat="1" applyFont="1" applyFill="1" applyBorder="1" applyAlignment="1" applyProtection="1">
      <alignment horizontal="right" vertical="center"/>
      <protection locked="0" hidden="1"/>
    </xf>
    <xf numFmtId="222" fontId="57" fillId="22" borderId="20" xfId="694" applyNumberFormat="1" applyFont="1" applyFill="1" applyBorder="1" applyAlignment="1" applyProtection="1">
      <alignment horizontal="right" vertical="center"/>
      <protection locked="0" hidden="1"/>
    </xf>
    <xf numFmtId="222" fontId="52" fillId="22" borderId="0" xfId="694" applyNumberFormat="1" applyFont="1" applyFill="1" applyAlignment="1" applyProtection="1">
      <alignment horizontal="right" vertical="center"/>
      <protection hidden="1"/>
    </xf>
    <xf numFmtId="222" fontId="57" fillId="22" borderId="0" xfId="694" applyNumberFormat="1" applyFont="1" applyFill="1" applyAlignment="1" applyProtection="1">
      <alignment horizontal="right" vertical="center"/>
      <protection hidden="1"/>
    </xf>
    <xf numFmtId="222" fontId="57" fillId="22" borderId="0" xfId="694" applyNumberFormat="1" applyFont="1" applyFill="1" applyBorder="1" applyAlignment="1" applyProtection="1">
      <alignment horizontal="right" vertical="center" wrapText="1"/>
      <protection locked="0" hidden="1"/>
    </xf>
    <xf numFmtId="223" fontId="64" fillId="27" borderId="0" xfId="0" applyNumberFormat="1" applyFont="1" applyFill="1" applyBorder="1" applyAlignment="1" applyProtection="1">
      <alignment horizontal="right" vertical="center"/>
      <protection locked="0" hidden="1"/>
    </xf>
    <xf numFmtId="222" fontId="52" fillId="22" borderId="0" xfId="694" applyNumberFormat="1" applyFont="1" applyFill="1" applyBorder="1" applyAlignment="1" applyProtection="1">
      <alignment horizontal="center" vertical="center"/>
      <protection hidden="1"/>
    </xf>
    <xf numFmtId="41" fontId="135" fillId="27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52" fillId="0" borderId="0" xfId="696" applyNumberFormat="1" applyFont="1" applyFill="1" applyAlignment="1" applyProtection="1">
      <alignment horizontal="right" vertical="center"/>
      <protection locked="0" hidden="1"/>
    </xf>
    <xf numFmtId="41" fontId="52" fillId="0" borderId="21" xfId="0" applyNumberFormat="1" applyFont="1" applyFill="1" applyBorder="1" applyAlignment="1" applyProtection="1">
      <alignment horizontal="right" vertical="center"/>
      <protection locked="0" hidden="1"/>
    </xf>
    <xf numFmtId="41" fontId="52" fillId="0" borderId="0" xfId="0" applyNumberFormat="1" applyFont="1" applyFill="1" applyBorder="1" applyAlignment="1" applyProtection="1">
      <alignment horizontal="right" vertical="center"/>
      <protection locked="0" hidden="1"/>
    </xf>
    <xf numFmtId="41" fontId="52" fillId="0" borderId="22" xfId="0" applyNumberFormat="1" applyFont="1" applyFill="1" applyBorder="1" applyAlignment="1" applyProtection="1">
      <alignment horizontal="right" vertical="center"/>
      <protection locked="0" hidden="1"/>
    </xf>
    <xf numFmtId="41" fontId="52" fillId="0" borderId="10" xfId="0" applyNumberFormat="1" applyFont="1" applyFill="1" applyBorder="1" applyAlignment="1" applyProtection="1">
      <alignment horizontal="right" vertical="center"/>
      <protection locked="0" hidden="1"/>
    </xf>
    <xf numFmtId="41" fontId="52" fillId="0" borderId="0" xfId="682" applyNumberFormat="1" applyFont="1" applyFill="1" applyBorder="1" applyAlignment="1" applyProtection="1">
      <alignment horizontal="right" vertical="center"/>
      <protection locked="0" hidden="1"/>
    </xf>
    <xf numFmtId="41" fontId="52" fillId="27" borderId="0" xfId="457" applyNumberFormat="1" applyFont="1" applyFill="1" applyBorder="1" applyAlignment="1" applyProtection="1">
      <alignment horizontal="right" vertical="center"/>
      <protection locked="0" hidden="1"/>
    </xf>
    <xf numFmtId="41" fontId="52" fillId="27" borderId="10" xfId="457" applyNumberFormat="1" applyFont="1" applyFill="1" applyBorder="1" applyAlignment="1" applyProtection="1">
      <alignment horizontal="right" vertical="center"/>
      <protection locked="0" hidden="1"/>
    </xf>
    <xf numFmtId="41" fontId="52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2" fillId="27" borderId="0" xfId="0" quotePrefix="1" applyNumberFormat="1" applyFont="1" applyFill="1" applyAlignment="1" applyProtection="1">
      <alignment horizontal="right" vertical="center"/>
      <protection locked="0" hidden="1"/>
    </xf>
    <xf numFmtId="222" fontId="52" fillId="22" borderId="0" xfId="694" quotePrefix="1" applyNumberFormat="1" applyFont="1" applyFill="1" applyBorder="1" applyAlignment="1" applyProtection="1">
      <alignment horizontal="right" vertical="center"/>
      <protection hidden="1"/>
    </xf>
    <xf numFmtId="222" fontId="52" fillId="22" borderId="10" xfId="694" quotePrefix="1" applyNumberFormat="1" applyFont="1" applyFill="1" applyBorder="1" applyAlignment="1" applyProtection="1">
      <alignment horizontal="right" vertical="center"/>
      <protection locked="0" hidden="1"/>
    </xf>
    <xf numFmtId="222" fontId="52" fillId="22" borderId="10" xfId="694" applyNumberFormat="1" applyFont="1" applyFill="1" applyBorder="1" applyAlignment="1" applyProtection="1">
      <alignment horizontal="center" vertical="center"/>
      <protection hidden="1"/>
    </xf>
    <xf numFmtId="1" fontId="79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79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55" fillId="27" borderId="40" xfId="0" applyFont="1" applyFill="1" applyBorder="1" applyAlignment="1" applyProtection="1">
      <alignment horizontal="center" vertical="center" wrapText="1"/>
      <protection hidden="1"/>
    </xf>
    <xf numFmtId="0" fontId="55" fillId="27" borderId="36" xfId="0" applyFont="1" applyFill="1" applyBorder="1" applyAlignment="1" applyProtection="1">
      <alignment horizontal="center" vertical="center" wrapText="1"/>
      <protection hidden="1"/>
    </xf>
    <xf numFmtId="0" fontId="55" fillId="27" borderId="41" xfId="0" applyFont="1" applyFill="1" applyBorder="1" applyAlignment="1" applyProtection="1">
      <alignment horizontal="center" vertical="center" wrapText="1"/>
      <protection hidden="1"/>
    </xf>
    <xf numFmtId="0" fontId="55" fillId="27" borderId="38" xfId="0" applyFont="1" applyFill="1" applyBorder="1" applyAlignment="1" applyProtection="1">
      <alignment horizontal="center" vertical="center" wrapText="1"/>
      <protection hidden="1"/>
    </xf>
    <xf numFmtId="0" fontId="55" fillId="27" borderId="37" xfId="0" applyFont="1" applyFill="1" applyBorder="1" applyAlignment="1" applyProtection="1">
      <alignment horizontal="center" vertical="center" wrapText="1"/>
      <protection hidden="1"/>
    </xf>
    <xf numFmtId="1" fontId="55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55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55" fillId="27" borderId="42" xfId="0" applyFont="1" applyFill="1" applyBorder="1" applyAlignment="1" applyProtection="1">
      <alignment horizontal="center" vertical="center"/>
      <protection hidden="1"/>
    </xf>
    <xf numFmtId="0" fontId="55" fillId="27" borderId="43" xfId="0" applyFont="1" applyFill="1" applyBorder="1" applyAlignment="1" applyProtection="1">
      <alignment horizontal="center" vertical="center"/>
      <protection hidden="1"/>
    </xf>
    <xf numFmtId="181" fontId="55" fillId="27" borderId="42" xfId="0" applyNumberFormat="1" applyFont="1" applyFill="1" applyBorder="1" applyAlignment="1" applyProtection="1">
      <alignment horizontal="center" vertical="center" wrapText="1"/>
      <protection hidden="1"/>
    </xf>
    <xf numFmtId="181" fontId="55" fillId="27" borderId="38" xfId="0" applyNumberFormat="1" applyFont="1" applyFill="1" applyBorder="1" applyAlignment="1" applyProtection="1">
      <alignment horizontal="center" vertical="center" wrapText="1"/>
      <protection hidden="1"/>
    </xf>
    <xf numFmtId="181" fontId="55" fillId="27" borderId="37" xfId="0" applyNumberFormat="1" applyFont="1" applyFill="1" applyBorder="1" applyAlignment="1" applyProtection="1">
      <alignment horizontal="center" vertical="center" wrapText="1"/>
      <protection hidden="1"/>
    </xf>
    <xf numFmtId="0" fontId="53" fillId="27" borderId="0" xfId="0" applyFont="1" applyFill="1" applyAlignment="1" applyProtection="1">
      <alignment horizontal="center" vertical="center"/>
      <protection hidden="1"/>
    </xf>
    <xf numFmtId="0" fontId="54" fillId="27" borderId="0" xfId="0" applyFont="1" applyFill="1" applyAlignment="1" applyProtection="1">
      <alignment horizontal="center" vertical="center"/>
      <protection hidden="1"/>
    </xf>
    <xf numFmtId="179" fontId="55" fillId="27" borderId="23" xfId="528" applyFont="1" applyFill="1" applyBorder="1" applyAlignment="1" applyProtection="1">
      <alignment horizontal="center" vertical="center" wrapText="1"/>
      <protection hidden="1"/>
    </xf>
    <xf numFmtId="179" fontId="55" fillId="27" borderId="44" xfId="528" applyFont="1" applyFill="1" applyBorder="1" applyAlignment="1" applyProtection="1">
      <alignment horizontal="center" vertical="center" wrapText="1"/>
      <protection hidden="1"/>
    </xf>
    <xf numFmtId="179" fontId="55" fillId="27" borderId="0" xfId="528" applyFont="1" applyFill="1" applyBorder="1" applyAlignment="1" applyProtection="1">
      <alignment horizontal="center" vertical="center" wrapText="1"/>
      <protection hidden="1"/>
    </xf>
    <xf numFmtId="179" fontId="55" fillId="27" borderId="19" xfId="528" applyFont="1" applyFill="1" applyBorder="1" applyAlignment="1" applyProtection="1">
      <alignment horizontal="center" vertical="center" wrapText="1"/>
      <protection hidden="1"/>
    </xf>
    <xf numFmtId="179" fontId="55" fillId="27" borderId="45" xfId="528" applyFont="1" applyFill="1" applyBorder="1" applyAlignment="1" applyProtection="1">
      <alignment horizontal="center" vertical="center" wrapText="1"/>
      <protection hidden="1"/>
    </xf>
    <xf numFmtId="179" fontId="55" fillId="27" borderId="46" xfId="528" applyFont="1" applyFill="1" applyBorder="1" applyAlignment="1" applyProtection="1">
      <alignment horizontal="center" vertical="center" wrapText="1"/>
      <protection hidden="1"/>
    </xf>
    <xf numFmtId="0" fontId="55" fillId="27" borderId="47" xfId="0" applyFont="1" applyFill="1" applyBorder="1" applyAlignment="1" applyProtection="1">
      <alignment horizontal="center" vertical="center" wrapText="1"/>
      <protection hidden="1"/>
    </xf>
    <xf numFmtId="0" fontId="55" fillId="27" borderId="48" xfId="528" applyNumberFormat="1" applyFont="1" applyFill="1" applyBorder="1" applyAlignment="1" applyProtection="1">
      <alignment horizontal="center" vertical="center" wrapText="1"/>
      <protection hidden="1"/>
    </xf>
    <xf numFmtId="0" fontId="55" fillId="27" borderId="33" xfId="528" applyNumberFormat="1" applyFont="1" applyFill="1" applyBorder="1" applyAlignment="1" applyProtection="1">
      <alignment horizontal="center" vertical="center"/>
      <protection hidden="1"/>
    </xf>
    <xf numFmtId="0" fontId="55" fillId="27" borderId="49" xfId="528" applyNumberFormat="1" applyFont="1" applyFill="1" applyBorder="1" applyAlignment="1" applyProtection="1">
      <alignment horizontal="center" vertical="center"/>
      <protection hidden="1"/>
    </xf>
    <xf numFmtId="0" fontId="55" fillId="27" borderId="50" xfId="0" applyFont="1" applyFill="1" applyBorder="1" applyAlignment="1" applyProtection="1">
      <alignment horizontal="center" vertical="center" wrapText="1"/>
      <protection hidden="1"/>
    </xf>
    <xf numFmtId="0" fontId="55" fillId="27" borderId="32" xfId="0" applyFont="1" applyFill="1" applyBorder="1" applyAlignment="1" applyProtection="1">
      <alignment horizontal="center" vertical="center" wrapText="1"/>
      <protection hidden="1"/>
    </xf>
    <xf numFmtId="0" fontId="55" fillId="27" borderId="35" xfId="0" applyFont="1" applyFill="1" applyBorder="1" applyAlignment="1" applyProtection="1">
      <alignment horizontal="center" vertical="center" wrapText="1"/>
      <protection hidden="1"/>
    </xf>
    <xf numFmtId="0" fontId="129" fillId="27" borderId="0" xfId="682" applyFont="1" applyFill="1" applyAlignment="1" applyProtection="1">
      <alignment horizontal="center" vertical="center" wrapText="1"/>
      <protection hidden="1"/>
    </xf>
    <xf numFmtId="0" fontId="129" fillId="27" borderId="0" xfId="682" applyFont="1" applyFill="1" applyAlignment="1" applyProtection="1">
      <alignment horizontal="center" vertical="center"/>
      <protection hidden="1"/>
    </xf>
    <xf numFmtId="0" fontId="127" fillId="27" borderId="23" xfId="682" applyFont="1" applyFill="1" applyBorder="1" applyAlignment="1" applyProtection="1">
      <alignment horizontal="center" vertical="center" wrapText="1"/>
      <protection hidden="1"/>
    </xf>
    <xf numFmtId="0" fontId="127" fillId="27" borderId="0" xfId="682" applyFont="1" applyFill="1" applyBorder="1" applyAlignment="1" applyProtection="1">
      <alignment horizontal="center" vertical="center" wrapText="1"/>
      <protection hidden="1"/>
    </xf>
    <xf numFmtId="0" fontId="127" fillId="27" borderId="45" xfId="682" applyFont="1" applyFill="1" applyBorder="1" applyAlignment="1" applyProtection="1">
      <alignment horizontal="center" vertical="center" wrapText="1"/>
      <protection hidden="1"/>
    </xf>
    <xf numFmtId="49" fontId="127" fillId="27" borderId="54" xfId="690" applyNumberFormat="1" applyFont="1" applyFill="1" applyBorder="1" applyAlignment="1" applyProtection="1">
      <alignment horizontal="center" vertical="center" wrapText="1"/>
      <protection hidden="1"/>
    </xf>
    <xf numFmtId="49" fontId="127" fillId="27" borderId="30" xfId="690" applyNumberFormat="1" applyFont="1" applyFill="1" applyBorder="1" applyAlignment="1" applyProtection="1">
      <alignment horizontal="center" vertical="center" wrapText="1"/>
      <protection hidden="1"/>
    </xf>
    <xf numFmtId="49" fontId="127" fillId="27" borderId="31" xfId="690" applyNumberFormat="1" applyFont="1" applyFill="1" applyBorder="1" applyAlignment="1" applyProtection="1">
      <alignment horizontal="center" vertical="center" wrapText="1"/>
      <protection hidden="1"/>
    </xf>
    <xf numFmtId="49" fontId="127" fillId="27" borderId="55" xfId="690" applyNumberFormat="1" applyFont="1" applyFill="1" applyBorder="1" applyAlignment="1" applyProtection="1">
      <alignment horizontal="center" vertical="center" wrapText="1"/>
      <protection hidden="1"/>
    </xf>
    <xf numFmtId="49" fontId="127" fillId="27" borderId="56" xfId="690" applyNumberFormat="1" applyFont="1" applyFill="1" applyBorder="1" applyAlignment="1" applyProtection="1">
      <alignment horizontal="center" vertical="center" wrapText="1"/>
      <protection hidden="1"/>
    </xf>
    <xf numFmtId="49" fontId="127" fillId="27" borderId="57" xfId="690" applyNumberFormat="1" applyFont="1" applyFill="1" applyBorder="1" applyAlignment="1" applyProtection="1">
      <alignment horizontal="center" vertical="center" wrapText="1"/>
      <protection hidden="1"/>
    </xf>
    <xf numFmtId="49" fontId="127" fillId="27" borderId="42" xfId="690" applyNumberFormat="1" applyFont="1" applyFill="1" applyBorder="1" applyAlignment="1" applyProtection="1">
      <alignment horizontal="center" vertical="center" wrapText="1"/>
      <protection hidden="1"/>
    </xf>
    <xf numFmtId="49" fontId="127" fillId="27" borderId="38" xfId="690" applyNumberFormat="1" applyFont="1" applyFill="1" applyBorder="1" applyAlignment="1" applyProtection="1">
      <alignment horizontal="center" vertical="center" wrapText="1"/>
      <protection hidden="1"/>
    </xf>
    <xf numFmtId="49" fontId="127" fillId="27" borderId="37" xfId="690" applyNumberFormat="1" applyFont="1" applyFill="1" applyBorder="1" applyAlignment="1" applyProtection="1">
      <alignment horizontal="center" vertical="center" wrapText="1"/>
      <protection hidden="1"/>
    </xf>
    <xf numFmtId="49" fontId="127" fillId="27" borderId="58" xfId="690" applyNumberFormat="1" applyFont="1" applyFill="1" applyBorder="1" applyAlignment="1" applyProtection="1">
      <alignment horizontal="center" vertical="center" wrapText="1"/>
      <protection hidden="1"/>
    </xf>
    <xf numFmtId="49" fontId="127" fillId="27" borderId="59" xfId="690" applyNumberFormat="1" applyFont="1" applyFill="1" applyBorder="1" applyAlignment="1" applyProtection="1">
      <alignment horizontal="center" vertical="center" wrapText="1"/>
      <protection hidden="1"/>
    </xf>
    <xf numFmtId="49" fontId="127" fillId="27" borderId="60" xfId="690" applyNumberFormat="1" applyFont="1" applyFill="1" applyBorder="1" applyAlignment="1" applyProtection="1">
      <alignment horizontal="center" vertical="center" wrapText="1"/>
      <protection hidden="1"/>
    </xf>
    <xf numFmtId="0" fontId="127" fillId="27" borderId="44" xfId="682" applyFont="1" applyFill="1" applyBorder="1" applyAlignment="1" applyProtection="1">
      <alignment horizontal="center" vertical="center" wrapText="1"/>
      <protection hidden="1"/>
    </xf>
    <xf numFmtId="0" fontId="127" fillId="27" borderId="19" xfId="682" applyFont="1" applyFill="1" applyBorder="1" applyAlignment="1" applyProtection="1">
      <alignment horizontal="center" vertical="center" wrapText="1"/>
      <protection hidden="1"/>
    </xf>
    <xf numFmtId="0" fontId="127" fillId="27" borderId="46" xfId="682" applyFont="1" applyFill="1" applyBorder="1" applyAlignment="1" applyProtection="1">
      <alignment horizontal="center" vertical="center" wrapText="1"/>
      <protection hidden="1"/>
    </xf>
    <xf numFmtId="0" fontId="127" fillId="27" borderId="51" xfId="682" applyFont="1" applyFill="1" applyBorder="1" applyAlignment="1" applyProtection="1">
      <alignment horizontal="center" vertical="center" wrapText="1"/>
      <protection hidden="1"/>
    </xf>
    <xf numFmtId="0" fontId="127" fillId="27" borderId="52" xfId="682" applyFont="1" applyFill="1" applyBorder="1" applyAlignment="1" applyProtection="1">
      <alignment horizontal="center" vertical="center" wrapText="1"/>
      <protection hidden="1"/>
    </xf>
    <xf numFmtId="0" fontId="127" fillId="27" borderId="53" xfId="682" applyFont="1" applyFill="1" applyBorder="1" applyAlignment="1" applyProtection="1">
      <alignment horizontal="center" vertical="center" wrapText="1"/>
      <protection hidden="1"/>
    </xf>
    <xf numFmtId="0" fontId="53" fillId="27" borderId="0" xfId="682" applyFont="1" applyFill="1" applyAlignment="1" applyProtection="1">
      <alignment horizontal="center" vertical="center"/>
      <protection hidden="1"/>
    </xf>
    <xf numFmtId="0" fontId="52" fillId="27" borderId="51" xfId="682" applyFont="1" applyFill="1" applyBorder="1" applyAlignment="1" applyProtection="1">
      <alignment horizontal="center" vertical="center" wrapText="1"/>
      <protection hidden="1"/>
    </xf>
    <xf numFmtId="0" fontId="52" fillId="27" borderId="52" xfId="682" applyFont="1" applyFill="1" applyBorder="1" applyAlignment="1" applyProtection="1">
      <alignment horizontal="center" vertical="center" wrapText="1"/>
      <protection hidden="1"/>
    </xf>
    <xf numFmtId="0" fontId="52" fillId="27" borderId="53" xfId="682" applyFont="1" applyFill="1" applyBorder="1" applyAlignment="1" applyProtection="1">
      <alignment horizontal="center" vertical="center" wrapText="1"/>
      <protection hidden="1"/>
    </xf>
    <xf numFmtId="0" fontId="52" fillId="27" borderId="42" xfId="682" applyFont="1" applyFill="1" applyBorder="1" applyAlignment="1" applyProtection="1">
      <alignment horizontal="center" vertical="center" wrapText="1"/>
      <protection hidden="1"/>
    </xf>
    <xf numFmtId="0" fontId="52" fillId="27" borderId="38" xfId="682" applyFont="1" applyFill="1" applyBorder="1" applyAlignment="1" applyProtection="1">
      <alignment horizontal="center" vertical="center" wrapText="1"/>
      <protection hidden="1"/>
    </xf>
    <xf numFmtId="0" fontId="52" fillId="27" borderId="37" xfId="682" applyFont="1" applyFill="1" applyBorder="1" applyAlignment="1" applyProtection="1">
      <alignment horizontal="center" vertical="center" wrapText="1"/>
      <protection hidden="1"/>
    </xf>
    <xf numFmtId="0" fontId="54" fillId="27" borderId="0" xfId="682" applyFont="1" applyFill="1" applyAlignment="1" applyProtection="1">
      <alignment horizontal="center" vertical="center"/>
      <protection hidden="1"/>
    </xf>
    <xf numFmtId="0" fontId="52" fillId="27" borderId="23" xfId="682" applyFont="1" applyFill="1" applyBorder="1" applyAlignment="1" applyProtection="1">
      <alignment horizontal="center" vertical="center" wrapText="1"/>
      <protection hidden="1"/>
    </xf>
    <xf numFmtId="0" fontId="52" fillId="27" borderId="44" xfId="682" applyFont="1" applyFill="1" applyBorder="1" applyAlignment="1" applyProtection="1">
      <alignment horizontal="center" vertical="center" wrapText="1"/>
      <protection hidden="1"/>
    </xf>
    <xf numFmtId="0" fontId="52" fillId="27" borderId="0" xfId="682" applyFont="1" applyFill="1" applyBorder="1" applyAlignment="1" applyProtection="1">
      <alignment horizontal="center" vertical="center" wrapText="1"/>
      <protection hidden="1"/>
    </xf>
    <xf numFmtId="0" fontId="52" fillId="27" borderId="19" xfId="682" applyFont="1" applyFill="1" applyBorder="1" applyAlignment="1" applyProtection="1">
      <alignment horizontal="center" vertical="center" wrapText="1"/>
      <protection hidden="1"/>
    </xf>
    <xf numFmtId="0" fontId="52" fillId="27" borderId="45" xfId="682" applyFont="1" applyFill="1" applyBorder="1" applyAlignment="1" applyProtection="1">
      <alignment horizontal="center" vertical="center" wrapText="1"/>
      <protection hidden="1"/>
    </xf>
    <xf numFmtId="0" fontId="52" fillId="27" borderId="46" xfId="682" applyFont="1" applyFill="1" applyBorder="1" applyAlignment="1" applyProtection="1">
      <alignment horizontal="center" vertical="center" wrapText="1"/>
      <protection hidden="1"/>
    </xf>
    <xf numFmtId="0" fontId="52" fillId="27" borderId="54" xfId="682" applyFont="1" applyFill="1" applyBorder="1" applyAlignment="1" applyProtection="1">
      <alignment horizontal="center" vertical="center" wrapText="1"/>
      <protection hidden="1"/>
    </xf>
    <xf numFmtId="0" fontId="52" fillId="27" borderId="30" xfId="682" applyFont="1" applyFill="1" applyBorder="1" applyAlignment="1" applyProtection="1">
      <alignment horizontal="center" vertical="center" wrapText="1"/>
      <protection hidden="1"/>
    </xf>
    <xf numFmtId="0" fontId="52" fillId="27" borderId="31" xfId="682" applyFont="1" applyFill="1" applyBorder="1" applyAlignment="1" applyProtection="1">
      <alignment horizontal="center" vertical="center" wrapText="1"/>
      <protection hidden="1"/>
    </xf>
    <xf numFmtId="41" fontId="57" fillId="27" borderId="0" xfId="682" quotePrefix="1" applyNumberFormat="1" applyFont="1" applyFill="1" applyBorder="1" applyAlignment="1" applyProtection="1">
      <alignment horizontal="center" vertical="center"/>
      <protection hidden="1"/>
    </xf>
    <xf numFmtId="41" fontId="57" fillId="27" borderId="19" xfId="682" quotePrefix="1" applyNumberFormat="1" applyFont="1" applyFill="1" applyBorder="1" applyAlignment="1" applyProtection="1">
      <alignment horizontal="center" vertical="center"/>
      <protection hidden="1"/>
    </xf>
    <xf numFmtId="41" fontId="52" fillId="27" borderId="25" xfId="682" quotePrefix="1" applyNumberFormat="1" applyFont="1" applyFill="1" applyBorder="1" applyAlignment="1" applyProtection="1">
      <alignment horizontal="center" vertical="center"/>
      <protection hidden="1"/>
    </xf>
    <xf numFmtId="41" fontId="52" fillId="27" borderId="27" xfId="682" quotePrefix="1" applyNumberFormat="1" applyFont="1" applyFill="1" applyBorder="1" applyAlignment="1" applyProtection="1">
      <alignment horizontal="center" vertical="center"/>
      <protection hidden="1"/>
    </xf>
    <xf numFmtId="41" fontId="52" fillId="27" borderId="0" xfId="682" quotePrefix="1" applyNumberFormat="1" applyFont="1" applyFill="1" applyBorder="1" applyAlignment="1" applyProtection="1">
      <alignment horizontal="center" vertical="center"/>
      <protection hidden="1"/>
    </xf>
    <xf numFmtId="41" fontId="52" fillId="27" borderId="19" xfId="682" quotePrefix="1" applyNumberFormat="1" applyFont="1" applyFill="1" applyBorder="1" applyAlignment="1" applyProtection="1">
      <alignment horizontal="center" vertical="center"/>
      <protection hidden="1"/>
    </xf>
    <xf numFmtId="41" fontId="52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52" fillId="27" borderId="21" xfId="0" quotePrefix="1" applyNumberFormat="1" applyFont="1" applyFill="1" applyBorder="1" applyAlignment="1" applyProtection="1">
      <alignment horizontal="center" vertical="center" shrinkToFit="1"/>
      <protection hidden="1"/>
    </xf>
    <xf numFmtId="0" fontId="52" fillId="27" borderId="40" xfId="0" applyFont="1" applyFill="1" applyBorder="1" applyAlignment="1" applyProtection="1">
      <alignment horizontal="center" vertical="center" wrapText="1"/>
      <protection hidden="1"/>
    </xf>
    <xf numFmtId="0" fontId="52" fillId="27" borderId="36" xfId="0" applyFont="1" applyFill="1" applyBorder="1" applyAlignment="1" applyProtection="1">
      <alignment horizontal="center" vertical="center" wrapText="1"/>
      <protection hidden="1"/>
    </xf>
    <xf numFmtId="41" fontId="55" fillId="27" borderId="0" xfId="0" applyNumberFormat="1" applyFont="1" applyFill="1" applyBorder="1" applyAlignment="1" applyProtection="1">
      <alignment horizontal="center" vertical="center" wrapText="1" shrinkToFit="1"/>
      <protection hidden="1"/>
    </xf>
    <xf numFmtId="41" fontId="131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131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52" fillId="27" borderId="0" xfId="0" applyNumberFormat="1" applyFont="1" applyFill="1" applyBorder="1" applyAlignment="1" applyProtection="1">
      <alignment horizontal="center" vertical="center" wrapText="1" shrinkToFit="1"/>
      <protection hidden="1"/>
    </xf>
    <xf numFmtId="0" fontId="64" fillId="27" borderId="21" xfId="0" applyNumberFormat="1" applyFont="1" applyFill="1" applyBorder="1" applyAlignment="1" applyProtection="1">
      <alignment horizontal="center" vertical="center" wrapText="1" shrinkToFit="1"/>
      <protection hidden="1"/>
    </xf>
    <xf numFmtId="0" fontId="64" fillId="27" borderId="21" xfId="0" applyNumberFormat="1" applyFont="1" applyFill="1" applyBorder="1" applyAlignment="1" applyProtection="1">
      <alignment horizontal="center" vertical="center" shrinkToFit="1"/>
      <protection hidden="1"/>
    </xf>
    <xf numFmtId="0" fontId="131" fillId="27" borderId="21" xfId="0" quotePrefix="1" applyNumberFormat="1" applyFont="1" applyFill="1" applyBorder="1" applyAlignment="1" applyProtection="1">
      <alignment horizontal="center" vertical="center" shrinkToFit="1"/>
      <protection hidden="1"/>
    </xf>
    <xf numFmtId="0" fontId="52" fillId="27" borderId="63" xfId="0" applyFont="1" applyFill="1" applyBorder="1" applyAlignment="1" applyProtection="1">
      <alignment horizontal="center" vertical="center" wrapText="1"/>
      <protection hidden="1"/>
    </xf>
    <xf numFmtId="0" fontId="52" fillId="27" borderId="33" xfId="0" applyFont="1" applyFill="1" applyBorder="1" applyAlignment="1" applyProtection="1">
      <alignment horizontal="center" vertical="center" wrapText="1"/>
      <protection hidden="1"/>
    </xf>
    <xf numFmtId="0" fontId="52" fillId="27" borderId="49" xfId="0" applyFont="1" applyFill="1" applyBorder="1" applyAlignment="1" applyProtection="1">
      <alignment horizontal="center" vertical="center" wrapText="1"/>
      <protection hidden="1"/>
    </xf>
    <xf numFmtId="0" fontId="54" fillId="27" borderId="0" xfId="0" applyFont="1" applyFill="1" applyBorder="1" applyAlignment="1" applyProtection="1">
      <alignment horizontal="center" vertical="center"/>
      <protection hidden="1"/>
    </xf>
    <xf numFmtId="179" fontId="52" fillId="27" borderId="48" xfId="528" applyFont="1" applyFill="1" applyBorder="1" applyAlignment="1" applyProtection="1">
      <alignment horizontal="center" vertical="center" wrapText="1"/>
      <protection hidden="1"/>
    </xf>
    <xf numFmtId="179" fontId="52" fillId="27" borderId="64" xfId="528" applyFont="1" applyFill="1" applyBorder="1" applyAlignment="1" applyProtection="1">
      <alignment horizontal="center" vertical="center" wrapText="1"/>
      <protection hidden="1"/>
    </xf>
    <xf numFmtId="179" fontId="52" fillId="27" borderId="33" xfId="528" applyFont="1" applyFill="1" applyBorder="1" applyAlignment="1" applyProtection="1">
      <alignment horizontal="center" vertical="center" wrapText="1"/>
      <protection hidden="1"/>
    </xf>
    <xf numFmtId="179" fontId="52" fillId="27" borderId="65" xfId="528" applyFont="1" applyFill="1" applyBorder="1" applyAlignment="1" applyProtection="1">
      <alignment horizontal="center" vertical="center" wrapText="1"/>
      <protection hidden="1"/>
    </xf>
    <xf numFmtId="179" fontId="52" fillId="27" borderId="49" xfId="528" applyFont="1" applyFill="1" applyBorder="1" applyAlignment="1" applyProtection="1">
      <alignment horizontal="center" vertical="center" wrapText="1"/>
      <protection hidden="1"/>
    </xf>
    <xf numFmtId="179" fontId="52" fillId="27" borderId="66" xfId="528" applyFont="1" applyFill="1" applyBorder="1" applyAlignment="1" applyProtection="1">
      <alignment horizontal="center" vertical="center" wrapText="1"/>
      <protection hidden="1"/>
    </xf>
    <xf numFmtId="0" fontId="52" fillId="27" borderId="67" xfId="0" applyFont="1" applyFill="1" applyBorder="1" applyAlignment="1" applyProtection="1">
      <alignment horizontal="center" vertical="center" wrapText="1"/>
      <protection hidden="1"/>
    </xf>
    <xf numFmtId="0" fontId="52" fillId="27" borderId="15" xfId="0" applyFont="1" applyFill="1" applyBorder="1" applyAlignment="1" applyProtection="1">
      <alignment horizontal="center" vertical="center" wrapText="1"/>
      <protection hidden="1"/>
    </xf>
    <xf numFmtId="0" fontId="52" fillId="27" borderId="68" xfId="0" applyFont="1" applyFill="1" applyBorder="1" applyAlignment="1" applyProtection="1">
      <alignment horizontal="center" vertical="center" wrapText="1"/>
      <protection hidden="1"/>
    </xf>
    <xf numFmtId="0" fontId="52" fillId="27" borderId="58" xfId="0" applyFont="1" applyFill="1" applyBorder="1" applyAlignment="1" applyProtection="1">
      <alignment horizontal="center" vertical="center"/>
      <protection hidden="1"/>
    </xf>
    <xf numFmtId="0" fontId="52" fillId="27" borderId="61" xfId="0" applyFont="1" applyFill="1" applyBorder="1" applyAlignment="1" applyProtection="1">
      <alignment horizontal="center" vertical="center"/>
      <protection hidden="1"/>
    </xf>
    <xf numFmtId="0" fontId="52" fillId="27" borderId="62" xfId="0" applyFont="1" applyFill="1" applyBorder="1" applyAlignment="1" applyProtection="1">
      <alignment horizontal="center" vertical="center"/>
      <protection hidden="1"/>
    </xf>
    <xf numFmtId="0" fontId="53" fillId="27" borderId="0" xfId="0" applyFont="1" applyFill="1" applyBorder="1" applyAlignment="1" applyProtection="1">
      <alignment horizontal="center" vertical="center"/>
      <protection hidden="1"/>
    </xf>
    <xf numFmtId="0" fontId="52" fillId="27" borderId="51" xfId="0" applyFont="1" applyFill="1" applyBorder="1" applyAlignment="1" applyProtection="1">
      <alignment horizontal="center" vertical="center"/>
      <protection hidden="1"/>
    </xf>
    <xf numFmtId="0" fontId="52" fillId="27" borderId="32" xfId="0" applyFont="1" applyFill="1" applyBorder="1" applyAlignment="1" applyProtection="1">
      <alignment horizontal="center" vertical="center" wrapText="1"/>
      <protection hidden="1"/>
    </xf>
    <xf numFmtId="0" fontId="52" fillId="27" borderId="35" xfId="0" applyFont="1" applyFill="1" applyBorder="1" applyAlignment="1" applyProtection="1">
      <alignment horizontal="center" vertical="center" wrapText="1"/>
      <protection hidden="1"/>
    </xf>
    <xf numFmtId="41" fontId="19" fillId="27" borderId="0" xfId="0" applyNumberFormat="1" applyFont="1" applyFill="1" applyBorder="1" applyAlignment="1" applyProtection="1">
      <alignment horizontal="center" vertical="center" wrapText="1" shrinkToFit="1"/>
      <protection hidden="1"/>
    </xf>
    <xf numFmtId="41" fontId="55" fillId="27" borderId="0" xfId="0" applyNumberFormat="1" applyFont="1" applyFill="1" applyBorder="1" applyAlignment="1" applyProtection="1">
      <alignment horizontal="center" vertical="center" shrinkToFit="1"/>
      <protection hidden="1"/>
    </xf>
    <xf numFmtId="41" fontId="55" fillId="27" borderId="10" xfId="0" applyNumberFormat="1" applyFont="1" applyFill="1" applyBorder="1" applyAlignment="1" applyProtection="1">
      <alignment horizontal="center" vertical="center" shrinkToFit="1"/>
      <protection hidden="1"/>
    </xf>
    <xf numFmtId="41" fontId="52" fillId="27" borderId="10" xfId="0" applyNumberFormat="1" applyFont="1" applyFill="1" applyBorder="1" applyAlignment="1" applyProtection="1">
      <alignment horizontal="center" vertical="center" shrinkToFit="1"/>
      <protection hidden="1"/>
    </xf>
    <xf numFmtId="0" fontId="64" fillId="27" borderId="22" xfId="0" applyNumberFormat="1" applyFont="1" applyFill="1" applyBorder="1" applyAlignment="1" applyProtection="1">
      <alignment horizontal="center" vertical="center" shrinkToFit="1"/>
      <protection hidden="1"/>
    </xf>
    <xf numFmtId="179" fontId="52" fillId="27" borderId="43" xfId="528" applyFont="1" applyFill="1" applyBorder="1" applyAlignment="1" applyProtection="1">
      <alignment horizontal="center" vertical="center" wrapText="1"/>
      <protection hidden="1"/>
    </xf>
    <xf numFmtId="179" fontId="52" fillId="27" borderId="69" xfId="528" applyFont="1" applyFill="1" applyBorder="1" applyAlignment="1" applyProtection="1">
      <alignment horizontal="center" vertical="center" wrapText="1"/>
      <protection hidden="1"/>
    </xf>
    <xf numFmtId="179" fontId="52" fillId="27" borderId="70" xfId="528" applyFont="1" applyFill="1" applyBorder="1" applyAlignment="1" applyProtection="1">
      <alignment horizontal="center" vertical="center" wrapText="1"/>
      <protection hidden="1"/>
    </xf>
    <xf numFmtId="179" fontId="52" fillId="27" borderId="71" xfId="528" applyFont="1" applyFill="1" applyBorder="1" applyAlignment="1" applyProtection="1">
      <alignment horizontal="center" vertical="center" wrapText="1"/>
      <protection hidden="1"/>
    </xf>
    <xf numFmtId="179" fontId="52" fillId="27" borderId="72" xfId="528" applyFont="1" applyFill="1" applyBorder="1" applyAlignment="1" applyProtection="1">
      <alignment horizontal="center" vertical="center" wrapText="1"/>
      <protection hidden="1"/>
    </xf>
    <xf numFmtId="179" fontId="52" fillId="27" borderId="73" xfId="528" applyFont="1" applyFill="1" applyBorder="1" applyAlignment="1" applyProtection="1">
      <alignment horizontal="center" vertical="center" wrapText="1"/>
      <protection hidden="1"/>
    </xf>
    <xf numFmtId="41" fontId="52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52" fillId="27" borderId="0" xfId="0" applyFont="1" applyFill="1" applyBorder="1" applyAlignment="1" applyProtection="1">
      <alignment horizontal="right" vertical="center"/>
      <protection hidden="1"/>
    </xf>
    <xf numFmtId="0" fontId="52" fillId="27" borderId="64" xfId="0" applyFont="1" applyFill="1" applyBorder="1" applyAlignment="1" applyProtection="1">
      <alignment horizontal="center" vertical="center"/>
      <protection hidden="1"/>
    </xf>
    <xf numFmtId="0" fontId="52" fillId="27" borderId="65" xfId="0" applyFont="1" applyFill="1" applyBorder="1" applyAlignment="1" applyProtection="1">
      <alignment horizontal="center" vertical="center" wrapText="1"/>
      <protection hidden="1"/>
    </xf>
    <xf numFmtId="0" fontId="52" fillId="27" borderId="66" xfId="0" applyFont="1" applyFill="1" applyBorder="1" applyAlignment="1" applyProtection="1">
      <alignment horizontal="center" vertical="center" wrapText="1"/>
      <protection hidden="1"/>
    </xf>
    <xf numFmtId="0" fontId="52" fillId="27" borderId="40" xfId="697" applyFont="1" applyFill="1" applyBorder="1" applyAlignment="1" applyProtection="1">
      <alignment horizontal="center" vertical="center" wrapText="1"/>
      <protection hidden="1"/>
    </xf>
    <xf numFmtId="0" fontId="52" fillId="27" borderId="36" xfId="697" applyFont="1" applyFill="1" applyBorder="1" applyAlignment="1" applyProtection="1">
      <alignment horizontal="center" vertical="center" wrapText="1"/>
      <protection hidden="1"/>
    </xf>
    <xf numFmtId="0" fontId="52" fillId="27" borderId="32" xfId="697" applyFont="1" applyFill="1" applyBorder="1" applyAlignment="1" applyProtection="1">
      <alignment horizontal="center" vertical="center" wrapText="1"/>
      <protection hidden="1"/>
    </xf>
    <xf numFmtId="0" fontId="52" fillId="27" borderId="35" xfId="697" applyFont="1" applyFill="1" applyBorder="1" applyAlignment="1" applyProtection="1">
      <alignment horizontal="center" vertical="center"/>
      <protection hidden="1"/>
    </xf>
    <xf numFmtId="0" fontId="52" fillId="27" borderId="61" xfId="697" applyFont="1" applyFill="1" applyBorder="1" applyAlignment="1" applyProtection="1">
      <alignment horizontal="center" vertical="center" wrapText="1"/>
      <protection hidden="1"/>
    </xf>
    <xf numFmtId="0" fontId="52" fillId="27" borderId="62" xfId="697" applyFont="1" applyFill="1" applyBorder="1" applyAlignment="1" applyProtection="1">
      <alignment horizontal="center" vertical="center" wrapText="1"/>
      <protection hidden="1"/>
    </xf>
    <xf numFmtId="0" fontId="52" fillId="27" borderId="33" xfId="697" applyFont="1" applyFill="1" applyBorder="1" applyAlignment="1" applyProtection="1">
      <alignment horizontal="center" vertical="center" wrapText="1"/>
      <protection hidden="1"/>
    </xf>
    <xf numFmtId="0" fontId="52" fillId="27" borderId="49" xfId="697" applyFont="1" applyFill="1" applyBorder="1" applyAlignment="1" applyProtection="1">
      <alignment horizontal="center" vertical="center" wrapText="1"/>
      <protection hidden="1"/>
    </xf>
    <xf numFmtId="0" fontId="52" fillId="27" borderId="36" xfId="697" applyFont="1" applyFill="1" applyBorder="1" applyAlignment="1" applyProtection="1">
      <alignment horizontal="center" vertical="center"/>
      <protection hidden="1"/>
    </xf>
    <xf numFmtId="0" fontId="52" fillId="27" borderId="48" xfId="697" applyFont="1" applyFill="1" applyBorder="1" applyAlignment="1" applyProtection="1">
      <alignment horizontal="center" vertical="center" wrapText="1"/>
      <protection hidden="1"/>
    </xf>
    <xf numFmtId="0" fontId="52" fillId="27" borderId="42" xfId="697" applyFont="1" applyFill="1" applyBorder="1" applyAlignment="1" applyProtection="1">
      <alignment horizontal="center" vertical="center" wrapText="1"/>
      <protection hidden="1"/>
    </xf>
    <xf numFmtId="0" fontId="52" fillId="27" borderId="58" xfId="697" applyFont="1" applyFill="1" applyBorder="1" applyAlignment="1" applyProtection="1">
      <alignment horizontal="center" vertical="center" wrapText="1"/>
      <protection hidden="1"/>
    </xf>
    <xf numFmtId="0" fontId="52" fillId="27" borderId="50" xfId="697" applyFont="1" applyFill="1" applyBorder="1" applyAlignment="1" applyProtection="1">
      <alignment horizontal="center" vertical="center" wrapText="1"/>
      <protection hidden="1"/>
    </xf>
    <xf numFmtId="0" fontId="52" fillId="27" borderId="63" xfId="697" applyFont="1" applyFill="1" applyBorder="1" applyAlignment="1" applyProtection="1">
      <alignment horizontal="center" vertical="center" wrapText="1"/>
      <protection hidden="1"/>
    </xf>
    <xf numFmtId="179" fontId="52" fillId="27" borderId="23" xfId="528" applyFont="1" applyFill="1" applyBorder="1" applyAlignment="1" applyProtection="1">
      <alignment horizontal="center" vertical="center" wrapText="1"/>
      <protection hidden="1"/>
    </xf>
    <xf numFmtId="0" fontId="51" fillId="27" borderId="44" xfId="0" applyFont="1" applyFill="1" applyBorder="1" applyAlignment="1" applyProtection="1">
      <protection hidden="1"/>
    </xf>
    <xf numFmtId="0" fontId="51" fillId="27" borderId="0" xfId="0" applyFont="1" applyFill="1" applyAlignment="1" applyProtection="1">
      <protection hidden="1"/>
    </xf>
    <xf numFmtId="0" fontId="51" fillId="27" borderId="19" xfId="0" applyFont="1" applyFill="1" applyBorder="1" applyAlignment="1" applyProtection="1">
      <protection hidden="1"/>
    </xf>
    <xf numFmtId="0" fontId="51" fillId="27" borderId="45" xfId="0" applyFont="1" applyFill="1" applyBorder="1" applyAlignment="1" applyProtection="1">
      <protection hidden="1"/>
    </xf>
    <xf numFmtId="0" fontId="51" fillId="27" borderId="46" xfId="0" applyFont="1" applyFill="1" applyBorder="1" applyAlignment="1" applyProtection="1">
      <protection hidden="1"/>
    </xf>
    <xf numFmtId="0" fontId="53" fillId="27" borderId="0" xfId="697" applyFont="1" applyFill="1" applyAlignment="1" applyProtection="1">
      <alignment horizontal="center" vertical="center"/>
      <protection hidden="1"/>
    </xf>
    <xf numFmtId="0" fontId="54" fillId="27" borderId="0" xfId="697" applyFont="1" applyFill="1" applyBorder="1" applyAlignment="1" applyProtection="1">
      <alignment horizontal="center" vertical="center"/>
      <protection hidden="1"/>
    </xf>
    <xf numFmtId="0" fontId="52" fillId="27" borderId="23" xfId="697" applyFont="1" applyFill="1" applyBorder="1" applyAlignment="1" applyProtection="1">
      <alignment horizontal="center" vertical="center" wrapText="1"/>
      <protection hidden="1"/>
    </xf>
    <xf numFmtId="0" fontId="52" fillId="27" borderId="74" xfId="697" applyFont="1" applyFill="1" applyBorder="1" applyAlignment="1" applyProtection="1">
      <alignment horizontal="center" vertical="center" wrapText="1"/>
      <protection hidden="1"/>
    </xf>
    <xf numFmtId="0" fontId="131" fillId="27" borderId="0" xfId="0" quotePrefix="1" applyNumberFormat="1" applyFont="1" applyFill="1" applyBorder="1" applyAlignment="1" applyProtection="1">
      <alignment horizontal="center" vertical="center"/>
      <protection hidden="1"/>
    </xf>
    <xf numFmtId="0" fontId="131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52" fillId="27" borderId="0" xfId="0" quotePrefix="1" applyNumberFormat="1" applyFont="1" applyFill="1" applyBorder="1" applyAlignment="1" applyProtection="1">
      <alignment horizontal="center" vertical="center"/>
      <protection hidden="1"/>
    </xf>
    <xf numFmtId="41" fontId="52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52" fillId="27" borderId="75" xfId="697" applyFont="1" applyFill="1" applyBorder="1" applyAlignment="1" applyProtection="1">
      <alignment horizontal="center" vertical="center" wrapText="1"/>
      <protection hidden="1"/>
    </xf>
    <xf numFmtId="0" fontId="52" fillId="27" borderId="15" xfId="697" applyFont="1" applyFill="1" applyBorder="1" applyAlignment="1" applyProtection="1">
      <alignment horizontal="center" vertical="center" wrapText="1"/>
      <protection hidden="1"/>
    </xf>
    <xf numFmtId="0" fontId="52" fillId="27" borderId="68" xfId="697" applyFont="1" applyFill="1" applyBorder="1" applyAlignment="1" applyProtection="1">
      <alignment horizontal="center" vertical="center" wrapText="1"/>
      <protection hidden="1"/>
    </xf>
    <xf numFmtId="0" fontId="57" fillId="27" borderId="0" xfId="692" quotePrefix="1" applyNumberFormat="1" applyFont="1" applyFill="1" applyBorder="1" applyAlignment="1" applyProtection="1">
      <alignment horizontal="center" vertical="center"/>
      <protection hidden="1"/>
    </xf>
    <xf numFmtId="0" fontId="57" fillId="27" borderId="19" xfId="692" quotePrefix="1" applyNumberFormat="1" applyFont="1" applyFill="1" applyBorder="1" applyAlignment="1" applyProtection="1">
      <alignment horizontal="center" vertical="center"/>
      <protection hidden="1"/>
    </xf>
    <xf numFmtId="0" fontId="52" fillId="27" borderId="0" xfId="692" quotePrefix="1" applyNumberFormat="1" applyFont="1" applyFill="1" applyBorder="1" applyAlignment="1" applyProtection="1">
      <alignment horizontal="center" vertical="center"/>
      <protection hidden="1"/>
    </xf>
    <xf numFmtId="0" fontId="52" fillId="27" borderId="19" xfId="692" quotePrefix="1" applyNumberFormat="1" applyFont="1" applyFill="1" applyBorder="1" applyAlignment="1" applyProtection="1">
      <alignment horizontal="center" vertical="center"/>
      <protection hidden="1"/>
    </xf>
    <xf numFmtId="0" fontId="52" fillId="27" borderId="40" xfId="692" applyFont="1" applyFill="1" applyBorder="1" applyAlignment="1" applyProtection="1">
      <alignment horizontal="center" vertical="center" wrapText="1"/>
      <protection hidden="1"/>
    </xf>
    <xf numFmtId="0" fontId="52" fillId="27" borderId="36" xfId="692" applyFont="1" applyFill="1" applyBorder="1" applyAlignment="1" applyProtection="1">
      <alignment horizontal="center" vertical="center" wrapText="1"/>
      <protection hidden="1"/>
    </xf>
    <xf numFmtId="0" fontId="52" fillId="27" borderId="40" xfId="692" applyFont="1" applyFill="1" applyBorder="1" applyAlignment="1" applyProtection="1">
      <alignment horizontal="center" vertical="center"/>
      <protection hidden="1"/>
    </xf>
    <xf numFmtId="0" fontId="52" fillId="27" borderId="36" xfId="692" applyFont="1" applyFill="1" applyBorder="1" applyAlignment="1" applyProtection="1">
      <alignment horizontal="center" vertical="center"/>
      <protection hidden="1"/>
    </xf>
    <xf numFmtId="0" fontId="52" fillId="27" borderId="32" xfId="692" applyFont="1" applyFill="1" applyBorder="1" applyAlignment="1" applyProtection="1">
      <alignment horizontal="center" vertical="center" wrapText="1"/>
      <protection hidden="1"/>
    </xf>
    <xf numFmtId="0" fontId="52" fillId="27" borderId="32" xfId="692" applyFont="1" applyFill="1" applyBorder="1" applyAlignment="1" applyProtection="1">
      <alignment horizontal="center" vertical="center"/>
      <protection hidden="1"/>
    </xf>
    <xf numFmtId="0" fontId="52" fillId="27" borderId="35" xfId="692" applyFont="1" applyFill="1" applyBorder="1" applyAlignment="1" applyProtection="1">
      <alignment horizontal="center" vertical="center"/>
      <protection hidden="1"/>
    </xf>
    <xf numFmtId="179" fontId="52" fillId="27" borderId="44" xfId="528" applyFont="1" applyFill="1" applyBorder="1" applyAlignment="1" applyProtection="1">
      <alignment horizontal="center" vertical="center" wrapText="1"/>
      <protection hidden="1"/>
    </xf>
    <xf numFmtId="179" fontId="52" fillId="27" borderId="0" xfId="528" applyFont="1" applyFill="1" applyBorder="1" applyAlignment="1" applyProtection="1">
      <alignment horizontal="center" vertical="center" wrapText="1"/>
      <protection hidden="1"/>
    </xf>
    <xf numFmtId="179" fontId="52" fillId="27" borderId="19" xfId="528" applyFont="1" applyFill="1" applyBorder="1" applyAlignment="1" applyProtection="1">
      <alignment horizontal="center" vertical="center" wrapText="1"/>
      <protection hidden="1"/>
    </xf>
    <xf numFmtId="179" fontId="52" fillId="27" borderId="45" xfId="528" applyFont="1" applyFill="1" applyBorder="1" applyAlignment="1" applyProtection="1">
      <alignment horizontal="center" vertical="center" wrapText="1"/>
      <protection hidden="1"/>
    </xf>
    <xf numFmtId="179" fontId="52" fillId="27" borderId="46" xfId="528" applyFont="1" applyFill="1" applyBorder="1" applyAlignment="1" applyProtection="1">
      <alignment horizontal="center" vertical="center" wrapText="1"/>
      <protection hidden="1"/>
    </xf>
    <xf numFmtId="0" fontId="52" fillId="27" borderId="35" xfId="692" applyFont="1" applyFill="1" applyBorder="1" applyAlignment="1" applyProtection="1">
      <alignment horizontal="center" vertical="center" wrapText="1"/>
      <protection hidden="1"/>
    </xf>
    <xf numFmtId="0" fontId="52" fillId="27" borderId="61" xfId="692" applyFont="1" applyFill="1" applyBorder="1" applyAlignment="1" applyProtection="1">
      <alignment horizontal="center" vertical="center" wrapText="1"/>
      <protection hidden="1"/>
    </xf>
    <xf numFmtId="0" fontId="52" fillId="27" borderId="75" xfId="692" applyFont="1" applyFill="1" applyBorder="1" applyAlignment="1" applyProtection="1">
      <alignment horizontal="center" vertical="center"/>
      <protection hidden="1"/>
    </xf>
    <xf numFmtId="0" fontId="52" fillId="27" borderId="61" xfId="692" applyFont="1" applyFill="1" applyBorder="1" applyAlignment="1" applyProtection="1">
      <alignment horizontal="center" vertical="center"/>
      <protection hidden="1"/>
    </xf>
    <xf numFmtId="0" fontId="52" fillId="27" borderId="62" xfId="692" applyFont="1" applyFill="1" applyBorder="1" applyAlignment="1" applyProtection="1">
      <alignment horizontal="center" vertical="center"/>
      <protection hidden="1"/>
    </xf>
    <xf numFmtId="0" fontId="53" fillId="27" borderId="0" xfId="692" applyFont="1" applyFill="1" applyAlignment="1" applyProtection="1">
      <alignment horizontal="center" vertical="center"/>
      <protection hidden="1"/>
    </xf>
    <xf numFmtId="0" fontId="53" fillId="27" borderId="0" xfId="692" applyFont="1" applyFill="1" applyBorder="1" applyAlignment="1" applyProtection="1">
      <alignment horizontal="center" vertical="center"/>
      <protection hidden="1"/>
    </xf>
    <xf numFmtId="0" fontId="54" fillId="27" borderId="0" xfId="692" applyFont="1" applyFill="1" applyAlignment="1" applyProtection="1">
      <alignment horizontal="center" vertical="center"/>
      <protection hidden="1"/>
    </xf>
    <xf numFmtId="0" fontId="54" fillId="27" borderId="0" xfId="692" applyFont="1" applyFill="1" applyBorder="1" applyAlignment="1" applyProtection="1">
      <alignment horizontal="center" vertical="center"/>
      <protection hidden="1"/>
    </xf>
    <xf numFmtId="0" fontId="52" fillId="27" borderId="15" xfId="692" applyFont="1" applyFill="1" applyBorder="1" applyAlignment="1" applyProtection="1">
      <alignment horizontal="center" vertical="center" wrapText="1"/>
      <protection hidden="1"/>
    </xf>
    <xf numFmtId="0" fontId="52" fillId="27" borderId="68" xfId="692" applyFont="1" applyFill="1" applyBorder="1" applyAlignment="1" applyProtection="1">
      <alignment horizontal="center" vertical="center" wrapText="1"/>
      <protection hidden="1"/>
    </xf>
    <xf numFmtId="0" fontId="52" fillId="27" borderId="76" xfId="692" applyFont="1" applyFill="1" applyBorder="1" applyAlignment="1" applyProtection="1">
      <alignment horizontal="center" vertical="center" shrinkToFit="1"/>
      <protection hidden="1"/>
    </xf>
    <xf numFmtId="0" fontId="52" fillId="27" borderId="33" xfId="692" applyFont="1" applyFill="1" applyBorder="1" applyAlignment="1" applyProtection="1">
      <alignment horizontal="center" vertical="center" shrinkToFit="1"/>
      <protection hidden="1"/>
    </xf>
    <xf numFmtId="0" fontId="52" fillId="27" borderId="48" xfId="692" applyFont="1" applyFill="1" applyBorder="1" applyAlignment="1" applyProtection="1">
      <alignment horizontal="center" vertical="center" wrapText="1"/>
      <protection hidden="1"/>
    </xf>
    <xf numFmtId="0" fontId="52" fillId="27" borderId="33" xfId="692" applyFont="1" applyFill="1" applyBorder="1" applyAlignment="1" applyProtection="1">
      <alignment horizontal="center" vertical="center" wrapText="1"/>
      <protection hidden="1"/>
    </xf>
    <xf numFmtId="0" fontId="52" fillId="27" borderId="49" xfId="692" applyFont="1" applyFill="1" applyBorder="1" applyAlignment="1" applyProtection="1">
      <alignment horizontal="center" vertical="center" wrapText="1"/>
      <protection hidden="1"/>
    </xf>
    <xf numFmtId="0" fontId="55" fillId="27" borderId="32" xfId="692" applyFont="1" applyFill="1" applyBorder="1" applyAlignment="1" applyProtection="1">
      <alignment horizontal="center" vertical="center" shrinkToFit="1"/>
      <protection hidden="1"/>
    </xf>
    <xf numFmtId="0" fontId="55" fillId="27" borderId="70" xfId="692" applyFont="1" applyFill="1" applyBorder="1" applyAlignment="1" applyProtection="1">
      <alignment horizontal="center" vertical="center" shrinkToFit="1"/>
      <protection hidden="1"/>
    </xf>
    <xf numFmtId="1" fontId="52" fillId="22" borderId="0" xfId="0" quotePrefix="1" applyNumberFormat="1" applyFont="1" applyFill="1" applyBorder="1" applyAlignment="1" applyProtection="1">
      <alignment horizontal="center" vertical="center"/>
      <protection hidden="1"/>
    </xf>
    <xf numFmtId="1" fontId="52" fillId="22" borderId="19" xfId="0" quotePrefix="1" applyNumberFormat="1" applyFont="1" applyFill="1" applyBorder="1" applyAlignment="1" applyProtection="1">
      <alignment horizontal="center" vertical="center"/>
      <protection hidden="1"/>
    </xf>
    <xf numFmtId="1" fontId="57" fillId="22" borderId="0" xfId="0" quotePrefix="1" applyNumberFormat="1" applyFont="1" applyFill="1" applyBorder="1" applyAlignment="1" applyProtection="1">
      <alignment horizontal="center" vertical="center"/>
      <protection hidden="1"/>
    </xf>
    <xf numFmtId="1" fontId="57" fillId="22" borderId="19" xfId="0" quotePrefix="1" applyNumberFormat="1" applyFont="1" applyFill="1" applyBorder="1" applyAlignment="1" applyProtection="1">
      <alignment horizontal="center" vertical="center"/>
      <protection hidden="1"/>
    </xf>
    <xf numFmtId="0" fontId="61" fillId="22" borderId="30" xfId="0" applyFont="1" applyFill="1" applyBorder="1" applyAlignment="1" applyProtection="1">
      <alignment horizontal="center" vertical="center" wrapText="1"/>
      <protection hidden="1"/>
    </xf>
    <xf numFmtId="0" fontId="61" fillId="22" borderId="31" xfId="0" applyFont="1" applyFill="1" applyBorder="1" applyAlignment="1" applyProtection="1">
      <alignment horizontal="center" vertical="center" wrapText="1"/>
      <protection hidden="1"/>
    </xf>
    <xf numFmtId="0" fontId="61" fillId="22" borderId="77" xfId="0" applyFont="1" applyFill="1" applyBorder="1" applyAlignment="1" applyProtection="1">
      <alignment horizontal="center" vertical="center" wrapText="1"/>
      <protection hidden="1"/>
    </xf>
    <xf numFmtId="0" fontId="61" fillId="22" borderId="32" xfId="0" applyFont="1" applyFill="1" applyBorder="1" applyAlignment="1" applyProtection="1">
      <alignment horizontal="center" vertical="center" wrapText="1"/>
      <protection hidden="1"/>
    </xf>
    <xf numFmtId="0" fontId="61" fillId="22" borderId="70" xfId="0" applyFont="1" applyFill="1" applyBorder="1" applyAlignment="1" applyProtection="1">
      <alignment horizontal="center" vertical="center" wrapText="1"/>
      <protection hidden="1"/>
    </xf>
    <xf numFmtId="0" fontId="61" fillId="22" borderId="33" xfId="0" applyFont="1" applyFill="1" applyBorder="1" applyAlignment="1" applyProtection="1">
      <alignment horizontal="center" vertical="center" wrapText="1"/>
      <protection hidden="1"/>
    </xf>
    <xf numFmtId="0" fontId="61" fillId="22" borderId="43" xfId="0" applyFont="1" applyFill="1" applyBorder="1" applyAlignment="1" applyProtection="1">
      <alignment horizontal="center" vertical="center" wrapText="1"/>
      <protection hidden="1"/>
    </xf>
    <xf numFmtId="0" fontId="61" fillId="22" borderId="48" xfId="0" applyFont="1" applyFill="1" applyBorder="1" applyAlignment="1" applyProtection="1">
      <alignment horizontal="center" vertical="center" wrapText="1"/>
      <protection hidden="1"/>
    </xf>
    <xf numFmtId="0" fontId="61" fillId="22" borderId="42" xfId="0" applyFont="1" applyFill="1" applyBorder="1" applyAlignment="1" applyProtection="1">
      <alignment horizontal="center" vertical="center" wrapText="1"/>
      <protection hidden="1"/>
    </xf>
    <xf numFmtId="0" fontId="52" fillId="0" borderId="23" xfId="0" applyFont="1" applyBorder="1" applyProtection="1">
      <protection hidden="1"/>
    </xf>
    <xf numFmtId="0" fontId="61" fillId="22" borderId="30" xfId="0" applyFont="1" applyFill="1" applyBorder="1" applyAlignment="1" applyProtection="1">
      <alignment horizontal="center" vertical="top" wrapText="1"/>
      <protection hidden="1"/>
    </xf>
    <xf numFmtId="0" fontId="61" fillId="22" borderId="31" xfId="0" applyFont="1" applyFill="1" applyBorder="1" applyAlignment="1" applyProtection="1">
      <alignment horizontal="center" vertical="top" wrapText="1"/>
      <protection hidden="1"/>
    </xf>
    <xf numFmtId="0" fontId="61" fillId="22" borderId="41" xfId="0" applyFont="1" applyFill="1" applyBorder="1" applyAlignment="1" applyProtection="1">
      <alignment horizontal="center" vertical="center" wrapText="1"/>
      <protection hidden="1"/>
    </xf>
    <xf numFmtId="0" fontId="61" fillId="22" borderId="37" xfId="0" applyFont="1" applyFill="1" applyBorder="1" applyAlignment="1" applyProtection="1">
      <alignment horizontal="center" vertical="center" wrapText="1"/>
      <protection hidden="1"/>
    </xf>
    <xf numFmtId="0" fontId="61" fillId="22" borderId="38" xfId="0" applyFont="1" applyFill="1" applyBorder="1" applyAlignment="1" applyProtection="1">
      <alignment horizontal="center" vertical="center" wrapText="1"/>
      <protection hidden="1"/>
    </xf>
    <xf numFmtId="0" fontId="52" fillId="22" borderId="30" xfId="0" applyFont="1" applyFill="1" applyBorder="1" applyAlignment="1" applyProtection="1">
      <alignment horizontal="center" vertical="center"/>
      <protection hidden="1"/>
    </xf>
    <xf numFmtId="0" fontId="52" fillId="22" borderId="31" xfId="0" applyFont="1" applyFill="1" applyBorder="1" applyAlignment="1" applyProtection="1">
      <alignment horizontal="center" vertical="center"/>
      <protection hidden="1"/>
    </xf>
    <xf numFmtId="0" fontId="61" fillId="22" borderId="58" xfId="0" applyFont="1" applyFill="1" applyBorder="1" applyAlignment="1" applyProtection="1">
      <alignment horizontal="center" vertical="center" wrapText="1"/>
      <protection hidden="1"/>
    </xf>
    <xf numFmtId="0" fontId="61" fillId="22" borderId="59" xfId="0" applyFont="1" applyFill="1" applyBorder="1" applyAlignment="1" applyProtection="1">
      <alignment horizontal="center" vertical="center" wrapText="1"/>
      <protection hidden="1"/>
    </xf>
    <xf numFmtId="0" fontId="61" fillId="22" borderId="60" xfId="0" applyFont="1" applyFill="1" applyBorder="1" applyAlignment="1" applyProtection="1">
      <alignment horizontal="center" vertical="center" wrapText="1"/>
      <protection hidden="1"/>
    </xf>
    <xf numFmtId="0" fontId="61" fillId="22" borderId="23" xfId="0" applyFont="1" applyFill="1" applyBorder="1" applyAlignment="1" applyProtection="1">
      <alignment horizontal="center" vertical="center"/>
      <protection hidden="1"/>
    </xf>
    <xf numFmtId="0" fontId="61" fillId="22" borderId="58" xfId="0" applyFont="1" applyFill="1" applyBorder="1" applyAlignment="1" applyProtection="1">
      <alignment horizontal="center" vertical="center"/>
      <protection hidden="1"/>
    </xf>
    <xf numFmtId="0" fontId="61" fillId="22" borderId="38" xfId="0" applyFont="1" applyFill="1" applyBorder="1" applyAlignment="1" applyProtection="1">
      <alignment horizontal="center" vertical="center"/>
      <protection hidden="1"/>
    </xf>
    <xf numFmtId="0" fontId="61" fillId="22" borderId="74" xfId="0" applyFont="1" applyFill="1" applyBorder="1" applyAlignment="1" applyProtection="1">
      <alignment horizontal="center" vertical="center"/>
      <protection hidden="1"/>
    </xf>
    <xf numFmtId="0" fontId="61" fillId="22" borderId="63" xfId="0" applyFont="1" applyFill="1" applyBorder="1" applyAlignment="1" applyProtection="1">
      <alignment horizontal="center" vertical="center"/>
      <protection hidden="1"/>
    </xf>
    <xf numFmtId="0" fontId="61" fillId="0" borderId="42" xfId="0" applyFont="1" applyBorder="1" applyAlignment="1" applyProtection="1">
      <alignment horizontal="center" vertical="center" wrapText="1"/>
      <protection hidden="1"/>
    </xf>
    <xf numFmtId="0" fontId="61" fillId="0" borderId="58" xfId="0" applyFont="1" applyBorder="1" applyAlignment="1" applyProtection="1">
      <alignment horizontal="center" vertical="center"/>
      <protection hidden="1"/>
    </xf>
    <xf numFmtId="0" fontId="61" fillId="0" borderId="50" xfId="0" applyFont="1" applyBorder="1" applyAlignment="1" applyProtection="1">
      <alignment horizontal="center" vertical="center"/>
      <protection hidden="1"/>
    </xf>
    <xf numFmtId="0" fontId="61" fillId="0" borderId="63" xfId="0" applyFont="1" applyBorder="1" applyAlignment="1" applyProtection="1">
      <alignment horizontal="center" vertical="center"/>
      <protection hidden="1"/>
    </xf>
    <xf numFmtId="0" fontId="61" fillId="0" borderId="78" xfId="0" applyFont="1" applyBorder="1" applyAlignment="1" applyProtection="1">
      <alignment horizontal="center" vertical="center" wrapText="1"/>
      <protection hidden="1"/>
    </xf>
    <xf numFmtId="0" fontId="61" fillId="0" borderId="79" xfId="0" applyFont="1" applyBorder="1" applyAlignment="1" applyProtection="1">
      <alignment horizontal="center" vertical="center"/>
      <protection hidden="1"/>
    </xf>
    <xf numFmtId="179" fontId="52" fillId="22" borderId="71" xfId="528" applyFont="1" applyFill="1" applyBorder="1" applyAlignment="1" applyProtection="1">
      <alignment horizontal="center" vertical="center"/>
      <protection hidden="1"/>
    </xf>
    <xf numFmtId="179" fontId="52" fillId="22" borderId="73" xfId="528" applyFont="1" applyFill="1" applyBorder="1" applyAlignment="1" applyProtection="1">
      <alignment horizontal="center" vertical="center"/>
      <protection hidden="1"/>
    </xf>
    <xf numFmtId="0" fontId="61" fillId="0" borderId="62" xfId="0" applyFont="1" applyBorder="1" applyAlignment="1" applyProtection="1">
      <alignment horizontal="center" vertical="center"/>
      <protection hidden="1"/>
    </xf>
    <xf numFmtId="0" fontId="61" fillId="0" borderId="43" xfId="0" applyFont="1" applyBorder="1" applyAlignment="1" applyProtection="1">
      <alignment horizontal="center" vertical="center"/>
      <protection hidden="1"/>
    </xf>
    <xf numFmtId="0" fontId="61" fillId="0" borderId="32" xfId="0" applyFont="1" applyBorder="1" applyAlignment="1" applyProtection="1">
      <alignment horizontal="center" vertical="center" wrapText="1"/>
      <protection hidden="1"/>
    </xf>
    <xf numFmtId="0" fontId="61" fillId="0" borderId="33" xfId="0" applyFont="1" applyBorder="1" applyAlignment="1" applyProtection="1">
      <alignment horizontal="center" vertical="center" wrapText="1"/>
      <protection hidden="1"/>
    </xf>
    <xf numFmtId="0" fontId="61" fillId="0" borderId="70" xfId="0" applyFont="1" applyBorder="1" applyAlignment="1" applyProtection="1">
      <alignment horizontal="center" vertical="center" wrapText="1"/>
      <protection hidden="1"/>
    </xf>
    <xf numFmtId="0" fontId="100" fillId="0" borderId="40" xfId="640" applyFont="1" applyFill="1" applyBorder="1" applyAlignment="1">
      <alignment horizontal="center" vertical="center" wrapText="1"/>
    </xf>
    <xf numFmtId="0" fontId="100" fillId="0" borderId="36" xfId="640" applyFont="1" applyFill="1" applyBorder="1" applyAlignment="1">
      <alignment horizontal="center" vertical="center" wrapText="1"/>
    </xf>
    <xf numFmtId="0" fontId="100" fillId="0" borderId="33" xfId="640" applyFont="1" applyFill="1" applyBorder="1" applyAlignment="1">
      <alignment horizontal="center" vertical="center" wrapText="1"/>
    </xf>
    <xf numFmtId="0" fontId="100" fillId="0" borderId="49" xfId="640" applyFont="1" applyFill="1" applyBorder="1" applyAlignment="1">
      <alignment horizontal="center" vertical="center" wrapText="1"/>
    </xf>
    <xf numFmtId="0" fontId="100" fillId="0" borderId="32" xfId="640" applyFont="1" applyFill="1" applyBorder="1" applyAlignment="1">
      <alignment horizontal="center" vertical="center" wrapText="1"/>
    </xf>
    <xf numFmtId="0" fontId="100" fillId="0" borderId="35" xfId="640" applyFont="1" applyFill="1" applyBorder="1" applyAlignment="1">
      <alignment horizontal="center" vertical="center" wrapText="1"/>
    </xf>
    <xf numFmtId="0" fontId="100" fillId="0" borderId="70" xfId="640" applyFont="1" applyFill="1" applyBorder="1" applyAlignment="1">
      <alignment horizontal="center" vertical="center" wrapText="1"/>
    </xf>
    <xf numFmtId="0" fontId="100" fillId="0" borderId="72" xfId="640" applyFont="1" applyFill="1" applyBorder="1" applyAlignment="1">
      <alignment horizontal="center" vertical="center" wrapText="1"/>
    </xf>
    <xf numFmtId="0" fontId="100" fillId="0" borderId="75" xfId="640" applyFont="1" applyFill="1" applyBorder="1" applyAlignment="1">
      <alignment horizontal="center" vertical="center" wrapText="1"/>
    </xf>
    <xf numFmtId="0" fontId="100" fillId="0" borderId="15" xfId="640" applyFont="1" applyFill="1" applyBorder="1" applyAlignment="1">
      <alignment horizontal="center" vertical="center" wrapText="1"/>
    </xf>
    <xf numFmtId="0" fontId="100" fillId="0" borderId="68" xfId="640" applyFont="1" applyFill="1" applyBorder="1" applyAlignment="1">
      <alignment horizontal="center" vertical="center" wrapText="1"/>
    </xf>
    <xf numFmtId="0" fontId="100" fillId="0" borderId="78" xfId="640" applyFont="1" applyFill="1" applyBorder="1" applyAlignment="1">
      <alignment horizontal="center" vertical="center" wrapText="1"/>
    </xf>
    <xf numFmtId="0" fontId="100" fillId="0" borderId="21" xfId="640" applyFont="1" applyFill="1" applyBorder="1" applyAlignment="1">
      <alignment horizontal="center" vertical="center" wrapText="1"/>
    </xf>
    <xf numFmtId="0" fontId="100" fillId="0" borderId="80" xfId="640" applyFont="1" applyFill="1" applyBorder="1" applyAlignment="1">
      <alignment horizontal="center" vertical="center" wrapText="1"/>
    </xf>
    <xf numFmtId="1" fontId="52" fillId="22" borderId="25" xfId="0" quotePrefix="1" applyNumberFormat="1" applyFont="1" applyFill="1" applyBorder="1" applyAlignment="1" applyProtection="1">
      <alignment horizontal="center" vertical="center"/>
      <protection hidden="1"/>
    </xf>
    <xf numFmtId="0" fontId="100" fillId="0" borderId="77" xfId="640" applyFont="1" applyFill="1" applyBorder="1" applyAlignment="1">
      <alignment horizontal="center" vertical="center" wrapText="1"/>
    </xf>
    <xf numFmtId="0" fontId="100" fillId="0" borderId="31" xfId="640" applyFont="1" applyFill="1" applyBorder="1" applyAlignment="1">
      <alignment horizontal="center" vertical="center" wrapText="1"/>
    </xf>
    <xf numFmtId="0" fontId="100" fillId="0" borderId="41" xfId="640" applyFont="1" applyFill="1" applyBorder="1" applyAlignment="1">
      <alignment horizontal="center" vertical="center" wrapText="1"/>
    </xf>
    <xf numFmtId="0" fontId="100" fillId="0" borderId="37" xfId="640" applyFont="1" applyFill="1" applyBorder="1" applyAlignment="1">
      <alignment horizontal="center" vertical="center" wrapText="1"/>
    </xf>
    <xf numFmtId="0" fontId="100" fillId="0" borderId="86" xfId="640" applyFont="1" applyFill="1" applyBorder="1" applyAlignment="1">
      <alignment horizontal="center" vertical="center" wrapText="1"/>
    </xf>
    <xf numFmtId="0" fontId="100" fillId="0" borderId="53" xfId="640" applyFont="1" applyFill="1" applyBorder="1" applyAlignment="1">
      <alignment horizontal="center" vertical="center" wrapText="1"/>
    </xf>
    <xf numFmtId="0" fontId="100" fillId="0" borderId="82" xfId="640" applyFont="1" applyFill="1" applyBorder="1" applyAlignment="1">
      <alignment horizontal="center" vertical="center" wrapText="1"/>
    </xf>
    <xf numFmtId="0" fontId="100" fillId="0" borderId="43" xfId="640" applyFont="1" applyFill="1" applyBorder="1" applyAlignment="1">
      <alignment horizontal="center" vertical="center" wrapText="1"/>
    </xf>
    <xf numFmtId="0" fontId="100" fillId="0" borderId="23" xfId="640" applyFont="1" applyFill="1" applyBorder="1" applyAlignment="1">
      <alignment horizontal="center" vertical="center" wrapText="1"/>
    </xf>
    <xf numFmtId="0" fontId="100" fillId="0" borderId="0" xfId="640" applyFont="1" applyFill="1" applyBorder="1" applyAlignment="1">
      <alignment horizontal="center" vertical="center" wrapText="1"/>
    </xf>
    <xf numFmtId="0" fontId="100" fillId="0" borderId="45" xfId="640" applyFont="1" applyFill="1" applyBorder="1" applyAlignment="1">
      <alignment horizontal="center" vertical="center" wrapText="1"/>
    </xf>
    <xf numFmtId="0" fontId="100" fillId="0" borderId="62" xfId="640" applyFont="1" applyFill="1" applyBorder="1" applyAlignment="1">
      <alignment horizontal="center" vertical="center" wrapText="1"/>
    </xf>
    <xf numFmtId="0" fontId="100" fillId="0" borderId="69" xfId="640" applyFont="1" applyFill="1" applyBorder="1" applyAlignment="1">
      <alignment horizontal="center" vertical="center" wrapText="1"/>
    </xf>
    <xf numFmtId="0" fontId="0" fillId="0" borderId="19" xfId="0" applyBorder="1" applyAlignment="1" applyProtection="1">
      <alignment horizontal="center" vertical="center"/>
      <protection hidden="1"/>
    </xf>
    <xf numFmtId="0" fontId="52" fillId="22" borderId="43" xfId="0" applyFont="1" applyFill="1" applyBorder="1" applyAlignment="1" applyProtection="1">
      <alignment horizontal="center" vertical="center"/>
      <protection hidden="1"/>
    </xf>
    <xf numFmtId="0" fontId="52" fillId="22" borderId="48" xfId="0" applyFont="1" applyFill="1" applyBorder="1" applyAlignment="1" applyProtection="1">
      <alignment horizontal="center" vertical="center"/>
      <protection hidden="1"/>
    </xf>
    <xf numFmtId="0" fontId="52" fillId="22" borderId="36" xfId="0" applyFont="1" applyFill="1" applyBorder="1" applyAlignment="1" applyProtection="1">
      <alignment horizontal="center" vertical="center"/>
      <protection hidden="1"/>
    </xf>
    <xf numFmtId="0" fontId="52" fillId="22" borderId="40" xfId="0" applyFont="1" applyFill="1" applyBorder="1" applyAlignment="1" applyProtection="1">
      <alignment horizontal="center" vertical="center"/>
      <protection hidden="1"/>
    </xf>
    <xf numFmtId="0" fontId="52" fillId="22" borderId="75" xfId="0" applyFont="1" applyFill="1" applyBorder="1" applyAlignment="1" applyProtection="1">
      <alignment horizontal="center" vertical="center" wrapText="1"/>
      <protection hidden="1"/>
    </xf>
    <xf numFmtId="0" fontId="52" fillId="22" borderId="15" xfId="0" applyFont="1" applyFill="1" applyBorder="1" applyAlignment="1" applyProtection="1">
      <alignment horizontal="center" vertical="center"/>
      <protection hidden="1"/>
    </xf>
    <xf numFmtId="0" fontId="52" fillId="22" borderId="49" xfId="0" applyFont="1" applyFill="1" applyBorder="1" applyAlignment="1" applyProtection="1">
      <alignment horizontal="center" vertical="center"/>
      <protection hidden="1"/>
    </xf>
    <xf numFmtId="0" fontId="0" fillId="27" borderId="0" xfId="0" applyFill="1" applyAlignment="1" applyProtection="1">
      <alignment horizontal="center" vertical="center"/>
      <protection hidden="1"/>
    </xf>
    <xf numFmtId="0" fontId="52" fillId="22" borderId="15" xfId="680" applyFont="1" applyFill="1" applyBorder="1" applyAlignment="1" applyProtection="1">
      <alignment horizontal="center" vertical="center" wrapText="1"/>
      <protection hidden="1"/>
    </xf>
    <xf numFmtId="0" fontId="52" fillId="22" borderId="40" xfId="680" applyFont="1" applyFill="1" applyBorder="1" applyAlignment="1" applyProtection="1">
      <alignment horizontal="center" vertical="center"/>
      <protection hidden="1"/>
    </xf>
    <xf numFmtId="0" fontId="52" fillId="22" borderId="32" xfId="0" applyFont="1" applyFill="1" applyBorder="1" applyAlignment="1" applyProtection="1">
      <alignment horizontal="center" vertical="center"/>
      <protection hidden="1"/>
    </xf>
    <xf numFmtId="0" fontId="52" fillId="22" borderId="40" xfId="680" applyFont="1" applyFill="1" applyBorder="1" applyAlignment="1" applyProtection="1">
      <alignment horizontal="center" vertical="center" wrapText="1"/>
      <protection hidden="1"/>
    </xf>
    <xf numFmtId="0" fontId="52" fillId="22" borderId="82" xfId="0" applyFont="1" applyFill="1" applyBorder="1" applyAlignment="1" applyProtection="1">
      <alignment horizontal="center" vertical="center"/>
      <protection hidden="1"/>
    </xf>
    <xf numFmtId="0" fontId="52" fillId="22" borderId="32" xfId="680" applyFont="1" applyFill="1" applyBorder="1" applyAlignment="1" applyProtection="1">
      <alignment horizontal="center" vertical="center" wrapText="1"/>
      <protection hidden="1"/>
    </xf>
    <xf numFmtId="0" fontId="52" fillId="22" borderId="35" xfId="680" applyFont="1" applyFill="1" applyBorder="1" applyAlignment="1" applyProtection="1">
      <alignment horizontal="center" vertical="center"/>
      <protection hidden="1"/>
    </xf>
    <xf numFmtId="0" fontId="52" fillId="22" borderId="70" xfId="0" applyFont="1" applyFill="1" applyBorder="1" applyAlignment="1" applyProtection="1">
      <alignment horizontal="center" vertical="center"/>
      <protection hidden="1"/>
    </xf>
    <xf numFmtId="0" fontId="52" fillId="22" borderId="32" xfId="680" applyFont="1" applyFill="1" applyBorder="1" applyAlignment="1" applyProtection="1">
      <alignment horizontal="center" vertical="center"/>
      <protection hidden="1"/>
    </xf>
    <xf numFmtId="0" fontId="52" fillId="22" borderId="68" xfId="0" applyFont="1" applyFill="1" applyBorder="1" applyAlignment="1" applyProtection="1">
      <alignment horizontal="center" vertical="center"/>
      <protection hidden="1"/>
    </xf>
    <xf numFmtId="41" fontId="52" fillId="27" borderId="19" xfId="0" applyNumberFormat="1" applyFont="1" applyFill="1" applyBorder="1" applyAlignment="1" applyProtection="1">
      <alignment horizontal="center" vertical="center"/>
      <protection hidden="1"/>
    </xf>
    <xf numFmtId="0" fontId="52" fillId="27" borderId="19" xfId="0" applyFont="1" applyFill="1" applyBorder="1" applyAlignment="1" applyProtection="1">
      <alignment horizontal="center" vertical="center"/>
      <protection hidden="1"/>
    </xf>
    <xf numFmtId="41" fontId="57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57" fillId="22" borderId="19" xfId="0" quotePrefix="1" applyNumberFormat="1" applyFont="1" applyFill="1" applyBorder="1" applyAlignment="1" applyProtection="1">
      <alignment horizontal="center" vertical="center"/>
      <protection hidden="1"/>
    </xf>
    <xf numFmtId="0" fontId="52" fillId="22" borderId="82" xfId="0" applyFont="1" applyFill="1" applyBorder="1" applyAlignment="1" applyProtection="1">
      <alignment horizontal="center" vertical="center" wrapText="1"/>
      <protection hidden="1"/>
    </xf>
    <xf numFmtId="0" fontId="52" fillId="22" borderId="76" xfId="0" applyFont="1" applyFill="1" applyBorder="1" applyAlignment="1" applyProtection="1">
      <alignment horizontal="center" vertical="center"/>
      <protection hidden="1"/>
    </xf>
    <xf numFmtId="0" fontId="52" fillId="22" borderId="83" xfId="0" applyFont="1" applyFill="1" applyBorder="1" applyAlignment="1" applyProtection="1">
      <alignment horizontal="center" vertical="center"/>
      <protection hidden="1"/>
    </xf>
    <xf numFmtId="0" fontId="52" fillId="22" borderId="44" xfId="0" applyFont="1" applyFill="1" applyBorder="1" applyAlignment="1" applyProtection="1">
      <alignment horizontal="center" vertical="center"/>
      <protection hidden="1"/>
    </xf>
    <xf numFmtId="179" fontId="52" fillId="22" borderId="0" xfId="528" applyFont="1" applyFill="1" applyBorder="1" applyAlignment="1" applyProtection="1">
      <alignment horizontal="center" vertical="center"/>
      <protection hidden="1"/>
    </xf>
    <xf numFmtId="179" fontId="52" fillId="22" borderId="45" xfId="528" applyFont="1" applyFill="1" applyBorder="1" applyAlignment="1" applyProtection="1">
      <alignment horizontal="center" vertical="center"/>
      <protection hidden="1"/>
    </xf>
    <xf numFmtId="0" fontId="52" fillId="22" borderId="46" xfId="0" applyFont="1" applyFill="1" applyBorder="1" applyAlignment="1" applyProtection="1">
      <alignment horizontal="center" vertical="center"/>
      <protection hidden="1"/>
    </xf>
    <xf numFmtId="0" fontId="52" fillId="22" borderId="36" xfId="680" applyFont="1" applyFill="1" applyBorder="1" applyAlignment="1" applyProtection="1">
      <alignment horizontal="center" vertical="center"/>
      <protection hidden="1"/>
    </xf>
    <xf numFmtId="0" fontId="52" fillId="22" borderId="21" xfId="0" applyFont="1" applyFill="1" applyBorder="1" applyAlignment="1" applyProtection="1">
      <alignment horizontal="center" vertical="center"/>
      <protection hidden="1"/>
    </xf>
    <xf numFmtId="0" fontId="52" fillId="27" borderId="0" xfId="0" applyFont="1" applyFill="1" applyBorder="1" applyAlignment="1" applyProtection="1">
      <alignment horizontal="center" vertical="center"/>
      <protection hidden="1"/>
    </xf>
    <xf numFmtId="0" fontId="52" fillId="22" borderId="35" xfId="0" applyFont="1" applyFill="1" applyBorder="1" applyAlignment="1" applyProtection="1">
      <alignment horizontal="center" vertical="center"/>
      <protection hidden="1"/>
    </xf>
    <xf numFmtId="0" fontId="52" fillId="22" borderId="69" xfId="0" applyFont="1" applyFill="1" applyBorder="1" applyAlignment="1" applyProtection="1">
      <alignment horizontal="center" vertical="center"/>
      <protection hidden="1"/>
    </xf>
    <xf numFmtId="0" fontId="52" fillId="22" borderId="65" xfId="0" applyFont="1" applyFill="1" applyBorder="1" applyAlignment="1" applyProtection="1">
      <alignment horizontal="center" vertical="center"/>
      <protection hidden="1"/>
    </xf>
    <xf numFmtId="0" fontId="52" fillId="22" borderId="33" xfId="0" applyFont="1" applyFill="1" applyBorder="1" applyAlignment="1" applyProtection="1">
      <alignment horizontal="center" vertical="center"/>
      <protection hidden="1"/>
    </xf>
    <xf numFmtId="0" fontId="0" fillId="22" borderId="0" xfId="0" applyFill="1" applyAlignment="1" applyProtection="1">
      <alignment vertical="center"/>
      <protection hidden="1"/>
    </xf>
    <xf numFmtId="0" fontId="52" fillId="22" borderId="78" xfId="0" applyFont="1" applyFill="1" applyBorder="1" applyAlignment="1" applyProtection="1">
      <alignment horizontal="center" vertical="center"/>
      <protection hidden="1"/>
    </xf>
    <xf numFmtId="0" fontId="52" fillId="27" borderId="23" xfId="0" applyFont="1" applyFill="1" applyBorder="1" applyAlignment="1" applyProtection="1">
      <alignment horizontal="center" vertical="center"/>
      <protection hidden="1"/>
    </xf>
    <xf numFmtId="0" fontId="52" fillId="22" borderId="84" xfId="0" applyFont="1" applyFill="1" applyBorder="1" applyAlignment="1" applyProtection="1">
      <alignment horizontal="center" vertical="center" wrapText="1"/>
      <protection hidden="1"/>
    </xf>
    <xf numFmtId="0" fontId="52" fillId="22" borderId="74" xfId="0" applyFont="1" applyFill="1" applyBorder="1" applyAlignment="1" applyProtection="1">
      <alignment horizontal="center" vertical="center" wrapText="1"/>
      <protection hidden="1"/>
    </xf>
    <xf numFmtId="0" fontId="52" fillId="22" borderId="70" xfId="0" applyFont="1" applyFill="1" applyBorder="1" applyAlignment="1" applyProtection="1">
      <alignment horizontal="center" vertical="center" wrapText="1"/>
      <protection hidden="1"/>
    </xf>
    <xf numFmtId="0" fontId="52" fillId="22" borderId="72" xfId="0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Alignment="1" applyProtection="1">
      <alignment horizontal="center" vertical="center"/>
      <protection hidden="1"/>
    </xf>
    <xf numFmtId="0" fontId="69" fillId="22" borderId="0" xfId="0" applyFont="1" applyFill="1" applyAlignment="1" applyProtection="1">
      <alignment vertical="center"/>
      <protection hidden="1"/>
    </xf>
    <xf numFmtId="0" fontId="52" fillId="22" borderId="66" xfId="0" applyFont="1" applyFill="1" applyBorder="1" applyAlignment="1" applyProtection="1">
      <alignment horizontal="center" vertical="center"/>
      <protection hidden="1"/>
    </xf>
    <xf numFmtId="187" fontId="52" fillId="27" borderId="78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21" xfId="524" applyNumberFormat="1" applyFont="1" applyFill="1" applyBorder="1" applyAlignment="1" applyProtection="1">
      <alignment horizontal="center" vertical="center"/>
      <protection hidden="1"/>
    </xf>
    <xf numFmtId="187" fontId="52" fillId="27" borderId="80" xfId="524" applyNumberFormat="1" applyFont="1" applyFill="1" applyBorder="1" applyAlignment="1" applyProtection="1">
      <alignment horizontal="center" vertical="center"/>
      <protection hidden="1"/>
    </xf>
    <xf numFmtId="187" fontId="52" fillId="27" borderId="77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30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31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85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59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60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41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38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37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77" xfId="688" applyNumberFormat="1" applyFont="1" applyFill="1" applyBorder="1" applyAlignment="1" applyProtection="1">
      <alignment horizontal="center" vertical="center" wrapText="1"/>
      <protection hidden="1"/>
    </xf>
    <xf numFmtId="187" fontId="52" fillId="27" borderId="30" xfId="688" applyNumberFormat="1" applyFont="1" applyFill="1" applyBorder="1" applyAlignment="1" applyProtection="1">
      <alignment horizontal="center" vertical="center" wrapText="1"/>
      <protection hidden="1"/>
    </xf>
    <xf numFmtId="187" fontId="52" fillId="27" borderId="31" xfId="688" applyNumberFormat="1" applyFont="1" applyFill="1" applyBorder="1" applyAlignment="1" applyProtection="1">
      <alignment horizontal="center" vertical="center" wrapText="1"/>
      <protection hidden="1"/>
    </xf>
    <xf numFmtId="187" fontId="52" fillId="27" borderId="41" xfId="688" applyNumberFormat="1" applyFont="1" applyFill="1" applyBorder="1" applyAlignment="1" applyProtection="1">
      <alignment horizontal="center" vertical="center" wrapText="1"/>
      <protection hidden="1"/>
    </xf>
    <xf numFmtId="187" fontId="52" fillId="27" borderId="38" xfId="688" applyNumberFormat="1" applyFont="1" applyFill="1" applyBorder="1" applyAlignment="1" applyProtection="1">
      <alignment horizontal="center" vertical="center" wrapText="1"/>
      <protection hidden="1"/>
    </xf>
    <xf numFmtId="187" fontId="52" fillId="27" borderId="37" xfId="688" applyNumberFormat="1" applyFont="1" applyFill="1" applyBorder="1" applyAlignment="1" applyProtection="1">
      <alignment horizontal="center" vertical="center" wrapText="1"/>
      <protection hidden="1"/>
    </xf>
    <xf numFmtId="187" fontId="52" fillId="27" borderId="44" xfId="528" applyNumberFormat="1" applyFont="1" applyFill="1" applyBorder="1" applyAlignment="1" applyProtection="1">
      <alignment horizontal="center" vertical="center" wrapText="1"/>
      <protection hidden="1"/>
    </xf>
    <xf numFmtId="187" fontId="52" fillId="27" borderId="19" xfId="528" applyNumberFormat="1" applyFont="1" applyFill="1" applyBorder="1" applyAlignment="1" applyProtection="1">
      <alignment horizontal="center" vertical="center" wrapText="1"/>
      <protection hidden="1"/>
    </xf>
    <xf numFmtId="187" fontId="52" fillId="27" borderId="46" xfId="528" applyNumberFormat="1" applyFont="1" applyFill="1" applyBorder="1" applyAlignment="1" applyProtection="1">
      <alignment horizontal="center" vertical="center" wrapText="1"/>
      <protection hidden="1"/>
    </xf>
    <xf numFmtId="187" fontId="52" fillId="27" borderId="84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45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0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63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33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49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82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43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48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76" xfId="524" applyNumberFormat="1" applyFont="1" applyFill="1" applyBorder="1" applyAlignment="1" applyProtection="1">
      <alignment horizontal="center" vertical="center"/>
      <protection hidden="1"/>
    </xf>
    <xf numFmtId="187" fontId="52" fillId="27" borderId="33" xfId="524" applyNumberFormat="1" applyFont="1" applyFill="1" applyBorder="1" applyAlignment="1" applyProtection="1">
      <alignment horizontal="center" vertical="center"/>
      <protection hidden="1"/>
    </xf>
    <xf numFmtId="187" fontId="52" fillId="27" borderId="41" xfId="524" applyNumberFormat="1" applyFont="1" applyFill="1" applyBorder="1" applyAlignment="1" applyProtection="1">
      <alignment horizontal="center" vertical="center"/>
      <protection hidden="1"/>
    </xf>
    <xf numFmtId="187" fontId="52" fillId="27" borderId="84" xfId="524" applyNumberFormat="1" applyFont="1" applyFill="1" applyBorder="1" applyAlignment="1" applyProtection="1">
      <alignment horizontal="center" vertical="center"/>
      <protection hidden="1"/>
    </xf>
    <xf numFmtId="187" fontId="52" fillId="27" borderId="0" xfId="524" applyNumberFormat="1" applyFont="1" applyFill="1" applyBorder="1" applyAlignment="1" applyProtection="1">
      <alignment horizontal="center" vertical="center"/>
      <protection hidden="1"/>
    </xf>
    <xf numFmtId="187" fontId="52" fillId="27" borderId="59" xfId="524" applyNumberFormat="1" applyFont="1" applyFill="1" applyBorder="1" applyAlignment="1" applyProtection="1">
      <alignment horizontal="center" vertical="center"/>
      <protection hidden="1"/>
    </xf>
    <xf numFmtId="187" fontId="26" fillId="27" borderId="0" xfId="0" applyNumberFormat="1" applyFont="1" applyFill="1" applyBorder="1" applyAlignment="1" applyProtection="1">
      <alignment horizontal="left"/>
      <protection locked="0" hidden="1"/>
    </xf>
    <xf numFmtId="187" fontId="52" fillId="27" borderId="59" xfId="688" applyNumberFormat="1" applyFont="1" applyFill="1" applyBorder="1" applyAlignment="1" applyProtection="1">
      <alignment horizontal="center" vertical="center" wrapText="1"/>
      <protection hidden="1"/>
    </xf>
    <xf numFmtId="187" fontId="52" fillId="27" borderId="60" xfId="688" applyNumberFormat="1" applyFont="1" applyFill="1" applyBorder="1" applyAlignment="1" applyProtection="1">
      <alignment horizontal="center" vertical="center" wrapText="1"/>
      <protection hidden="1"/>
    </xf>
    <xf numFmtId="187" fontId="52" fillId="27" borderId="85" xfId="688" applyNumberFormat="1" applyFont="1" applyFill="1" applyBorder="1" applyAlignment="1" applyProtection="1">
      <alignment horizontal="center" vertical="center" wrapText="1"/>
      <protection hidden="1"/>
    </xf>
    <xf numFmtId="187" fontId="52" fillId="27" borderId="86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53" xfId="524" applyNumberFormat="1" applyFont="1" applyFill="1" applyBorder="1" applyAlignment="1" applyProtection="1">
      <alignment horizontal="center" vertical="center" wrapText="1"/>
      <protection hidden="1"/>
    </xf>
    <xf numFmtId="187" fontId="54" fillId="27" borderId="0" xfId="524" applyNumberFormat="1" applyFont="1" applyFill="1" applyBorder="1" applyAlignment="1" applyProtection="1">
      <alignment horizontal="center" vertical="center"/>
      <protection hidden="1"/>
    </xf>
    <xf numFmtId="187" fontId="52" fillId="27" borderId="40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36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32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35" xfId="524" applyNumberFormat="1" applyFont="1" applyFill="1" applyBorder="1" applyAlignment="1" applyProtection="1">
      <alignment horizontal="center" vertical="center" wrapText="1"/>
      <protection hidden="1"/>
    </xf>
    <xf numFmtId="0" fontId="52" fillId="27" borderId="30" xfId="528" applyNumberFormat="1" applyFont="1" applyFill="1" applyBorder="1" applyAlignment="1" applyProtection="1">
      <alignment horizontal="center" vertical="center" wrapText="1"/>
      <protection hidden="1"/>
    </xf>
    <xf numFmtId="0" fontId="52" fillId="27" borderId="31" xfId="528" applyNumberFormat="1" applyFont="1" applyFill="1" applyBorder="1" applyAlignment="1" applyProtection="1">
      <alignment horizontal="center" vertical="center" wrapText="1"/>
      <protection hidden="1"/>
    </xf>
    <xf numFmtId="187" fontId="52" fillId="27" borderId="78" xfId="528" applyNumberFormat="1" applyFont="1" applyFill="1" applyBorder="1" applyAlignment="1" applyProtection="1">
      <alignment horizontal="center" vertical="center" wrapText="1"/>
      <protection hidden="1"/>
    </xf>
    <xf numFmtId="187" fontId="52" fillId="27" borderId="23" xfId="528" applyNumberFormat="1" applyFont="1" applyFill="1" applyBorder="1" applyAlignment="1" applyProtection="1">
      <alignment horizontal="center" vertical="center" wrapText="1"/>
      <protection hidden="1"/>
    </xf>
    <xf numFmtId="187" fontId="52" fillId="27" borderId="58" xfId="528" applyNumberFormat="1" applyFont="1" applyFill="1" applyBorder="1" applyAlignment="1" applyProtection="1">
      <alignment horizontal="center" vertical="center" wrapText="1"/>
      <protection hidden="1"/>
    </xf>
    <xf numFmtId="187" fontId="52" fillId="27" borderId="21" xfId="528" applyNumberFormat="1" applyFont="1" applyFill="1" applyBorder="1" applyAlignment="1" applyProtection="1">
      <alignment horizontal="center" vertical="center" wrapText="1"/>
      <protection hidden="1"/>
    </xf>
    <xf numFmtId="187" fontId="52" fillId="27" borderId="74" xfId="528" applyNumberFormat="1" applyFont="1" applyFill="1" applyBorder="1" applyAlignment="1" applyProtection="1">
      <alignment horizontal="center" vertical="center" wrapText="1"/>
      <protection hidden="1"/>
    </xf>
    <xf numFmtId="187" fontId="52" fillId="27" borderId="63" xfId="528" applyNumberFormat="1" applyFont="1" applyFill="1" applyBorder="1" applyAlignment="1" applyProtection="1">
      <alignment horizontal="center" vertical="center" wrapText="1"/>
      <protection hidden="1"/>
    </xf>
    <xf numFmtId="187" fontId="52" fillId="27" borderId="42" xfId="524" applyNumberFormat="1" applyFont="1" applyFill="1" applyBorder="1" applyAlignment="1" applyProtection="1">
      <alignment horizontal="center" vertical="center"/>
      <protection hidden="1"/>
    </xf>
    <xf numFmtId="187" fontId="52" fillId="27" borderId="23" xfId="524" applyNumberFormat="1" applyFont="1" applyFill="1" applyBorder="1" applyAlignment="1" applyProtection="1">
      <alignment horizontal="center" vertical="center"/>
      <protection hidden="1"/>
    </xf>
    <xf numFmtId="187" fontId="52" fillId="27" borderId="52" xfId="528" applyNumberFormat="1" applyFont="1" applyFill="1" applyBorder="1" applyAlignment="1" applyProtection="1">
      <alignment horizontal="center" vertical="center" wrapText="1"/>
      <protection hidden="1"/>
    </xf>
    <xf numFmtId="187" fontId="52" fillId="27" borderId="53" xfId="528" applyNumberFormat="1" applyFont="1" applyFill="1" applyBorder="1" applyAlignment="1" applyProtection="1">
      <alignment horizontal="center" vertical="center" wrapText="1"/>
      <protection hidden="1"/>
    </xf>
    <xf numFmtId="187" fontId="52" fillId="27" borderId="84" xfId="688" applyNumberFormat="1" applyFont="1" applyFill="1" applyBorder="1" applyAlignment="1" applyProtection="1">
      <alignment horizontal="center" vertical="center" wrapText="1"/>
      <protection hidden="1"/>
    </xf>
    <xf numFmtId="187" fontId="52" fillId="27" borderId="43" xfId="524" applyNumberFormat="1" applyFont="1" applyFill="1" applyBorder="1" applyAlignment="1" applyProtection="1">
      <alignment horizontal="center" vertical="center"/>
      <protection hidden="1"/>
    </xf>
    <xf numFmtId="187" fontId="52" fillId="27" borderId="70" xfId="524" applyNumberFormat="1" applyFont="1" applyFill="1" applyBorder="1" applyAlignment="1" applyProtection="1">
      <alignment horizontal="center" vertical="center"/>
      <protection hidden="1"/>
    </xf>
    <xf numFmtId="187" fontId="53" fillId="27" borderId="0" xfId="524" applyNumberFormat="1" applyFont="1" applyFill="1" applyBorder="1" applyAlignment="1" applyProtection="1">
      <alignment horizontal="center" vertical="center"/>
      <protection hidden="1"/>
    </xf>
    <xf numFmtId="187" fontId="52" fillId="27" borderId="85" xfId="524" applyNumberFormat="1" applyFont="1" applyFill="1" applyBorder="1" applyAlignment="1" applyProtection="1">
      <alignment horizontal="center" vertical="center"/>
      <protection hidden="1"/>
    </xf>
    <xf numFmtId="187" fontId="53" fillId="27" borderId="0" xfId="688" applyNumberFormat="1" applyFont="1" applyFill="1" applyBorder="1" applyAlignment="1" applyProtection="1">
      <alignment horizontal="center" vertical="center"/>
      <protection hidden="1"/>
    </xf>
    <xf numFmtId="187" fontId="52" fillId="27" borderId="42" xfId="524" applyNumberFormat="1" applyFont="1" applyFill="1" applyBorder="1" applyAlignment="1" applyProtection="1">
      <alignment horizontal="center" vertical="center" wrapText="1"/>
      <protection hidden="1"/>
    </xf>
    <xf numFmtId="187" fontId="52" fillId="27" borderId="23" xfId="524" applyNumberFormat="1" applyFont="1" applyFill="1" applyBorder="1" applyAlignment="1" applyProtection="1">
      <alignment horizontal="center" vertical="center" wrapText="1"/>
      <protection hidden="1"/>
    </xf>
    <xf numFmtId="187" fontId="54" fillId="27" borderId="0" xfId="688" applyNumberFormat="1" applyFont="1" applyFill="1" applyBorder="1" applyAlignment="1" applyProtection="1">
      <alignment horizontal="center" vertical="center"/>
      <protection hidden="1"/>
    </xf>
    <xf numFmtId="187" fontId="52" fillId="27" borderId="82" xfId="524" applyNumberFormat="1" applyFont="1" applyFill="1" applyBorder="1" applyAlignment="1" applyProtection="1">
      <alignment horizontal="center" vertical="center"/>
      <protection hidden="1"/>
    </xf>
    <xf numFmtId="187" fontId="52" fillId="27" borderId="54" xfId="524" applyNumberFormat="1" applyFont="1" applyFill="1" applyBorder="1" applyAlignment="1" applyProtection="1">
      <alignment horizontal="center" vertical="center" wrapText="1"/>
      <protection hidden="1"/>
    </xf>
    <xf numFmtId="0" fontId="53" fillId="22" borderId="0" xfId="694" applyFont="1" applyFill="1" applyAlignment="1" applyProtection="1">
      <alignment horizontal="center" vertical="center"/>
      <protection hidden="1"/>
    </xf>
    <xf numFmtId="0" fontId="52" fillId="22" borderId="44" xfId="528" applyNumberFormat="1" applyFont="1" applyFill="1" applyBorder="1" applyAlignment="1" applyProtection="1">
      <alignment horizontal="center" vertical="center" wrapText="1"/>
      <protection hidden="1"/>
    </xf>
    <xf numFmtId="0" fontId="52" fillId="22" borderId="19" xfId="528" applyNumberFormat="1" applyFont="1" applyFill="1" applyBorder="1" applyAlignment="1" applyProtection="1">
      <alignment horizontal="center" vertical="center" wrapText="1"/>
      <protection hidden="1"/>
    </xf>
    <xf numFmtId="0" fontId="52" fillId="22" borderId="46" xfId="528" applyNumberFormat="1" applyFont="1" applyFill="1" applyBorder="1" applyAlignment="1" applyProtection="1">
      <alignment horizontal="center" vertical="center" wrapText="1"/>
      <protection hidden="1"/>
    </xf>
    <xf numFmtId="0" fontId="52" fillId="22" borderId="75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15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68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42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23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48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43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41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38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37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30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31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77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85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59" xfId="694" applyNumberFormat="1" applyFont="1" applyFill="1" applyBorder="1" applyAlignment="1" applyProtection="1">
      <alignment horizontal="center" vertical="center"/>
      <protection hidden="1"/>
    </xf>
    <xf numFmtId="0" fontId="52" fillId="22" borderId="60" xfId="694" applyNumberFormat="1" applyFont="1" applyFill="1" applyBorder="1" applyAlignment="1" applyProtection="1">
      <alignment horizontal="center" vertical="center"/>
      <protection hidden="1"/>
    </xf>
    <xf numFmtId="0" fontId="52" fillId="22" borderId="0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45" xfId="694" applyNumberFormat="1" applyFont="1" applyFill="1" applyBorder="1" applyAlignment="1" applyProtection="1">
      <alignment horizontal="center" vertical="center" wrapText="1"/>
      <protection hidden="1"/>
    </xf>
    <xf numFmtId="41" fontId="52" fillId="22" borderId="3" xfId="694" applyNumberFormat="1" applyFont="1" applyFill="1" applyBorder="1" applyAlignment="1" applyProtection="1">
      <alignment horizontal="center" vertical="center"/>
      <protection hidden="1"/>
    </xf>
    <xf numFmtId="0" fontId="52" fillId="22" borderId="3" xfId="0" applyFont="1" applyFill="1" applyBorder="1" applyAlignment="1" applyProtection="1">
      <alignment vertical="center"/>
      <protection hidden="1"/>
    </xf>
    <xf numFmtId="0" fontId="52" fillId="22" borderId="3" xfId="0" applyFont="1" applyFill="1" applyBorder="1" applyAlignment="1" applyProtection="1">
      <alignment horizontal="center" vertical="center"/>
      <protection hidden="1"/>
    </xf>
    <xf numFmtId="0" fontId="52" fillId="22" borderId="23" xfId="528" applyNumberFormat="1" applyFont="1" applyFill="1" applyBorder="1" applyAlignment="1" applyProtection="1">
      <alignment horizontal="center" vertical="center" wrapText="1"/>
      <protection hidden="1"/>
    </xf>
    <xf numFmtId="0" fontId="52" fillId="22" borderId="0" xfId="528" applyNumberFormat="1" applyFont="1" applyFill="1" applyBorder="1" applyAlignment="1" applyProtection="1">
      <alignment horizontal="center" vertical="center" wrapText="1"/>
      <protection hidden="1"/>
    </xf>
    <xf numFmtId="0" fontId="52" fillId="22" borderId="45" xfId="528" applyNumberFormat="1" applyFont="1" applyFill="1" applyBorder="1" applyAlignment="1" applyProtection="1">
      <alignment horizontal="center" vertical="center" wrapText="1"/>
      <protection hidden="1"/>
    </xf>
    <xf numFmtId="0" fontId="52" fillId="22" borderId="58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78" xfId="694" applyNumberFormat="1" applyFont="1" applyFill="1" applyBorder="1" applyAlignment="1" applyProtection="1">
      <alignment horizontal="center" vertical="center" wrapText="1"/>
      <protection hidden="1"/>
    </xf>
    <xf numFmtId="0" fontId="53" fillId="22" borderId="0" xfId="694" applyFont="1" applyFill="1" applyBorder="1" applyAlignment="1" applyProtection="1">
      <alignment horizontal="center" vertical="center"/>
      <protection hidden="1"/>
    </xf>
    <xf numFmtId="0" fontId="52" fillId="22" borderId="59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60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61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40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36" xfId="694" applyNumberFormat="1" applyFont="1" applyFill="1" applyBorder="1" applyAlignment="1" applyProtection="1">
      <alignment horizontal="center" vertical="center" wrapText="1"/>
      <protection hidden="1"/>
    </xf>
    <xf numFmtId="0" fontId="54" fillId="22" borderId="0" xfId="694" applyFont="1" applyFill="1" applyBorder="1" applyAlignment="1" applyProtection="1">
      <alignment horizontal="center" vertical="center"/>
      <protection hidden="1"/>
    </xf>
    <xf numFmtId="0" fontId="52" fillId="22" borderId="54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44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81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56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57" xfId="694" applyNumberFormat="1" applyFont="1" applyFill="1" applyBorder="1" applyAlignment="1" applyProtection="1">
      <alignment horizontal="center" vertical="center" wrapText="1"/>
      <protection hidden="1"/>
    </xf>
    <xf numFmtId="224" fontId="57" fillId="22" borderId="10" xfId="694" applyNumberFormat="1" applyFont="1" applyFill="1" applyBorder="1" applyAlignment="1" applyProtection="1">
      <alignment horizontal="right" vertical="center"/>
      <protection locked="0" hidden="1"/>
    </xf>
    <xf numFmtId="224" fontId="57" fillId="22" borderId="20" xfId="694" applyNumberFormat="1" applyFont="1" applyFill="1" applyBorder="1" applyAlignment="1" applyProtection="1">
      <alignment horizontal="right" vertical="center"/>
      <protection locked="0" hidden="1"/>
    </xf>
    <xf numFmtId="0" fontId="52" fillId="22" borderId="19" xfId="694" applyNumberFormat="1" applyFont="1" applyFill="1" applyBorder="1" applyAlignment="1" applyProtection="1">
      <alignment horizontal="center" vertical="center" wrapText="1"/>
      <protection hidden="1"/>
    </xf>
    <xf numFmtId="0" fontId="52" fillId="22" borderId="46" xfId="694" applyNumberFormat="1" applyFont="1" applyFill="1" applyBorder="1" applyAlignment="1" applyProtection="1">
      <alignment horizontal="center" vertical="center" wrapText="1"/>
      <protection hidden="1"/>
    </xf>
    <xf numFmtId="224" fontId="52" fillId="22" borderId="25" xfId="694" applyNumberFormat="1" applyFont="1" applyFill="1" applyBorder="1" applyAlignment="1" applyProtection="1">
      <alignment horizontal="right" vertical="center"/>
      <protection hidden="1"/>
    </xf>
    <xf numFmtId="224" fontId="52" fillId="22" borderId="27" xfId="694" applyNumberFormat="1" applyFont="1" applyFill="1" applyBorder="1" applyAlignment="1" applyProtection="1">
      <alignment horizontal="right" vertical="center"/>
      <protection hidden="1"/>
    </xf>
    <xf numFmtId="224" fontId="52" fillId="22" borderId="0" xfId="694" applyNumberFormat="1" applyFont="1" applyFill="1" applyBorder="1" applyAlignment="1" applyProtection="1">
      <alignment horizontal="right" vertical="center"/>
      <protection hidden="1"/>
    </xf>
    <xf numFmtId="224" fontId="52" fillId="22" borderId="19" xfId="694" applyNumberFormat="1" applyFont="1" applyFill="1" applyBorder="1" applyAlignment="1" applyProtection="1">
      <alignment horizontal="right" vertical="center"/>
      <protection hidden="1"/>
    </xf>
    <xf numFmtId="0" fontId="52" fillId="22" borderId="65" xfId="688" applyFont="1" applyFill="1" applyBorder="1" applyAlignment="1" applyProtection="1">
      <alignment horizontal="center" vertical="center" wrapText="1"/>
      <protection hidden="1"/>
    </xf>
    <xf numFmtId="0" fontId="52" fillId="22" borderId="66" xfId="688" applyFont="1" applyFill="1" applyBorder="1" applyAlignment="1" applyProtection="1">
      <alignment horizontal="center" vertical="center" wrapText="1"/>
      <protection hidden="1"/>
    </xf>
    <xf numFmtId="0" fontId="54" fillId="22" borderId="0" xfId="688" applyFont="1" applyFill="1" applyBorder="1" applyAlignment="1" applyProtection="1">
      <alignment horizontal="center" vertical="center"/>
      <protection hidden="1"/>
    </xf>
    <xf numFmtId="0" fontId="67" fillId="22" borderId="40" xfId="688" applyFont="1" applyFill="1" applyBorder="1" applyAlignment="1" applyProtection="1">
      <alignment horizontal="center" vertical="center" wrapText="1"/>
      <protection hidden="1"/>
    </xf>
    <xf numFmtId="0" fontId="67" fillId="22" borderId="40" xfId="688" applyFont="1" applyFill="1" applyBorder="1" applyAlignment="1" applyProtection="1">
      <alignment horizontal="center" vertical="center"/>
      <protection hidden="1"/>
    </xf>
    <xf numFmtId="0" fontId="67" fillId="22" borderId="36" xfId="688" applyFont="1" applyFill="1" applyBorder="1" applyAlignment="1" applyProtection="1">
      <alignment horizontal="center" vertical="center"/>
      <protection hidden="1"/>
    </xf>
    <xf numFmtId="0" fontId="52" fillId="22" borderId="63" xfId="688" applyFont="1" applyFill="1" applyBorder="1" applyAlignment="1" applyProtection="1">
      <alignment horizontal="center" vertical="center" wrapText="1"/>
      <protection hidden="1"/>
    </xf>
    <xf numFmtId="0" fontId="52" fillId="22" borderId="33" xfId="688" applyFont="1" applyFill="1" applyBorder="1" applyAlignment="1" applyProtection="1">
      <alignment horizontal="center" vertical="center" wrapText="1"/>
      <protection hidden="1"/>
    </xf>
    <xf numFmtId="0" fontId="52" fillId="22" borderId="49" xfId="688" applyFont="1" applyFill="1" applyBorder="1" applyAlignment="1" applyProtection="1">
      <alignment horizontal="center" vertical="center" wrapText="1"/>
      <protection hidden="1"/>
    </xf>
    <xf numFmtId="0" fontId="52" fillId="22" borderId="40" xfId="688" applyFont="1" applyFill="1" applyBorder="1" applyAlignment="1" applyProtection="1">
      <alignment horizontal="center" vertical="center" wrapText="1"/>
      <protection hidden="1"/>
    </xf>
    <xf numFmtId="0" fontId="52" fillId="22" borderId="40" xfId="688" applyFont="1" applyFill="1" applyBorder="1" applyAlignment="1" applyProtection="1">
      <alignment horizontal="center" vertical="center"/>
      <protection hidden="1"/>
    </xf>
    <xf numFmtId="0" fontId="52" fillId="22" borderId="36" xfId="688" applyFont="1" applyFill="1" applyBorder="1" applyAlignment="1" applyProtection="1">
      <alignment horizontal="center" vertical="center"/>
      <protection hidden="1"/>
    </xf>
    <xf numFmtId="178" fontId="52" fillId="22" borderId="15" xfId="688" applyNumberFormat="1" applyFont="1" applyFill="1" applyBorder="1" applyAlignment="1" applyProtection="1">
      <alignment horizontal="center" vertical="center" wrapText="1"/>
      <protection hidden="1"/>
    </xf>
    <xf numFmtId="178" fontId="52" fillId="22" borderId="15" xfId="688" applyNumberFormat="1" applyFont="1" applyFill="1" applyBorder="1" applyAlignment="1" applyProtection="1">
      <alignment horizontal="center" vertical="center"/>
      <protection hidden="1"/>
    </xf>
    <xf numFmtId="178" fontId="52" fillId="22" borderId="68" xfId="688" applyNumberFormat="1" applyFont="1" applyFill="1" applyBorder="1" applyAlignment="1" applyProtection="1">
      <alignment horizontal="center" vertical="center"/>
      <protection hidden="1"/>
    </xf>
    <xf numFmtId="178" fontId="52" fillId="22" borderId="40" xfId="688" applyNumberFormat="1" applyFont="1" applyFill="1" applyBorder="1" applyAlignment="1" applyProtection="1">
      <alignment horizontal="center" vertical="center" wrapText="1"/>
      <protection hidden="1"/>
    </xf>
    <xf numFmtId="178" fontId="52" fillId="22" borderId="36" xfId="688" applyNumberFormat="1" applyFont="1" applyFill="1" applyBorder="1" applyAlignment="1" applyProtection="1">
      <alignment horizontal="center" vertical="center" wrapText="1"/>
      <protection hidden="1"/>
    </xf>
    <xf numFmtId="179" fontId="52" fillId="22" borderId="44" xfId="525" applyFont="1" applyFill="1" applyBorder="1" applyAlignment="1" applyProtection="1">
      <alignment horizontal="center" vertical="center" wrapText="1"/>
      <protection hidden="1"/>
    </xf>
    <xf numFmtId="179" fontId="52" fillId="22" borderId="19" xfId="525" applyFont="1" applyFill="1" applyBorder="1" applyAlignment="1" applyProtection="1">
      <alignment horizontal="center" vertical="center" wrapText="1"/>
      <protection hidden="1"/>
    </xf>
    <xf numFmtId="179" fontId="52" fillId="22" borderId="46" xfId="525" applyFont="1" applyFill="1" applyBorder="1" applyAlignment="1" applyProtection="1">
      <alignment horizontal="center" vertical="center" wrapText="1"/>
      <protection hidden="1"/>
    </xf>
    <xf numFmtId="0" fontId="73" fillId="22" borderId="40" xfId="688" applyFont="1" applyFill="1" applyBorder="1" applyAlignment="1" applyProtection="1">
      <alignment horizontal="center" vertical="center" wrapText="1"/>
      <protection hidden="1"/>
    </xf>
    <xf numFmtId="0" fontId="73" fillId="22" borderId="36" xfId="688" applyFont="1" applyFill="1" applyBorder="1" applyAlignment="1" applyProtection="1">
      <alignment horizontal="center" vertical="center" wrapText="1"/>
      <protection hidden="1"/>
    </xf>
    <xf numFmtId="0" fontId="52" fillId="22" borderId="47" xfId="688" applyFont="1" applyFill="1" applyBorder="1" applyAlignment="1" applyProtection="1">
      <alignment horizontal="center" vertical="center" wrapText="1"/>
      <protection hidden="1"/>
    </xf>
    <xf numFmtId="0" fontId="52" fillId="22" borderId="36" xfId="688" applyFont="1" applyFill="1" applyBorder="1" applyAlignment="1" applyProtection="1">
      <alignment horizontal="center" vertical="center" wrapText="1"/>
      <protection hidden="1"/>
    </xf>
    <xf numFmtId="0" fontId="53" fillId="22" borderId="0" xfId="688" applyFont="1" applyFill="1" applyBorder="1" applyAlignment="1" applyProtection="1">
      <alignment horizontal="center" vertical="center"/>
      <protection hidden="1"/>
    </xf>
    <xf numFmtId="0" fontId="53" fillId="22" borderId="0" xfId="688" applyFont="1" applyFill="1" applyAlignment="1" applyProtection="1">
      <alignment horizontal="center" vertical="center"/>
      <protection hidden="1"/>
    </xf>
    <xf numFmtId="0" fontId="52" fillId="22" borderId="23" xfId="688" applyFont="1" applyFill="1" applyBorder="1" applyAlignment="1" applyProtection="1">
      <alignment horizontal="center" vertical="center"/>
      <protection hidden="1"/>
    </xf>
    <xf numFmtId="0" fontId="52" fillId="22" borderId="43" xfId="688" applyFont="1" applyFill="1" applyBorder="1" applyAlignment="1" applyProtection="1">
      <alignment horizontal="center" vertical="center"/>
      <protection hidden="1"/>
    </xf>
    <xf numFmtId="0" fontId="52" fillId="22" borderId="69" xfId="688" applyFont="1" applyFill="1" applyBorder="1" applyAlignment="1" applyProtection="1">
      <alignment horizontal="center" vertical="center"/>
      <protection hidden="1"/>
    </xf>
    <xf numFmtId="0" fontId="67" fillId="22" borderId="36" xfId="688" applyFont="1" applyFill="1" applyBorder="1" applyAlignment="1" applyProtection="1">
      <alignment horizontal="center" vertical="center" wrapText="1"/>
      <protection hidden="1"/>
    </xf>
    <xf numFmtId="0" fontId="52" fillId="22" borderId="42" xfId="688" applyFont="1" applyFill="1" applyBorder="1" applyAlignment="1" applyProtection="1">
      <alignment horizontal="center" vertical="center"/>
      <protection hidden="1"/>
    </xf>
    <xf numFmtId="178" fontId="52" fillId="22" borderId="41" xfId="688" applyNumberFormat="1" applyFont="1" applyFill="1" applyBorder="1" applyAlignment="1" applyProtection="1">
      <alignment horizontal="center" vertical="center" wrapText="1"/>
      <protection hidden="1"/>
    </xf>
    <xf numFmtId="178" fontId="52" fillId="22" borderId="84" xfId="688" applyNumberFormat="1" applyFont="1" applyFill="1" applyBorder="1" applyAlignment="1" applyProtection="1">
      <alignment horizontal="center" vertical="center" wrapText="1"/>
      <protection hidden="1"/>
    </xf>
    <xf numFmtId="178" fontId="52" fillId="22" borderId="85" xfId="688" applyNumberFormat="1" applyFont="1" applyFill="1" applyBorder="1" applyAlignment="1" applyProtection="1">
      <alignment horizontal="center" vertical="center" wrapText="1"/>
      <protection hidden="1"/>
    </xf>
    <xf numFmtId="178" fontId="52" fillId="22" borderId="38" xfId="688" applyNumberFormat="1" applyFont="1" applyFill="1" applyBorder="1" applyAlignment="1" applyProtection="1">
      <alignment horizontal="center" vertical="center" wrapText="1"/>
      <protection hidden="1"/>
    </xf>
    <xf numFmtId="178" fontId="52" fillId="22" borderId="0" xfId="688" applyNumberFormat="1" applyFont="1" applyFill="1" applyBorder="1" applyAlignment="1" applyProtection="1">
      <alignment horizontal="center" vertical="center" wrapText="1"/>
      <protection hidden="1"/>
    </xf>
    <xf numFmtId="178" fontId="52" fillId="22" borderId="59" xfId="688" applyNumberFormat="1" applyFont="1" applyFill="1" applyBorder="1" applyAlignment="1" applyProtection="1">
      <alignment horizontal="center" vertical="center" wrapText="1"/>
      <protection hidden="1"/>
    </xf>
    <xf numFmtId="178" fontId="52" fillId="22" borderId="77" xfId="688" applyNumberFormat="1" applyFont="1" applyFill="1" applyBorder="1" applyAlignment="1" applyProtection="1">
      <alignment horizontal="center" vertical="center" wrapText="1"/>
      <protection hidden="1"/>
    </xf>
    <xf numFmtId="178" fontId="52" fillId="22" borderId="31" xfId="688" applyNumberFormat="1" applyFont="1" applyFill="1" applyBorder="1" applyAlignment="1" applyProtection="1">
      <alignment horizontal="center" vertical="center" wrapText="1"/>
      <protection hidden="1"/>
    </xf>
    <xf numFmtId="178" fontId="52" fillId="22" borderId="82" xfId="688" applyNumberFormat="1" applyFont="1" applyFill="1" applyBorder="1" applyAlignment="1" applyProtection="1">
      <alignment horizontal="center" vertical="center"/>
      <protection hidden="1"/>
    </xf>
    <xf numFmtId="178" fontId="52" fillId="22" borderId="43" xfId="688" applyNumberFormat="1" applyFont="1" applyFill="1" applyBorder="1" applyAlignment="1" applyProtection="1">
      <alignment horizontal="center" vertical="center"/>
      <protection hidden="1"/>
    </xf>
    <xf numFmtId="178" fontId="52" fillId="22" borderId="48" xfId="688" applyNumberFormat="1" applyFont="1" applyFill="1" applyBorder="1" applyAlignment="1" applyProtection="1">
      <alignment horizontal="center" vertical="center"/>
      <protection hidden="1"/>
    </xf>
    <xf numFmtId="0" fontId="52" fillId="22" borderId="23" xfId="688" applyFont="1" applyFill="1" applyBorder="1" applyAlignment="1" applyProtection="1">
      <alignment horizontal="center" vertical="center" wrapText="1"/>
      <protection hidden="1"/>
    </xf>
    <xf numFmtId="0" fontId="52" fillId="22" borderId="0" xfId="688" applyFont="1" applyFill="1" applyBorder="1" applyAlignment="1" applyProtection="1">
      <alignment horizontal="center" vertical="center" wrapText="1"/>
      <protection hidden="1"/>
    </xf>
    <xf numFmtId="0" fontId="52" fillId="22" borderId="45" xfId="688" applyFont="1" applyFill="1" applyBorder="1" applyAlignment="1" applyProtection="1">
      <alignment horizontal="center" vertical="center" wrapText="1"/>
      <protection hidden="1"/>
    </xf>
    <xf numFmtId="0" fontId="54" fillId="22" borderId="0" xfId="688" applyFont="1" applyFill="1" applyBorder="1" applyAlignment="1" applyProtection="1">
      <alignment horizontal="center" vertical="center" wrapText="1"/>
      <protection hidden="1"/>
    </xf>
    <xf numFmtId="0" fontId="52" fillId="22" borderId="32" xfId="688" applyFont="1" applyFill="1" applyBorder="1" applyAlignment="1" applyProtection="1">
      <alignment horizontal="center" vertical="center" wrapText="1"/>
      <protection hidden="1"/>
    </xf>
    <xf numFmtId="0" fontId="52" fillId="22" borderId="35" xfId="688" applyFont="1" applyFill="1" applyBorder="1" applyAlignment="1" applyProtection="1">
      <alignment horizontal="center" vertical="center" wrapText="1"/>
      <protection hidden="1"/>
    </xf>
    <xf numFmtId="188" fontId="52" fillId="22" borderId="40" xfId="0" applyNumberFormat="1" applyFont="1" applyFill="1" applyBorder="1" applyAlignment="1" applyProtection="1">
      <alignment horizontal="center" vertical="center" wrapText="1"/>
      <protection hidden="1"/>
    </xf>
    <xf numFmtId="188" fontId="52" fillId="22" borderId="36" xfId="0" applyNumberFormat="1" applyFont="1" applyFill="1" applyBorder="1" applyAlignment="1" applyProtection="1">
      <alignment horizontal="center" vertical="center" wrapText="1"/>
      <protection hidden="1"/>
    </xf>
    <xf numFmtId="188" fontId="52" fillId="22" borderId="32" xfId="0" applyNumberFormat="1" applyFont="1" applyFill="1" applyBorder="1" applyAlignment="1" applyProtection="1">
      <alignment horizontal="center" vertical="center" wrapText="1"/>
      <protection hidden="1"/>
    </xf>
    <xf numFmtId="188" fontId="52" fillId="22" borderId="35" xfId="0" applyNumberFormat="1" applyFont="1" applyFill="1" applyBorder="1" applyAlignment="1" applyProtection="1">
      <alignment horizontal="center" vertical="center" wrapText="1"/>
      <protection hidden="1"/>
    </xf>
    <xf numFmtId="0" fontId="52" fillId="22" borderId="41" xfId="0" applyFont="1" applyFill="1" applyBorder="1" applyAlignment="1" applyProtection="1">
      <alignment horizontal="center" vertical="center" wrapText="1"/>
      <protection hidden="1"/>
    </xf>
    <xf numFmtId="0" fontId="52" fillId="22" borderId="85" xfId="0" applyFont="1" applyFill="1" applyBorder="1" applyAlignment="1" applyProtection="1">
      <alignment horizontal="center" vertical="center" wrapText="1"/>
      <protection hidden="1"/>
    </xf>
    <xf numFmtId="0" fontId="52" fillId="22" borderId="50" xfId="0" applyFont="1" applyFill="1" applyBorder="1" applyAlignment="1" applyProtection="1">
      <alignment horizontal="center" vertical="center" wrapText="1"/>
      <protection hidden="1"/>
    </xf>
    <xf numFmtId="188" fontId="52" fillId="22" borderId="33" xfId="0" applyNumberFormat="1" applyFont="1" applyFill="1" applyBorder="1" applyAlignment="1" applyProtection="1">
      <alignment horizontal="center" vertical="center" wrapText="1"/>
      <protection hidden="1"/>
    </xf>
    <xf numFmtId="188" fontId="52" fillId="22" borderId="49" xfId="0" applyNumberFormat="1" applyFont="1" applyFill="1" applyBorder="1" applyAlignment="1" applyProtection="1">
      <alignment horizontal="center" vertical="center" wrapText="1"/>
      <protection hidden="1"/>
    </xf>
    <xf numFmtId="0" fontId="52" fillId="22" borderId="23" xfId="0" applyFont="1" applyFill="1" applyBorder="1" applyAlignment="1" applyProtection="1">
      <alignment horizontal="center" vertical="center" wrapText="1"/>
      <protection hidden="1"/>
    </xf>
    <xf numFmtId="0" fontId="52" fillId="22" borderId="38" xfId="0" applyFont="1" applyFill="1" applyBorder="1" applyAlignment="1" applyProtection="1">
      <alignment horizontal="center" vertical="center" wrapText="1"/>
      <protection hidden="1"/>
    </xf>
    <xf numFmtId="0" fontId="52" fillId="22" borderId="0" xfId="0" applyFont="1" applyFill="1" applyBorder="1" applyAlignment="1" applyProtection="1">
      <alignment horizontal="center" vertical="center" wrapText="1"/>
      <protection hidden="1"/>
    </xf>
    <xf numFmtId="0" fontId="52" fillId="22" borderId="44" xfId="0" applyFont="1" applyFill="1" applyBorder="1" applyAlignment="1" applyProtection="1">
      <alignment horizontal="center" vertical="center" wrapText="1"/>
      <protection hidden="1"/>
    </xf>
    <xf numFmtId="0" fontId="52" fillId="22" borderId="19" xfId="0" applyFont="1" applyFill="1" applyBorder="1" applyAlignment="1" applyProtection="1">
      <alignment horizontal="center" vertical="center" wrapText="1"/>
      <protection hidden="1"/>
    </xf>
    <xf numFmtId="0" fontId="52" fillId="22" borderId="46" xfId="0" applyFont="1" applyFill="1" applyBorder="1" applyAlignment="1" applyProtection="1">
      <alignment horizontal="center" vertical="center" wrapText="1"/>
      <protection hidden="1"/>
    </xf>
    <xf numFmtId="0" fontId="52" fillId="22" borderId="48" xfId="0" applyFont="1" applyFill="1" applyBorder="1" applyAlignment="1" applyProtection="1">
      <alignment horizontal="center" vertical="center" wrapText="1"/>
      <protection hidden="1"/>
    </xf>
    <xf numFmtId="0" fontId="52" fillId="22" borderId="61" xfId="0" applyFont="1" applyFill="1" applyBorder="1" applyAlignment="1" applyProtection="1">
      <alignment horizontal="center" vertical="center" wrapText="1"/>
      <protection hidden="1"/>
    </xf>
    <xf numFmtId="179" fontId="52" fillId="22" borderId="47" xfId="528" applyFont="1" applyFill="1" applyBorder="1" applyAlignment="1" applyProtection="1">
      <alignment horizontal="center" vertical="center" wrapText="1"/>
      <protection hidden="1"/>
    </xf>
    <xf numFmtId="179" fontId="52" fillId="22" borderId="36" xfId="528" applyFont="1" applyFill="1" applyBorder="1" applyAlignment="1" applyProtection="1">
      <alignment horizontal="center" vertical="center" wrapText="1"/>
      <protection hidden="1"/>
    </xf>
    <xf numFmtId="181" fontId="52" fillId="22" borderId="32" xfId="0" applyNumberFormat="1" applyFont="1" applyFill="1" applyBorder="1" applyAlignment="1" applyProtection="1">
      <alignment horizontal="center" vertical="center" wrapText="1"/>
      <protection hidden="1"/>
    </xf>
    <xf numFmtId="181" fontId="52" fillId="22" borderId="35" xfId="0" applyNumberFormat="1" applyFont="1" applyFill="1" applyBorder="1" applyAlignment="1" applyProtection="1">
      <alignment horizontal="center" vertical="center" wrapText="1"/>
      <protection hidden="1"/>
    </xf>
    <xf numFmtId="0" fontId="52" fillId="22" borderId="54" xfId="0" applyFont="1" applyFill="1" applyBorder="1" applyAlignment="1" applyProtection="1">
      <alignment horizontal="center" vertical="center"/>
      <protection hidden="1"/>
    </xf>
    <xf numFmtId="0" fontId="52" fillId="27" borderId="82" xfId="689" applyFont="1" applyFill="1" applyBorder="1" applyAlignment="1" applyProtection="1">
      <alignment horizontal="center" vertical="center" wrapText="1"/>
      <protection hidden="1"/>
    </xf>
    <xf numFmtId="0" fontId="52" fillId="27" borderId="76" xfId="689" applyFont="1" applyFill="1" applyBorder="1" applyAlignment="1" applyProtection="1">
      <alignment horizontal="center" vertical="center" wrapText="1"/>
      <protection hidden="1"/>
    </xf>
    <xf numFmtId="0" fontId="52" fillId="27" borderId="83" xfId="689" applyFont="1" applyFill="1" applyBorder="1" applyAlignment="1" applyProtection="1">
      <alignment horizontal="center" vertical="center" wrapText="1"/>
      <protection hidden="1"/>
    </xf>
    <xf numFmtId="0" fontId="52" fillId="27" borderId="85" xfId="689" applyFont="1" applyFill="1" applyBorder="1" applyAlignment="1" applyProtection="1">
      <alignment horizontal="center" vertical="center"/>
      <protection hidden="1"/>
    </xf>
    <xf numFmtId="0" fontId="52" fillId="27" borderId="60" xfId="689" applyFont="1" applyFill="1" applyBorder="1" applyAlignment="1" applyProtection="1">
      <alignment horizontal="center" vertical="center"/>
      <protection hidden="1"/>
    </xf>
    <xf numFmtId="0" fontId="52" fillId="27" borderId="81" xfId="689" applyFont="1" applyFill="1" applyBorder="1" applyAlignment="1" applyProtection="1">
      <alignment horizontal="center" vertical="center"/>
      <protection hidden="1"/>
    </xf>
    <xf numFmtId="0" fontId="52" fillId="27" borderId="57" xfId="689" applyFont="1" applyFill="1" applyBorder="1" applyAlignment="1" applyProtection="1">
      <alignment horizontal="center" vertical="center"/>
      <protection hidden="1"/>
    </xf>
    <xf numFmtId="178" fontId="53" fillId="27" borderId="0" xfId="689" applyNumberFormat="1" applyFont="1" applyFill="1" applyAlignment="1" applyProtection="1">
      <alignment horizontal="center" vertical="center"/>
      <protection hidden="1"/>
    </xf>
    <xf numFmtId="0" fontId="52" fillId="27" borderId="19" xfId="689" applyFont="1" applyFill="1" applyBorder="1" applyAlignment="1" applyProtection="1">
      <alignment horizontal="center" vertical="center"/>
      <protection hidden="1"/>
    </xf>
    <xf numFmtId="0" fontId="52" fillId="27" borderId="46" xfId="689" applyFont="1" applyFill="1" applyBorder="1" applyAlignment="1" applyProtection="1">
      <alignment horizontal="center" vertical="center"/>
      <protection hidden="1"/>
    </xf>
    <xf numFmtId="178" fontId="52" fillId="27" borderId="54" xfId="689" applyNumberFormat="1" applyFont="1" applyFill="1" applyBorder="1" applyAlignment="1" applyProtection="1">
      <alignment horizontal="center" vertical="center" wrapText="1"/>
      <protection hidden="1"/>
    </xf>
    <xf numFmtId="178" fontId="52" fillId="27" borderId="30" xfId="689" applyNumberFormat="1" applyFont="1" applyFill="1" applyBorder="1" applyAlignment="1" applyProtection="1">
      <alignment horizontal="center" vertical="center"/>
      <protection hidden="1"/>
    </xf>
    <xf numFmtId="178" fontId="52" fillId="27" borderId="31" xfId="689" applyNumberFormat="1" applyFont="1" applyFill="1" applyBorder="1" applyAlignment="1" applyProtection="1">
      <alignment horizontal="center" vertical="center"/>
      <protection hidden="1"/>
    </xf>
    <xf numFmtId="0" fontId="52" fillId="27" borderId="62" xfId="689" applyFont="1" applyFill="1" applyBorder="1" applyAlignment="1" applyProtection="1">
      <alignment horizontal="center" vertical="center" wrapText="1"/>
      <protection hidden="1"/>
    </xf>
    <xf numFmtId="0" fontId="52" fillId="27" borderId="32" xfId="689" applyFont="1" applyFill="1" applyBorder="1" applyAlignment="1" applyProtection="1">
      <alignment horizontal="center" vertical="center" wrapText="1"/>
      <protection hidden="1"/>
    </xf>
    <xf numFmtId="0" fontId="52" fillId="27" borderId="35" xfId="689" applyFont="1" applyFill="1" applyBorder="1" applyAlignment="1" applyProtection="1">
      <alignment horizontal="center" vertical="center" wrapText="1"/>
      <protection hidden="1"/>
    </xf>
    <xf numFmtId="0" fontId="52" fillId="27" borderId="48" xfId="689" applyFont="1" applyFill="1" applyBorder="1" applyAlignment="1" applyProtection="1">
      <alignment horizontal="center" vertical="center" wrapText="1"/>
      <protection hidden="1"/>
    </xf>
    <xf numFmtId="0" fontId="52" fillId="27" borderId="33" xfId="689" applyFont="1" applyFill="1" applyBorder="1" applyAlignment="1" applyProtection="1">
      <alignment horizontal="center" vertical="center" wrapText="1"/>
      <protection hidden="1"/>
    </xf>
    <xf numFmtId="0" fontId="52" fillId="27" borderId="49" xfId="689" applyFont="1" applyFill="1" applyBorder="1" applyAlignment="1" applyProtection="1">
      <alignment horizontal="center" vertical="center" wrapText="1"/>
      <protection hidden="1"/>
    </xf>
    <xf numFmtId="0" fontId="52" fillId="27" borderId="58" xfId="689" applyFont="1" applyFill="1" applyBorder="1" applyAlignment="1" applyProtection="1">
      <alignment horizontal="center" vertical="center"/>
      <protection hidden="1"/>
    </xf>
    <xf numFmtId="0" fontId="52" fillId="27" borderId="55" xfId="689" applyFont="1" applyFill="1" applyBorder="1" applyAlignment="1" applyProtection="1">
      <alignment horizontal="center" vertical="center"/>
      <protection hidden="1"/>
    </xf>
    <xf numFmtId="0" fontId="52" fillId="27" borderId="63" xfId="689" applyFont="1" applyFill="1" applyBorder="1" applyAlignment="1" applyProtection="1">
      <alignment horizontal="center" vertical="center"/>
      <protection hidden="1"/>
    </xf>
    <xf numFmtId="0" fontId="52" fillId="27" borderId="87" xfId="689" applyFont="1" applyFill="1" applyBorder="1" applyAlignment="1" applyProtection="1">
      <alignment horizontal="center" vertical="center"/>
      <protection hidden="1"/>
    </xf>
    <xf numFmtId="0" fontId="61" fillId="27" borderId="54" xfId="0" applyFont="1" applyFill="1" applyBorder="1" applyAlignment="1" applyProtection="1">
      <alignment horizontal="center" vertical="center" wrapText="1"/>
      <protection hidden="1"/>
    </xf>
    <xf numFmtId="0" fontId="61" fillId="27" borderId="30" xfId="0" applyFont="1" applyFill="1" applyBorder="1" applyAlignment="1" applyProtection="1">
      <alignment horizontal="center" vertical="center" wrapText="1"/>
      <protection hidden="1"/>
    </xf>
    <xf numFmtId="0" fontId="61" fillId="27" borderId="31" xfId="0" applyFont="1" applyFill="1" applyBorder="1" applyAlignment="1" applyProtection="1">
      <alignment horizontal="center" vertical="center" wrapText="1"/>
      <protection hidden="1"/>
    </xf>
    <xf numFmtId="0" fontId="61" fillId="27" borderId="42" xfId="0" applyFont="1" applyFill="1" applyBorder="1" applyAlignment="1" applyProtection="1">
      <alignment horizontal="center" vertical="center" wrapText="1"/>
      <protection hidden="1"/>
    </xf>
    <xf numFmtId="0" fontId="61" fillId="27" borderId="38" xfId="0" applyFont="1" applyFill="1" applyBorder="1" applyAlignment="1" applyProtection="1">
      <alignment horizontal="center" vertical="center" wrapText="1"/>
      <protection hidden="1"/>
    </xf>
    <xf numFmtId="0" fontId="61" fillId="27" borderId="37" xfId="0" applyFont="1" applyFill="1" applyBorder="1" applyAlignment="1" applyProtection="1">
      <alignment horizontal="center" vertical="center" wrapText="1"/>
      <protection hidden="1"/>
    </xf>
    <xf numFmtId="179" fontId="52" fillId="27" borderId="71" xfId="528" applyFont="1" applyFill="1" applyBorder="1" applyAlignment="1" applyProtection="1">
      <alignment horizontal="center" vertical="center"/>
      <protection hidden="1"/>
    </xf>
    <xf numFmtId="179" fontId="52" fillId="27" borderId="73" xfId="528" applyFont="1" applyFill="1" applyBorder="1" applyAlignment="1" applyProtection="1">
      <alignment horizontal="center" vertical="center"/>
      <protection hidden="1"/>
    </xf>
    <xf numFmtId="0" fontId="61" fillId="27" borderId="51" xfId="0" applyFont="1" applyFill="1" applyBorder="1" applyAlignment="1" applyProtection="1">
      <alignment horizontal="center" vertical="center" wrapText="1"/>
      <protection hidden="1"/>
    </xf>
    <xf numFmtId="0" fontId="61" fillId="27" borderId="52" xfId="0" applyFont="1" applyFill="1" applyBorder="1" applyAlignment="1" applyProtection="1">
      <alignment horizontal="center" vertical="center" wrapText="1"/>
      <protection hidden="1"/>
    </xf>
    <xf numFmtId="0" fontId="61" fillId="27" borderId="53" xfId="0" applyFont="1" applyFill="1" applyBorder="1" applyAlignment="1" applyProtection="1">
      <alignment horizontal="center" vertical="center" wrapText="1"/>
      <protection hidden="1"/>
    </xf>
    <xf numFmtId="0" fontId="52" fillId="22" borderId="42" xfId="0" applyFont="1" applyFill="1" applyBorder="1" applyAlignment="1" applyProtection="1">
      <alignment horizontal="center" vertical="center" wrapText="1"/>
      <protection hidden="1"/>
    </xf>
    <xf numFmtId="0" fontId="52" fillId="22" borderId="37" xfId="0" applyFont="1" applyFill="1" applyBorder="1" applyAlignment="1" applyProtection="1">
      <alignment horizontal="center" vertical="center" wrapText="1"/>
      <protection hidden="1"/>
    </xf>
    <xf numFmtId="0" fontId="52" fillId="22" borderId="59" xfId="0" applyFont="1" applyFill="1" applyBorder="1" applyAlignment="1" applyProtection="1">
      <alignment horizontal="center" vertical="center" wrapText="1"/>
      <protection hidden="1"/>
    </xf>
    <xf numFmtId="0" fontId="52" fillId="22" borderId="60" xfId="0" applyFont="1" applyFill="1" applyBorder="1" applyAlignment="1" applyProtection="1">
      <alignment horizontal="center" vertical="center" wrapText="1"/>
      <protection hidden="1"/>
    </xf>
    <xf numFmtId="0" fontId="52" fillId="22" borderId="77" xfId="0" applyFont="1" applyFill="1" applyBorder="1" applyAlignment="1" applyProtection="1">
      <alignment horizontal="center" vertical="center" wrapText="1"/>
      <protection hidden="1"/>
    </xf>
    <xf numFmtId="0" fontId="52" fillId="22" borderId="30" xfId="0" applyFont="1" applyFill="1" applyBorder="1" applyAlignment="1" applyProtection="1">
      <alignment horizontal="center" vertical="center" wrapText="1"/>
      <protection hidden="1"/>
    </xf>
    <xf numFmtId="0" fontId="52" fillId="22" borderId="31" xfId="0" applyFont="1" applyFill="1" applyBorder="1" applyAlignment="1" applyProtection="1">
      <alignment horizontal="center" vertical="center" wrapText="1"/>
      <protection hidden="1"/>
    </xf>
    <xf numFmtId="0" fontId="52" fillId="22" borderId="47" xfId="0" applyFont="1" applyFill="1" applyBorder="1" applyAlignment="1" applyProtection="1">
      <alignment horizontal="center" vertical="center" wrapText="1"/>
      <protection hidden="1"/>
    </xf>
    <xf numFmtId="0" fontId="52" fillId="22" borderId="77" xfId="0" applyFont="1" applyFill="1" applyBorder="1" applyAlignment="1" applyProtection="1">
      <alignment horizontal="center" vertical="center"/>
      <protection hidden="1"/>
    </xf>
    <xf numFmtId="0" fontId="52" fillId="22" borderId="86" xfId="0" applyFont="1" applyFill="1" applyBorder="1" applyAlignment="1" applyProtection="1">
      <alignment horizontal="center" vertical="center" wrapText="1"/>
      <protection hidden="1"/>
    </xf>
    <xf numFmtId="0" fontId="52" fillId="22" borderId="52" xfId="0" applyFont="1" applyFill="1" applyBorder="1" applyAlignment="1" applyProtection="1">
      <alignment horizontal="center" vertical="center" wrapText="1"/>
      <protection hidden="1"/>
    </xf>
    <xf numFmtId="0" fontId="52" fillId="22" borderId="53" xfId="0" applyFont="1" applyFill="1" applyBorder="1" applyAlignment="1" applyProtection="1">
      <alignment horizontal="center" vertical="center" wrapText="1"/>
      <protection hidden="1"/>
    </xf>
    <xf numFmtId="181" fontId="52" fillId="22" borderId="40" xfId="0" applyNumberFormat="1" applyFont="1" applyFill="1" applyBorder="1" applyAlignment="1" applyProtection="1">
      <alignment horizontal="center" vertical="center" wrapText="1"/>
      <protection hidden="1"/>
    </xf>
    <xf numFmtId="181" fontId="52" fillId="22" borderId="36" xfId="0" applyNumberFormat="1" applyFont="1" applyFill="1" applyBorder="1" applyAlignment="1" applyProtection="1">
      <alignment horizontal="center" vertical="center" wrapText="1"/>
      <protection hidden="1"/>
    </xf>
    <xf numFmtId="181" fontId="53" fillId="22" borderId="0" xfId="0" applyNumberFormat="1" applyFont="1" applyFill="1" applyAlignment="1" applyProtection="1">
      <alignment horizontal="center" vertical="center"/>
      <protection hidden="1"/>
    </xf>
    <xf numFmtId="181" fontId="53" fillId="22" borderId="0" xfId="0" applyNumberFormat="1" applyFont="1" applyFill="1" applyBorder="1" applyAlignment="1" applyProtection="1">
      <alignment horizontal="center" vertical="center"/>
      <protection hidden="1"/>
    </xf>
    <xf numFmtId="0" fontId="52" fillId="22" borderId="62" xfId="0" applyFont="1" applyFill="1" applyBorder="1" applyAlignment="1" applyProtection="1">
      <alignment horizontal="center" vertical="center" wrapText="1"/>
      <protection hidden="1"/>
    </xf>
    <xf numFmtId="181" fontId="54" fillId="22" borderId="0" xfId="0" applyNumberFormat="1" applyFont="1" applyFill="1" applyAlignment="1" applyProtection="1">
      <alignment horizontal="center" vertical="center"/>
      <protection hidden="1"/>
    </xf>
    <xf numFmtId="0" fontId="52" fillId="22" borderId="78" xfId="0" applyFont="1" applyFill="1" applyBorder="1" applyAlignment="1" applyProtection="1">
      <alignment horizontal="center" vertical="center" wrapText="1"/>
      <protection hidden="1"/>
    </xf>
    <xf numFmtId="0" fontId="52" fillId="22" borderId="21" xfId="0" applyFont="1" applyFill="1" applyBorder="1" applyAlignment="1" applyProtection="1">
      <alignment horizontal="center" vertical="center" wrapText="1"/>
      <protection hidden="1"/>
    </xf>
    <xf numFmtId="0" fontId="52" fillId="22" borderId="80" xfId="0" applyFont="1" applyFill="1" applyBorder="1" applyAlignment="1" applyProtection="1">
      <alignment horizontal="center" vertical="center" wrapText="1"/>
      <protection hidden="1"/>
    </xf>
    <xf numFmtId="0" fontId="52" fillId="22" borderId="64" xfId="0" applyFont="1" applyFill="1" applyBorder="1" applyAlignment="1" applyProtection="1">
      <alignment horizontal="center" vertical="center" wrapText="1"/>
      <protection hidden="1"/>
    </xf>
    <xf numFmtId="0" fontId="57" fillId="22" borderId="0" xfId="0" quotePrefix="1" applyNumberFormat="1" applyFont="1" applyFill="1" applyBorder="1" applyAlignment="1" applyProtection="1">
      <alignment horizontal="center" vertical="center"/>
      <protection hidden="1"/>
    </xf>
    <xf numFmtId="0" fontId="57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52" fillId="22" borderId="0" xfId="0" quotePrefix="1" applyNumberFormat="1" applyFont="1" applyFill="1" applyBorder="1" applyAlignment="1" applyProtection="1">
      <alignment horizontal="center" vertical="center"/>
      <protection hidden="1"/>
    </xf>
    <xf numFmtId="0" fontId="52" fillId="27" borderId="19" xfId="0" quotePrefix="1" applyNumberFormat="1" applyFont="1" applyFill="1" applyBorder="1" applyAlignment="1" applyProtection="1">
      <alignment horizontal="center" vertical="center"/>
      <protection hidden="1"/>
    </xf>
    <xf numFmtId="181" fontId="54" fillId="22" borderId="0" xfId="0" applyNumberFormat="1" applyFont="1" applyFill="1" applyBorder="1" applyAlignment="1" applyProtection="1">
      <alignment horizontal="center" vertical="center"/>
      <protection hidden="1"/>
    </xf>
    <xf numFmtId="0" fontId="0" fillId="22" borderId="19" xfId="0" applyFill="1" applyBorder="1" applyAlignment="1" applyProtection="1">
      <alignment horizontal="center" vertical="center" wrapText="1"/>
      <protection hidden="1"/>
    </xf>
    <xf numFmtId="0" fontId="0" fillId="22" borderId="46" xfId="0" applyFill="1" applyBorder="1" applyAlignment="1" applyProtection="1">
      <alignment horizontal="center" vertical="center" wrapText="1"/>
      <protection hidden="1"/>
    </xf>
    <xf numFmtId="181" fontId="52" fillId="22" borderId="33" xfId="0" applyNumberFormat="1" applyFont="1" applyFill="1" applyBorder="1" applyAlignment="1" applyProtection="1">
      <alignment horizontal="center" vertical="center" wrapText="1"/>
      <protection hidden="1"/>
    </xf>
    <xf numFmtId="181" fontId="52" fillId="22" borderId="49" xfId="0" applyNumberFormat="1" applyFont="1" applyFill="1" applyBorder="1" applyAlignment="1" applyProtection="1">
      <alignment horizontal="center" vertical="center" wrapText="1"/>
      <protection hidden="1"/>
    </xf>
    <xf numFmtId="182" fontId="52" fillId="22" borderId="33" xfId="0" applyNumberFormat="1" applyFont="1" applyFill="1" applyBorder="1" applyAlignment="1" applyProtection="1">
      <alignment horizontal="center" vertical="center" wrapText="1"/>
      <protection hidden="1"/>
    </xf>
    <xf numFmtId="182" fontId="52" fillId="22" borderId="49" xfId="0" applyNumberFormat="1" applyFont="1" applyFill="1" applyBorder="1" applyAlignment="1" applyProtection="1">
      <alignment horizontal="center" vertical="center" wrapText="1"/>
      <protection hidden="1"/>
    </xf>
    <xf numFmtId="0" fontId="52" fillId="22" borderId="58" xfId="0" applyFont="1" applyFill="1" applyBorder="1" applyAlignment="1" applyProtection="1">
      <alignment horizontal="center" vertical="center" wrapText="1"/>
      <protection hidden="1"/>
    </xf>
    <xf numFmtId="179" fontId="52" fillId="22" borderId="78" xfId="528" applyFont="1" applyFill="1" applyBorder="1" applyAlignment="1" applyProtection="1">
      <alignment horizontal="center" vertical="center"/>
      <protection hidden="1"/>
    </xf>
    <xf numFmtId="179" fontId="52" fillId="22" borderId="21" xfId="528" applyFont="1" applyFill="1" applyBorder="1" applyAlignment="1" applyProtection="1">
      <alignment horizontal="center" vertical="center"/>
      <protection hidden="1"/>
    </xf>
    <xf numFmtId="179" fontId="52" fillId="22" borderId="80" xfId="528" applyFont="1" applyFill="1" applyBorder="1" applyAlignment="1" applyProtection="1">
      <alignment horizontal="center" vertical="center"/>
      <protection hidden="1"/>
    </xf>
    <xf numFmtId="182" fontId="52" fillId="22" borderId="40" xfId="0" applyNumberFormat="1" applyFont="1" applyFill="1" applyBorder="1" applyAlignment="1" applyProtection="1">
      <alignment horizontal="center" vertical="center" wrapText="1"/>
      <protection hidden="1"/>
    </xf>
    <xf numFmtId="182" fontId="52" fillId="22" borderId="36" xfId="0" applyNumberFormat="1" applyFont="1" applyFill="1" applyBorder="1" applyAlignment="1" applyProtection="1">
      <alignment horizontal="center" vertical="center" wrapText="1"/>
      <protection hidden="1"/>
    </xf>
    <xf numFmtId="182" fontId="52" fillId="22" borderId="15" xfId="0" applyNumberFormat="1" applyFont="1" applyFill="1" applyBorder="1" applyAlignment="1" applyProtection="1">
      <alignment horizontal="center" vertical="center" wrapText="1"/>
      <protection hidden="1"/>
    </xf>
    <xf numFmtId="182" fontId="52" fillId="22" borderId="68" xfId="0" applyNumberFormat="1" applyFont="1" applyFill="1" applyBorder="1" applyAlignment="1" applyProtection="1">
      <alignment horizontal="center" vertical="center" wrapText="1"/>
      <protection hidden="1"/>
    </xf>
    <xf numFmtId="1" fontId="52" fillId="22" borderId="54" xfId="695" applyNumberFormat="1" applyFont="1" applyFill="1" applyBorder="1" applyAlignment="1" applyProtection="1">
      <alignment horizontal="center" vertical="center" wrapText="1"/>
      <protection hidden="1"/>
    </xf>
    <xf numFmtId="0" fontId="0" fillId="22" borderId="30" xfId="0" applyFill="1" applyBorder="1" applyAlignment="1" applyProtection="1">
      <alignment horizontal="center" vertical="center"/>
      <protection hidden="1"/>
    </xf>
    <xf numFmtId="0" fontId="0" fillId="22" borderId="31" xfId="0" applyFill="1" applyBorder="1" applyAlignment="1" applyProtection="1">
      <alignment horizontal="center" vertical="center"/>
      <protection hidden="1"/>
    </xf>
    <xf numFmtId="1" fontId="52" fillId="22" borderId="69" xfId="456" applyNumberFormat="1" applyFont="1" applyFill="1" applyBorder="1" applyAlignment="1" applyProtection="1">
      <alignment horizontal="center" vertical="center" wrapText="1"/>
      <protection hidden="1"/>
    </xf>
    <xf numFmtId="1" fontId="52" fillId="22" borderId="71" xfId="456" applyNumberFormat="1" applyFont="1" applyFill="1" applyBorder="1" applyAlignment="1" applyProtection="1">
      <alignment horizontal="center" vertical="center"/>
      <protection hidden="1"/>
    </xf>
    <xf numFmtId="1" fontId="52" fillId="22" borderId="73" xfId="456" applyNumberFormat="1" applyFont="1" applyFill="1" applyBorder="1" applyAlignment="1" applyProtection="1">
      <alignment horizontal="center" vertical="center"/>
      <protection hidden="1"/>
    </xf>
    <xf numFmtId="0" fontId="0" fillId="22" borderId="58" xfId="0" applyFill="1" applyBorder="1" applyAlignment="1" applyProtection="1">
      <alignment horizontal="center" vertical="center"/>
      <protection hidden="1"/>
    </xf>
    <xf numFmtId="0" fontId="0" fillId="22" borderId="59" xfId="0" applyFill="1" applyBorder="1" applyAlignment="1" applyProtection="1">
      <alignment horizontal="center" vertical="center"/>
      <protection hidden="1"/>
    </xf>
    <xf numFmtId="0" fontId="0" fillId="22" borderId="60" xfId="0" applyFill="1" applyBorder="1" applyAlignment="1" applyProtection="1">
      <alignment horizontal="center" vertical="center"/>
      <protection hidden="1"/>
    </xf>
    <xf numFmtId="1" fontId="52" fillId="22" borderId="42" xfId="695" applyNumberFormat="1" applyFont="1" applyFill="1" applyBorder="1" applyAlignment="1" applyProtection="1">
      <alignment horizontal="center" vertical="center" wrapText="1"/>
      <protection hidden="1"/>
    </xf>
    <xf numFmtId="0" fontId="0" fillId="22" borderId="38" xfId="0" applyFill="1" applyBorder="1" applyAlignment="1" applyProtection="1">
      <alignment horizontal="center" vertical="center"/>
      <protection hidden="1"/>
    </xf>
    <xf numFmtId="0" fontId="0" fillId="22" borderId="37" xfId="0" applyFill="1" applyBorder="1" applyAlignment="1" applyProtection="1">
      <alignment horizontal="center" vertical="center"/>
      <protection hidden="1"/>
    </xf>
    <xf numFmtId="179" fontId="52" fillId="22" borderId="21" xfId="456" applyFont="1" applyFill="1" applyBorder="1" applyAlignment="1" applyProtection="1">
      <alignment horizontal="center" vertical="center"/>
      <protection hidden="1"/>
    </xf>
    <xf numFmtId="179" fontId="52" fillId="22" borderId="0" xfId="456" applyFont="1" applyFill="1" applyBorder="1" applyAlignment="1" applyProtection="1">
      <alignment horizontal="center" vertical="center"/>
      <protection hidden="1"/>
    </xf>
    <xf numFmtId="0" fontId="52" fillId="22" borderId="3" xfId="0" applyNumberFormat="1" applyFont="1" applyFill="1" applyBorder="1" applyAlignment="1" applyProtection="1">
      <alignment horizontal="center" vertical="center"/>
      <protection hidden="1"/>
    </xf>
    <xf numFmtId="0" fontId="72" fillId="0" borderId="3" xfId="0" applyFont="1" applyBorder="1" applyAlignment="1" applyProtection="1">
      <alignment horizontal="center" vertical="center"/>
      <protection hidden="1"/>
    </xf>
    <xf numFmtId="1" fontId="52" fillId="22" borderId="33" xfId="695" applyNumberFormat="1" applyFont="1" applyFill="1" applyBorder="1" applyAlignment="1" applyProtection="1">
      <alignment horizontal="center" vertical="center" wrapText="1"/>
      <protection hidden="1"/>
    </xf>
    <xf numFmtId="1" fontId="52" fillId="22" borderId="49" xfId="695" applyNumberFormat="1" applyFont="1" applyFill="1" applyBorder="1" applyAlignment="1" applyProtection="1">
      <alignment horizontal="center" vertical="center" wrapText="1"/>
      <protection hidden="1"/>
    </xf>
    <xf numFmtId="1" fontId="52" fillId="22" borderId="61" xfId="695" applyNumberFormat="1" applyFont="1" applyFill="1" applyBorder="1" applyAlignment="1" applyProtection="1">
      <alignment horizontal="center" vertical="center" wrapText="1"/>
      <protection hidden="1"/>
    </xf>
    <xf numFmtId="1" fontId="52" fillId="22" borderId="40" xfId="695" applyNumberFormat="1" applyFont="1" applyFill="1" applyBorder="1" applyAlignment="1" applyProtection="1">
      <alignment horizontal="center" vertical="center" wrapText="1"/>
      <protection hidden="1"/>
    </xf>
    <xf numFmtId="1" fontId="52" fillId="22" borderId="36" xfId="695" applyNumberFormat="1" applyFont="1" applyFill="1" applyBorder="1" applyAlignment="1" applyProtection="1">
      <alignment horizontal="center" vertical="center" wrapText="1"/>
      <protection hidden="1"/>
    </xf>
    <xf numFmtId="1" fontId="52" fillId="22" borderId="48" xfId="695" applyNumberFormat="1" applyFont="1" applyFill="1" applyBorder="1" applyAlignment="1" applyProtection="1">
      <alignment horizontal="center" vertical="center" wrapText="1"/>
      <protection hidden="1"/>
    </xf>
    <xf numFmtId="1" fontId="53" fillId="22" borderId="0" xfId="695" applyNumberFormat="1" applyFont="1" applyFill="1" applyBorder="1" applyAlignment="1" applyProtection="1">
      <alignment horizontal="center" vertical="center"/>
      <protection hidden="1"/>
    </xf>
    <xf numFmtId="1" fontId="54" fillId="22" borderId="0" xfId="695" applyNumberFormat="1" applyFont="1" applyFill="1" applyBorder="1" applyAlignment="1" applyProtection="1">
      <alignment horizontal="center" vertical="center"/>
      <protection hidden="1"/>
    </xf>
    <xf numFmtId="1" fontId="52" fillId="22" borderId="62" xfId="695" applyNumberFormat="1" applyFont="1" applyFill="1" applyBorder="1" applyAlignment="1" applyProtection="1">
      <alignment horizontal="center" vertical="center" wrapText="1"/>
      <protection hidden="1"/>
    </xf>
    <xf numFmtId="1" fontId="52" fillId="22" borderId="32" xfId="695" applyNumberFormat="1" applyFont="1" applyFill="1" applyBorder="1" applyAlignment="1" applyProtection="1">
      <alignment horizontal="center" vertical="center" wrapText="1"/>
      <protection hidden="1"/>
    </xf>
    <xf numFmtId="1" fontId="52" fillId="22" borderId="35" xfId="695" applyNumberFormat="1" applyFont="1" applyFill="1" applyBorder="1" applyAlignment="1" applyProtection="1">
      <alignment horizontal="center" vertical="center" wrapText="1"/>
      <protection hidden="1"/>
    </xf>
    <xf numFmtId="179" fontId="57" fillId="22" borderId="22" xfId="456" applyFont="1" applyFill="1" applyBorder="1" applyAlignment="1" applyProtection="1">
      <alignment horizontal="center" vertical="center"/>
      <protection hidden="1"/>
    </xf>
    <xf numFmtId="179" fontId="57" fillId="22" borderId="10" xfId="456" applyFont="1" applyFill="1" applyBorder="1" applyAlignment="1" applyProtection="1">
      <alignment horizontal="center" vertical="center"/>
      <protection hidden="1"/>
    </xf>
    <xf numFmtId="1" fontId="52" fillId="22" borderId="62" xfId="695" applyNumberFormat="1" applyFont="1" applyFill="1" applyBorder="1" applyAlignment="1" applyProtection="1">
      <alignment horizontal="center" vertical="center"/>
      <protection hidden="1"/>
    </xf>
    <xf numFmtId="0" fontId="0" fillId="22" borderId="43" xfId="0" applyFill="1" applyBorder="1" applyAlignment="1" applyProtection="1">
      <alignment horizontal="center" vertical="center"/>
      <protection hidden="1"/>
    </xf>
    <xf numFmtId="1" fontId="52" fillId="22" borderId="43" xfId="695" applyNumberFormat="1" applyFont="1" applyFill="1" applyBorder="1" applyAlignment="1" applyProtection="1">
      <alignment horizontal="center" vertical="center" wrapText="1"/>
      <protection hidden="1"/>
    </xf>
    <xf numFmtId="1" fontId="52" fillId="22" borderId="70" xfId="695" applyNumberFormat="1" applyFont="1" applyFill="1" applyBorder="1" applyAlignment="1" applyProtection="1">
      <alignment horizontal="center" vertical="center" wrapText="1"/>
      <protection hidden="1"/>
    </xf>
    <xf numFmtId="1" fontId="52" fillId="22" borderId="72" xfId="695" applyNumberFormat="1" applyFont="1" applyFill="1" applyBorder="1" applyAlignment="1" applyProtection="1">
      <alignment horizontal="center" vertical="center" wrapText="1"/>
      <protection hidden="1"/>
    </xf>
    <xf numFmtId="0" fontId="0" fillId="22" borderId="40" xfId="0" applyFill="1" applyBorder="1" applyAlignment="1" applyProtection="1">
      <alignment horizontal="center" vertical="center"/>
      <protection hidden="1"/>
    </xf>
    <xf numFmtId="0" fontId="0" fillId="22" borderId="36" xfId="0" applyFill="1" applyBorder="1" applyAlignment="1" applyProtection="1">
      <alignment horizontal="center" vertical="center"/>
      <protection hidden="1"/>
    </xf>
    <xf numFmtId="1" fontId="52" fillId="22" borderId="77" xfId="695" applyNumberFormat="1" applyFont="1" applyFill="1" applyBorder="1" applyAlignment="1" applyProtection="1">
      <alignment horizontal="center" vertical="center" wrapText="1"/>
      <protection hidden="1"/>
    </xf>
    <xf numFmtId="0" fontId="72" fillId="22" borderId="30" xfId="0" applyFont="1" applyFill="1" applyBorder="1" applyAlignment="1" applyProtection="1">
      <alignment horizontal="center" vertical="center"/>
      <protection hidden="1"/>
    </xf>
    <xf numFmtId="0" fontId="72" fillId="22" borderId="31" xfId="0" applyFont="1" applyFill="1" applyBorder="1" applyAlignment="1" applyProtection="1">
      <alignment horizontal="center" vertical="center"/>
      <protection hidden="1"/>
    </xf>
    <xf numFmtId="0" fontId="0" fillId="22" borderId="30" xfId="0" applyFill="1" applyBorder="1" applyAlignment="1" applyProtection="1">
      <alignment horizontal="center" vertical="center" wrapText="1"/>
      <protection hidden="1"/>
    </xf>
    <xf numFmtId="0" fontId="0" fillId="22" borderId="31" xfId="0" applyFill="1" applyBorder="1" applyAlignment="1" applyProtection="1">
      <alignment horizontal="center" vertical="center" wrapText="1"/>
      <protection hidden="1"/>
    </xf>
    <xf numFmtId="186" fontId="57" fillId="22" borderId="0" xfId="688" applyNumberFormat="1" applyFont="1" applyFill="1" applyBorder="1" applyAlignment="1" applyProtection="1">
      <alignment horizontal="right" vertical="center"/>
      <protection hidden="1"/>
    </xf>
  </cellXfs>
  <cellStyles count="705">
    <cellStyle name=" 1" xfId="1"/>
    <cellStyle name="??&amp;O?&amp;H?_x0008__x000f__x0007_?_x0007__x0001__x0001_" xfId="2"/>
    <cellStyle name="??&amp;O?&amp;H?_x0008_??_x0007__x0001__x0001_" xfId="3"/>
    <cellStyle name="_금융점포(광주)" xfId="8"/>
    <cellStyle name="_은행별 점포현황(202011년12월말기준)" xfId="9"/>
    <cellStyle name="_Book1" xfId="4"/>
    <cellStyle name="_Capex Tracking Control Sheet -ADMIN " xfId="5"/>
    <cellStyle name="_Project tracking Puri (Diana) per March'06 " xfId="6"/>
    <cellStyle name="_Recon with FAR " xfId="7"/>
    <cellStyle name="¤@?e_TEST-1 " xfId="10"/>
    <cellStyle name="20% - 강조색1" xfId="17" builtinId="30" customBuiltin="1"/>
    <cellStyle name="20% - 강조색1 2" xfId="18"/>
    <cellStyle name="20% - 강조색1 2 2" xfId="19"/>
    <cellStyle name="20% - 강조색1 3" xfId="20"/>
    <cellStyle name="20% - 강조색1 3 2" xfId="21"/>
    <cellStyle name="20% - 강조색1 3 3" xfId="22"/>
    <cellStyle name="20% - 강조색1 4" xfId="23"/>
    <cellStyle name="20% - 강조색2" xfId="24" builtinId="34" customBuiltin="1"/>
    <cellStyle name="20% - 강조색2 2" xfId="25"/>
    <cellStyle name="20% - 강조색2 2 2" xfId="26"/>
    <cellStyle name="20% - 강조색2 3" xfId="27"/>
    <cellStyle name="20% - 강조색2 3 2" xfId="28"/>
    <cellStyle name="20% - 강조색2 3 3" xfId="29"/>
    <cellStyle name="20% - 강조색2 4" xfId="30"/>
    <cellStyle name="20% - 강조색3" xfId="31" builtinId="38" customBuiltin="1"/>
    <cellStyle name="20% - 강조색3 2" xfId="32"/>
    <cellStyle name="20% - 강조색3 2 2" xfId="33"/>
    <cellStyle name="20% - 강조색3 3" xfId="34"/>
    <cellStyle name="20% - 강조색3 3 2" xfId="35"/>
    <cellStyle name="20% - 강조색3 3 3" xfId="36"/>
    <cellStyle name="20% - 강조색3 4" xfId="37"/>
    <cellStyle name="20% - 강조색4" xfId="38" builtinId="42" customBuiltin="1"/>
    <cellStyle name="20% - 강조색4 2" xfId="39"/>
    <cellStyle name="20% - 강조색4 2 2" xfId="40"/>
    <cellStyle name="20% - 강조색4 3" xfId="41"/>
    <cellStyle name="20% - 강조색4 3 2" xfId="42"/>
    <cellStyle name="20% - 강조색4 3 3" xfId="43"/>
    <cellStyle name="20% - 강조색4 4" xfId="44"/>
    <cellStyle name="20% - 강조색5" xfId="45" builtinId="46" customBuiltin="1"/>
    <cellStyle name="20% - 강조색5 2" xfId="46"/>
    <cellStyle name="20% - 강조색5 2 2" xfId="47"/>
    <cellStyle name="20% - 강조색5 3" xfId="48"/>
    <cellStyle name="20% - 강조색5 3 2" xfId="49"/>
    <cellStyle name="20% - 강조색5 3 3" xfId="50"/>
    <cellStyle name="20% - 강조색5 4" xfId="51"/>
    <cellStyle name="20% - 강조색6" xfId="52" builtinId="50" customBuiltin="1"/>
    <cellStyle name="20% - 강조색6 2" xfId="53"/>
    <cellStyle name="20% - 강조색6 2 2" xfId="54"/>
    <cellStyle name="20% - 강조색6 3" xfId="55"/>
    <cellStyle name="20% - 강조색6 3 2" xfId="56"/>
    <cellStyle name="20% - 강조색6 3 3" xfId="57"/>
    <cellStyle name="20% - 강조색6 4" xfId="58"/>
    <cellStyle name="20% - Accent1" xfId="11"/>
    <cellStyle name="20% - Accent2" xfId="12"/>
    <cellStyle name="20% - Accent3" xfId="13"/>
    <cellStyle name="20% - Accent4" xfId="14"/>
    <cellStyle name="20% - Accent5" xfId="15"/>
    <cellStyle name="20% - Accent6" xfId="16"/>
    <cellStyle name="40% - 강조색1" xfId="65" builtinId="31" customBuiltin="1"/>
    <cellStyle name="40% - 강조색1 2" xfId="66"/>
    <cellStyle name="40% - 강조색1 2 2" xfId="67"/>
    <cellStyle name="40% - 강조색1 3" xfId="68"/>
    <cellStyle name="40% - 강조색1 3 2" xfId="69"/>
    <cellStyle name="40% - 강조색1 3 3" xfId="70"/>
    <cellStyle name="40% - 강조색1 4" xfId="71"/>
    <cellStyle name="40% - 강조색2" xfId="72" builtinId="35" customBuiltin="1"/>
    <cellStyle name="40% - 강조색2 2" xfId="73"/>
    <cellStyle name="40% - 강조색2 2 2" xfId="74"/>
    <cellStyle name="40% - 강조색2 3" xfId="75"/>
    <cellStyle name="40% - 강조색2 3 2" xfId="76"/>
    <cellStyle name="40% - 강조색2 3 3" xfId="77"/>
    <cellStyle name="40% - 강조색2 4" xfId="78"/>
    <cellStyle name="40% - 강조색3" xfId="79" builtinId="39" customBuiltin="1"/>
    <cellStyle name="40% - 강조색3 2" xfId="80"/>
    <cellStyle name="40% - 강조색3 2 2" xfId="81"/>
    <cellStyle name="40% - 강조색3 3" xfId="82"/>
    <cellStyle name="40% - 강조색3 3 2" xfId="83"/>
    <cellStyle name="40% - 강조색3 3 3" xfId="84"/>
    <cellStyle name="40% - 강조색3 4" xfId="85"/>
    <cellStyle name="40% - 강조색4" xfId="86" builtinId="43" customBuiltin="1"/>
    <cellStyle name="40% - 강조색4 2" xfId="87"/>
    <cellStyle name="40% - 강조색4 2 2" xfId="88"/>
    <cellStyle name="40% - 강조색4 3" xfId="89"/>
    <cellStyle name="40% - 강조색4 3 2" xfId="90"/>
    <cellStyle name="40% - 강조색4 3 3" xfId="91"/>
    <cellStyle name="40% - 강조색4 4" xfId="92"/>
    <cellStyle name="40% - 강조색5" xfId="93" builtinId="47" customBuiltin="1"/>
    <cellStyle name="40% - 강조색5 2" xfId="94"/>
    <cellStyle name="40% - 강조색5 2 2" xfId="95"/>
    <cellStyle name="40% - 강조색5 3" xfId="96"/>
    <cellStyle name="40% - 강조색5 3 2" xfId="97"/>
    <cellStyle name="40% - 강조색5 3 3" xfId="98"/>
    <cellStyle name="40% - 강조색5 4" xfId="99"/>
    <cellStyle name="40% - 강조색6" xfId="100" builtinId="51" customBuiltin="1"/>
    <cellStyle name="40% - 강조색6 2" xfId="101"/>
    <cellStyle name="40% - 강조색6 2 2" xfId="102"/>
    <cellStyle name="40% - 강조색6 3" xfId="103"/>
    <cellStyle name="40% - 강조색6 3 2" xfId="104"/>
    <cellStyle name="40% - 강조색6 3 3" xfId="105"/>
    <cellStyle name="40% - 강조색6 4" xfId="106"/>
    <cellStyle name="40% - Accent1" xfId="59"/>
    <cellStyle name="40% - Accent2" xfId="60"/>
    <cellStyle name="40% - Accent3" xfId="61"/>
    <cellStyle name="40% - Accent4" xfId="62"/>
    <cellStyle name="40% - Accent5" xfId="63"/>
    <cellStyle name="40% - Accent6" xfId="64"/>
    <cellStyle name="60% - 강조색1" xfId="113" builtinId="32" customBuiltin="1"/>
    <cellStyle name="60% - 강조색1 2" xfId="114"/>
    <cellStyle name="60% - 강조색1 2 2" xfId="115"/>
    <cellStyle name="60% - 강조색1 3" xfId="116"/>
    <cellStyle name="60% - 강조색1 3 2" xfId="117"/>
    <cellStyle name="60% - 강조색1 4" xfId="118"/>
    <cellStyle name="60% - 강조색2" xfId="119" builtinId="36" customBuiltin="1"/>
    <cellStyle name="60% - 강조색2 2" xfId="120"/>
    <cellStyle name="60% - 강조색2 2 2" xfId="121"/>
    <cellStyle name="60% - 강조색2 3" xfId="122"/>
    <cellStyle name="60% - 강조색2 3 2" xfId="123"/>
    <cellStyle name="60% - 강조색2 4" xfId="124"/>
    <cellStyle name="60% - 강조색3" xfId="125" builtinId="40" customBuiltin="1"/>
    <cellStyle name="60% - 강조색3 2" xfId="126"/>
    <cellStyle name="60% - 강조색3 2 2" xfId="127"/>
    <cellStyle name="60% - 강조색3 3" xfId="128"/>
    <cellStyle name="60% - 강조색3 3 2" xfId="129"/>
    <cellStyle name="60% - 강조색3 4" xfId="130"/>
    <cellStyle name="60% - 강조색4" xfId="131" builtinId="44" customBuiltin="1"/>
    <cellStyle name="60% - 강조색4 2" xfId="132"/>
    <cellStyle name="60% - 강조색4 2 2" xfId="133"/>
    <cellStyle name="60% - 강조색4 3" xfId="134"/>
    <cellStyle name="60% - 강조색4 3 2" xfId="135"/>
    <cellStyle name="60% - 강조색4 4" xfId="136"/>
    <cellStyle name="60% - 강조색5" xfId="137" builtinId="48" customBuiltin="1"/>
    <cellStyle name="60% - 강조색5 2" xfId="138"/>
    <cellStyle name="60% - 강조색5 2 2" xfId="139"/>
    <cellStyle name="60% - 강조색5 3" xfId="140"/>
    <cellStyle name="60% - 강조색5 3 2" xfId="141"/>
    <cellStyle name="60% - 강조색5 4" xfId="142"/>
    <cellStyle name="60% - 강조색6" xfId="143" builtinId="52" customBuiltin="1"/>
    <cellStyle name="60% - 강조색6 2" xfId="144"/>
    <cellStyle name="60% - 강조색6 2 2" xfId="145"/>
    <cellStyle name="60% - 강조색6 3" xfId="146"/>
    <cellStyle name="60% - 강조색6 3 2" xfId="147"/>
    <cellStyle name="60% - 강조색6 4" xfId="148"/>
    <cellStyle name="60% - Accent1" xfId="107"/>
    <cellStyle name="60% - Accent2" xfId="108"/>
    <cellStyle name="60% - Accent3" xfId="109"/>
    <cellStyle name="60% - Accent4" xfId="110"/>
    <cellStyle name="60% - Accent5" xfId="111"/>
    <cellStyle name="60% - Accent6" xfId="112"/>
    <cellStyle name="강조색1" xfId="313" builtinId="29" customBuiltin="1"/>
    <cellStyle name="강조색1 2" xfId="314"/>
    <cellStyle name="강조색1 2 2" xfId="315"/>
    <cellStyle name="강조색1 3" xfId="316"/>
    <cellStyle name="강조색1 3 2" xfId="317"/>
    <cellStyle name="강조색1 4" xfId="318"/>
    <cellStyle name="강조색2" xfId="319" builtinId="33" customBuiltin="1"/>
    <cellStyle name="강조색2 2" xfId="320"/>
    <cellStyle name="강조색2 2 2" xfId="321"/>
    <cellStyle name="강조색2 3" xfId="322"/>
    <cellStyle name="강조색2 3 2" xfId="323"/>
    <cellStyle name="강조색2 4" xfId="324"/>
    <cellStyle name="강조색3" xfId="325" builtinId="37" customBuiltin="1"/>
    <cellStyle name="강조색3 2" xfId="326"/>
    <cellStyle name="강조색3 2 2" xfId="327"/>
    <cellStyle name="강조색3 3" xfId="328"/>
    <cellStyle name="강조색3 3 2" xfId="329"/>
    <cellStyle name="강조색3 4" xfId="330"/>
    <cellStyle name="강조색4" xfId="331" builtinId="41" customBuiltin="1"/>
    <cellStyle name="강조색4 2" xfId="332"/>
    <cellStyle name="강조색4 2 2" xfId="333"/>
    <cellStyle name="강조색4 3" xfId="334"/>
    <cellStyle name="강조색4 3 2" xfId="335"/>
    <cellStyle name="강조색4 4" xfId="336"/>
    <cellStyle name="강조색5" xfId="337" builtinId="45" customBuiltin="1"/>
    <cellStyle name="강조색5 2" xfId="338"/>
    <cellStyle name="강조색5 2 2" xfId="339"/>
    <cellStyle name="강조색5 3" xfId="340"/>
    <cellStyle name="강조색5 3 2" xfId="341"/>
    <cellStyle name="강조색5 4" xfId="342"/>
    <cellStyle name="강조색6" xfId="343" builtinId="49" customBuiltin="1"/>
    <cellStyle name="강조색6 2" xfId="344"/>
    <cellStyle name="강조색6 2 2" xfId="345"/>
    <cellStyle name="강조색6 3" xfId="346"/>
    <cellStyle name="강조색6 3 2" xfId="347"/>
    <cellStyle name="강조색6 4" xfId="348"/>
    <cellStyle name="경고문" xfId="349" builtinId="11" customBuiltin="1"/>
    <cellStyle name="경고문 2" xfId="350"/>
    <cellStyle name="경고문 2 2" xfId="351"/>
    <cellStyle name="경고문 3" xfId="352"/>
    <cellStyle name="경고문 3 2" xfId="353"/>
    <cellStyle name="경고문 4" xfId="354"/>
    <cellStyle name="계산" xfId="355" builtinId="22" customBuiltin="1"/>
    <cellStyle name="계산 2" xfId="356"/>
    <cellStyle name="계산 2 2" xfId="357"/>
    <cellStyle name="계산 2 2 2" xfId="358"/>
    <cellStyle name="계산 2 3" xfId="359"/>
    <cellStyle name="계산 3" xfId="360"/>
    <cellStyle name="계산 3 2" xfId="361"/>
    <cellStyle name="계산 4" xfId="362"/>
    <cellStyle name="고정소숫점" xfId="363"/>
    <cellStyle name="고정소숫점 2" xfId="364"/>
    <cellStyle name="고정출력1" xfId="365"/>
    <cellStyle name="고정출력2" xfId="366"/>
    <cellStyle name="나쁨" xfId="367" builtinId="27" customBuiltin="1"/>
    <cellStyle name="나쁨 2" xfId="368"/>
    <cellStyle name="나쁨 2 2" xfId="369"/>
    <cellStyle name="나쁨 3" xfId="370"/>
    <cellStyle name="나쁨 3 2" xfId="371"/>
    <cellStyle name="나쁨 4" xfId="372"/>
    <cellStyle name="날짜" xfId="373"/>
    <cellStyle name="달러" xfId="374"/>
    <cellStyle name="뒤에 오는 하이퍼링크_Book1" xfId="375"/>
    <cellStyle name="똿뗦먛귟 [0.00]_PRODUCT DETAIL Q1" xfId="376"/>
    <cellStyle name="똿뗦먛귟_PRODUCT DETAIL Q1" xfId="377"/>
    <cellStyle name="메모" xfId="378" builtinId="10" customBuiltin="1"/>
    <cellStyle name="메모 2" xfId="379"/>
    <cellStyle name="메모 2 2" xfId="380"/>
    <cellStyle name="메모 2 2 2" xfId="381"/>
    <cellStyle name="메모 2 3" xfId="382"/>
    <cellStyle name="메모 2 4" xfId="383"/>
    <cellStyle name="메모 3" xfId="384"/>
    <cellStyle name="메모 3 2" xfId="385"/>
    <cellStyle name="메모 4" xfId="386"/>
    <cellStyle name="믅됞 [0.00]_PRODUCT DETAIL Q1" xfId="387"/>
    <cellStyle name="믅됞_PRODUCT DETAIL Q1" xfId="388"/>
    <cellStyle name="바탕글" xfId="389"/>
    <cellStyle name="백분율 [0]" xfId="390"/>
    <cellStyle name="백분율 [2]" xfId="391"/>
    <cellStyle name="백분율 2" xfId="392"/>
    <cellStyle name="백분율 2 2" xfId="393"/>
    <cellStyle name="보통" xfId="394" builtinId="28" customBuiltin="1"/>
    <cellStyle name="보통 2" xfId="395"/>
    <cellStyle name="보통 2 2" xfId="396"/>
    <cellStyle name="보통 3" xfId="397"/>
    <cellStyle name="보통 3 2" xfId="398"/>
    <cellStyle name="보통 4" xfId="399"/>
    <cellStyle name="본문" xfId="400"/>
    <cellStyle name="부제목" xfId="401"/>
    <cellStyle name="뷭?_?긚??_1" xfId="402"/>
    <cellStyle name="설명 텍스트" xfId="403" builtinId="53" customBuiltin="1"/>
    <cellStyle name="설명 텍스트 2" xfId="404"/>
    <cellStyle name="설명 텍스트 2 2" xfId="405"/>
    <cellStyle name="설명 텍스트 3" xfId="406"/>
    <cellStyle name="설명 텍스트 3 2" xfId="407"/>
    <cellStyle name="설명 텍스트 4" xfId="408"/>
    <cellStyle name="셀 확인" xfId="409" builtinId="23" customBuiltin="1"/>
    <cellStyle name="셀 확인 2" xfId="410"/>
    <cellStyle name="셀 확인 2 2" xfId="411"/>
    <cellStyle name="셀 확인 3" xfId="412"/>
    <cellStyle name="셀 확인 3 2" xfId="413"/>
    <cellStyle name="셀 확인 4" xfId="414"/>
    <cellStyle name="숫자(R)" xfId="415"/>
    <cellStyle name="쉼표 [0]" xfId="416" builtinId="6"/>
    <cellStyle name="쉼표 [0] 10" xfId="417"/>
    <cellStyle name="쉼표 [0] 2" xfId="418"/>
    <cellStyle name="쉼표 [0] 2 2" xfId="419"/>
    <cellStyle name="쉼표 [0] 2 2 2" xfId="420"/>
    <cellStyle name="쉼표 [0] 2 2 3" xfId="421"/>
    <cellStyle name="쉼표 [0] 2 2 4" xfId="422"/>
    <cellStyle name="쉼표 [0] 2 3" xfId="423"/>
    <cellStyle name="쉼표 [0] 2 3 2" xfId="424"/>
    <cellStyle name="쉼표 [0] 2 4" xfId="425"/>
    <cellStyle name="쉼표 [0] 2_014_교육및문화" xfId="426"/>
    <cellStyle name="쉼표 [0] 28" xfId="427"/>
    <cellStyle name="쉼표 [0] 3" xfId="428"/>
    <cellStyle name="쉼표 [0] 3 2" xfId="429"/>
    <cellStyle name="쉼표 [0] 3 2 2" xfId="430"/>
    <cellStyle name="쉼표 [0] 3 3" xfId="431"/>
    <cellStyle name="쉼표 [0] 4" xfId="432"/>
    <cellStyle name="쉼표 [0] 4 2" xfId="433"/>
    <cellStyle name="쉼표 [0] 4 3" xfId="434"/>
    <cellStyle name="쉼표 [0] 5" xfId="435"/>
    <cellStyle name="쉼표 [0] 5 2" xfId="436"/>
    <cellStyle name="쉼표 [0] 51" xfId="437"/>
    <cellStyle name="쉼표 [0] 6" xfId="438"/>
    <cellStyle name="쉼표 [0] 6 2" xfId="439"/>
    <cellStyle name="쉼표 [0] 7" xfId="440"/>
    <cellStyle name="쉼표 [0] 7 2" xfId="441"/>
    <cellStyle name="쉼표 [0] 75" xfId="442"/>
    <cellStyle name="쉼표 [0] 76" xfId="443"/>
    <cellStyle name="쉼표 [0] 78" xfId="444"/>
    <cellStyle name="쉼표 [0] 79" xfId="445"/>
    <cellStyle name="쉼표 [0] 8" xfId="446"/>
    <cellStyle name="쉼표 [0] 80" xfId="447"/>
    <cellStyle name="쉼표 [0] 81" xfId="448"/>
    <cellStyle name="쉼표 [0] 82" xfId="449"/>
    <cellStyle name="쉼표 [0] 84" xfId="450"/>
    <cellStyle name="쉼표 [0] 85" xfId="451"/>
    <cellStyle name="쉼표 [0] 9" xfId="452"/>
    <cellStyle name="쉼표 [0]_10 주택.건설(편)" xfId="453"/>
    <cellStyle name="쉼표 [0]_13.공원" xfId="454"/>
    <cellStyle name="쉼표 [0]_2.건축연도별주택" xfId="455"/>
    <cellStyle name="쉼표 [0]_도로과" xfId="456"/>
    <cellStyle name="쉼표 [0]_도시계획과" xfId="457"/>
    <cellStyle name="쉼표 [0]_주택건설" xfId="458"/>
    <cellStyle name="스타일 1" xfId="459"/>
    <cellStyle name="스타일 1 2" xfId="460"/>
    <cellStyle name="스타일 1 3" xfId="461"/>
    <cellStyle name="연결된 셀" xfId="462" builtinId="24" customBuiltin="1"/>
    <cellStyle name="연결된 셀 2" xfId="463"/>
    <cellStyle name="연결된 셀 2 2" xfId="464"/>
    <cellStyle name="연결된 셀 3" xfId="465"/>
    <cellStyle name="연결된 셀 3 2" xfId="466"/>
    <cellStyle name="연결된 셀 4" xfId="467"/>
    <cellStyle name="요약" xfId="468" builtinId="25" customBuiltin="1"/>
    <cellStyle name="요약 2" xfId="469"/>
    <cellStyle name="요약 2 2" xfId="470"/>
    <cellStyle name="요약 2 2 2" xfId="471"/>
    <cellStyle name="요약 2 3" xfId="472"/>
    <cellStyle name="요약 3" xfId="473"/>
    <cellStyle name="요약 3 2" xfId="474"/>
    <cellStyle name="요약 4" xfId="475"/>
    <cellStyle name="입력" xfId="476" builtinId="20" customBuiltin="1"/>
    <cellStyle name="입력 2" xfId="477"/>
    <cellStyle name="입력 2 2" xfId="478"/>
    <cellStyle name="입력 2 2 2" xfId="479"/>
    <cellStyle name="입력 2 3" xfId="480"/>
    <cellStyle name="입력 3" xfId="481"/>
    <cellStyle name="입력 3 2" xfId="482"/>
    <cellStyle name="입력 4" xfId="483"/>
    <cellStyle name="자리수" xfId="484"/>
    <cellStyle name="자리수0" xfId="485"/>
    <cellStyle name="자리수0 2" xfId="486"/>
    <cellStyle name="작은제목" xfId="487"/>
    <cellStyle name="제목" xfId="488" builtinId="15" customBuiltin="1"/>
    <cellStyle name="제목 1" xfId="489" builtinId="16" customBuiltin="1"/>
    <cellStyle name="제목 1 2" xfId="490"/>
    <cellStyle name="제목 1 2 2" xfId="491"/>
    <cellStyle name="제목 1 3" xfId="492"/>
    <cellStyle name="제목 2" xfId="493" builtinId="17" customBuiltin="1"/>
    <cellStyle name="제목 2 2" xfId="494"/>
    <cellStyle name="제목 2 2 2" xfId="495"/>
    <cellStyle name="제목 2 3" xfId="496"/>
    <cellStyle name="제목 3" xfId="497" builtinId="18" customBuiltin="1"/>
    <cellStyle name="제목 3 2" xfId="498"/>
    <cellStyle name="제목 3 2 2" xfId="499"/>
    <cellStyle name="제목 3 3" xfId="500"/>
    <cellStyle name="제목 4" xfId="501" builtinId="19" customBuiltin="1"/>
    <cellStyle name="제목 4 2" xfId="502"/>
    <cellStyle name="제목 4 2 2" xfId="503"/>
    <cellStyle name="제목 4 3" xfId="504"/>
    <cellStyle name="제목 5" xfId="505"/>
    <cellStyle name="제목 5 2" xfId="506"/>
    <cellStyle name="제목 6" xfId="507"/>
    <cellStyle name="좋음" xfId="508" builtinId="26" customBuiltin="1"/>
    <cellStyle name="좋음 2" xfId="509"/>
    <cellStyle name="좋음 2 2" xfId="510"/>
    <cellStyle name="좋음 3" xfId="511"/>
    <cellStyle name="좋음 3 2" xfId="512"/>
    <cellStyle name="좋음 4" xfId="513"/>
    <cellStyle name="출력" xfId="514" builtinId="21" customBuiltin="1"/>
    <cellStyle name="출력 2" xfId="515"/>
    <cellStyle name="출력 2 2" xfId="516"/>
    <cellStyle name="출력 2 2 2" xfId="517"/>
    <cellStyle name="출력 2 3" xfId="518"/>
    <cellStyle name="출력 3" xfId="519"/>
    <cellStyle name="출력 3 2" xfId="520"/>
    <cellStyle name="출력 4" xfId="521"/>
    <cellStyle name="콤마 [0]" xfId="522"/>
    <cellStyle name="콤마 [0]_-03.인구" xfId="523"/>
    <cellStyle name="콤마 [0]_-10.주택건설" xfId="524"/>
    <cellStyle name="콤마 [0]_19.정부양곡가공공장" xfId="525"/>
    <cellStyle name="콤마 [0]_2.주민등록인구" xfId="526"/>
    <cellStyle name="콤마 [0]_5.연령별및성별인구(1-3)" xfId="527"/>
    <cellStyle name="콤마 [0]_해안선및도서" xfId="528"/>
    <cellStyle name="콤마 [2]" xfId="529"/>
    <cellStyle name="콤마_  종  합  " xfId="530"/>
    <cellStyle name="큰제목" xfId="531"/>
    <cellStyle name="큰제목 2" xfId="532"/>
    <cellStyle name="큰제목 3" xfId="533"/>
    <cellStyle name="통화 [0] 2" xfId="534"/>
    <cellStyle name="퍼센트" xfId="535"/>
    <cellStyle name="퍼센트 2" xfId="536"/>
    <cellStyle name="표준" xfId="0" builtinId="0"/>
    <cellStyle name="표준 10" xfId="537"/>
    <cellStyle name="표준 10 2" xfId="538"/>
    <cellStyle name="표준 10 3" xfId="539"/>
    <cellStyle name="표준 100" xfId="540"/>
    <cellStyle name="표준 101" xfId="541"/>
    <cellStyle name="표준 102" xfId="542"/>
    <cellStyle name="표준 103" xfId="543"/>
    <cellStyle name="표준 109" xfId="544"/>
    <cellStyle name="표준 11" xfId="545"/>
    <cellStyle name="표준 11 2" xfId="546"/>
    <cellStyle name="표준 11 3" xfId="547"/>
    <cellStyle name="표준 110" xfId="548"/>
    <cellStyle name="표준 111" xfId="549"/>
    <cellStyle name="표준 12" xfId="550"/>
    <cellStyle name="표준 13" xfId="551"/>
    <cellStyle name="표준 14" xfId="552"/>
    <cellStyle name="표준 15" xfId="553"/>
    <cellStyle name="표준 16" xfId="554"/>
    <cellStyle name="표준 168" xfId="555"/>
    <cellStyle name="표준 169" xfId="556"/>
    <cellStyle name="표준 17" xfId="557"/>
    <cellStyle name="표준 170" xfId="558"/>
    <cellStyle name="표준 171" xfId="559"/>
    <cellStyle name="표준 172" xfId="560"/>
    <cellStyle name="표준 173" xfId="561"/>
    <cellStyle name="표준 175" xfId="562"/>
    <cellStyle name="표준 176" xfId="563"/>
    <cellStyle name="표준 177" xfId="564"/>
    <cellStyle name="표준 178" xfId="565"/>
    <cellStyle name="표준 179" xfId="566"/>
    <cellStyle name="표준 18" xfId="567"/>
    <cellStyle name="표준 180" xfId="568"/>
    <cellStyle name="표준 181" xfId="569"/>
    <cellStyle name="표준 182" xfId="570"/>
    <cellStyle name="표준 183" xfId="571"/>
    <cellStyle name="표준 19" xfId="572"/>
    <cellStyle name="표준 2" xfId="573"/>
    <cellStyle name="표준 2 10" xfId="574"/>
    <cellStyle name="표준 2 11" xfId="575"/>
    <cellStyle name="표준 2 12" xfId="576"/>
    <cellStyle name="표준 2 13" xfId="577"/>
    <cellStyle name="표준 2 14" xfId="578"/>
    <cellStyle name="표준 2 2" xfId="579"/>
    <cellStyle name="표준 2 2 2" xfId="580"/>
    <cellStyle name="표준 2 2 2 2" xfId="581"/>
    <cellStyle name="표준 2 2 3" xfId="582"/>
    <cellStyle name="표준 2 2 4" xfId="583"/>
    <cellStyle name="표준 2 2_2013년 통계연보 제출자료(기업지원과)" xfId="584"/>
    <cellStyle name="표준 2 3" xfId="585"/>
    <cellStyle name="표준 2 3 2" xfId="586"/>
    <cellStyle name="표준 2 3 3" xfId="587"/>
    <cellStyle name="표준 2 3 4" xfId="588"/>
    <cellStyle name="표준 2 4" xfId="589"/>
    <cellStyle name="표준 2 4 2" xfId="590"/>
    <cellStyle name="표준 2 4 3" xfId="591"/>
    <cellStyle name="표준 2 5" xfId="592"/>
    <cellStyle name="표준 2 5 2" xfId="593"/>
    <cellStyle name="표준 2 6" xfId="594"/>
    <cellStyle name="표준 2 6 2" xfId="595"/>
    <cellStyle name="표준 2 7" xfId="596"/>
    <cellStyle name="표준 2 7 2" xfId="597"/>
    <cellStyle name="표준 2 8" xfId="598"/>
    <cellStyle name="표준 2 9" xfId="599"/>
    <cellStyle name="표준 2_(붙임2) 시정통계 활용도 의견조사표" xfId="600"/>
    <cellStyle name="표준 20" xfId="601"/>
    <cellStyle name="표준 21" xfId="602"/>
    <cellStyle name="표준 22" xfId="603"/>
    <cellStyle name="표준 23" xfId="604"/>
    <cellStyle name="표준 24" xfId="605"/>
    <cellStyle name="표준 25" xfId="606"/>
    <cellStyle name="표준 26" xfId="607"/>
    <cellStyle name="표준 27" xfId="608"/>
    <cellStyle name="표준 28" xfId="609"/>
    <cellStyle name="표준 29" xfId="610"/>
    <cellStyle name="표준 3" xfId="611"/>
    <cellStyle name="표준 3 2" xfId="612"/>
    <cellStyle name="표준 3 2 2" xfId="613"/>
    <cellStyle name="표준 3 2 3" xfId="614"/>
    <cellStyle name="표준 3 2 4" xfId="615"/>
    <cellStyle name="표준 3 3" xfId="616"/>
    <cellStyle name="표준 3 3 2" xfId="617"/>
    <cellStyle name="표준 3 3 3" xfId="618"/>
    <cellStyle name="표준 3 4" xfId="619"/>
    <cellStyle name="표준 3 5" xfId="620"/>
    <cellStyle name="표준 30" xfId="621"/>
    <cellStyle name="표준 31" xfId="622"/>
    <cellStyle name="표준 32" xfId="623"/>
    <cellStyle name="표준 33" xfId="624"/>
    <cellStyle name="표준 34" xfId="625"/>
    <cellStyle name="표준 35" xfId="626"/>
    <cellStyle name="표준 36" xfId="627"/>
    <cellStyle name="표준 37" xfId="628"/>
    <cellStyle name="표준 38" xfId="629"/>
    <cellStyle name="표준 39" xfId="630"/>
    <cellStyle name="표준 4" xfId="631"/>
    <cellStyle name="표준 4 2" xfId="632"/>
    <cellStyle name="표준 4 2 2" xfId="633"/>
    <cellStyle name="표준 4 3" xfId="634"/>
    <cellStyle name="표준 4 4" xfId="635"/>
    <cellStyle name="표준 4 5" xfId="636"/>
    <cellStyle name="표준 40" xfId="637"/>
    <cellStyle name="표준 41" xfId="638"/>
    <cellStyle name="표준 42" xfId="639"/>
    <cellStyle name="표준 43" xfId="640"/>
    <cellStyle name="표준 44" xfId="641"/>
    <cellStyle name="표준 45" xfId="642"/>
    <cellStyle name="표준 46" xfId="643"/>
    <cellStyle name="표준 47" xfId="644"/>
    <cellStyle name="표준 48" xfId="645"/>
    <cellStyle name="표준 49" xfId="646"/>
    <cellStyle name="표준 5" xfId="647"/>
    <cellStyle name="표준 5 2" xfId="648"/>
    <cellStyle name="표준 5 3" xfId="649"/>
    <cellStyle name="표준 5 4" xfId="650"/>
    <cellStyle name="표준 50" xfId="651"/>
    <cellStyle name="표준 6" xfId="652"/>
    <cellStyle name="표준 6 2" xfId="653"/>
    <cellStyle name="표준 6 2 2" xfId="654"/>
    <cellStyle name="표준 6 3" xfId="655"/>
    <cellStyle name="표준 6 3 2" xfId="656"/>
    <cellStyle name="표준 6 4" xfId="657"/>
    <cellStyle name="표준 6 5" xfId="658"/>
    <cellStyle name="표준 6 6" xfId="659"/>
    <cellStyle name="표준 7" xfId="660"/>
    <cellStyle name="표준 7 2" xfId="661"/>
    <cellStyle name="표준 79" xfId="662"/>
    <cellStyle name="표준 8" xfId="663"/>
    <cellStyle name="표준 8 2" xfId="664"/>
    <cellStyle name="표준 80" xfId="665"/>
    <cellStyle name="표준 87" xfId="666"/>
    <cellStyle name="표준 88" xfId="667"/>
    <cellStyle name="표준 89" xfId="668"/>
    <cellStyle name="표준 9" xfId="669"/>
    <cellStyle name="표준 9 2" xfId="670"/>
    <cellStyle name="표준 90" xfId="671"/>
    <cellStyle name="표준 91" xfId="672"/>
    <cellStyle name="표준 92" xfId="673"/>
    <cellStyle name="표준 94" xfId="674"/>
    <cellStyle name="표준 95" xfId="675"/>
    <cellStyle name="표준 96" xfId="676"/>
    <cellStyle name="표준 97" xfId="677"/>
    <cellStyle name="표준 98" xfId="678"/>
    <cellStyle name="표준 99" xfId="679"/>
    <cellStyle name="표준_~MFT3651" xfId="680"/>
    <cellStyle name="표준_03 인구" xfId="681"/>
    <cellStyle name="표준_-03.인구" xfId="682"/>
    <cellStyle name="표준_-04.노동" xfId="683"/>
    <cellStyle name="표준_10 주택.건설" xfId="684"/>
    <cellStyle name="표준_10 주택건설" xfId="685"/>
    <cellStyle name="표준_10. 주택건설" xfId="686"/>
    <cellStyle name="표준_10.주택 건설" xfId="687"/>
    <cellStyle name="표준_-10.주택건설" xfId="688"/>
    <cellStyle name="표준_10_주택건설" xfId="689"/>
    <cellStyle name="표준_2.건축연도별주택" xfId="690"/>
    <cellStyle name="표준_3.연건평별주택" xfId="691"/>
    <cellStyle name="표준_도시계획과" xfId="694"/>
    <cellStyle name="표준_두류" xfId="695"/>
    <cellStyle name="표준_복사본 10 주택건설" xfId="696"/>
    <cellStyle name="표준_주택지적과" xfId="697"/>
    <cellStyle name="표준_Book1" xfId="692"/>
    <cellStyle name="표준_Book2" xfId="693"/>
    <cellStyle name="하이퍼링크 2" xfId="698"/>
    <cellStyle name="하이퍼링크 2 2" xfId="699"/>
    <cellStyle name="합산" xfId="700"/>
    <cellStyle name="화폐기호" xfId="701"/>
    <cellStyle name="화폐기호 2" xfId="702"/>
    <cellStyle name="화폐기호0" xfId="703"/>
    <cellStyle name="화폐기호0 2" xfId="704"/>
    <cellStyle name="A¨­￠￢￠O [0]_INQUIRY ￠?￥i¨u¡AAⓒ￢Aⓒª " xfId="149"/>
    <cellStyle name="A¨­￠￢￠O_INQUIRY ￠?￥i¨u¡AAⓒ￢Aⓒª " xfId="150"/>
    <cellStyle name="Accent1" xfId="151"/>
    <cellStyle name="Accent2" xfId="152"/>
    <cellStyle name="Accent3" xfId="153"/>
    <cellStyle name="Accent4" xfId="154"/>
    <cellStyle name="Accent5" xfId="155"/>
    <cellStyle name="Accent6" xfId="156"/>
    <cellStyle name="AeE­ [0]_°eE¹_11¿a½A " xfId="157"/>
    <cellStyle name="ÅëÈ­ [0]_¼ÕÀÍ¿¹»ê" xfId="158"/>
    <cellStyle name="AeE­ [0]_¼OAI¿¹≫e" xfId="159"/>
    <cellStyle name="ÅëÈ­ [0]_ÀÎ°Çºñ,¿ÜÁÖºñ" xfId="160"/>
    <cellStyle name="AeE­ [0]_AI°Cºn,μμ±Þºn" xfId="161"/>
    <cellStyle name="ÅëÈ­ [0]_laroux" xfId="162"/>
    <cellStyle name="AeE­ [0]_laroux_1" xfId="163"/>
    <cellStyle name="ÅëÈ­ [0]_laroux_1" xfId="164"/>
    <cellStyle name="AeE­ [0]_laroux_2" xfId="165"/>
    <cellStyle name="ÅëÈ­ [0]_laroux_2" xfId="166"/>
    <cellStyle name="AeE­ [0]_laroux_2_41-06농림16" xfId="167"/>
    <cellStyle name="ÅëÈ­ [0]_laroux_2_41-06농림16" xfId="168"/>
    <cellStyle name="AeE­ [0]_laroux_2_41-06농림41" xfId="169"/>
    <cellStyle name="ÅëÈ­ [0]_laroux_2_41-06농림41" xfId="170"/>
    <cellStyle name="AeE­ [0]_Sheet1" xfId="171"/>
    <cellStyle name="ÅëÈ­ [0]_Sheet1" xfId="172"/>
    <cellStyle name="AeE­_°eE¹_11¿a½A " xfId="173"/>
    <cellStyle name="ÅëÈ­_¼ÕÀÍ¿¹»ê" xfId="174"/>
    <cellStyle name="AeE­_¼OAI¿¹≫e" xfId="175"/>
    <cellStyle name="ÅëÈ­_ÀÎ°Çºñ,¿ÜÁÖºñ" xfId="176"/>
    <cellStyle name="AeE­_AI°Cºn,μμ±Þºn" xfId="177"/>
    <cellStyle name="ÅëÈ­_laroux" xfId="178"/>
    <cellStyle name="AeE­_laroux_1" xfId="179"/>
    <cellStyle name="ÅëÈ­_laroux_1" xfId="180"/>
    <cellStyle name="AeE­_laroux_2" xfId="181"/>
    <cellStyle name="ÅëÈ­_laroux_2" xfId="182"/>
    <cellStyle name="AeE­_laroux_2_41-06농림16" xfId="183"/>
    <cellStyle name="ÅëÈ­_laroux_2_41-06농림16" xfId="184"/>
    <cellStyle name="AeE­_laroux_2_41-06농림41" xfId="185"/>
    <cellStyle name="ÅëÈ­_laroux_2_41-06농림41" xfId="186"/>
    <cellStyle name="AeE­_Sheet1" xfId="187"/>
    <cellStyle name="ÅëÈ­_Sheet1" xfId="188"/>
    <cellStyle name="AeE­_Sheet1_41-06농림16" xfId="189"/>
    <cellStyle name="ÅëÈ­_Sheet1_41-06농림16" xfId="190"/>
    <cellStyle name="AeE­_Sheet1_41-06농림41" xfId="191"/>
    <cellStyle name="ÅëÈ­_Sheet1_41-06농림41" xfId="192"/>
    <cellStyle name="AeE¡ⓒ [0]_INQUIRY ￠?￥i¨u¡AAⓒ￢Aⓒª " xfId="193"/>
    <cellStyle name="AeE¡ⓒ_INQUIRY ￠?￥i¨u¡AAⓒ￢Aⓒª " xfId="194"/>
    <cellStyle name="ALIGNMENT" xfId="195"/>
    <cellStyle name="AÞ¸¶ [0]_°eE¹_11¿a½A " xfId="196"/>
    <cellStyle name="ÄÞ¸¶ [0]_¼ÕÀÍ¿¹»ê" xfId="197"/>
    <cellStyle name="AÞ¸¶ [0]_¼OAI¿¹≫e" xfId="198"/>
    <cellStyle name="ÄÞ¸¶ [0]_ÀÎ°Çºñ,¿ÜÁÖºñ" xfId="199"/>
    <cellStyle name="AÞ¸¶ [0]_AI°Cºn,μμ±Þºn" xfId="200"/>
    <cellStyle name="ÄÞ¸¶ [0]_laroux" xfId="201"/>
    <cellStyle name="AÞ¸¶ [0]_laroux_1" xfId="202"/>
    <cellStyle name="ÄÞ¸¶ [0]_laroux_1" xfId="203"/>
    <cellStyle name="AÞ¸¶ [0]_Sheet1" xfId="204"/>
    <cellStyle name="ÄÞ¸¶ [0]_Sheet1" xfId="205"/>
    <cellStyle name="AÞ¸¶_°eE¹_11¿a½A " xfId="206"/>
    <cellStyle name="ÄÞ¸¶_¼ÕÀÍ¿¹»ê" xfId="207"/>
    <cellStyle name="AÞ¸¶_¼OAI¿¹≫e" xfId="208"/>
    <cellStyle name="ÄÞ¸¶_ÀÎ°Çºñ,¿ÜÁÖºñ" xfId="209"/>
    <cellStyle name="AÞ¸¶_AI°Cºn,μμ±Þºn" xfId="210"/>
    <cellStyle name="ÄÞ¸¶_laroux" xfId="211"/>
    <cellStyle name="AÞ¸¶_laroux_1" xfId="212"/>
    <cellStyle name="ÄÞ¸¶_laroux_1" xfId="213"/>
    <cellStyle name="AÞ¸¶_Sheet1" xfId="214"/>
    <cellStyle name="ÄÞ¸¶_Sheet1" xfId="215"/>
    <cellStyle name="AÞ¸¶_Sheet1_41-06농림16" xfId="216"/>
    <cellStyle name="ÄÞ¸¶_Sheet1_41-06농림16" xfId="217"/>
    <cellStyle name="AÞ¸¶_Sheet1_41-06농림41" xfId="218"/>
    <cellStyle name="ÄÞ¸¶_Sheet1_41-06농림41" xfId="219"/>
    <cellStyle name="Bad" xfId="220"/>
    <cellStyle name="C¡IA¨ª_¡ic¨u¡A¨￢I¨￢¡Æ AN¡Æe " xfId="221"/>
    <cellStyle name="C￥AØ_¸AAa.¼OAI " xfId="222"/>
    <cellStyle name="Ç¥ÁØ_¼ÕÀÍ¿¹»ê" xfId="223"/>
    <cellStyle name="C￥AØ_¼OAI¿¹≫e" xfId="224"/>
    <cellStyle name="Ç¥ÁØ_ÀÎ°Çºñ,¿ÜÁÖºñ" xfId="225"/>
    <cellStyle name="C￥AØ_AI°Cºn,μμ±Þºn" xfId="226"/>
    <cellStyle name="Ç¥ÁØ_laroux" xfId="227"/>
    <cellStyle name="C￥AØ_laroux_1" xfId="228"/>
    <cellStyle name="Ç¥ÁØ_laroux_1" xfId="229"/>
    <cellStyle name="C￥AØ_laroux_1_Sheet1" xfId="230"/>
    <cellStyle name="Ç¥ÁØ_laroux_1_Sheet1" xfId="231"/>
    <cellStyle name="C￥AØ_laroux_2" xfId="232"/>
    <cellStyle name="Ç¥ÁØ_laroux_2" xfId="233"/>
    <cellStyle name="C￥AØ_laroux_2_Sheet1" xfId="234"/>
    <cellStyle name="Ç¥ÁØ_laroux_2_Sheet1" xfId="235"/>
    <cellStyle name="C￥AØ_laroux_3" xfId="236"/>
    <cellStyle name="Ç¥ÁØ_laroux_3" xfId="237"/>
    <cellStyle name="C￥AØ_laroux_4" xfId="238"/>
    <cellStyle name="Ç¥ÁØ_laroux_4" xfId="239"/>
    <cellStyle name="C￥AØ_laroux_Sheet1" xfId="240"/>
    <cellStyle name="Ç¥ÁØ_laroux_Sheet1" xfId="241"/>
    <cellStyle name="C￥AØ_Sheet1" xfId="242"/>
    <cellStyle name="Ç¥ÁØ_Sheet1" xfId="243"/>
    <cellStyle name="Calculation" xfId="244"/>
    <cellStyle name="category" xfId="245"/>
    <cellStyle name="Check Cell" xfId="246"/>
    <cellStyle name="Comma [0]_ SG&amp;A Bridge " xfId="247"/>
    <cellStyle name="comma zerodec" xfId="248"/>
    <cellStyle name="Comma_ SG&amp;A Bridge " xfId="249"/>
    <cellStyle name="Comma0" xfId="250"/>
    <cellStyle name="Curren?_x0012_퐀_x0017_?" xfId="251"/>
    <cellStyle name="Currency [0]_ SG&amp;A Bridge " xfId="252"/>
    <cellStyle name="Currency_ SG&amp;A Bridge " xfId="253"/>
    <cellStyle name="Currency0" xfId="254"/>
    <cellStyle name="Currency1" xfId="255"/>
    <cellStyle name="Date" xfId="256"/>
    <cellStyle name="Dollar (zero dec)" xfId="257"/>
    <cellStyle name="Euro" xfId="258"/>
    <cellStyle name="Explanatory Text" xfId="259"/>
    <cellStyle name="Fixed" xfId="260"/>
    <cellStyle name="Good" xfId="261"/>
    <cellStyle name="Grey" xfId="262"/>
    <cellStyle name="Grey 2" xfId="263"/>
    <cellStyle name="Grey 3" xfId="264"/>
    <cellStyle name="HEADER" xfId="265"/>
    <cellStyle name="Header1" xfId="266"/>
    <cellStyle name="Header2" xfId="267"/>
    <cellStyle name="Header2 2" xfId="268"/>
    <cellStyle name="Header2 3" xfId="269"/>
    <cellStyle name="Heading 1" xfId="270"/>
    <cellStyle name="Heading 1 2" xfId="271"/>
    <cellStyle name="Heading 1 3" xfId="272"/>
    <cellStyle name="Heading 2" xfId="273"/>
    <cellStyle name="Heading 2 2" xfId="274"/>
    <cellStyle name="Heading 2 3" xfId="275"/>
    <cellStyle name="Heading 3" xfId="276"/>
    <cellStyle name="Heading 4" xfId="277"/>
    <cellStyle name="HEADING1" xfId="278"/>
    <cellStyle name="HEADING2" xfId="279"/>
    <cellStyle name="Hyperlink" xfId="280"/>
    <cellStyle name="Input" xfId="281"/>
    <cellStyle name="Input [yellow]" xfId="282"/>
    <cellStyle name="Input [yellow] 2" xfId="283"/>
    <cellStyle name="Input [yellow] 3" xfId="284"/>
    <cellStyle name="Input [yellow] 4" xfId="285"/>
    <cellStyle name="Input [yellow] 5" xfId="286"/>
    <cellStyle name="Linked Cell" xfId="287"/>
    <cellStyle name="Millares [0]_2AV_M_M " xfId="288"/>
    <cellStyle name="Milliers [0]_Arabian Spec" xfId="289"/>
    <cellStyle name="Milliers_Arabian Spec" xfId="290"/>
    <cellStyle name="Model" xfId="291"/>
    <cellStyle name="Mon?aire [0]_Arabian Spec" xfId="292"/>
    <cellStyle name="Mon?aire_Arabian Spec" xfId="293"/>
    <cellStyle name="Moneda [0]_2AV_M_M " xfId="294"/>
    <cellStyle name="Moneda_2AV_M_M " xfId="295"/>
    <cellStyle name="Neutral" xfId="296"/>
    <cellStyle name="Normal - Style1" xfId="297"/>
    <cellStyle name="Normal - Style1 2" xfId="298"/>
    <cellStyle name="Normal - Style1 3" xfId="299"/>
    <cellStyle name="Normal_ SG&amp;A Bridge " xfId="300"/>
    <cellStyle name="Note" xfId="301"/>
    <cellStyle name="Output" xfId="302"/>
    <cellStyle name="Percent [2]" xfId="303"/>
    <cellStyle name="subhead" xfId="304"/>
    <cellStyle name="Title" xfId="305"/>
    <cellStyle name="title [1]" xfId="306"/>
    <cellStyle name="title [2]" xfId="307"/>
    <cellStyle name="Total" xfId="308"/>
    <cellStyle name="Total 2" xfId="309"/>
    <cellStyle name="Total 3" xfId="310"/>
    <cellStyle name="UM" xfId="311"/>
    <cellStyle name="Warning Text" xfId="3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33" Type="http://schemas.openxmlformats.org/officeDocument/2006/relationships/externalLink" Target="externalLinks/externalLink10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externalLink" Target="externalLinks/externalLink9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5.xml"/><Relationship Id="rId36" Type="http://schemas.openxmlformats.org/officeDocument/2006/relationships/externalLink" Target="externalLinks/externalLink1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externalLink" Target="externalLinks/externalLink7.xml"/><Relationship Id="rId35" Type="http://schemas.openxmlformats.org/officeDocument/2006/relationships/externalLink" Target="externalLinks/externalLink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8</xdr:col>
      <xdr:colOff>428625</xdr:colOff>
      <xdr:row>12</xdr:row>
      <xdr:rowOff>76200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895350"/>
          <a:ext cx="5915025" cy="2724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10.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주택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건설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Housing and Construction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_AZTMP1_/&#50896;&#44256;/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BZ1622B2C/&#50896;&#44256;/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ztv4D/&#50896;&#44256;/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2010&#44592;&#51456;&#53685;&#44228;&#50672;&#48372;/51&#54924;&#53685;&#44228;&#50672;&#48372;&#48156;&#44036;&#44228;&#54925;/&#53685;&#44228;&#50672;&#48372;&#51089;&#49457;&#49436;&#49885;/&#50896;&#44256;/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owner/LOCALS~1/Temp/BZ214955E/&#50896;&#44256;/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OHVW4GEU/&#50896;&#44256;/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16CD926/&#50896;&#44256;/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(&#48537;&#51076;3)&#53685;&#44228;&#50672;&#48372;&#51089;&#49457;&#49436;&#49885;.zip&#50640;%20&#45824;&#54620;%20&#51076;&#49884;%20&#46356;&#47113;&#53552;&#47532;%201/&#50896;&#44256;/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Owner/LOCALS~1/Temp/(&#48537;&#51076;3)&#53685;&#44228;&#50672;&#48372;&#51089;&#49457;&#49436;&#49885;.zip&#50640;%20&#45824;&#54620;%20&#51076;&#49884;%20&#46356;&#47113;&#53552;&#47532;%201/&#50896;&#44256;/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DC3AC2/&#50896;&#44256;/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C28" sqref="C28"/>
      <selection pane="bottomLeft" activeCell="K14" sqref="K14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371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37"/>
  <sheetViews>
    <sheetView view="pageBreakPreview" zoomScaleNormal="100" zoomScaleSheetLayoutView="100" workbookViewId="0">
      <selection activeCell="D37" sqref="D37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0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 t="s">
        <v>1</v>
      </c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 t="s">
        <v>2</v>
      </c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 t="s">
        <v>3</v>
      </c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 t="s">
        <v>4</v>
      </c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 t="s">
        <v>5</v>
      </c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 t="s">
        <v>6</v>
      </c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7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762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399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424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425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426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427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428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429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430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431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432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433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434</v>
      </c>
      <c r="B30" s="6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435</v>
      </c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>
      <c r="A32" s="6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0:10">
      <c r="J33" s="1"/>
    </row>
    <row r="34" spans="10:10">
      <c r="J34" s="1"/>
    </row>
    <row r="36" spans="10:10">
      <c r="J36" s="5"/>
    </row>
    <row r="37" spans="10:10">
      <c r="J37" s="5"/>
    </row>
  </sheetData>
  <phoneticPr fontId="49" type="noConversion"/>
  <pageMargins left="0.70866141732283472" right="0.70866141732283472" top="3.937007874015748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6"/>
  <sheetViews>
    <sheetView view="pageBreakPreview" zoomScaleNormal="100" zoomScaleSheetLayoutView="100" workbookViewId="0">
      <selection activeCell="C15" sqref="C15"/>
    </sheetView>
  </sheetViews>
  <sheetFormatPr defaultRowHeight="14.25"/>
  <cols>
    <col min="1" max="1" width="5.625" style="287" customWidth="1"/>
    <col min="2" max="2" width="8.625" style="287" customWidth="1"/>
    <col min="3" max="3" width="9" style="421" customWidth="1"/>
    <col min="4" max="4" width="9.5" style="421" customWidth="1"/>
    <col min="5" max="5" width="8.125" style="276" customWidth="1"/>
    <col min="6" max="6" width="8.625" style="276" customWidth="1"/>
    <col min="7" max="7" width="8.125" style="276" customWidth="1"/>
    <col min="8" max="8" width="7.625" style="276" customWidth="1"/>
    <col min="9" max="9" width="8.875" style="276" customWidth="1"/>
    <col min="10" max="10" width="8.125" style="446" customWidth="1"/>
    <col min="11" max="16384" width="9" style="276"/>
  </cols>
  <sheetData>
    <row r="1" spans="1:31" ht="14.1" customHeight="1">
      <c r="A1" s="277" t="s">
        <v>56</v>
      </c>
      <c r="B1" s="277"/>
      <c r="C1" s="436"/>
      <c r="F1" s="417"/>
      <c r="G1" s="417"/>
      <c r="H1" s="417"/>
      <c r="I1" s="417"/>
      <c r="J1" s="417" t="s">
        <v>436</v>
      </c>
    </row>
    <row r="2" spans="1:31" ht="14.1" customHeight="1">
      <c r="A2" s="277"/>
      <c r="B2" s="277"/>
      <c r="C2" s="436"/>
      <c r="F2" s="417"/>
      <c r="G2" s="417"/>
      <c r="H2" s="417"/>
      <c r="I2" s="417"/>
      <c r="J2" s="417"/>
    </row>
    <row r="3" spans="1:31" s="418" customFormat="1" ht="20.100000000000001" customHeight="1">
      <c r="A3" s="855" t="s">
        <v>57</v>
      </c>
      <c r="B3" s="855"/>
      <c r="C3" s="855"/>
      <c r="D3" s="855"/>
      <c r="E3" s="855"/>
      <c r="F3" s="855"/>
      <c r="G3" s="855"/>
      <c r="H3" s="855"/>
      <c r="I3" s="855"/>
      <c r="J3" s="855"/>
    </row>
    <row r="4" spans="1:31" s="416" customFormat="1" ht="24" customHeight="1">
      <c r="A4" s="856" t="s">
        <v>617</v>
      </c>
      <c r="B4" s="856"/>
      <c r="C4" s="856"/>
      <c r="D4" s="856"/>
      <c r="E4" s="856"/>
      <c r="F4" s="856"/>
      <c r="G4" s="856"/>
      <c r="H4" s="856"/>
      <c r="I4" s="856"/>
      <c r="J4" s="856"/>
    </row>
    <row r="5" spans="1:31" s="277" customFormat="1" ht="18" customHeight="1" thickBot="1">
      <c r="A5" s="277" t="s">
        <v>58</v>
      </c>
      <c r="E5" s="417"/>
      <c r="F5" s="417"/>
      <c r="J5" s="437" t="s">
        <v>59</v>
      </c>
    </row>
    <row r="6" spans="1:31" s="422" customFormat="1" ht="15.6" customHeight="1">
      <c r="A6" s="857" t="s">
        <v>705</v>
      </c>
      <c r="B6" s="858"/>
      <c r="C6" s="864" t="s">
        <v>706</v>
      </c>
      <c r="D6" s="850" t="s">
        <v>707</v>
      </c>
      <c r="E6" s="851"/>
      <c r="F6" s="851"/>
      <c r="G6" s="851"/>
      <c r="H6" s="851"/>
      <c r="I6" s="851"/>
      <c r="J6" s="852" t="s">
        <v>708</v>
      </c>
      <c r="AC6" s="423"/>
      <c r="AD6" s="423"/>
      <c r="AE6" s="423"/>
    </row>
    <row r="7" spans="1:31" s="422" customFormat="1" ht="15.6" customHeight="1">
      <c r="A7" s="859"/>
      <c r="B7" s="860"/>
      <c r="C7" s="865"/>
      <c r="D7" s="863" t="s">
        <v>709</v>
      </c>
      <c r="E7" s="867" t="s">
        <v>710</v>
      </c>
      <c r="F7" s="438"/>
      <c r="G7" s="843" t="s">
        <v>711</v>
      </c>
      <c r="H7" s="843" t="s">
        <v>712</v>
      </c>
      <c r="I7" s="868" t="s">
        <v>814</v>
      </c>
      <c r="J7" s="853"/>
    </row>
    <row r="8" spans="1:31" s="422" customFormat="1" ht="15.6" customHeight="1">
      <c r="A8" s="859"/>
      <c r="B8" s="860"/>
      <c r="C8" s="865"/>
      <c r="D8" s="843"/>
      <c r="E8" s="868"/>
      <c r="F8" s="845" t="s">
        <v>713</v>
      </c>
      <c r="G8" s="843"/>
      <c r="H8" s="843"/>
      <c r="I8" s="868"/>
      <c r="J8" s="853"/>
    </row>
    <row r="9" spans="1:31" s="422" customFormat="1" ht="15.6" customHeight="1">
      <c r="A9" s="859"/>
      <c r="B9" s="860"/>
      <c r="C9" s="865"/>
      <c r="D9" s="843"/>
      <c r="E9" s="868"/>
      <c r="F9" s="846"/>
      <c r="G9" s="843"/>
      <c r="H9" s="843"/>
      <c r="I9" s="868"/>
      <c r="J9" s="853"/>
    </row>
    <row r="10" spans="1:31" s="422" customFormat="1" ht="15.6" customHeight="1">
      <c r="A10" s="861"/>
      <c r="B10" s="862"/>
      <c r="C10" s="866"/>
      <c r="D10" s="844"/>
      <c r="E10" s="869"/>
      <c r="F10" s="847"/>
      <c r="G10" s="844"/>
      <c r="H10" s="844"/>
      <c r="I10" s="869"/>
      <c r="J10" s="854"/>
    </row>
    <row r="11" spans="1:31" s="278" customFormat="1" ht="17.100000000000001" customHeight="1">
      <c r="A11" s="848" t="s">
        <v>8</v>
      </c>
      <c r="B11" s="849"/>
      <c r="C11" s="783">
        <v>957696</v>
      </c>
      <c r="D11" s="783">
        <v>1072479</v>
      </c>
      <c r="E11" s="783">
        <v>620135</v>
      </c>
      <c r="F11" s="769">
        <v>175540</v>
      </c>
      <c r="G11" s="769">
        <v>374794</v>
      </c>
      <c r="H11" s="769">
        <v>28458</v>
      </c>
      <c r="I11" s="769">
        <v>29656</v>
      </c>
      <c r="J11" s="770">
        <v>111.98532728548516</v>
      </c>
    </row>
    <row r="12" spans="1:31" s="278" customFormat="1" ht="17.100000000000001" customHeight="1">
      <c r="A12" s="848" t="s">
        <v>9</v>
      </c>
      <c r="B12" s="849"/>
      <c r="C12" s="783">
        <v>1005349</v>
      </c>
      <c r="D12" s="783">
        <v>1092322</v>
      </c>
      <c r="E12" s="783">
        <v>625879</v>
      </c>
      <c r="F12" s="769">
        <v>197276</v>
      </c>
      <c r="G12" s="769">
        <v>398002</v>
      </c>
      <c r="H12" s="769">
        <v>22978</v>
      </c>
      <c r="I12" s="769">
        <v>30984</v>
      </c>
      <c r="J12" s="770">
        <v>108.65102566372474</v>
      </c>
    </row>
    <row r="13" spans="1:31" s="278" customFormat="1" ht="17.100000000000001" customHeight="1">
      <c r="A13" s="848" t="s">
        <v>322</v>
      </c>
      <c r="B13" s="849"/>
      <c r="C13" s="783">
        <v>1022248</v>
      </c>
      <c r="D13" s="783">
        <v>1119225</v>
      </c>
      <c r="E13" s="783">
        <v>655621</v>
      </c>
      <c r="F13" s="769">
        <v>211718</v>
      </c>
      <c r="G13" s="769">
        <v>408545</v>
      </c>
      <c r="H13" s="769">
        <v>23393</v>
      </c>
      <c r="I13" s="769">
        <v>31666</v>
      </c>
      <c r="J13" s="770">
        <v>109.48664120643915</v>
      </c>
    </row>
    <row r="14" spans="1:31" s="278" customFormat="1" ht="17.100000000000001" customHeight="1">
      <c r="A14" s="848" t="s">
        <v>623</v>
      </c>
      <c r="B14" s="849"/>
      <c r="C14" s="783">
        <v>1037174</v>
      </c>
      <c r="D14" s="783">
        <v>1141905</v>
      </c>
      <c r="E14" s="783">
        <v>444355</v>
      </c>
      <c r="F14" s="769">
        <v>227897</v>
      </c>
      <c r="G14" s="769">
        <v>411428</v>
      </c>
      <c r="H14" s="769">
        <v>24194</v>
      </c>
      <c r="I14" s="769">
        <v>34031</v>
      </c>
      <c r="J14" s="770">
        <v>110.09772709304322</v>
      </c>
    </row>
    <row r="15" spans="1:31" s="278" customFormat="1" ht="17.100000000000001" customHeight="1">
      <c r="A15" s="841" t="s">
        <v>773</v>
      </c>
      <c r="B15" s="842"/>
      <c r="C15" s="784">
        <f t="shared" ref="C15:I15" si="0">SUM(C17:C39)</f>
        <v>1062012</v>
      </c>
      <c r="D15" s="784">
        <f t="shared" si="0"/>
        <v>1170762</v>
      </c>
      <c r="E15" s="784">
        <f t="shared" si="0"/>
        <v>689705</v>
      </c>
      <c r="F15" s="771">
        <f t="shared" si="0"/>
        <v>235660</v>
      </c>
      <c r="G15" s="771">
        <f t="shared" si="0"/>
        <v>417699</v>
      </c>
      <c r="H15" s="771">
        <f t="shared" si="0"/>
        <v>26063</v>
      </c>
      <c r="I15" s="771">
        <f t="shared" si="0"/>
        <v>37295</v>
      </c>
      <c r="J15" s="772">
        <f>D15/C15*100</f>
        <v>110.23999728816622</v>
      </c>
    </row>
    <row r="16" spans="1:31" s="422" customFormat="1" ht="9.75" customHeight="1">
      <c r="A16" s="364"/>
      <c r="B16" s="439"/>
      <c r="C16" s="783"/>
      <c r="D16" s="783"/>
      <c r="E16" s="783"/>
      <c r="F16" s="773"/>
      <c r="G16" s="769"/>
      <c r="H16" s="769"/>
      <c r="I16" s="769"/>
      <c r="J16" s="772"/>
    </row>
    <row r="17" spans="1:28" s="422" customFormat="1" ht="15.75" customHeight="1">
      <c r="A17" s="391" t="s">
        <v>10</v>
      </c>
      <c r="B17" s="440" t="s">
        <v>11</v>
      </c>
      <c r="C17" s="785">
        <v>202686</v>
      </c>
      <c r="D17" s="787">
        <v>221033</v>
      </c>
      <c r="E17" s="788">
        <v>93504</v>
      </c>
      <c r="F17" s="774">
        <v>51789</v>
      </c>
      <c r="G17" s="775">
        <v>110729</v>
      </c>
      <c r="H17" s="776">
        <v>5809</v>
      </c>
      <c r="I17" s="777">
        <v>10991</v>
      </c>
      <c r="J17" s="770">
        <f t="shared" ref="J17:J39" si="1">D17/C17*100</f>
        <v>109.05193254590846</v>
      </c>
    </row>
    <row r="18" spans="1:28" s="422" customFormat="1" ht="15.75" customHeight="1">
      <c r="A18" s="391" t="s">
        <v>12</v>
      </c>
      <c r="B18" s="440" t="s">
        <v>13</v>
      </c>
      <c r="C18" s="785">
        <v>101617</v>
      </c>
      <c r="D18" s="787">
        <v>116641</v>
      </c>
      <c r="E18" s="788">
        <v>70373</v>
      </c>
      <c r="F18" s="774">
        <v>27146</v>
      </c>
      <c r="G18" s="775">
        <v>38486</v>
      </c>
      <c r="H18" s="776">
        <v>2135</v>
      </c>
      <c r="I18" s="777">
        <v>5647</v>
      </c>
      <c r="J18" s="770">
        <f t="shared" si="1"/>
        <v>114.78492771878722</v>
      </c>
    </row>
    <row r="19" spans="1:28" s="422" customFormat="1" ht="15.75" customHeight="1">
      <c r="A19" s="391" t="s">
        <v>14</v>
      </c>
      <c r="B19" s="440" t="s">
        <v>15</v>
      </c>
      <c r="C19" s="785">
        <v>49267</v>
      </c>
      <c r="D19" s="787">
        <v>55322</v>
      </c>
      <c r="E19" s="788">
        <v>34375</v>
      </c>
      <c r="F19" s="774">
        <v>6657</v>
      </c>
      <c r="G19" s="775">
        <v>19355</v>
      </c>
      <c r="H19" s="776">
        <v>890</v>
      </c>
      <c r="I19" s="777">
        <v>702</v>
      </c>
      <c r="J19" s="770">
        <f t="shared" si="1"/>
        <v>112.29017395010858</v>
      </c>
    </row>
    <row r="20" spans="1:28" s="422" customFormat="1" ht="15.75" customHeight="1">
      <c r="A20" s="391" t="s">
        <v>16</v>
      </c>
      <c r="B20" s="440" t="s">
        <v>17</v>
      </c>
      <c r="C20" s="785">
        <v>65673</v>
      </c>
      <c r="D20" s="787">
        <v>69451</v>
      </c>
      <c r="E20" s="788">
        <v>40327</v>
      </c>
      <c r="F20" s="774">
        <v>11644</v>
      </c>
      <c r="G20" s="775">
        <v>26878</v>
      </c>
      <c r="H20" s="776">
        <v>1766</v>
      </c>
      <c r="I20" s="777">
        <v>480</v>
      </c>
      <c r="J20" s="770">
        <f t="shared" si="1"/>
        <v>105.75274465914455</v>
      </c>
    </row>
    <row r="21" spans="1:28" s="422" customFormat="1" ht="15.75" customHeight="1">
      <c r="A21" s="391" t="s">
        <v>18</v>
      </c>
      <c r="B21" s="440" t="s">
        <v>19</v>
      </c>
      <c r="C21" s="785">
        <v>155068</v>
      </c>
      <c r="D21" s="787">
        <v>174273</v>
      </c>
      <c r="E21" s="788">
        <v>75815</v>
      </c>
      <c r="F21" s="774">
        <v>53151</v>
      </c>
      <c r="G21" s="775">
        <v>88152</v>
      </c>
      <c r="H21" s="776">
        <v>4117</v>
      </c>
      <c r="I21" s="777">
        <v>6189</v>
      </c>
      <c r="J21" s="770">
        <f t="shared" si="1"/>
        <v>112.38488920989502</v>
      </c>
      <c r="Y21" s="327"/>
      <c r="AA21" s="364"/>
      <c r="AB21" s="364"/>
    </row>
    <row r="22" spans="1:28" s="422" customFormat="1" ht="15.75" customHeight="1">
      <c r="A22" s="391" t="s">
        <v>20</v>
      </c>
      <c r="B22" s="440" t="s">
        <v>21</v>
      </c>
      <c r="C22" s="785">
        <v>41895</v>
      </c>
      <c r="D22" s="787">
        <v>45850</v>
      </c>
      <c r="E22" s="788">
        <v>28593</v>
      </c>
      <c r="F22" s="774">
        <v>6553</v>
      </c>
      <c r="G22" s="775">
        <v>14363</v>
      </c>
      <c r="H22" s="776">
        <v>2175</v>
      </c>
      <c r="I22" s="777">
        <v>719</v>
      </c>
      <c r="J22" s="770">
        <f t="shared" si="1"/>
        <v>109.44026733500418</v>
      </c>
      <c r="Y22" s="327"/>
      <c r="AA22" s="364"/>
      <c r="AB22" s="364"/>
    </row>
    <row r="23" spans="1:28" s="422" customFormat="1" ht="15.75" customHeight="1">
      <c r="A23" s="391" t="s">
        <v>22</v>
      </c>
      <c r="B23" s="440" t="s">
        <v>23</v>
      </c>
      <c r="C23" s="785">
        <v>38125</v>
      </c>
      <c r="D23" s="787">
        <v>41742</v>
      </c>
      <c r="E23" s="788">
        <v>27883</v>
      </c>
      <c r="F23" s="774">
        <v>2900</v>
      </c>
      <c r="G23" s="775">
        <v>11016</v>
      </c>
      <c r="H23" s="776">
        <v>959</v>
      </c>
      <c r="I23" s="777">
        <v>1884</v>
      </c>
      <c r="J23" s="770">
        <f t="shared" si="1"/>
        <v>109.48721311475408</v>
      </c>
      <c r="Y23" s="327"/>
      <c r="AA23" s="364"/>
      <c r="AB23" s="364"/>
    </row>
    <row r="24" spans="1:28" s="422" customFormat="1" ht="15.75" customHeight="1">
      <c r="A24" s="391" t="s">
        <v>24</v>
      </c>
      <c r="B24" s="440" t="s">
        <v>25</v>
      </c>
      <c r="C24" s="785">
        <v>41388</v>
      </c>
      <c r="D24" s="787">
        <v>46364</v>
      </c>
      <c r="E24" s="788">
        <v>34948</v>
      </c>
      <c r="F24" s="774">
        <v>5025</v>
      </c>
      <c r="G24" s="775">
        <v>9719</v>
      </c>
      <c r="H24" s="776">
        <v>600</v>
      </c>
      <c r="I24" s="777">
        <v>1097</v>
      </c>
      <c r="J24" s="770">
        <f t="shared" si="1"/>
        <v>112.02280854353918</v>
      </c>
      <c r="Y24" s="327"/>
      <c r="AA24" s="364"/>
      <c r="AB24" s="364"/>
    </row>
    <row r="25" spans="1:28" s="422" customFormat="1" ht="15.75" customHeight="1">
      <c r="A25" s="391" t="s">
        <v>26</v>
      </c>
      <c r="B25" s="440" t="s">
        <v>27</v>
      </c>
      <c r="C25" s="785">
        <v>28828</v>
      </c>
      <c r="D25" s="787">
        <v>31533</v>
      </c>
      <c r="E25" s="788">
        <v>23234</v>
      </c>
      <c r="F25" s="774">
        <v>3869</v>
      </c>
      <c r="G25" s="775">
        <v>5995</v>
      </c>
      <c r="H25" s="776">
        <v>1518</v>
      </c>
      <c r="I25" s="777">
        <v>786</v>
      </c>
      <c r="J25" s="770">
        <f t="shared" si="1"/>
        <v>109.3832385181074</v>
      </c>
      <c r="Y25" s="327"/>
      <c r="AA25" s="364"/>
      <c r="AB25" s="364"/>
    </row>
    <row r="26" spans="1:28" s="422" customFormat="1" ht="15.75" customHeight="1">
      <c r="A26" s="391" t="s">
        <v>28</v>
      </c>
      <c r="B26" s="440" t="s">
        <v>29</v>
      </c>
      <c r="C26" s="785">
        <v>106976</v>
      </c>
      <c r="D26" s="787">
        <v>120222</v>
      </c>
      <c r="E26" s="788">
        <v>63539</v>
      </c>
      <c r="F26" s="774">
        <v>44652</v>
      </c>
      <c r="G26" s="775">
        <v>53775</v>
      </c>
      <c r="H26" s="776">
        <v>737</v>
      </c>
      <c r="I26" s="777">
        <v>2171</v>
      </c>
      <c r="J26" s="770">
        <f t="shared" si="1"/>
        <v>112.38221657194136</v>
      </c>
      <c r="Y26" s="327"/>
      <c r="AA26" s="364"/>
      <c r="AB26" s="364"/>
    </row>
    <row r="27" spans="1:28" s="422" customFormat="1" ht="15.75" customHeight="1">
      <c r="A27" s="391" t="s">
        <v>30</v>
      </c>
      <c r="B27" s="440" t="s">
        <v>31</v>
      </c>
      <c r="C27" s="785">
        <v>9296</v>
      </c>
      <c r="D27" s="787">
        <v>10367</v>
      </c>
      <c r="E27" s="788">
        <v>9704</v>
      </c>
      <c r="F27" s="774">
        <v>63</v>
      </c>
      <c r="G27" s="775">
        <v>187</v>
      </c>
      <c r="H27" s="776">
        <v>176</v>
      </c>
      <c r="I27" s="777">
        <v>300</v>
      </c>
      <c r="J27" s="770">
        <f t="shared" si="1"/>
        <v>111.52108433734939</v>
      </c>
      <c r="Y27" s="327"/>
      <c r="AA27" s="364"/>
      <c r="AB27" s="364"/>
    </row>
    <row r="28" spans="1:28" s="422" customFormat="1" ht="15.95" customHeight="1">
      <c r="A28" s="391" t="s">
        <v>32</v>
      </c>
      <c r="B28" s="440" t="s">
        <v>33</v>
      </c>
      <c r="C28" s="785">
        <v>25662</v>
      </c>
      <c r="D28" s="787">
        <v>26449</v>
      </c>
      <c r="E28" s="788">
        <v>23810</v>
      </c>
      <c r="F28" s="774">
        <v>225</v>
      </c>
      <c r="G28" s="775">
        <v>1873</v>
      </c>
      <c r="H28" s="776">
        <v>256</v>
      </c>
      <c r="I28" s="777">
        <v>510</v>
      </c>
      <c r="J28" s="770">
        <f t="shared" si="1"/>
        <v>103.0667913646637</v>
      </c>
      <c r="Y28" s="327"/>
      <c r="AA28" s="364"/>
      <c r="AB28" s="364"/>
    </row>
    <row r="29" spans="1:28" s="422" customFormat="1" ht="15.95" customHeight="1">
      <c r="A29" s="391" t="s">
        <v>34</v>
      </c>
      <c r="B29" s="440" t="s">
        <v>35</v>
      </c>
      <c r="C29" s="785">
        <v>11293</v>
      </c>
      <c r="D29" s="787">
        <v>12267</v>
      </c>
      <c r="E29" s="788">
        <v>10901</v>
      </c>
      <c r="F29" s="774">
        <v>41</v>
      </c>
      <c r="G29" s="775">
        <v>688</v>
      </c>
      <c r="H29" s="776">
        <v>150</v>
      </c>
      <c r="I29" s="777">
        <v>528</v>
      </c>
      <c r="J29" s="770">
        <f t="shared" si="1"/>
        <v>108.62481183033739</v>
      </c>
      <c r="Y29" s="327"/>
      <c r="AA29" s="364"/>
      <c r="AB29" s="364"/>
    </row>
    <row r="30" spans="1:28" s="422" customFormat="1" ht="15.95" customHeight="1">
      <c r="A30" s="391" t="s">
        <v>36</v>
      </c>
      <c r="B30" s="440" t="s">
        <v>37</v>
      </c>
      <c r="C30" s="785">
        <v>7746</v>
      </c>
      <c r="D30" s="787">
        <v>8466</v>
      </c>
      <c r="E30" s="788">
        <v>7597</v>
      </c>
      <c r="F30" s="774">
        <v>374</v>
      </c>
      <c r="G30" s="775">
        <v>325</v>
      </c>
      <c r="H30" s="776">
        <v>206</v>
      </c>
      <c r="I30" s="777">
        <v>338</v>
      </c>
      <c r="J30" s="770">
        <f t="shared" si="1"/>
        <v>109.29512006196747</v>
      </c>
      <c r="Y30" s="327"/>
      <c r="AA30" s="364"/>
      <c r="AB30" s="364"/>
    </row>
    <row r="31" spans="1:28" s="422" customFormat="1" ht="15.95" customHeight="1">
      <c r="A31" s="391" t="s">
        <v>38</v>
      </c>
      <c r="B31" s="440" t="s">
        <v>39</v>
      </c>
      <c r="C31" s="785">
        <v>20076</v>
      </c>
      <c r="D31" s="787">
        <v>18677</v>
      </c>
      <c r="E31" s="788">
        <v>16367</v>
      </c>
      <c r="F31" s="774">
        <v>1429</v>
      </c>
      <c r="G31" s="775">
        <v>945</v>
      </c>
      <c r="H31" s="776">
        <v>834</v>
      </c>
      <c r="I31" s="777">
        <v>531</v>
      </c>
      <c r="J31" s="770">
        <f t="shared" si="1"/>
        <v>93.031480374576617</v>
      </c>
      <c r="Y31" s="327"/>
      <c r="AA31" s="364"/>
      <c r="AB31" s="364"/>
    </row>
    <row r="32" spans="1:28" s="422" customFormat="1" ht="15.95" customHeight="1">
      <c r="A32" s="391" t="s">
        <v>40</v>
      </c>
      <c r="B32" s="440" t="s">
        <v>41</v>
      </c>
      <c r="C32" s="785">
        <v>20830</v>
      </c>
      <c r="D32" s="787">
        <v>20921</v>
      </c>
      <c r="E32" s="788">
        <v>18724</v>
      </c>
      <c r="F32" s="774">
        <v>234</v>
      </c>
      <c r="G32" s="775">
        <v>1524</v>
      </c>
      <c r="H32" s="776">
        <v>260</v>
      </c>
      <c r="I32" s="777">
        <v>413</v>
      </c>
      <c r="J32" s="770">
        <f t="shared" si="1"/>
        <v>100.43686989918388</v>
      </c>
      <c r="Y32" s="327"/>
      <c r="AA32" s="364"/>
      <c r="AB32" s="364"/>
    </row>
    <row r="33" spans="1:28" s="422" customFormat="1" ht="15.95" customHeight="1">
      <c r="A33" s="391" t="s">
        <v>42</v>
      </c>
      <c r="B33" s="440" t="s">
        <v>43</v>
      </c>
      <c r="C33" s="785">
        <v>13424</v>
      </c>
      <c r="D33" s="787">
        <v>15948</v>
      </c>
      <c r="E33" s="788">
        <v>11745</v>
      </c>
      <c r="F33" s="774">
        <v>1105</v>
      </c>
      <c r="G33" s="775">
        <v>3656</v>
      </c>
      <c r="H33" s="776">
        <v>153</v>
      </c>
      <c r="I33" s="777">
        <v>394</v>
      </c>
      <c r="J33" s="770">
        <f t="shared" si="1"/>
        <v>118.80214541120382</v>
      </c>
      <c r="Y33" s="327"/>
      <c r="AA33" s="364"/>
      <c r="AB33" s="364"/>
    </row>
    <row r="34" spans="1:28" s="422" customFormat="1" ht="15.95" customHeight="1">
      <c r="A34" s="391" t="s">
        <v>44</v>
      </c>
      <c r="B34" s="440" t="s">
        <v>45</v>
      </c>
      <c r="C34" s="785">
        <v>15815</v>
      </c>
      <c r="D34" s="787">
        <v>16629</v>
      </c>
      <c r="E34" s="788">
        <v>15008</v>
      </c>
      <c r="F34" s="774">
        <v>1382</v>
      </c>
      <c r="G34" s="775">
        <v>1151</v>
      </c>
      <c r="H34" s="776">
        <v>224</v>
      </c>
      <c r="I34" s="777">
        <v>246</v>
      </c>
      <c r="J34" s="770">
        <f t="shared" si="1"/>
        <v>105.1470123300664</v>
      </c>
      <c r="Y34" s="327"/>
      <c r="AA34" s="364"/>
      <c r="AB34" s="364"/>
    </row>
    <row r="35" spans="1:28" s="422" customFormat="1" ht="15.95" customHeight="1">
      <c r="A35" s="391" t="s">
        <v>46</v>
      </c>
      <c r="B35" s="440" t="s">
        <v>47</v>
      </c>
      <c r="C35" s="785">
        <v>45020</v>
      </c>
      <c r="D35" s="787">
        <v>52217</v>
      </c>
      <c r="E35" s="788">
        <v>29733</v>
      </c>
      <c r="F35" s="774">
        <v>14973</v>
      </c>
      <c r="G35" s="775">
        <v>20233</v>
      </c>
      <c r="H35" s="776">
        <v>223</v>
      </c>
      <c r="I35" s="777">
        <v>2028</v>
      </c>
      <c r="J35" s="770">
        <f t="shared" si="1"/>
        <v>115.98622834295868</v>
      </c>
    </row>
    <row r="36" spans="1:28" s="422" customFormat="1" ht="15.95" customHeight="1">
      <c r="A36" s="391" t="s">
        <v>48</v>
      </c>
      <c r="B36" s="440" t="s">
        <v>49</v>
      </c>
      <c r="C36" s="785">
        <v>19224</v>
      </c>
      <c r="D36" s="787">
        <v>22129</v>
      </c>
      <c r="E36" s="788">
        <v>18767</v>
      </c>
      <c r="F36" s="774">
        <v>329</v>
      </c>
      <c r="G36" s="775">
        <v>2637</v>
      </c>
      <c r="H36" s="776">
        <v>502</v>
      </c>
      <c r="I36" s="777">
        <v>223</v>
      </c>
      <c r="J36" s="770">
        <f t="shared" si="1"/>
        <v>115.11131918435289</v>
      </c>
    </row>
    <row r="37" spans="1:28" s="422" customFormat="1" ht="15.95" customHeight="1">
      <c r="A37" s="391" t="s">
        <v>50</v>
      </c>
      <c r="B37" s="440" t="s">
        <v>51</v>
      </c>
      <c r="C37" s="785">
        <v>16011</v>
      </c>
      <c r="D37" s="787">
        <v>16412</v>
      </c>
      <c r="E37" s="788">
        <v>13799</v>
      </c>
      <c r="F37" s="774">
        <v>540</v>
      </c>
      <c r="G37" s="775">
        <v>1753</v>
      </c>
      <c r="H37" s="776">
        <v>590</v>
      </c>
      <c r="I37" s="777">
        <v>270</v>
      </c>
      <c r="J37" s="770">
        <f t="shared" si="1"/>
        <v>102.50452813690588</v>
      </c>
    </row>
    <row r="38" spans="1:28" s="422" customFormat="1" ht="15.95" customHeight="1">
      <c r="A38" s="391" t="s">
        <v>52</v>
      </c>
      <c r="B38" s="440" t="s">
        <v>53</v>
      </c>
      <c r="C38" s="785">
        <v>20617</v>
      </c>
      <c r="D38" s="787">
        <v>24174</v>
      </c>
      <c r="E38" s="788">
        <v>17623</v>
      </c>
      <c r="F38" s="774">
        <v>1345</v>
      </c>
      <c r="G38" s="775">
        <v>4149</v>
      </c>
      <c r="H38" s="776">
        <v>1624</v>
      </c>
      <c r="I38" s="777">
        <v>778</v>
      </c>
      <c r="J38" s="770">
        <f t="shared" si="1"/>
        <v>117.25275258281999</v>
      </c>
    </row>
    <row r="39" spans="1:28" s="422" customFormat="1" ht="15.95" customHeight="1" thickBot="1">
      <c r="A39" s="441" t="s">
        <v>54</v>
      </c>
      <c r="B39" s="442" t="s">
        <v>55</v>
      </c>
      <c r="C39" s="786">
        <v>5475</v>
      </c>
      <c r="D39" s="789">
        <v>3675</v>
      </c>
      <c r="E39" s="790">
        <v>3336</v>
      </c>
      <c r="F39" s="778">
        <v>234</v>
      </c>
      <c r="G39" s="779">
        <v>110</v>
      </c>
      <c r="H39" s="780">
        <v>159</v>
      </c>
      <c r="I39" s="781">
        <v>70</v>
      </c>
      <c r="J39" s="782">
        <f t="shared" si="1"/>
        <v>67.123287671232873</v>
      </c>
    </row>
    <row r="40" spans="1:28" s="443" customFormat="1" ht="9.9499999999999993" customHeight="1">
      <c r="A40" s="372" t="s">
        <v>714</v>
      </c>
      <c r="B40" s="372"/>
      <c r="C40" s="447"/>
      <c r="D40" s="447"/>
      <c r="E40" s="373"/>
      <c r="F40" s="373"/>
      <c r="G40" s="372"/>
      <c r="H40" s="372"/>
      <c r="I40" s="372"/>
      <c r="J40" s="448" t="s">
        <v>738</v>
      </c>
    </row>
    <row r="41" spans="1:28" s="443" customFormat="1" ht="9.9499999999999993" customHeight="1">
      <c r="A41" s="372" t="s">
        <v>715</v>
      </c>
      <c r="B41" s="372"/>
      <c r="C41" s="447"/>
      <c r="D41" s="447"/>
      <c r="E41" s="373"/>
      <c r="F41" s="373"/>
      <c r="G41" s="372"/>
      <c r="H41" s="372"/>
      <c r="I41" s="372"/>
      <c r="J41" s="448"/>
    </row>
    <row r="42" spans="1:28" s="443" customFormat="1" ht="9.9499999999999993" customHeight="1">
      <c r="A42" s="449" t="s">
        <v>716</v>
      </c>
      <c r="B42" s="372"/>
      <c r="C42" s="447"/>
      <c r="D42" s="447"/>
      <c r="E42" s="373"/>
      <c r="F42" s="373"/>
      <c r="G42" s="372"/>
      <c r="H42" s="372"/>
      <c r="I42" s="372"/>
      <c r="J42" s="450"/>
    </row>
    <row r="43" spans="1:28" s="443" customFormat="1" ht="9.9499999999999993" customHeight="1">
      <c r="A43" s="449" t="s">
        <v>717</v>
      </c>
      <c r="B43" s="372"/>
      <c r="C43" s="447"/>
      <c r="D43" s="447"/>
      <c r="E43" s="373"/>
      <c r="F43" s="373"/>
      <c r="G43" s="372"/>
      <c r="H43" s="372"/>
      <c r="I43" s="372"/>
      <c r="J43" s="450"/>
    </row>
    <row r="44" spans="1:28" s="443" customFormat="1" ht="9.9499999999999993" customHeight="1">
      <c r="A44" s="449" t="s">
        <v>718</v>
      </c>
      <c r="B44" s="372"/>
      <c r="C44" s="447"/>
      <c r="D44" s="447"/>
      <c r="E44" s="373"/>
      <c r="F44" s="373"/>
      <c r="G44" s="372"/>
      <c r="H44" s="372"/>
      <c r="I44" s="372"/>
      <c r="J44" s="450"/>
    </row>
    <row r="45" spans="1:28" s="443" customFormat="1" ht="9.9499999999999993" customHeight="1">
      <c r="A45" s="451" t="s">
        <v>61</v>
      </c>
      <c r="B45" s="451"/>
      <c r="C45" s="452"/>
      <c r="D45" s="452"/>
      <c r="E45" s="453"/>
      <c r="F45" s="451"/>
      <c r="G45" s="451"/>
      <c r="H45" s="451"/>
      <c r="I45" s="451"/>
      <c r="J45" s="454"/>
    </row>
    <row r="46" spans="1:28" s="422" customFormat="1" ht="15.75" customHeight="1">
      <c r="A46" s="284"/>
      <c r="B46" s="284"/>
      <c r="C46" s="284"/>
      <c r="D46" s="284"/>
      <c r="J46" s="444"/>
    </row>
    <row r="47" spans="1:28" s="422" customFormat="1" ht="11.25">
      <c r="A47" s="284"/>
      <c r="B47" s="284"/>
      <c r="C47" s="284"/>
      <c r="D47" s="284"/>
      <c r="J47" s="444"/>
    </row>
    <row r="48" spans="1:28" s="422" customFormat="1" ht="11.25">
      <c r="A48" s="284"/>
      <c r="B48" s="284"/>
      <c r="C48" s="284"/>
      <c r="D48" s="284"/>
      <c r="J48" s="444"/>
    </row>
    <row r="49" spans="1:10" s="422" customFormat="1" ht="11.25">
      <c r="A49" s="284"/>
      <c r="B49" s="284"/>
      <c r="C49" s="284"/>
      <c r="D49" s="284"/>
      <c r="J49" s="444"/>
    </row>
    <row r="50" spans="1:10" s="422" customFormat="1" ht="13.5">
      <c r="A50" s="284"/>
      <c r="B50" s="284"/>
      <c r="C50" s="284"/>
      <c r="D50" s="284"/>
      <c r="J50" s="445"/>
    </row>
    <row r="51" spans="1:10" s="422" customFormat="1" ht="11.25">
      <c r="A51" s="284"/>
      <c r="B51" s="284"/>
      <c r="C51" s="284"/>
      <c r="D51" s="284"/>
      <c r="J51" s="444"/>
    </row>
    <row r="52" spans="1:10" s="422" customFormat="1" ht="11.25">
      <c r="A52" s="284"/>
      <c r="B52" s="284"/>
      <c r="C52" s="284"/>
      <c r="D52" s="284"/>
      <c r="J52" s="444"/>
    </row>
    <row r="53" spans="1:10" s="422" customFormat="1" ht="11.25">
      <c r="A53" s="284"/>
      <c r="B53" s="284"/>
      <c r="C53" s="284"/>
      <c r="D53" s="284"/>
      <c r="J53" s="444"/>
    </row>
    <row r="54" spans="1:10" s="422" customFormat="1" ht="11.25">
      <c r="A54" s="284"/>
      <c r="B54" s="284"/>
      <c r="C54" s="284"/>
      <c r="D54" s="284"/>
      <c r="J54" s="444"/>
    </row>
    <row r="55" spans="1:10" s="422" customFormat="1" ht="11.25">
      <c r="A55" s="284"/>
      <c r="B55" s="284"/>
      <c r="C55" s="284"/>
      <c r="D55" s="284"/>
      <c r="J55" s="444"/>
    </row>
    <row r="56" spans="1:10" s="422" customFormat="1" ht="11.25">
      <c r="A56" s="284"/>
      <c r="B56" s="284"/>
      <c r="C56" s="284"/>
      <c r="D56" s="284"/>
      <c r="J56" s="444"/>
    </row>
    <row r="57" spans="1:10" s="422" customFormat="1" ht="11.25">
      <c r="A57" s="284"/>
      <c r="B57" s="284"/>
      <c r="C57" s="284"/>
      <c r="D57" s="284"/>
      <c r="J57" s="444"/>
    </row>
    <row r="58" spans="1:10" s="422" customFormat="1" ht="11.25">
      <c r="A58" s="284"/>
      <c r="B58" s="284"/>
      <c r="C58" s="284"/>
      <c r="D58" s="284"/>
      <c r="J58" s="444"/>
    </row>
    <row r="59" spans="1:10" s="422" customFormat="1" ht="11.25">
      <c r="A59" s="284"/>
      <c r="B59" s="284"/>
      <c r="C59" s="284"/>
      <c r="D59" s="284"/>
      <c r="J59" s="444"/>
    </row>
    <row r="60" spans="1:10" s="422" customFormat="1" ht="11.25">
      <c r="A60" s="284"/>
      <c r="B60" s="284"/>
      <c r="C60" s="284"/>
      <c r="D60" s="284"/>
      <c r="J60" s="444"/>
    </row>
    <row r="61" spans="1:10" s="422" customFormat="1" ht="11.25">
      <c r="A61" s="284"/>
      <c r="B61" s="284"/>
      <c r="C61" s="284"/>
      <c r="D61" s="284"/>
      <c r="J61" s="444"/>
    </row>
    <row r="62" spans="1:10" s="422" customFormat="1" ht="11.25">
      <c r="A62" s="284"/>
      <c r="B62" s="284"/>
      <c r="C62" s="284"/>
      <c r="D62" s="284"/>
      <c r="J62" s="444"/>
    </row>
    <row r="63" spans="1:10" s="422" customFormat="1" ht="11.25">
      <c r="A63" s="284"/>
      <c r="B63" s="284"/>
      <c r="C63" s="284"/>
      <c r="D63" s="284"/>
      <c r="J63" s="444"/>
    </row>
    <row r="64" spans="1:10" s="422" customFormat="1" ht="11.25">
      <c r="A64" s="284"/>
      <c r="B64" s="284"/>
      <c r="C64" s="284"/>
      <c r="D64" s="284"/>
      <c r="J64" s="444"/>
    </row>
    <row r="65" spans="1:10" s="422" customFormat="1" ht="11.25">
      <c r="A65" s="284"/>
      <c r="B65" s="284"/>
      <c r="C65" s="284"/>
      <c r="D65" s="284"/>
      <c r="J65" s="444"/>
    </row>
    <row r="66" spans="1:10" s="422" customFormat="1" ht="11.25">
      <c r="A66" s="284"/>
      <c r="B66" s="284"/>
      <c r="C66" s="284"/>
      <c r="D66" s="284"/>
      <c r="J66" s="444"/>
    </row>
    <row r="67" spans="1:10" s="422" customFormat="1" ht="11.25">
      <c r="A67" s="284"/>
      <c r="B67" s="284"/>
      <c r="C67" s="284"/>
      <c r="D67" s="284"/>
      <c r="J67" s="444"/>
    </row>
    <row r="68" spans="1:10" s="422" customFormat="1" ht="11.25">
      <c r="A68" s="284"/>
      <c r="B68" s="284"/>
      <c r="C68" s="284"/>
      <c r="D68" s="284"/>
      <c r="J68" s="444"/>
    </row>
    <row r="69" spans="1:10" s="422" customFormat="1" ht="11.25">
      <c r="A69" s="284"/>
      <c r="B69" s="284"/>
      <c r="C69" s="284"/>
      <c r="D69" s="284"/>
      <c r="J69" s="444"/>
    </row>
    <row r="70" spans="1:10" s="422" customFormat="1" ht="11.25">
      <c r="A70" s="284"/>
      <c r="B70" s="284"/>
      <c r="C70" s="284"/>
      <c r="D70" s="284"/>
      <c r="J70" s="444"/>
    </row>
    <row r="71" spans="1:10" s="422" customFormat="1" ht="11.25">
      <c r="A71" s="284"/>
      <c r="B71" s="284"/>
      <c r="C71" s="284"/>
      <c r="D71" s="284"/>
      <c r="J71" s="444"/>
    </row>
    <row r="72" spans="1:10" s="422" customFormat="1" ht="11.25">
      <c r="A72" s="284"/>
      <c r="B72" s="284"/>
      <c r="C72" s="284"/>
      <c r="D72" s="284"/>
      <c r="J72" s="444"/>
    </row>
    <row r="73" spans="1:10" s="422" customFormat="1" ht="11.25">
      <c r="A73" s="284"/>
      <c r="B73" s="284"/>
      <c r="C73" s="284"/>
      <c r="D73" s="284"/>
      <c r="J73" s="444"/>
    </row>
    <row r="74" spans="1:10" s="422" customFormat="1" ht="11.25">
      <c r="A74" s="284"/>
      <c r="B74" s="284"/>
      <c r="C74" s="284"/>
      <c r="D74" s="284"/>
      <c r="J74" s="444"/>
    </row>
    <row r="75" spans="1:10" s="422" customFormat="1" ht="11.25">
      <c r="A75" s="284"/>
      <c r="B75" s="284"/>
      <c r="C75" s="284"/>
      <c r="D75" s="284"/>
      <c r="J75" s="444"/>
    </row>
    <row r="76" spans="1:10" s="422" customFormat="1" ht="11.25">
      <c r="A76" s="284"/>
      <c r="B76" s="284"/>
      <c r="C76" s="284"/>
      <c r="D76" s="284"/>
      <c r="J76" s="444"/>
    </row>
    <row r="77" spans="1:10" s="422" customFormat="1" ht="11.25">
      <c r="A77" s="284"/>
      <c r="B77" s="284"/>
      <c r="C77" s="284"/>
      <c r="D77" s="284"/>
      <c r="J77" s="444"/>
    </row>
    <row r="78" spans="1:10" s="422" customFormat="1" ht="11.25">
      <c r="A78" s="284"/>
      <c r="B78" s="284"/>
      <c r="C78" s="284"/>
      <c r="D78" s="284"/>
      <c r="J78" s="444"/>
    </row>
    <row r="79" spans="1:10" s="422" customFormat="1" ht="11.25">
      <c r="A79" s="284"/>
      <c r="B79" s="284"/>
      <c r="C79" s="284"/>
      <c r="D79" s="284"/>
      <c r="J79" s="444"/>
    </row>
    <row r="80" spans="1:10" s="422" customFormat="1" ht="11.25">
      <c r="A80" s="284"/>
      <c r="B80" s="284"/>
      <c r="C80" s="284"/>
      <c r="D80" s="284"/>
      <c r="J80" s="444"/>
    </row>
    <row r="81" spans="1:10" s="422" customFormat="1" ht="11.25">
      <c r="A81" s="284"/>
      <c r="B81" s="284"/>
      <c r="C81" s="284"/>
      <c r="D81" s="284"/>
      <c r="J81" s="444"/>
    </row>
    <row r="82" spans="1:10" s="422" customFormat="1" ht="11.25">
      <c r="A82" s="284"/>
      <c r="B82" s="284"/>
      <c r="C82" s="284"/>
      <c r="D82" s="284"/>
      <c r="J82" s="444"/>
    </row>
    <row r="83" spans="1:10" s="422" customFormat="1" ht="11.25">
      <c r="A83" s="284"/>
      <c r="B83" s="284"/>
      <c r="C83" s="284"/>
      <c r="D83" s="284"/>
      <c r="J83" s="444"/>
    </row>
    <row r="84" spans="1:10" s="422" customFormat="1" ht="11.25">
      <c r="A84" s="284"/>
      <c r="B84" s="284"/>
      <c r="C84" s="284"/>
      <c r="D84" s="284"/>
      <c r="J84" s="444"/>
    </row>
    <row r="85" spans="1:10" s="422" customFormat="1" ht="11.25">
      <c r="A85" s="284"/>
      <c r="B85" s="284"/>
      <c r="C85" s="284"/>
      <c r="D85" s="284"/>
      <c r="J85" s="444"/>
    </row>
    <row r="86" spans="1:10" s="422" customFormat="1" ht="11.25">
      <c r="A86" s="284"/>
      <c r="B86" s="284"/>
      <c r="C86" s="284"/>
      <c r="D86" s="284"/>
      <c r="J86" s="444"/>
    </row>
    <row r="87" spans="1:10" s="422" customFormat="1" ht="11.25">
      <c r="A87" s="284"/>
      <c r="B87" s="284"/>
      <c r="C87" s="284"/>
      <c r="D87" s="284"/>
      <c r="J87" s="444"/>
    </row>
    <row r="88" spans="1:10" s="422" customFormat="1" ht="11.25">
      <c r="A88" s="284"/>
      <c r="B88" s="284"/>
      <c r="C88" s="284"/>
      <c r="D88" s="284"/>
      <c r="J88" s="444"/>
    </row>
    <row r="89" spans="1:10" s="422" customFormat="1" ht="11.25">
      <c r="A89" s="284"/>
      <c r="B89" s="284"/>
      <c r="C89" s="284"/>
      <c r="D89" s="284"/>
      <c r="J89" s="444"/>
    </row>
    <row r="90" spans="1:10" s="422" customFormat="1" ht="11.25">
      <c r="A90" s="284"/>
      <c r="B90" s="284"/>
      <c r="C90" s="284"/>
      <c r="D90" s="284"/>
      <c r="J90" s="444"/>
    </row>
    <row r="91" spans="1:10" s="422" customFormat="1" ht="11.25">
      <c r="A91" s="284"/>
      <c r="B91" s="284"/>
      <c r="C91" s="284"/>
      <c r="D91" s="284"/>
      <c r="J91" s="444"/>
    </row>
    <row r="92" spans="1:10" s="422" customFormat="1" ht="11.25">
      <c r="A92" s="284"/>
      <c r="B92" s="284"/>
      <c r="C92" s="284"/>
      <c r="D92" s="284"/>
      <c r="J92" s="444"/>
    </row>
    <row r="93" spans="1:10" s="422" customFormat="1" ht="11.25">
      <c r="A93" s="284"/>
      <c r="B93" s="284"/>
      <c r="C93" s="284"/>
      <c r="D93" s="284"/>
      <c r="J93" s="444"/>
    </row>
    <row r="94" spans="1:10" s="422" customFormat="1" ht="11.25">
      <c r="A94" s="284"/>
      <c r="B94" s="284"/>
      <c r="C94" s="284"/>
      <c r="D94" s="284"/>
      <c r="J94" s="444"/>
    </row>
    <row r="95" spans="1:10" s="422" customFormat="1" ht="11.25">
      <c r="A95" s="284"/>
      <c r="B95" s="284"/>
      <c r="C95" s="284"/>
      <c r="D95" s="284"/>
      <c r="J95" s="444"/>
    </row>
    <row r="96" spans="1:10" s="422" customFormat="1" ht="11.25">
      <c r="A96" s="284"/>
      <c r="B96" s="284"/>
      <c r="C96" s="284"/>
      <c r="D96" s="284"/>
      <c r="J96" s="444"/>
    </row>
    <row r="97" spans="1:10" s="422" customFormat="1" ht="11.25">
      <c r="A97" s="284"/>
      <c r="B97" s="284"/>
      <c r="C97" s="284"/>
      <c r="D97" s="284"/>
      <c r="J97" s="444"/>
    </row>
    <row r="98" spans="1:10" s="422" customFormat="1" ht="11.25">
      <c r="A98" s="284"/>
      <c r="B98" s="284"/>
      <c r="C98" s="284"/>
      <c r="D98" s="284"/>
      <c r="J98" s="444"/>
    </row>
    <row r="99" spans="1:10" s="422" customFormat="1" ht="11.25">
      <c r="A99" s="284"/>
      <c r="B99" s="284"/>
      <c r="C99" s="284"/>
      <c r="D99" s="284"/>
      <c r="J99" s="444"/>
    </row>
    <row r="100" spans="1:10" s="422" customFormat="1" ht="11.25">
      <c r="A100" s="284"/>
      <c r="B100" s="284"/>
      <c r="C100" s="284"/>
      <c r="D100" s="284"/>
      <c r="J100" s="444"/>
    </row>
    <row r="101" spans="1:10" s="422" customFormat="1" ht="11.25">
      <c r="A101" s="284"/>
      <c r="B101" s="284"/>
      <c r="C101" s="284"/>
      <c r="D101" s="284"/>
      <c r="J101" s="444"/>
    </row>
    <row r="102" spans="1:10" s="422" customFormat="1" ht="11.25">
      <c r="A102" s="284"/>
      <c r="B102" s="284"/>
      <c r="C102" s="284"/>
      <c r="D102" s="284"/>
      <c r="J102" s="444"/>
    </row>
    <row r="103" spans="1:10" s="422" customFormat="1" ht="11.25">
      <c r="A103" s="284"/>
      <c r="B103" s="284"/>
      <c r="C103" s="284"/>
      <c r="D103" s="284"/>
      <c r="J103" s="444"/>
    </row>
    <row r="104" spans="1:10" s="422" customFormat="1" ht="11.25">
      <c r="A104" s="284"/>
      <c r="B104" s="284"/>
      <c r="C104" s="284"/>
      <c r="D104" s="284"/>
      <c r="J104" s="444"/>
    </row>
    <row r="105" spans="1:10" s="422" customFormat="1" ht="11.25">
      <c r="A105" s="284"/>
      <c r="B105" s="284"/>
      <c r="C105" s="284"/>
      <c r="D105" s="284"/>
      <c r="J105" s="444"/>
    </row>
    <row r="106" spans="1:10" s="422" customFormat="1" ht="11.25">
      <c r="A106" s="284"/>
      <c r="B106" s="284"/>
      <c r="C106" s="284"/>
      <c r="D106" s="284"/>
      <c r="J106" s="444"/>
    </row>
  </sheetData>
  <sheetProtection selectLockedCells="1"/>
  <mergeCells count="17">
    <mergeCell ref="D6:I6"/>
    <mergeCell ref="J6:J10"/>
    <mergeCell ref="A3:J3"/>
    <mergeCell ref="A4:J4"/>
    <mergeCell ref="A6:B10"/>
    <mergeCell ref="D7:D10"/>
    <mergeCell ref="C6:C10"/>
    <mergeCell ref="E7:E10"/>
    <mergeCell ref="I7:I10"/>
    <mergeCell ref="A15:B15"/>
    <mergeCell ref="H7:H10"/>
    <mergeCell ref="G7:G10"/>
    <mergeCell ref="F8:F10"/>
    <mergeCell ref="A11:B11"/>
    <mergeCell ref="A12:B12"/>
    <mergeCell ref="A13:B13"/>
    <mergeCell ref="A14:B14"/>
  </mergeCells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view="pageBreakPreview" zoomScaleNormal="100" zoomScaleSheetLayoutView="100" workbookViewId="0">
      <selection activeCell="B11" sqref="B11"/>
    </sheetView>
  </sheetViews>
  <sheetFormatPr defaultColWidth="8.75" defaultRowHeight="13.5"/>
  <cols>
    <col min="1" max="1" width="13.625" style="250" customWidth="1"/>
    <col min="2" max="2" width="12.875" style="250" customWidth="1"/>
    <col min="3" max="5" width="14.125" style="250" customWidth="1"/>
    <col min="6" max="6" width="13.625" style="250" customWidth="1"/>
    <col min="7" max="11" width="11.375" style="250" customWidth="1"/>
    <col min="12" max="12" width="25.375" style="250" customWidth="1"/>
    <col min="13" max="16384" width="8.75" style="250"/>
  </cols>
  <sheetData>
    <row r="1" spans="1:32" s="204" customFormat="1" ht="14.1" customHeight="1">
      <c r="A1" s="198" t="s">
        <v>334</v>
      </c>
      <c r="B1" s="199"/>
      <c r="C1" s="200"/>
      <c r="D1" s="200"/>
      <c r="E1" s="200"/>
      <c r="F1" s="200"/>
      <c r="G1" s="201"/>
      <c r="H1" s="201"/>
      <c r="I1" s="201"/>
      <c r="J1" s="201"/>
      <c r="K1" s="201"/>
      <c r="L1" s="202" t="s">
        <v>815</v>
      </c>
      <c r="M1" s="201"/>
      <c r="N1" s="203"/>
    </row>
    <row r="2" spans="1:32" s="204" customFormat="1" ht="14.1" customHeight="1">
      <c r="A2" s="198"/>
      <c r="B2" s="199"/>
      <c r="C2" s="200"/>
      <c r="D2" s="200"/>
      <c r="E2" s="200"/>
      <c r="F2" s="200"/>
      <c r="G2" s="201"/>
      <c r="H2" s="201"/>
      <c r="I2" s="201"/>
      <c r="J2" s="201"/>
      <c r="K2" s="201"/>
      <c r="L2" s="201"/>
      <c r="M2" s="201"/>
      <c r="N2" s="203"/>
      <c r="O2" s="202"/>
    </row>
    <row r="3" spans="1:32" s="206" customFormat="1" ht="20.100000000000001" customHeight="1">
      <c r="A3" s="870" t="s">
        <v>2</v>
      </c>
      <c r="B3" s="870"/>
      <c r="C3" s="870"/>
      <c r="D3" s="870"/>
      <c r="E3" s="870"/>
      <c r="F3" s="870"/>
      <c r="G3" s="871" t="s">
        <v>302</v>
      </c>
      <c r="H3" s="871"/>
      <c r="I3" s="871"/>
      <c r="J3" s="871"/>
      <c r="K3" s="871"/>
      <c r="L3" s="871"/>
      <c r="M3" s="205"/>
      <c r="N3" s="205"/>
      <c r="O3" s="205"/>
    </row>
    <row r="4" spans="1:32" s="207" customFormat="1" ht="24" customHeight="1"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  <c r="M4" s="208"/>
      <c r="O4" s="208"/>
    </row>
    <row r="5" spans="1:32" s="210" customFormat="1" ht="18" customHeight="1" thickBot="1">
      <c r="A5" s="209" t="s">
        <v>101</v>
      </c>
      <c r="B5" s="209"/>
      <c r="G5" s="211"/>
      <c r="H5" s="211"/>
      <c r="I5" s="211"/>
      <c r="J5" s="211"/>
      <c r="K5" s="211"/>
      <c r="L5" s="212" t="s">
        <v>102</v>
      </c>
      <c r="M5" s="211"/>
      <c r="O5" s="212"/>
    </row>
    <row r="6" spans="1:32" s="210" customFormat="1" ht="15" customHeight="1">
      <c r="A6" s="887" t="s">
        <v>103</v>
      </c>
      <c r="B6" s="890" t="s">
        <v>444</v>
      </c>
      <c r="C6" s="875" t="s">
        <v>445</v>
      </c>
      <c r="D6" s="875" t="s">
        <v>117</v>
      </c>
      <c r="E6" s="875" t="s">
        <v>116</v>
      </c>
      <c r="F6" s="881" t="s">
        <v>115</v>
      </c>
      <c r="G6" s="884" t="s">
        <v>114</v>
      </c>
      <c r="H6" s="875" t="s">
        <v>113</v>
      </c>
      <c r="I6" s="875" t="s">
        <v>112</v>
      </c>
      <c r="J6" s="875" t="s">
        <v>111</v>
      </c>
      <c r="K6" s="878" t="s">
        <v>110</v>
      </c>
      <c r="L6" s="872" t="s">
        <v>104</v>
      </c>
      <c r="AD6" s="323"/>
      <c r="AE6" s="323"/>
      <c r="AF6" s="323"/>
    </row>
    <row r="7" spans="1:32" s="210" customFormat="1" ht="15" customHeight="1">
      <c r="A7" s="888"/>
      <c r="B7" s="891"/>
      <c r="C7" s="876"/>
      <c r="D7" s="876"/>
      <c r="E7" s="876"/>
      <c r="F7" s="882"/>
      <c r="G7" s="885"/>
      <c r="H7" s="876"/>
      <c r="I7" s="876"/>
      <c r="J7" s="876"/>
      <c r="K7" s="879"/>
      <c r="L7" s="873"/>
    </row>
    <row r="8" spans="1:32" s="210" customFormat="1" ht="15" customHeight="1">
      <c r="A8" s="889"/>
      <c r="B8" s="892"/>
      <c r="C8" s="877"/>
      <c r="D8" s="877"/>
      <c r="E8" s="877"/>
      <c r="F8" s="883"/>
      <c r="G8" s="886"/>
      <c r="H8" s="877"/>
      <c r="I8" s="877"/>
      <c r="J8" s="877"/>
      <c r="K8" s="880"/>
      <c r="L8" s="874"/>
    </row>
    <row r="9" spans="1:32" s="210" customFormat="1" ht="21.95" customHeight="1">
      <c r="A9" s="213" t="s">
        <v>99</v>
      </c>
      <c r="B9" s="214">
        <v>774628</v>
      </c>
      <c r="C9" s="215">
        <v>219817</v>
      </c>
      <c r="D9" s="215">
        <v>342600</v>
      </c>
      <c r="E9" s="215">
        <v>212211</v>
      </c>
      <c r="F9" s="216" t="s">
        <v>446</v>
      </c>
      <c r="G9" s="216" t="s">
        <v>447</v>
      </c>
      <c r="H9" s="216" t="s">
        <v>447</v>
      </c>
      <c r="I9" s="216" t="s">
        <v>447</v>
      </c>
      <c r="J9" s="216" t="s">
        <v>447</v>
      </c>
      <c r="K9" s="217" t="s">
        <v>447</v>
      </c>
      <c r="L9" s="213" t="s">
        <v>99</v>
      </c>
    </row>
    <row r="10" spans="1:32" s="210" customFormat="1" ht="21.95" customHeight="1">
      <c r="A10" s="213" t="s">
        <v>100</v>
      </c>
      <c r="B10" s="218">
        <v>815173</v>
      </c>
      <c r="C10" s="219">
        <v>181471</v>
      </c>
      <c r="D10" s="219">
        <v>313322</v>
      </c>
      <c r="E10" s="219">
        <v>308567</v>
      </c>
      <c r="F10" s="219">
        <v>11813</v>
      </c>
      <c r="G10" s="220" t="s">
        <v>447</v>
      </c>
      <c r="H10" s="220" t="s">
        <v>447</v>
      </c>
      <c r="I10" s="220" t="s">
        <v>447</v>
      </c>
      <c r="J10" s="220" t="s">
        <v>447</v>
      </c>
      <c r="K10" s="221" t="s">
        <v>447</v>
      </c>
      <c r="L10" s="213" t="s">
        <v>100</v>
      </c>
    </row>
    <row r="11" spans="1:32" s="224" customFormat="1" ht="21.95" customHeight="1">
      <c r="A11" s="222" t="s">
        <v>105</v>
      </c>
      <c r="B11" s="218">
        <v>858275</v>
      </c>
      <c r="C11" s="219">
        <v>159657</v>
      </c>
      <c r="D11" s="219">
        <v>292027</v>
      </c>
      <c r="E11" s="219">
        <v>297759</v>
      </c>
      <c r="F11" s="219">
        <v>23548</v>
      </c>
      <c r="G11" s="219">
        <v>14455</v>
      </c>
      <c r="H11" s="219">
        <v>21696</v>
      </c>
      <c r="I11" s="219">
        <v>21205</v>
      </c>
      <c r="J11" s="219">
        <v>16906</v>
      </c>
      <c r="K11" s="223">
        <v>11022</v>
      </c>
      <c r="L11" s="222" t="s">
        <v>105</v>
      </c>
    </row>
    <row r="12" spans="1:32" s="210" customFormat="1" ht="10.7" customHeight="1">
      <c r="A12" s="213"/>
      <c r="B12" s="225"/>
      <c r="C12" s="226"/>
      <c r="D12" s="226"/>
      <c r="E12" s="226"/>
      <c r="F12" s="227" t="s">
        <v>56</v>
      </c>
      <c r="G12" s="226"/>
      <c r="H12" s="226"/>
      <c r="I12" s="226"/>
      <c r="J12" s="226"/>
      <c r="K12" s="228"/>
      <c r="L12" s="213"/>
    </row>
    <row r="13" spans="1:32" s="210" customFormat="1" ht="19.899999999999999" customHeight="1">
      <c r="A13" s="229" t="s">
        <v>448</v>
      </c>
      <c r="B13" s="230">
        <v>424441</v>
      </c>
      <c r="C13" s="231">
        <v>153863</v>
      </c>
      <c r="D13" s="231">
        <v>131576</v>
      </c>
      <c r="E13" s="231">
        <v>98168</v>
      </c>
      <c r="F13" s="231">
        <v>9653</v>
      </c>
      <c r="G13" s="231">
        <v>6157</v>
      </c>
      <c r="H13" s="231">
        <v>7370</v>
      </c>
      <c r="I13" s="231">
        <v>7072</v>
      </c>
      <c r="J13" s="231">
        <v>6331</v>
      </c>
      <c r="K13" s="232">
        <v>4251</v>
      </c>
      <c r="L13" s="233" t="s">
        <v>449</v>
      </c>
    </row>
    <row r="14" spans="1:32" s="210" customFormat="1" ht="19.899999999999999" customHeight="1">
      <c r="A14" s="229" t="s">
        <v>450</v>
      </c>
      <c r="B14" s="230">
        <v>370429</v>
      </c>
      <c r="C14" s="231">
        <v>2583</v>
      </c>
      <c r="D14" s="231">
        <v>130185</v>
      </c>
      <c r="E14" s="231">
        <v>174268</v>
      </c>
      <c r="F14" s="231">
        <v>12736</v>
      </c>
      <c r="G14" s="231">
        <v>7013</v>
      </c>
      <c r="H14" s="231">
        <v>13715</v>
      </c>
      <c r="I14" s="231">
        <v>13484</v>
      </c>
      <c r="J14" s="231">
        <v>10122</v>
      </c>
      <c r="K14" s="232">
        <v>6323</v>
      </c>
      <c r="L14" s="233" t="s">
        <v>106</v>
      </c>
    </row>
    <row r="15" spans="1:32" s="210" customFormat="1" ht="19.899999999999999" customHeight="1">
      <c r="A15" s="229" t="s">
        <v>451</v>
      </c>
      <c r="B15" s="230">
        <v>21207</v>
      </c>
      <c r="C15" s="231">
        <v>1112</v>
      </c>
      <c r="D15" s="231">
        <v>13493</v>
      </c>
      <c r="E15" s="231">
        <v>5623</v>
      </c>
      <c r="F15" s="231">
        <v>130</v>
      </c>
      <c r="G15" s="231">
        <v>545</v>
      </c>
      <c r="H15" s="231">
        <v>106</v>
      </c>
      <c r="I15" s="231">
        <v>74</v>
      </c>
      <c r="J15" s="231">
        <v>59</v>
      </c>
      <c r="K15" s="232">
        <v>65</v>
      </c>
      <c r="L15" s="233" t="s">
        <v>107</v>
      </c>
    </row>
    <row r="16" spans="1:32" s="210" customFormat="1" ht="19.899999999999999" customHeight="1">
      <c r="A16" s="229" t="s">
        <v>108</v>
      </c>
      <c r="B16" s="230">
        <v>28605</v>
      </c>
      <c r="C16" s="231">
        <v>95</v>
      </c>
      <c r="D16" s="231">
        <v>11283</v>
      </c>
      <c r="E16" s="231">
        <v>15140</v>
      </c>
      <c r="F16" s="231">
        <v>634</v>
      </c>
      <c r="G16" s="231">
        <v>485</v>
      </c>
      <c r="H16" s="231">
        <v>248</v>
      </c>
      <c r="I16" s="231">
        <v>253</v>
      </c>
      <c r="J16" s="231">
        <v>210</v>
      </c>
      <c r="K16" s="232">
        <v>257</v>
      </c>
      <c r="L16" s="234" t="s">
        <v>452</v>
      </c>
    </row>
    <row r="17" spans="1:29" s="210" customFormat="1" ht="24.75" customHeight="1">
      <c r="A17" s="229" t="s">
        <v>109</v>
      </c>
      <c r="B17" s="230">
        <v>13593</v>
      </c>
      <c r="C17" s="231">
        <v>2004</v>
      </c>
      <c r="D17" s="231">
        <v>5490</v>
      </c>
      <c r="E17" s="231">
        <v>4560</v>
      </c>
      <c r="F17" s="231">
        <v>395</v>
      </c>
      <c r="G17" s="231">
        <v>255</v>
      </c>
      <c r="H17" s="231">
        <v>257</v>
      </c>
      <c r="I17" s="231">
        <v>322</v>
      </c>
      <c r="J17" s="231">
        <v>184</v>
      </c>
      <c r="K17" s="232">
        <v>126</v>
      </c>
      <c r="L17" s="306" t="s">
        <v>476</v>
      </c>
    </row>
    <row r="18" spans="1:29" s="210" customFormat="1" ht="10.5" customHeight="1">
      <c r="A18" s="235"/>
      <c r="B18" s="236"/>
      <c r="C18" s="236"/>
      <c r="D18" s="236"/>
      <c r="E18" s="236"/>
      <c r="F18" s="236"/>
      <c r="G18" s="236"/>
      <c r="H18" s="236"/>
      <c r="I18" s="236"/>
      <c r="J18" s="236"/>
      <c r="K18" s="237"/>
      <c r="L18" s="238"/>
    </row>
    <row r="19" spans="1:29" s="210" customFormat="1" ht="15.2" customHeight="1">
      <c r="A19" s="239" t="s">
        <v>10</v>
      </c>
      <c r="B19" s="230">
        <v>157557</v>
      </c>
      <c r="C19" s="231">
        <v>17659</v>
      </c>
      <c r="D19" s="231">
        <v>66009</v>
      </c>
      <c r="E19" s="231">
        <v>49633</v>
      </c>
      <c r="F19" s="231">
        <v>5952</v>
      </c>
      <c r="G19" s="231">
        <v>1822</v>
      </c>
      <c r="H19" s="231">
        <v>4723</v>
      </c>
      <c r="I19" s="231">
        <v>7987</v>
      </c>
      <c r="J19" s="231">
        <v>1732</v>
      </c>
      <c r="K19" s="232">
        <v>2040</v>
      </c>
      <c r="L19" s="240" t="s">
        <v>453</v>
      </c>
    </row>
    <row r="20" spans="1:29" s="210" customFormat="1" ht="15.2" customHeight="1">
      <c r="A20" s="239" t="s">
        <v>12</v>
      </c>
      <c r="B20" s="230">
        <v>83769</v>
      </c>
      <c r="C20" s="231">
        <v>16329</v>
      </c>
      <c r="D20" s="231">
        <v>30388</v>
      </c>
      <c r="E20" s="231">
        <v>28124</v>
      </c>
      <c r="F20" s="231">
        <v>1524</v>
      </c>
      <c r="G20" s="231">
        <v>1717</v>
      </c>
      <c r="H20" s="231">
        <v>1900</v>
      </c>
      <c r="I20" s="231">
        <v>904</v>
      </c>
      <c r="J20" s="231">
        <v>1473</v>
      </c>
      <c r="K20" s="232">
        <v>1410</v>
      </c>
      <c r="L20" s="240" t="s">
        <v>454</v>
      </c>
    </row>
    <row r="21" spans="1:29" s="210" customFormat="1" ht="15.2" customHeight="1">
      <c r="A21" s="351" t="s">
        <v>14</v>
      </c>
      <c r="B21" s="352">
        <v>44622</v>
      </c>
      <c r="C21" s="231">
        <v>9568</v>
      </c>
      <c r="D21" s="231">
        <v>14756</v>
      </c>
      <c r="E21" s="231">
        <v>16194</v>
      </c>
      <c r="F21" s="231">
        <v>461</v>
      </c>
      <c r="G21" s="231">
        <v>1831</v>
      </c>
      <c r="H21" s="231">
        <v>351</v>
      </c>
      <c r="I21" s="231">
        <v>432</v>
      </c>
      <c r="J21" s="231">
        <v>802</v>
      </c>
      <c r="K21" s="232">
        <v>227</v>
      </c>
      <c r="L21" s="240" t="s">
        <v>455</v>
      </c>
      <c r="Z21" s="332"/>
      <c r="AB21" s="370"/>
      <c r="AC21" s="370"/>
    </row>
    <row r="22" spans="1:29" s="210" customFormat="1" ht="15.2" customHeight="1">
      <c r="A22" s="351" t="s">
        <v>16</v>
      </c>
      <c r="B22" s="352">
        <v>56446</v>
      </c>
      <c r="C22" s="231">
        <v>12567</v>
      </c>
      <c r="D22" s="231">
        <v>18589</v>
      </c>
      <c r="E22" s="231">
        <v>19351</v>
      </c>
      <c r="F22" s="231">
        <v>693</v>
      </c>
      <c r="G22" s="231">
        <v>398</v>
      </c>
      <c r="H22" s="231">
        <v>1330</v>
      </c>
      <c r="I22" s="231">
        <v>1291</v>
      </c>
      <c r="J22" s="231">
        <v>1189</v>
      </c>
      <c r="K22" s="232">
        <v>1038</v>
      </c>
      <c r="L22" s="240" t="s">
        <v>456</v>
      </c>
      <c r="Z22" s="332"/>
      <c r="AB22" s="370"/>
      <c r="AC22" s="370"/>
    </row>
    <row r="23" spans="1:29" s="210" customFormat="1" ht="15.2" customHeight="1">
      <c r="A23" s="351" t="s">
        <v>18</v>
      </c>
      <c r="B23" s="352">
        <v>110451</v>
      </c>
      <c r="C23" s="231">
        <v>6534</v>
      </c>
      <c r="D23" s="231">
        <v>36391</v>
      </c>
      <c r="E23" s="231">
        <v>48581</v>
      </c>
      <c r="F23" s="231">
        <v>3977</v>
      </c>
      <c r="G23" s="231">
        <v>1725</v>
      </c>
      <c r="H23" s="231">
        <v>4429</v>
      </c>
      <c r="I23" s="231">
        <v>2785</v>
      </c>
      <c r="J23" s="231">
        <v>4402</v>
      </c>
      <c r="K23" s="232">
        <v>1627</v>
      </c>
      <c r="L23" s="240" t="s">
        <v>457</v>
      </c>
      <c r="Z23" s="332"/>
      <c r="AB23" s="370"/>
      <c r="AC23" s="370"/>
    </row>
    <row r="24" spans="1:29" s="210" customFormat="1" ht="15.2" customHeight="1">
      <c r="A24" s="351" t="s">
        <v>20</v>
      </c>
      <c r="B24" s="352">
        <v>37382</v>
      </c>
      <c r="C24" s="231">
        <v>9019</v>
      </c>
      <c r="D24" s="231">
        <v>14996</v>
      </c>
      <c r="E24" s="231">
        <v>10458</v>
      </c>
      <c r="F24" s="231">
        <v>750</v>
      </c>
      <c r="G24" s="231">
        <v>345</v>
      </c>
      <c r="H24" s="231">
        <v>831</v>
      </c>
      <c r="I24" s="231">
        <v>319</v>
      </c>
      <c r="J24" s="231">
        <v>415</v>
      </c>
      <c r="K24" s="232">
        <v>249</v>
      </c>
      <c r="L24" s="240" t="s">
        <v>458</v>
      </c>
      <c r="Z24" s="332"/>
      <c r="AB24" s="370"/>
      <c r="AC24" s="370"/>
    </row>
    <row r="25" spans="1:29" s="210" customFormat="1" ht="15.2" customHeight="1">
      <c r="A25" s="351" t="s">
        <v>22</v>
      </c>
      <c r="B25" s="352">
        <v>36410</v>
      </c>
      <c r="C25" s="231">
        <v>8402</v>
      </c>
      <c r="D25" s="231">
        <v>13210</v>
      </c>
      <c r="E25" s="231">
        <v>11840</v>
      </c>
      <c r="F25" s="231">
        <v>455</v>
      </c>
      <c r="G25" s="231">
        <v>292</v>
      </c>
      <c r="H25" s="231">
        <v>1004</v>
      </c>
      <c r="I25" s="231">
        <v>653</v>
      </c>
      <c r="J25" s="231">
        <v>314</v>
      </c>
      <c r="K25" s="232">
        <v>240</v>
      </c>
      <c r="L25" s="240" t="s">
        <v>459</v>
      </c>
      <c r="Z25" s="332"/>
      <c r="AB25" s="370"/>
      <c r="AC25" s="370"/>
    </row>
    <row r="26" spans="1:29" s="210" customFormat="1" ht="15.2" customHeight="1">
      <c r="A26" s="351" t="s">
        <v>24</v>
      </c>
      <c r="B26" s="352">
        <v>37440</v>
      </c>
      <c r="C26" s="231">
        <v>10201</v>
      </c>
      <c r="D26" s="231">
        <v>11720</v>
      </c>
      <c r="E26" s="231">
        <v>12166</v>
      </c>
      <c r="F26" s="231">
        <v>768</v>
      </c>
      <c r="G26" s="231">
        <v>429</v>
      </c>
      <c r="H26" s="231">
        <v>543</v>
      </c>
      <c r="I26" s="231">
        <v>552</v>
      </c>
      <c r="J26" s="231">
        <v>592</v>
      </c>
      <c r="K26" s="232">
        <v>469</v>
      </c>
      <c r="L26" s="240" t="s">
        <v>460</v>
      </c>
      <c r="Z26" s="332"/>
      <c r="AB26" s="370"/>
      <c r="AC26" s="370"/>
    </row>
    <row r="27" spans="1:29" s="210" customFormat="1" ht="15.2" customHeight="1">
      <c r="A27" s="351" t="s">
        <v>26</v>
      </c>
      <c r="B27" s="352">
        <v>25747</v>
      </c>
      <c r="C27" s="231">
        <v>6112</v>
      </c>
      <c r="D27" s="231">
        <v>8875</v>
      </c>
      <c r="E27" s="231">
        <v>7891</v>
      </c>
      <c r="F27" s="231">
        <v>495</v>
      </c>
      <c r="G27" s="231">
        <v>261</v>
      </c>
      <c r="H27" s="231">
        <v>387</v>
      </c>
      <c r="I27" s="231">
        <v>1130</v>
      </c>
      <c r="J27" s="231">
        <v>351</v>
      </c>
      <c r="K27" s="232">
        <v>245</v>
      </c>
      <c r="L27" s="240" t="s">
        <v>461</v>
      </c>
      <c r="Z27" s="332"/>
      <c r="AB27" s="370"/>
      <c r="AC27" s="370"/>
    </row>
    <row r="28" spans="1:29" s="210" customFormat="1" ht="15.2" customHeight="1">
      <c r="A28" s="351" t="s">
        <v>28</v>
      </c>
      <c r="B28" s="352">
        <v>72283</v>
      </c>
      <c r="C28" s="231">
        <v>6426</v>
      </c>
      <c r="D28" s="231">
        <v>19608</v>
      </c>
      <c r="E28" s="231">
        <v>34132</v>
      </c>
      <c r="F28" s="231">
        <v>4174</v>
      </c>
      <c r="G28" s="231">
        <v>2594</v>
      </c>
      <c r="H28" s="231">
        <v>908</v>
      </c>
      <c r="I28" s="231">
        <v>916</v>
      </c>
      <c r="J28" s="231">
        <v>2391</v>
      </c>
      <c r="K28" s="232">
        <v>1134</v>
      </c>
      <c r="L28" s="240" t="s">
        <v>462</v>
      </c>
      <c r="Z28" s="332"/>
      <c r="AB28" s="370"/>
      <c r="AC28" s="370"/>
    </row>
    <row r="29" spans="1:29" s="210" customFormat="1" ht="15.2" customHeight="1">
      <c r="A29" s="351" t="s">
        <v>30</v>
      </c>
      <c r="B29" s="352">
        <v>8923</v>
      </c>
      <c r="C29" s="231">
        <v>3369</v>
      </c>
      <c r="D29" s="231">
        <v>2557</v>
      </c>
      <c r="E29" s="231">
        <v>2107</v>
      </c>
      <c r="F29" s="231">
        <v>242</v>
      </c>
      <c r="G29" s="231">
        <v>130</v>
      </c>
      <c r="H29" s="231">
        <v>132</v>
      </c>
      <c r="I29" s="231">
        <v>180</v>
      </c>
      <c r="J29" s="231">
        <v>130</v>
      </c>
      <c r="K29" s="232">
        <v>76</v>
      </c>
      <c r="L29" s="240" t="s">
        <v>463</v>
      </c>
      <c r="Z29" s="332"/>
      <c r="AB29" s="370"/>
      <c r="AC29" s="370"/>
    </row>
    <row r="30" spans="1:29" s="210" customFormat="1" ht="15.2" customHeight="1">
      <c r="A30" s="351" t="s">
        <v>32</v>
      </c>
      <c r="B30" s="352">
        <v>23299</v>
      </c>
      <c r="C30" s="231">
        <v>8990</v>
      </c>
      <c r="D30" s="231">
        <v>6796</v>
      </c>
      <c r="E30" s="231">
        <v>5734</v>
      </c>
      <c r="F30" s="231">
        <v>454</v>
      </c>
      <c r="G30" s="231">
        <v>261</v>
      </c>
      <c r="H30" s="231">
        <v>271</v>
      </c>
      <c r="I30" s="231">
        <v>308</v>
      </c>
      <c r="J30" s="231">
        <v>288</v>
      </c>
      <c r="K30" s="232">
        <v>197</v>
      </c>
      <c r="L30" s="240" t="s">
        <v>464</v>
      </c>
      <c r="Z30" s="332"/>
      <c r="AB30" s="370"/>
      <c r="AC30" s="370"/>
    </row>
    <row r="31" spans="1:29" s="210" customFormat="1" ht="15.2" customHeight="1">
      <c r="A31" s="351" t="s">
        <v>34</v>
      </c>
      <c r="B31" s="352">
        <v>10680</v>
      </c>
      <c r="C31" s="231">
        <v>3786</v>
      </c>
      <c r="D31" s="231">
        <v>3208</v>
      </c>
      <c r="E31" s="231">
        <v>2618</v>
      </c>
      <c r="F31" s="231">
        <v>236</v>
      </c>
      <c r="G31" s="231">
        <v>154</v>
      </c>
      <c r="H31" s="231">
        <v>189</v>
      </c>
      <c r="I31" s="231">
        <v>186</v>
      </c>
      <c r="J31" s="231">
        <v>181</v>
      </c>
      <c r="K31" s="232">
        <v>122</v>
      </c>
      <c r="L31" s="240" t="s">
        <v>465</v>
      </c>
      <c r="Z31" s="332"/>
      <c r="AB31" s="370"/>
      <c r="AC31" s="370"/>
    </row>
    <row r="32" spans="1:29" s="210" customFormat="1" ht="15.2" customHeight="1">
      <c r="A32" s="351" t="s">
        <v>36</v>
      </c>
      <c r="B32" s="352">
        <v>7112</v>
      </c>
      <c r="C32" s="231">
        <v>3090</v>
      </c>
      <c r="D32" s="231">
        <v>1620</v>
      </c>
      <c r="E32" s="231">
        <v>1632</v>
      </c>
      <c r="F32" s="231">
        <v>179</v>
      </c>
      <c r="G32" s="231">
        <v>114</v>
      </c>
      <c r="H32" s="231">
        <v>120</v>
      </c>
      <c r="I32" s="231">
        <v>111</v>
      </c>
      <c r="J32" s="231">
        <v>142</v>
      </c>
      <c r="K32" s="232">
        <v>104</v>
      </c>
      <c r="L32" s="240" t="s">
        <v>466</v>
      </c>
      <c r="Z32" s="332"/>
      <c r="AB32" s="370"/>
      <c r="AC32" s="370"/>
    </row>
    <row r="33" spans="1:29" s="210" customFormat="1" ht="15.2" customHeight="1">
      <c r="A33" s="351" t="s">
        <v>38</v>
      </c>
      <c r="B33" s="352">
        <v>15969</v>
      </c>
      <c r="C33" s="231">
        <v>5744</v>
      </c>
      <c r="D33" s="231">
        <v>4973</v>
      </c>
      <c r="E33" s="231">
        <v>3918</v>
      </c>
      <c r="F33" s="231">
        <v>374</v>
      </c>
      <c r="G33" s="231">
        <v>169</v>
      </c>
      <c r="H33" s="231">
        <v>208</v>
      </c>
      <c r="I33" s="231">
        <v>232</v>
      </c>
      <c r="J33" s="231">
        <v>213</v>
      </c>
      <c r="K33" s="232">
        <v>138</v>
      </c>
      <c r="L33" s="240" t="s">
        <v>467</v>
      </c>
      <c r="Z33" s="332"/>
      <c r="AB33" s="370"/>
      <c r="AC33" s="370"/>
    </row>
    <row r="34" spans="1:29" s="210" customFormat="1" ht="15.2" customHeight="1">
      <c r="A34" s="351" t="s">
        <v>40</v>
      </c>
      <c r="B34" s="352">
        <v>16158</v>
      </c>
      <c r="C34" s="231">
        <v>3880</v>
      </c>
      <c r="D34" s="231">
        <v>4601</v>
      </c>
      <c r="E34" s="231">
        <v>5437</v>
      </c>
      <c r="F34" s="231">
        <v>607</v>
      </c>
      <c r="G34" s="231">
        <v>276</v>
      </c>
      <c r="H34" s="231">
        <v>284</v>
      </c>
      <c r="I34" s="231">
        <v>259</v>
      </c>
      <c r="J34" s="231">
        <v>289</v>
      </c>
      <c r="K34" s="232">
        <v>525</v>
      </c>
      <c r="L34" s="240" t="s">
        <v>468</v>
      </c>
      <c r="Z34" s="332"/>
      <c r="AB34" s="370"/>
      <c r="AC34" s="370"/>
    </row>
    <row r="35" spans="1:29" s="210" customFormat="1" ht="15.2" customHeight="1">
      <c r="A35" s="239" t="s">
        <v>42</v>
      </c>
      <c r="B35" s="230">
        <v>12239</v>
      </c>
      <c r="C35" s="231">
        <v>3265</v>
      </c>
      <c r="D35" s="231">
        <v>3077</v>
      </c>
      <c r="E35" s="231">
        <v>4090</v>
      </c>
      <c r="F35" s="231">
        <v>192</v>
      </c>
      <c r="G35" s="231">
        <v>414</v>
      </c>
      <c r="H35" s="231">
        <v>822</v>
      </c>
      <c r="I35" s="231">
        <v>146</v>
      </c>
      <c r="J35" s="231">
        <v>116</v>
      </c>
      <c r="K35" s="232">
        <v>117</v>
      </c>
      <c r="L35" s="240" t="s">
        <v>469</v>
      </c>
    </row>
    <row r="36" spans="1:29" s="210" customFormat="1" ht="15.2" customHeight="1">
      <c r="A36" s="239" t="s">
        <v>44</v>
      </c>
      <c r="B36" s="230">
        <v>14295</v>
      </c>
      <c r="C36" s="231">
        <v>4169</v>
      </c>
      <c r="D36" s="231">
        <v>4301</v>
      </c>
      <c r="E36" s="231">
        <v>4366</v>
      </c>
      <c r="F36" s="231">
        <v>366</v>
      </c>
      <c r="G36" s="231">
        <v>192</v>
      </c>
      <c r="H36" s="231">
        <v>297</v>
      </c>
      <c r="I36" s="231">
        <v>222</v>
      </c>
      <c r="J36" s="231">
        <v>200</v>
      </c>
      <c r="K36" s="232">
        <v>182</v>
      </c>
      <c r="L36" s="240" t="s">
        <v>470</v>
      </c>
    </row>
    <row r="37" spans="1:29" s="210" customFormat="1" ht="15.2" customHeight="1">
      <c r="A37" s="239" t="s">
        <v>46</v>
      </c>
      <c r="B37" s="230">
        <v>33741</v>
      </c>
      <c r="C37" s="231">
        <v>4031</v>
      </c>
      <c r="D37" s="231">
        <v>8969</v>
      </c>
      <c r="E37" s="231">
        <v>15536</v>
      </c>
      <c r="F37" s="231">
        <v>483</v>
      </c>
      <c r="G37" s="231">
        <v>368</v>
      </c>
      <c r="H37" s="231">
        <v>1819</v>
      </c>
      <c r="I37" s="231">
        <v>1818</v>
      </c>
      <c r="J37" s="231">
        <v>609</v>
      </c>
      <c r="K37" s="232">
        <v>108</v>
      </c>
      <c r="L37" s="240" t="s">
        <v>471</v>
      </c>
    </row>
    <row r="38" spans="1:29" s="210" customFormat="1" ht="15.2" customHeight="1">
      <c r="A38" s="239" t="s">
        <v>48</v>
      </c>
      <c r="B38" s="230">
        <v>18437</v>
      </c>
      <c r="C38" s="231">
        <v>5604</v>
      </c>
      <c r="D38" s="231">
        <v>5272</v>
      </c>
      <c r="E38" s="231">
        <v>5200</v>
      </c>
      <c r="F38" s="231">
        <v>509</v>
      </c>
      <c r="G38" s="231">
        <v>276</v>
      </c>
      <c r="H38" s="231">
        <v>650</v>
      </c>
      <c r="I38" s="231">
        <v>252</v>
      </c>
      <c r="J38" s="231">
        <v>325</v>
      </c>
      <c r="K38" s="232">
        <v>349</v>
      </c>
      <c r="L38" s="240" t="s">
        <v>472</v>
      </c>
    </row>
    <row r="39" spans="1:29" s="210" customFormat="1" ht="15.2" customHeight="1">
      <c r="A39" s="239" t="s">
        <v>50</v>
      </c>
      <c r="B39" s="230">
        <v>13125</v>
      </c>
      <c r="C39" s="231">
        <v>4327</v>
      </c>
      <c r="D39" s="231">
        <v>4109</v>
      </c>
      <c r="E39" s="231">
        <v>3394</v>
      </c>
      <c r="F39" s="231">
        <v>274</v>
      </c>
      <c r="G39" s="231">
        <v>180</v>
      </c>
      <c r="H39" s="231">
        <v>224</v>
      </c>
      <c r="I39" s="231">
        <v>199</v>
      </c>
      <c r="J39" s="231">
        <v>233</v>
      </c>
      <c r="K39" s="232">
        <v>185</v>
      </c>
      <c r="L39" s="240" t="s">
        <v>473</v>
      </c>
    </row>
    <row r="40" spans="1:29" s="210" customFormat="1" ht="15.2" customHeight="1">
      <c r="A40" s="239" t="s">
        <v>52</v>
      </c>
      <c r="B40" s="230">
        <v>19325</v>
      </c>
      <c r="C40" s="231">
        <v>5526</v>
      </c>
      <c r="D40" s="231">
        <v>7022</v>
      </c>
      <c r="E40" s="231">
        <v>4842</v>
      </c>
      <c r="F40" s="231">
        <v>328</v>
      </c>
      <c r="G40" s="231">
        <v>478</v>
      </c>
      <c r="H40" s="231">
        <v>213</v>
      </c>
      <c r="I40" s="231">
        <v>268</v>
      </c>
      <c r="J40" s="231">
        <v>427</v>
      </c>
      <c r="K40" s="232">
        <v>221</v>
      </c>
      <c r="L40" s="240" t="s">
        <v>474</v>
      </c>
    </row>
    <row r="41" spans="1:29" s="210" customFormat="1" ht="15.2" customHeight="1" thickBot="1">
      <c r="A41" s="241" t="s">
        <v>54</v>
      </c>
      <c r="B41" s="242">
        <v>2865</v>
      </c>
      <c r="C41" s="243">
        <v>1059</v>
      </c>
      <c r="D41" s="243">
        <v>980</v>
      </c>
      <c r="E41" s="243">
        <v>515</v>
      </c>
      <c r="F41" s="243">
        <v>55</v>
      </c>
      <c r="G41" s="243">
        <v>29</v>
      </c>
      <c r="H41" s="243">
        <v>61</v>
      </c>
      <c r="I41" s="243">
        <v>55</v>
      </c>
      <c r="J41" s="243">
        <v>92</v>
      </c>
      <c r="K41" s="244">
        <v>19</v>
      </c>
      <c r="L41" s="245" t="s">
        <v>475</v>
      </c>
    </row>
    <row r="42" spans="1:29" s="249" customFormat="1" ht="11.1" customHeight="1">
      <c r="A42" s="246" t="s">
        <v>395</v>
      </c>
      <c r="B42" s="246"/>
      <c r="C42" s="246"/>
      <c r="D42" s="246"/>
      <c r="E42" s="246"/>
      <c r="F42" s="246"/>
      <c r="G42" s="247"/>
      <c r="H42" s="247"/>
      <c r="I42" s="248"/>
      <c r="J42" s="247"/>
      <c r="K42" s="246"/>
      <c r="L42" s="248" t="s">
        <v>396</v>
      </c>
    </row>
  </sheetData>
  <mergeCells count="14">
    <mergeCell ref="A3:F3"/>
    <mergeCell ref="G3:L3"/>
    <mergeCell ref="L6:L8"/>
    <mergeCell ref="I6:I8"/>
    <mergeCell ref="J6:J8"/>
    <mergeCell ref="K6:K8"/>
    <mergeCell ref="E6:E8"/>
    <mergeCell ref="F6:F8"/>
    <mergeCell ref="G6:G8"/>
    <mergeCell ref="H6:H8"/>
    <mergeCell ref="A6:A8"/>
    <mergeCell ref="B6:B8"/>
    <mergeCell ref="C6:C8"/>
    <mergeCell ref="D6:D8"/>
  </mergeCells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6"/>
  <sheetViews>
    <sheetView view="pageBreakPreview" zoomScaleNormal="100" zoomScaleSheetLayoutView="100" workbookViewId="0"/>
  </sheetViews>
  <sheetFormatPr defaultRowHeight="11.25"/>
  <cols>
    <col min="1" max="2" width="9.375" style="189" customWidth="1"/>
    <col min="3" max="3" width="10.375" style="189" customWidth="1"/>
    <col min="4" max="7" width="10.375" style="162" customWidth="1"/>
    <col min="8" max="8" width="11.625" style="163" customWidth="1"/>
    <col min="9" max="16384" width="9" style="164"/>
  </cols>
  <sheetData>
    <row r="1" spans="1:32" ht="14.1" customHeight="1">
      <c r="A1" s="160" t="s">
        <v>816</v>
      </c>
      <c r="B1" s="160"/>
      <c r="C1" s="161"/>
      <c r="H1" s="417"/>
    </row>
    <row r="2" spans="1:32" ht="14.1" customHeight="1">
      <c r="A2" s="160"/>
      <c r="B2" s="160"/>
      <c r="C2" s="161"/>
      <c r="H2" s="417"/>
    </row>
    <row r="3" spans="1:32" s="165" customFormat="1" ht="20.100000000000001" customHeight="1">
      <c r="A3" s="893" t="s">
        <v>626</v>
      </c>
      <c r="B3" s="893"/>
      <c r="C3" s="893"/>
      <c r="D3" s="893"/>
      <c r="E3" s="893"/>
      <c r="F3" s="893"/>
      <c r="G3" s="893"/>
      <c r="H3" s="893"/>
    </row>
    <row r="4" spans="1:32" s="166" customFormat="1" ht="24" customHeight="1">
      <c r="A4" s="900" t="s">
        <v>625</v>
      </c>
      <c r="B4" s="900"/>
      <c r="C4" s="900"/>
      <c r="D4" s="900"/>
      <c r="E4" s="900"/>
      <c r="F4" s="900"/>
      <c r="G4" s="900"/>
      <c r="H4" s="900"/>
    </row>
    <row r="5" spans="1:32" s="168" customFormat="1" ht="18" customHeight="1" thickBot="1">
      <c r="A5" s="167" t="s">
        <v>126</v>
      </c>
      <c r="B5" s="167"/>
      <c r="C5" s="167"/>
      <c r="H5" s="169" t="s">
        <v>127</v>
      </c>
    </row>
    <row r="6" spans="1:32" s="168" customFormat="1" ht="18.75" customHeight="1">
      <c r="A6" s="901" t="s">
        <v>482</v>
      </c>
      <c r="B6" s="902"/>
      <c r="C6" s="894" t="s">
        <v>483</v>
      </c>
      <c r="D6" s="907" t="s">
        <v>484</v>
      </c>
      <c r="E6" s="907" t="s">
        <v>485</v>
      </c>
      <c r="F6" s="907" t="s">
        <v>486</v>
      </c>
      <c r="G6" s="907" t="s">
        <v>487</v>
      </c>
      <c r="H6" s="897" t="s">
        <v>488</v>
      </c>
      <c r="AD6" s="322"/>
      <c r="AE6" s="322"/>
      <c r="AF6" s="322"/>
    </row>
    <row r="7" spans="1:32" s="168" customFormat="1" ht="18.75" customHeight="1">
      <c r="A7" s="903"/>
      <c r="B7" s="904"/>
      <c r="C7" s="895"/>
      <c r="D7" s="908"/>
      <c r="E7" s="908"/>
      <c r="F7" s="908"/>
      <c r="G7" s="908"/>
      <c r="H7" s="898"/>
    </row>
    <row r="8" spans="1:32" s="168" customFormat="1" ht="18.75" customHeight="1">
      <c r="A8" s="905"/>
      <c r="B8" s="906"/>
      <c r="C8" s="896"/>
      <c r="D8" s="909"/>
      <c r="E8" s="909"/>
      <c r="F8" s="909"/>
      <c r="G8" s="909"/>
      <c r="H8" s="899"/>
    </row>
    <row r="9" spans="1:32" s="168" customFormat="1" ht="35.1" customHeight="1">
      <c r="A9" s="912" t="s">
        <v>489</v>
      </c>
      <c r="B9" s="913"/>
      <c r="C9" s="176" t="s">
        <v>125</v>
      </c>
      <c r="D9" s="177" t="s">
        <v>125</v>
      </c>
      <c r="E9" s="177" t="s">
        <v>125</v>
      </c>
      <c r="F9" s="177" t="s">
        <v>125</v>
      </c>
      <c r="G9" s="177" t="s">
        <v>125</v>
      </c>
      <c r="H9" s="177" t="s">
        <v>125</v>
      </c>
    </row>
    <row r="10" spans="1:32" s="168" customFormat="1" ht="35.1" customHeight="1">
      <c r="A10" s="914" t="s">
        <v>477</v>
      </c>
      <c r="B10" s="915"/>
      <c r="C10" s="178" t="s">
        <v>125</v>
      </c>
      <c r="D10" s="179" t="s">
        <v>125</v>
      </c>
      <c r="E10" s="179" t="s">
        <v>125</v>
      </c>
      <c r="F10" s="179" t="s">
        <v>125</v>
      </c>
      <c r="G10" s="179" t="s">
        <v>125</v>
      </c>
      <c r="H10" s="179" t="s">
        <v>125</v>
      </c>
    </row>
    <row r="11" spans="1:32" s="168" customFormat="1" ht="35.1" customHeight="1">
      <c r="A11" s="914" t="s">
        <v>478</v>
      </c>
      <c r="B11" s="915"/>
      <c r="C11" s="178">
        <v>774628</v>
      </c>
      <c r="D11" s="179">
        <v>438365</v>
      </c>
      <c r="E11" s="179">
        <v>259168</v>
      </c>
      <c r="F11" s="179">
        <v>28885</v>
      </c>
      <c r="G11" s="179">
        <v>10197</v>
      </c>
      <c r="H11" s="179">
        <v>38013</v>
      </c>
    </row>
    <row r="12" spans="1:32" s="168" customFormat="1" ht="35.1" customHeight="1">
      <c r="A12" s="914" t="s">
        <v>479</v>
      </c>
      <c r="B12" s="915"/>
      <c r="C12" s="180">
        <v>815173</v>
      </c>
      <c r="D12" s="181">
        <v>434739</v>
      </c>
      <c r="E12" s="181">
        <v>310394</v>
      </c>
      <c r="F12" s="181">
        <v>25794</v>
      </c>
      <c r="G12" s="181">
        <v>25603</v>
      </c>
      <c r="H12" s="181">
        <v>18643</v>
      </c>
    </row>
    <row r="13" spans="1:32" s="171" customFormat="1" ht="35.1" customHeight="1">
      <c r="A13" s="910" t="s">
        <v>480</v>
      </c>
      <c r="B13" s="911"/>
      <c r="C13" s="182">
        <f t="shared" ref="C13:H13" si="0">SUM(C15:C23)</f>
        <v>858275</v>
      </c>
      <c r="D13" s="170">
        <f t="shared" si="0"/>
        <v>424441</v>
      </c>
      <c r="E13" s="170">
        <f t="shared" si="0"/>
        <v>370429</v>
      </c>
      <c r="F13" s="170">
        <f t="shared" si="0"/>
        <v>21207</v>
      </c>
      <c r="G13" s="170">
        <f t="shared" si="0"/>
        <v>28605</v>
      </c>
      <c r="H13" s="170">
        <f t="shared" si="0"/>
        <v>13593</v>
      </c>
    </row>
    <row r="14" spans="1:32" s="168" customFormat="1" ht="26.65" customHeight="1">
      <c r="A14" s="172"/>
      <c r="B14" s="172"/>
      <c r="C14" s="183"/>
      <c r="D14" s="181"/>
      <c r="E14" s="184"/>
      <c r="F14" s="184"/>
      <c r="G14" s="184"/>
      <c r="H14" s="184"/>
    </row>
    <row r="15" spans="1:32" s="168" customFormat="1" ht="35.1" customHeight="1">
      <c r="A15" s="307" t="s">
        <v>490</v>
      </c>
      <c r="B15" s="381" t="s">
        <v>481</v>
      </c>
      <c r="C15" s="383">
        <f t="shared" ref="C15:C23" si="1">SUM(D15:H15)</f>
        <v>2272</v>
      </c>
      <c r="D15" s="415">
        <v>1722</v>
      </c>
      <c r="E15" s="415">
        <v>7</v>
      </c>
      <c r="F15" s="415">
        <v>52</v>
      </c>
      <c r="G15" s="415">
        <v>7</v>
      </c>
      <c r="H15" s="415">
        <v>484</v>
      </c>
    </row>
    <row r="16" spans="1:32" s="168" customFormat="1" ht="35.1" customHeight="1">
      <c r="A16" s="382" t="s">
        <v>128</v>
      </c>
      <c r="B16" s="381" t="s">
        <v>128</v>
      </c>
      <c r="C16" s="383">
        <f t="shared" si="1"/>
        <v>68121</v>
      </c>
      <c r="D16" s="415">
        <v>32873</v>
      </c>
      <c r="E16" s="415">
        <v>30781</v>
      </c>
      <c r="F16" s="415">
        <v>1010</v>
      </c>
      <c r="G16" s="415">
        <v>1321</v>
      </c>
      <c r="H16" s="415">
        <v>2136</v>
      </c>
    </row>
    <row r="17" spans="1:29" s="168" customFormat="1" ht="35.1" customHeight="1">
      <c r="A17" s="382" t="s">
        <v>129</v>
      </c>
      <c r="B17" s="381" t="s">
        <v>129</v>
      </c>
      <c r="C17" s="383">
        <f t="shared" si="1"/>
        <v>260773</v>
      </c>
      <c r="D17" s="415">
        <v>83834</v>
      </c>
      <c r="E17" s="415">
        <v>162580</v>
      </c>
      <c r="F17" s="415">
        <v>6476</v>
      </c>
      <c r="G17" s="415">
        <v>5951</v>
      </c>
      <c r="H17" s="415">
        <v>1932</v>
      </c>
    </row>
    <row r="18" spans="1:29" s="168" customFormat="1" ht="35.1" customHeight="1">
      <c r="A18" s="382" t="s">
        <v>130</v>
      </c>
      <c r="B18" s="381" t="s">
        <v>130</v>
      </c>
      <c r="C18" s="383">
        <f t="shared" si="1"/>
        <v>321493</v>
      </c>
      <c r="D18" s="415">
        <v>150989</v>
      </c>
      <c r="E18" s="415">
        <v>146846</v>
      </c>
      <c r="F18" s="415">
        <v>8816</v>
      </c>
      <c r="G18" s="415">
        <v>11844</v>
      </c>
      <c r="H18" s="415">
        <v>2998</v>
      </c>
    </row>
    <row r="19" spans="1:29" s="168" customFormat="1" ht="35.1" customHeight="1">
      <c r="A19" s="382" t="s">
        <v>131</v>
      </c>
      <c r="B19" s="381" t="s">
        <v>131</v>
      </c>
      <c r="C19" s="383">
        <f t="shared" si="1"/>
        <v>100801</v>
      </c>
      <c r="D19" s="415">
        <v>87020</v>
      </c>
      <c r="E19" s="415">
        <v>4252</v>
      </c>
      <c r="F19" s="415">
        <v>2622</v>
      </c>
      <c r="G19" s="415">
        <v>4495</v>
      </c>
      <c r="H19" s="415">
        <v>2412</v>
      </c>
    </row>
    <row r="20" spans="1:29" s="168" customFormat="1" ht="35.1" customHeight="1">
      <c r="A20" s="382" t="s">
        <v>132</v>
      </c>
      <c r="B20" s="381" t="s">
        <v>132</v>
      </c>
      <c r="C20" s="383">
        <f t="shared" si="1"/>
        <v>48922</v>
      </c>
      <c r="D20" s="415">
        <v>24107</v>
      </c>
      <c r="E20" s="415">
        <v>16441</v>
      </c>
      <c r="F20" s="415">
        <v>1963</v>
      </c>
      <c r="G20" s="415">
        <v>4832</v>
      </c>
      <c r="H20" s="415">
        <v>1579</v>
      </c>
    </row>
    <row r="21" spans="1:29" s="168" customFormat="1" ht="35.1" customHeight="1">
      <c r="A21" s="382" t="s">
        <v>133</v>
      </c>
      <c r="B21" s="381" t="s">
        <v>133</v>
      </c>
      <c r="C21" s="383">
        <f t="shared" si="1"/>
        <v>33435</v>
      </c>
      <c r="D21" s="415">
        <v>23005</v>
      </c>
      <c r="E21" s="415">
        <v>8631</v>
      </c>
      <c r="F21" s="415">
        <v>234</v>
      </c>
      <c r="G21" s="415">
        <v>130</v>
      </c>
      <c r="H21" s="415">
        <v>1435</v>
      </c>
      <c r="Z21" s="331"/>
      <c r="AB21" s="369"/>
      <c r="AC21" s="369"/>
    </row>
    <row r="22" spans="1:29" s="168" customFormat="1" ht="35.1" customHeight="1">
      <c r="A22" s="382" t="s">
        <v>134</v>
      </c>
      <c r="B22" s="381" t="s">
        <v>134</v>
      </c>
      <c r="C22" s="383">
        <f t="shared" si="1"/>
        <v>10526</v>
      </c>
      <c r="D22" s="415">
        <v>9184</v>
      </c>
      <c r="E22" s="415">
        <v>891</v>
      </c>
      <c r="F22" s="415">
        <v>31</v>
      </c>
      <c r="G22" s="415">
        <v>25</v>
      </c>
      <c r="H22" s="415">
        <v>395</v>
      </c>
      <c r="Z22" s="331"/>
      <c r="AB22" s="369"/>
      <c r="AC22" s="369"/>
    </row>
    <row r="23" spans="1:29" s="168" customFormat="1" ht="35.1" customHeight="1" thickBot="1">
      <c r="A23" s="380" t="s">
        <v>614</v>
      </c>
      <c r="B23" s="381" t="s">
        <v>615</v>
      </c>
      <c r="C23" s="384">
        <f t="shared" si="1"/>
        <v>11932</v>
      </c>
      <c r="D23" s="385">
        <v>11707</v>
      </c>
      <c r="E23" s="385">
        <v>0</v>
      </c>
      <c r="F23" s="385">
        <v>3</v>
      </c>
      <c r="G23" s="385">
        <v>0</v>
      </c>
      <c r="H23" s="385">
        <v>222</v>
      </c>
      <c r="Z23" s="331"/>
      <c r="AB23" s="369"/>
      <c r="AC23" s="369"/>
    </row>
    <row r="24" spans="1:29" s="175" customFormat="1" ht="11.1" customHeight="1">
      <c r="A24" s="173" t="s">
        <v>616</v>
      </c>
      <c r="B24" s="173"/>
      <c r="C24" s="173"/>
      <c r="D24" s="173"/>
      <c r="E24" s="173"/>
      <c r="F24" s="173"/>
      <c r="G24" s="173"/>
      <c r="H24" s="174" t="s">
        <v>622</v>
      </c>
      <c r="Z24" s="359"/>
    </row>
    <row r="25" spans="1:29" s="185" customFormat="1" ht="11.1" customHeight="1">
      <c r="A25" s="175" t="s">
        <v>627</v>
      </c>
      <c r="H25" s="186" t="s">
        <v>621</v>
      </c>
      <c r="Z25" s="360"/>
    </row>
    <row r="26" spans="1:29" s="168" customFormat="1">
      <c r="A26" s="350"/>
      <c r="B26" s="350"/>
      <c r="C26" s="187"/>
      <c r="D26" s="187"/>
      <c r="E26" s="187"/>
      <c r="F26" s="187"/>
      <c r="G26" s="187"/>
      <c r="H26" s="188"/>
      <c r="Z26" s="331"/>
      <c r="AB26" s="369"/>
      <c r="AC26" s="369"/>
    </row>
    <row r="27" spans="1:29" s="168" customFormat="1">
      <c r="A27" s="350"/>
      <c r="B27" s="350"/>
      <c r="C27" s="187"/>
      <c r="D27" s="187"/>
      <c r="E27" s="187"/>
      <c r="F27" s="187"/>
      <c r="G27" s="187"/>
      <c r="H27" s="188"/>
      <c r="Z27" s="331"/>
      <c r="AB27" s="369"/>
      <c r="AC27" s="369"/>
    </row>
    <row r="28" spans="1:29" s="168" customFormat="1">
      <c r="A28" s="350"/>
      <c r="B28" s="350"/>
      <c r="C28" s="187"/>
      <c r="D28" s="187"/>
      <c r="E28" s="187"/>
      <c r="F28" s="187"/>
      <c r="G28" s="187"/>
      <c r="H28" s="188"/>
      <c r="Z28" s="331"/>
      <c r="AB28" s="369"/>
      <c r="AC28" s="369"/>
    </row>
    <row r="29" spans="1:29" s="168" customFormat="1">
      <c r="A29" s="350"/>
      <c r="B29" s="350"/>
      <c r="C29" s="187"/>
      <c r="D29" s="187"/>
      <c r="E29" s="187"/>
      <c r="F29" s="187"/>
      <c r="G29" s="187"/>
      <c r="H29" s="188"/>
      <c r="Z29" s="331"/>
      <c r="AB29" s="369"/>
      <c r="AC29" s="369"/>
    </row>
    <row r="30" spans="1:29" s="168" customFormat="1">
      <c r="A30" s="350"/>
      <c r="B30" s="350"/>
      <c r="C30" s="187"/>
      <c r="D30" s="187"/>
      <c r="E30" s="187"/>
      <c r="F30" s="187"/>
      <c r="G30" s="187"/>
      <c r="H30" s="188"/>
      <c r="Z30" s="331"/>
      <c r="AB30" s="369"/>
      <c r="AC30" s="369"/>
    </row>
    <row r="31" spans="1:29" s="168" customFormat="1">
      <c r="A31" s="350"/>
      <c r="B31" s="350"/>
      <c r="C31" s="187"/>
      <c r="D31" s="187"/>
      <c r="E31" s="187"/>
      <c r="F31" s="187"/>
      <c r="G31" s="187"/>
      <c r="H31" s="188"/>
      <c r="Z31" s="331"/>
      <c r="AB31" s="369"/>
      <c r="AC31" s="369"/>
    </row>
    <row r="32" spans="1:29" s="168" customFormat="1">
      <c r="A32" s="350"/>
      <c r="B32" s="350"/>
      <c r="C32" s="187"/>
      <c r="D32" s="187"/>
      <c r="E32" s="187"/>
      <c r="F32" s="187"/>
      <c r="G32" s="187"/>
      <c r="H32" s="188"/>
      <c r="Z32" s="331"/>
      <c r="AB32" s="369"/>
      <c r="AC32" s="369"/>
    </row>
    <row r="33" spans="1:29" s="168" customFormat="1">
      <c r="A33" s="350"/>
      <c r="B33" s="350"/>
      <c r="C33" s="187"/>
      <c r="D33" s="187"/>
      <c r="E33" s="187"/>
      <c r="F33" s="187"/>
      <c r="G33" s="187"/>
      <c r="H33" s="188"/>
      <c r="Z33" s="331"/>
      <c r="AB33" s="369"/>
      <c r="AC33" s="369"/>
    </row>
    <row r="34" spans="1:29" s="168" customFormat="1">
      <c r="A34" s="350"/>
      <c r="B34" s="350"/>
      <c r="C34" s="187"/>
      <c r="D34" s="187"/>
      <c r="E34" s="187"/>
      <c r="F34" s="187"/>
      <c r="G34" s="187"/>
      <c r="H34" s="188"/>
      <c r="Z34" s="331"/>
      <c r="AB34" s="369"/>
      <c r="AC34" s="369"/>
    </row>
    <row r="35" spans="1:29" s="168" customFormat="1">
      <c r="A35" s="187"/>
      <c r="B35" s="187"/>
      <c r="C35" s="187"/>
      <c r="D35" s="187"/>
      <c r="E35" s="187"/>
      <c r="F35" s="187"/>
      <c r="G35" s="187"/>
      <c r="H35" s="188"/>
    </row>
    <row r="36" spans="1:29" s="168" customFormat="1">
      <c r="A36" s="187"/>
      <c r="B36" s="187"/>
      <c r="C36" s="187"/>
      <c r="D36" s="187"/>
      <c r="E36" s="187"/>
      <c r="F36" s="187"/>
      <c r="G36" s="187"/>
      <c r="H36" s="188"/>
    </row>
    <row r="37" spans="1:29" s="168" customFormat="1">
      <c r="A37" s="187"/>
      <c r="B37" s="187"/>
      <c r="C37" s="187"/>
      <c r="D37" s="187"/>
      <c r="E37" s="187"/>
      <c r="F37" s="187"/>
      <c r="G37" s="187"/>
      <c r="H37" s="188"/>
    </row>
    <row r="38" spans="1:29" s="168" customFormat="1">
      <c r="A38" s="187"/>
      <c r="B38" s="187"/>
      <c r="C38" s="187"/>
      <c r="D38" s="187"/>
      <c r="E38" s="187"/>
      <c r="F38" s="187"/>
      <c r="G38" s="187"/>
      <c r="H38" s="188"/>
    </row>
    <row r="39" spans="1:29" s="168" customFormat="1">
      <c r="A39" s="187"/>
      <c r="B39" s="187"/>
      <c r="C39" s="187"/>
      <c r="D39" s="187"/>
      <c r="E39" s="187"/>
      <c r="F39" s="187"/>
      <c r="G39" s="187"/>
      <c r="H39" s="188"/>
    </row>
    <row r="40" spans="1:29" s="168" customFormat="1">
      <c r="A40" s="187"/>
      <c r="B40" s="187"/>
      <c r="C40" s="187"/>
      <c r="D40" s="187"/>
      <c r="E40" s="187"/>
      <c r="F40" s="187"/>
      <c r="G40" s="187"/>
      <c r="H40" s="188"/>
    </row>
    <row r="41" spans="1:29" s="168" customFormat="1">
      <c r="A41" s="187"/>
      <c r="B41" s="187"/>
      <c r="C41" s="187"/>
      <c r="D41" s="187"/>
      <c r="E41" s="187"/>
      <c r="F41" s="187"/>
      <c r="G41" s="187"/>
      <c r="H41" s="188"/>
    </row>
    <row r="42" spans="1:29" s="168" customFormat="1">
      <c r="A42" s="187"/>
      <c r="B42" s="187"/>
      <c r="C42" s="187"/>
      <c r="D42" s="187"/>
      <c r="E42" s="187"/>
      <c r="F42" s="187"/>
      <c r="G42" s="187"/>
      <c r="H42" s="188"/>
    </row>
    <row r="43" spans="1:29" s="168" customFormat="1">
      <c r="A43" s="187"/>
      <c r="B43" s="187"/>
      <c r="C43" s="187"/>
      <c r="D43" s="187"/>
      <c r="E43" s="187"/>
      <c r="F43" s="187"/>
      <c r="G43" s="187"/>
      <c r="H43" s="188"/>
    </row>
    <row r="44" spans="1:29" s="168" customFormat="1">
      <c r="A44" s="187"/>
      <c r="B44" s="187"/>
      <c r="C44" s="187"/>
      <c r="D44" s="187"/>
      <c r="E44" s="187"/>
      <c r="F44" s="187"/>
      <c r="G44" s="187"/>
      <c r="H44" s="188"/>
    </row>
    <row r="45" spans="1:29" s="168" customFormat="1">
      <c r="A45" s="187"/>
      <c r="B45" s="187"/>
      <c r="C45" s="187"/>
      <c r="D45" s="187"/>
      <c r="E45" s="187"/>
      <c r="F45" s="187"/>
      <c r="G45" s="187"/>
      <c r="H45" s="188"/>
    </row>
    <row r="46" spans="1:29" s="168" customFormat="1">
      <c r="A46" s="187"/>
      <c r="B46" s="187"/>
      <c r="C46" s="187"/>
      <c r="D46" s="187"/>
      <c r="E46" s="187"/>
      <c r="F46" s="187"/>
      <c r="G46" s="187"/>
      <c r="H46" s="188"/>
    </row>
    <row r="47" spans="1:29" s="168" customFormat="1">
      <c r="A47" s="187"/>
      <c r="B47" s="187"/>
      <c r="C47" s="187"/>
      <c r="D47" s="187"/>
      <c r="E47" s="187"/>
      <c r="F47" s="187"/>
      <c r="G47" s="187"/>
      <c r="H47" s="188"/>
    </row>
    <row r="48" spans="1:29" s="168" customFormat="1">
      <c r="A48" s="187"/>
      <c r="B48" s="187"/>
      <c r="C48" s="187"/>
      <c r="D48" s="187"/>
      <c r="E48" s="187"/>
      <c r="F48" s="187"/>
      <c r="G48" s="187"/>
      <c r="H48" s="188"/>
    </row>
    <row r="49" spans="1:8" s="168" customFormat="1">
      <c r="A49" s="187"/>
      <c r="B49" s="187"/>
      <c r="C49" s="187"/>
      <c r="D49" s="187"/>
      <c r="E49" s="187"/>
      <c r="F49" s="187"/>
      <c r="G49" s="187"/>
      <c r="H49" s="188"/>
    </row>
    <row r="50" spans="1:8" s="168" customFormat="1">
      <c r="A50" s="187"/>
      <c r="B50" s="187"/>
      <c r="C50" s="187"/>
      <c r="D50" s="187"/>
      <c r="E50" s="187"/>
      <c r="F50" s="187"/>
      <c r="G50" s="187"/>
      <c r="H50" s="188"/>
    </row>
    <row r="51" spans="1:8" s="168" customFormat="1">
      <c r="A51" s="187"/>
      <c r="B51" s="187"/>
      <c r="C51" s="187"/>
      <c r="D51" s="187"/>
      <c r="E51" s="187"/>
      <c r="F51" s="187"/>
      <c r="G51" s="187"/>
      <c r="H51" s="188"/>
    </row>
    <row r="52" spans="1:8" s="168" customFormat="1">
      <c r="A52" s="187"/>
      <c r="B52" s="187"/>
      <c r="C52" s="187"/>
      <c r="D52" s="187"/>
      <c r="E52" s="187"/>
      <c r="F52" s="187"/>
      <c r="G52" s="187"/>
      <c r="H52" s="188"/>
    </row>
    <row r="53" spans="1:8" s="168" customFormat="1">
      <c r="A53" s="187"/>
      <c r="B53" s="187"/>
      <c r="C53" s="187"/>
      <c r="D53" s="187"/>
      <c r="E53" s="187"/>
      <c r="F53" s="187"/>
      <c r="G53" s="187"/>
      <c r="H53" s="188"/>
    </row>
    <row r="54" spans="1:8" s="168" customFormat="1">
      <c r="A54" s="187"/>
      <c r="B54" s="187"/>
      <c r="C54" s="187"/>
      <c r="D54" s="187"/>
      <c r="E54" s="187"/>
      <c r="F54" s="187"/>
      <c r="G54" s="187"/>
      <c r="H54" s="188"/>
    </row>
    <row r="55" spans="1:8" s="168" customFormat="1">
      <c r="A55" s="187"/>
      <c r="B55" s="187"/>
      <c r="C55" s="187"/>
      <c r="D55" s="187"/>
      <c r="E55" s="187"/>
      <c r="F55" s="187"/>
      <c r="G55" s="187"/>
      <c r="H55" s="188"/>
    </row>
    <row r="56" spans="1:8" s="168" customFormat="1">
      <c r="A56" s="187"/>
      <c r="B56" s="187"/>
      <c r="C56" s="187"/>
      <c r="D56" s="187"/>
      <c r="E56" s="187"/>
      <c r="F56" s="187"/>
      <c r="G56" s="187"/>
      <c r="H56" s="188"/>
    </row>
    <row r="57" spans="1:8" s="168" customFormat="1">
      <c r="A57" s="187"/>
      <c r="B57" s="187"/>
      <c r="C57" s="187"/>
      <c r="D57" s="187"/>
      <c r="E57" s="187"/>
      <c r="F57" s="187"/>
      <c r="G57" s="187"/>
      <c r="H57" s="188"/>
    </row>
    <row r="58" spans="1:8" s="168" customFormat="1">
      <c r="A58" s="187"/>
      <c r="B58" s="187"/>
      <c r="C58" s="187"/>
      <c r="D58" s="187"/>
      <c r="E58" s="187"/>
      <c r="F58" s="187"/>
      <c r="G58" s="187"/>
      <c r="H58" s="188"/>
    </row>
    <row r="59" spans="1:8" s="168" customFormat="1">
      <c r="A59" s="187"/>
      <c r="B59" s="187"/>
      <c r="C59" s="187"/>
      <c r="D59" s="187"/>
      <c r="E59" s="187"/>
      <c r="F59" s="187"/>
      <c r="G59" s="187"/>
      <c r="H59" s="188"/>
    </row>
    <row r="60" spans="1:8" s="168" customFormat="1">
      <c r="A60" s="187"/>
      <c r="B60" s="187"/>
      <c r="C60" s="187"/>
      <c r="D60" s="187"/>
      <c r="E60" s="187"/>
      <c r="F60" s="187"/>
      <c r="G60" s="187"/>
      <c r="H60" s="188"/>
    </row>
    <row r="61" spans="1:8" s="168" customFormat="1">
      <c r="A61" s="187"/>
      <c r="B61" s="187"/>
      <c r="C61" s="187"/>
      <c r="D61" s="187"/>
      <c r="E61" s="187"/>
      <c r="F61" s="187"/>
      <c r="G61" s="187"/>
      <c r="H61" s="188"/>
    </row>
    <row r="62" spans="1:8" s="168" customFormat="1">
      <c r="A62" s="187"/>
      <c r="B62" s="187"/>
      <c r="C62" s="187"/>
      <c r="D62" s="187"/>
      <c r="E62" s="187"/>
      <c r="F62" s="187"/>
      <c r="G62" s="187"/>
      <c r="H62" s="188"/>
    </row>
    <row r="63" spans="1:8" s="168" customFormat="1">
      <c r="A63" s="187"/>
      <c r="B63" s="187"/>
      <c r="C63" s="187"/>
      <c r="D63" s="187"/>
      <c r="E63" s="187"/>
      <c r="F63" s="187"/>
      <c r="G63" s="187"/>
      <c r="H63" s="188"/>
    </row>
    <row r="64" spans="1:8" s="168" customFormat="1">
      <c r="A64" s="187"/>
      <c r="B64" s="187"/>
      <c r="C64" s="187"/>
      <c r="D64" s="187"/>
      <c r="E64" s="187"/>
      <c r="F64" s="187"/>
      <c r="G64" s="187"/>
      <c r="H64" s="188"/>
    </row>
    <row r="65" spans="1:8" s="168" customFormat="1">
      <c r="A65" s="187"/>
      <c r="B65" s="187"/>
      <c r="C65" s="187"/>
      <c r="D65" s="187"/>
      <c r="E65" s="187"/>
      <c r="F65" s="187"/>
      <c r="G65" s="187"/>
      <c r="H65" s="188"/>
    </row>
    <row r="66" spans="1:8" s="168" customFormat="1">
      <c r="A66" s="187"/>
      <c r="B66" s="187"/>
      <c r="C66" s="187"/>
      <c r="D66" s="187"/>
      <c r="E66" s="187"/>
      <c r="F66" s="187"/>
      <c r="G66" s="187"/>
      <c r="H66" s="188"/>
    </row>
    <row r="67" spans="1:8" s="168" customFormat="1">
      <c r="A67" s="187"/>
      <c r="B67" s="187"/>
      <c r="C67" s="187"/>
      <c r="D67" s="187"/>
      <c r="E67" s="187"/>
      <c r="F67" s="187"/>
      <c r="G67" s="187"/>
      <c r="H67" s="188"/>
    </row>
    <row r="68" spans="1:8" s="168" customFormat="1">
      <c r="A68" s="187"/>
      <c r="B68" s="187"/>
      <c r="C68" s="187"/>
      <c r="D68" s="187"/>
      <c r="E68" s="187"/>
      <c r="F68" s="187"/>
      <c r="G68" s="187"/>
      <c r="H68" s="188"/>
    </row>
    <row r="69" spans="1:8" s="168" customFormat="1">
      <c r="A69" s="187"/>
      <c r="B69" s="187"/>
      <c r="C69" s="187"/>
      <c r="D69" s="187"/>
      <c r="E69" s="187"/>
      <c r="F69" s="187"/>
      <c r="G69" s="187"/>
      <c r="H69" s="188"/>
    </row>
    <row r="70" spans="1:8" s="168" customFormat="1">
      <c r="A70" s="187"/>
      <c r="B70" s="187"/>
      <c r="C70" s="187"/>
      <c r="D70" s="187"/>
      <c r="E70" s="187"/>
      <c r="F70" s="187"/>
      <c r="G70" s="187"/>
      <c r="H70" s="188"/>
    </row>
    <row r="71" spans="1:8" s="168" customFormat="1">
      <c r="A71" s="187"/>
      <c r="B71" s="187"/>
      <c r="C71" s="187"/>
      <c r="D71" s="187"/>
      <c r="E71" s="187"/>
      <c r="F71" s="187"/>
      <c r="G71" s="187"/>
      <c r="H71" s="188"/>
    </row>
    <row r="72" spans="1:8" s="168" customFormat="1">
      <c r="A72" s="187"/>
      <c r="B72" s="187"/>
      <c r="C72" s="187"/>
      <c r="D72" s="187"/>
      <c r="E72" s="187"/>
      <c r="F72" s="187"/>
      <c r="G72" s="187"/>
      <c r="H72" s="188"/>
    </row>
    <row r="73" spans="1:8" s="168" customFormat="1">
      <c r="A73" s="187"/>
      <c r="B73" s="187"/>
      <c r="C73" s="187"/>
      <c r="D73" s="187"/>
      <c r="E73" s="187"/>
      <c r="F73" s="187"/>
      <c r="G73" s="187"/>
      <c r="H73" s="188"/>
    </row>
    <row r="74" spans="1:8" s="168" customFormat="1">
      <c r="A74" s="187"/>
      <c r="B74" s="187"/>
      <c r="C74" s="187"/>
      <c r="D74" s="187"/>
      <c r="E74" s="187"/>
      <c r="F74" s="187"/>
      <c r="G74" s="187"/>
      <c r="H74" s="188"/>
    </row>
    <row r="75" spans="1:8" s="168" customFormat="1">
      <c r="A75" s="187"/>
      <c r="B75" s="187"/>
      <c r="C75" s="187"/>
      <c r="D75" s="187"/>
      <c r="E75" s="187"/>
      <c r="F75" s="187"/>
      <c r="G75" s="187"/>
      <c r="H75" s="188"/>
    </row>
    <row r="76" spans="1:8" s="168" customFormat="1">
      <c r="A76" s="187"/>
      <c r="B76" s="187"/>
      <c r="C76" s="187"/>
      <c r="D76" s="187"/>
      <c r="E76" s="187"/>
      <c r="F76" s="187"/>
      <c r="G76" s="187"/>
      <c r="H76" s="188"/>
    </row>
    <row r="77" spans="1:8" s="168" customFormat="1">
      <c r="A77" s="187"/>
      <c r="B77" s="187"/>
      <c r="C77" s="187"/>
      <c r="D77" s="187"/>
      <c r="E77" s="187"/>
      <c r="F77" s="187"/>
      <c r="G77" s="187"/>
      <c r="H77" s="188"/>
    </row>
    <row r="78" spans="1:8" s="168" customFormat="1">
      <c r="A78" s="187"/>
      <c r="B78" s="187"/>
      <c r="C78" s="187"/>
      <c r="D78" s="187"/>
      <c r="E78" s="187"/>
      <c r="F78" s="187"/>
      <c r="G78" s="187"/>
      <c r="H78" s="188"/>
    </row>
    <row r="79" spans="1:8" s="168" customFormat="1">
      <c r="A79" s="187"/>
      <c r="B79" s="187"/>
      <c r="C79" s="187"/>
      <c r="D79" s="187"/>
      <c r="E79" s="187"/>
      <c r="F79" s="187"/>
      <c r="G79" s="187"/>
      <c r="H79" s="188"/>
    </row>
    <row r="80" spans="1:8" s="168" customFormat="1">
      <c r="A80" s="187"/>
      <c r="B80" s="187"/>
      <c r="C80" s="187"/>
      <c r="D80" s="187"/>
      <c r="E80" s="187"/>
      <c r="F80" s="187"/>
      <c r="G80" s="187"/>
      <c r="H80" s="188"/>
    </row>
    <row r="81" spans="1:8" s="168" customFormat="1">
      <c r="A81" s="187"/>
      <c r="B81" s="187"/>
      <c r="C81" s="187"/>
      <c r="D81" s="187"/>
      <c r="E81" s="187"/>
      <c r="F81" s="187"/>
      <c r="G81" s="187"/>
      <c r="H81" s="188"/>
    </row>
    <row r="82" spans="1:8" s="168" customFormat="1">
      <c r="A82" s="187"/>
      <c r="B82" s="187"/>
      <c r="C82" s="187"/>
      <c r="D82" s="187"/>
      <c r="E82" s="187"/>
      <c r="F82" s="187"/>
      <c r="G82" s="187"/>
      <c r="H82" s="188"/>
    </row>
    <row r="83" spans="1:8" s="168" customFormat="1">
      <c r="A83" s="187"/>
      <c r="B83" s="187"/>
      <c r="C83" s="187"/>
      <c r="D83" s="187"/>
      <c r="E83" s="187"/>
      <c r="F83" s="187"/>
      <c r="G83" s="187"/>
      <c r="H83" s="188"/>
    </row>
    <row r="84" spans="1:8" s="168" customFormat="1">
      <c r="A84" s="187"/>
      <c r="B84" s="187"/>
      <c r="C84" s="187"/>
      <c r="D84" s="187"/>
      <c r="E84" s="187"/>
      <c r="F84" s="187"/>
      <c r="G84" s="187"/>
      <c r="H84" s="188"/>
    </row>
    <row r="85" spans="1:8" s="168" customFormat="1">
      <c r="A85" s="187"/>
      <c r="B85" s="187"/>
      <c r="C85" s="187"/>
      <c r="D85" s="187"/>
      <c r="E85" s="187"/>
      <c r="F85" s="187"/>
      <c r="G85" s="187"/>
      <c r="H85" s="188"/>
    </row>
    <row r="86" spans="1:8" s="168" customFormat="1">
      <c r="A86" s="187"/>
      <c r="B86" s="187"/>
      <c r="C86" s="187"/>
      <c r="D86" s="187"/>
      <c r="E86" s="187"/>
      <c r="F86" s="187"/>
      <c r="G86" s="187"/>
      <c r="H86" s="188"/>
    </row>
    <row r="87" spans="1:8" s="168" customFormat="1">
      <c r="A87" s="187"/>
      <c r="B87" s="187"/>
      <c r="C87" s="187"/>
      <c r="D87" s="187"/>
      <c r="E87" s="187"/>
      <c r="F87" s="187"/>
      <c r="G87" s="187"/>
      <c r="H87" s="188"/>
    </row>
    <row r="88" spans="1:8" s="168" customFormat="1">
      <c r="A88" s="187"/>
      <c r="B88" s="187"/>
      <c r="C88" s="187"/>
      <c r="D88" s="187"/>
      <c r="E88" s="187"/>
      <c r="F88" s="187"/>
      <c r="G88" s="187"/>
      <c r="H88" s="188"/>
    </row>
    <row r="89" spans="1:8" s="168" customFormat="1">
      <c r="A89" s="187"/>
      <c r="B89" s="187"/>
      <c r="C89" s="187"/>
      <c r="D89" s="187"/>
      <c r="E89" s="187"/>
      <c r="F89" s="187"/>
      <c r="G89" s="187"/>
      <c r="H89" s="188"/>
    </row>
    <row r="90" spans="1:8" s="168" customFormat="1">
      <c r="A90" s="187"/>
      <c r="B90" s="187"/>
      <c r="C90" s="187"/>
      <c r="D90" s="187"/>
      <c r="E90" s="187"/>
      <c r="F90" s="187"/>
      <c r="G90" s="187"/>
      <c r="H90" s="188"/>
    </row>
    <row r="91" spans="1:8" s="168" customFormat="1">
      <c r="A91" s="187"/>
      <c r="B91" s="187"/>
      <c r="C91" s="187"/>
      <c r="D91" s="187"/>
      <c r="E91" s="187"/>
      <c r="F91" s="187"/>
      <c r="G91" s="187"/>
      <c r="H91" s="188"/>
    </row>
    <row r="92" spans="1:8" s="168" customFormat="1">
      <c r="A92" s="187"/>
      <c r="B92" s="187"/>
      <c r="C92" s="187"/>
      <c r="D92" s="187"/>
      <c r="E92" s="187"/>
      <c r="F92" s="187"/>
      <c r="G92" s="187"/>
      <c r="H92" s="188"/>
    </row>
    <row r="93" spans="1:8" s="168" customFormat="1">
      <c r="A93" s="187"/>
      <c r="B93" s="187"/>
      <c r="C93" s="187"/>
      <c r="D93" s="187"/>
      <c r="E93" s="187"/>
      <c r="F93" s="187"/>
      <c r="G93" s="187"/>
      <c r="H93" s="188"/>
    </row>
    <row r="94" spans="1:8" s="168" customFormat="1">
      <c r="A94" s="187"/>
      <c r="B94" s="187"/>
      <c r="C94" s="187"/>
      <c r="D94" s="187"/>
      <c r="E94" s="187"/>
      <c r="F94" s="187"/>
      <c r="G94" s="187"/>
      <c r="H94" s="188"/>
    </row>
    <row r="95" spans="1:8" s="168" customFormat="1">
      <c r="A95" s="187"/>
      <c r="B95" s="187"/>
      <c r="C95" s="187"/>
      <c r="D95" s="187"/>
      <c r="E95" s="187"/>
      <c r="F95" s="187"/>
      <c r="G95" s="187"/>
      <c r="H95" s="188"/>
    </row>
    <row r="96" spans="1:8" s="168" customFormat="1">
      <c r="A96" s="187"/>
      <c r="B96" s="187"/>
      <c r="C96" s="187"/>
      <c r="D96" s="187"/>
      <c r="E96" s="187"/>
      <c r="F96" s="187"/>
      <c r="G96" s="187"/>
      <c r="H96" s="188"/>
    </row>
  </sheetData>
  <mergeCells count="14">
    <mergeCell ref="A13:B13"/>
    <mergeCell ref="A9:B9"/>
    <mergeCell ref="A10:B10"/>
    <mergeCell ref="A11:B11"/>
    <mergeCell ref="A12:B12"/>
    <mergeCell ref="A3:H3"/>
    <mergeCell ref="C6:C8"/>
    <mergeCell ref="H6:H8"/>
    <mergeCell ref="A4:H4"/>
    <mergeCell ref="A6:B8"/>
    <mergeCell ref="D6:D8"/>
    <mergeCell ref="E6:E8"/>
    <mergeCell ref="F6:F8"/>
    <mergeCell ref="G6:G8"/>
  </mergeCells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1"/>
  <sheetViews>
    <sheetView view="pageBreakPreview" topLeftCell="N1" zoomScale="110" zoomScaleNormal="100" zoomScaleSheetLayoutView="110" workbookViewId="0">
      <selection activeCell="AI29" sqref="AI29"/>
    </sheetView>
  </sheetViews>
  <sheetFormatPr defaultRowHeight="14.25"/>
  <cols>
    <col min="1" max="1" width="8.75" style="287" customWidth="1"/>
    <col min="2" max="2" width="13.125" style="287" customWidth="1"/>
    <col min="3" max="3" width="9.375" style="276" customWidth="1"/>
    <col min="4" max="5" width="10" style="276" customWidth="1"/>
    <col min="6" max="7" width="8.125" style="276" customWidth="1"/>
    <col min="8" max="9" width="7.5" style="276" customWidth="1"/>
    <col min="10" max="10" width="8.75" style="276" customWidth="1"/>
    <col min="11" max="11" width="13.125" style="276" customWidth="1"/>
    <col min="12" max="13" width="10" style="287" customWidth="1"/>
    <col min="14" max="14" width="9.5" style="276" customWidth="1"/>
    <col min="15" max="15" width="8.25" style="276" customWidth="1"/>
    <col min="16" max="16" width="8" style="276" customWidth="1"/>
    <col min="17" max="17" width="7.375" style="276" customWidth="1"/>
    <col min="18" max="18" width="7.125" style="276" customWidth="1"/>
    <col min="19" max="19" width="9.875" style="276" customWidth="1"/>
    <col min="20" max="20" width="8.625" style="276" customWidth="1"/>
    <col min="21" max="21" width="9.5" style="276" customWidth="1"/>
    <col min="22" max="22" width="8" style="276" customWidth="1"/>
    <col min="23" max="23" width="8.25" style="276" customWidth="1"/>
    <col min="24" max="24" width="8" style="276" customWidth="1"/>
    <col min="25" max="25" width="8.25" style="276" customWidth="1"/>
    <col min="26" max="26" width="8.875" style="276" customWidth="1"/>
    <col min="27" max="27" width="13.125" style="276" customWidth="1"/>
    <col min="28" max="28" width="11" style="276" customWidth="1"/>
    <col min="29" max="29" width="13.125" style="276" customWidth="1"/>
    <col min="30" max="31" width="8.625" style="276" customWidth="1"/>
    <col min="32" max="34" width="8.625" style="287" customWidth="1"/>
    <col min="35" max="35" width="8.375" style="287" customWidth="1"/>
    <col min="36" max="36" width="6.875" style="276" customWidth="1"/>
    <col min="37" max="16384" width="9" style="276"/>
  </cols>
  <sheetData>
    <row r="1" spans="1:36" s="422" customFormat="1" ht="14.1" customHeight="1">
      <c r="A1" s="275"/>
      <c r="B1" s="284"/>
      <c r="I1" s="417" t="s">
        <v>551</v>
      </c>
      <c r="J1" s="275" t="s">
        <v>552</v>
      </c>
      <c r="L1" s="284"/>
      <c r="M1" s="284"/>
      <c r="Y1" s="959" t="s">
        <v>283</v>
      </c>
      <c r="Z1" s="959"/>
      <c r="AA1" s="959"/>
      <c r="AB1" s="275" t="s">
        <v>284</v>
      </c>
      <c r="AC1" s="284"/>
      <c r="AJ1" s="417"/>
    </row>
    <row r="2" spans="1:36" s="422" customFormat="1" ht="14.1" customHeight="1">
      <c r="A2" s="275"/>
      <c r="B2" s="284"/>
      <c r="I2" s="417"/>
      <c r="J2" s="275"/>
      <c r="L2" s="284"/>
      <c r="M2" s="284"/>
      <c r="Y2" s="417"/>
      <c r="Z2" s="417"/>
      <c r="AA2" s="417"/>
      <c r="AB2" s="275"/>
      <c r="AC2" s="284"/>
      <c r="AJ2" s="417"/>
    </row>
    <row r="3" spans="1:36" s="418" customFormat="1" ht="20.100000000000001" customHeight="1">
      <c r="A3" s="855" t="s">
        <v>135</v>
      </c>
      <c r="B3" s="855"/>
      <c r="C3" s="855"/>
      <c r="D3" s="855"/>
      <c r="E3" s="855"/>
      <c r="F3" s="855"/>
      <c r="G3" s="855"/>
      <c r="H3" s="855"/>
      <c r="I3" s="855"/>
      <c r="J3" s="943" t="s">
        <v>136</v>
      </c>
      <c r="K3" s="943"/>
      <c r="L3" s="943"/>
      <c r="M3" s="943"/>
      <c r="N3" s="943"/>
      <c r="O3" s="943"/>
      <c r="P3" s="943"/>
      <c r="Q3" s="943"/>
      <c r="R3" s="943"/>
      <c r="S3" s="943" t="s">
        <v>137</v>
      </c>
      <c r="T3" s="943"/>
      <c r="U3" s="943"/>
      <c r="V3" s="943"/>
      <c r="W3" s="943"/>
      <c r="X3" s="943"/>
      <c r="Y3" s="943"/>
      <c r="Z3" s="943"/>
      <c r="AA3" s="943"/>
      <c r="AB3" s="855" t="s">
        <v>136</v>
      </c>
      <c r="AC3" s="855"/>
      <c r="AD3" s="855"/>
      <c r="AE3" s="855"/>
      <c r="AF3" s="855"/>
      <c r="AG3" s="855"/>
      <c r="AH3" s="855"/>
      <c r="AI3" s="855"/>
      <c r="AJ3" s="855"/>
    </row>
    <row r="4" spans="1:36" s="416" customFormat="1" ht="24" customHeight="1">
      <c r="A4" s="930" t="s">
        <v>138</v>
      </c>
      <c r="B4" s="930"/>
      <c r="C4" s="930"/>
      <c r="D4" s="930"/>
      <c r="E4" s="930"/>
      <c r="F4" s="930"/>
      <c r="G4" s="930"/>
      <c r="H4" s="930"/>
      <c r="I4" s="930"/>
      <c r="AB4" s="930" t="s">
        <v>137</v>
      </c>
      <c r="AC4" s="930"/>
      <c r="AD4" s="930"/>
      <c r="AE4" s="930"/>
      <c r="AF4" s="930"/>
      <c r="AG4" s="930"/>
      <c r="AH4" s="930"/>
      <c r="AI4" s="930"/>
      <c r="AJ4" s="930"/>
    </row>
    <row r="5" spans="1:36" s="277" customFormat="1" ht="18" customHeight="1" thickBot="1">
      <c r="A5" s="277" t="s">
        <v>139</v>
      </c>
      <c r="I5" s="417" t="s">
        <v>140</v>
      </c>
      <c r="J5" s="277" t="s">
        <v>139</v>
      </c>
      <c r="M5" s="417"/>
      <c r="N5" s="417"/>
      <c r="O5" s="417"/>
      <c r="S5" s="417"/>
      <c r="T5" s="417"/>
      <c r="Z5" s="277" t="s">
        <v>141</v>
      </c>
      <c r="AA5" s="417" t="s">
        <v>140</v>
      </c>
      <c r="AB5" s="277" t="s">
        <v>139</v>
      </c>
      <c r="AJ5" s="417" t="s">
        <v>140</v>
      </c>
    </row>
    <row r="6" spans="1:36" s="422" customFormat="1" ht="14.1" customHeight="1">
      <c r="A6" s="931" t="s">
        <v>142</v>
      </c>
      <c r="B6" s="932"/>
      <c r="C6" s="944" t="s">
        <v>143</v>
      </c>
      <c r="D6" s="941"/>
      <c r="E6" s="941"/>
      <c r="F6" s="941"/>
      <c r="G6" s="941"/>
      <c r="H6" s="941"/>
      <c r="I6" s="942"/>
      <c r="J6" s="952" t="s">
        <v>144</v>
      </c>
      <c r="K6" s="953"/>
      <c r="L6" s="940" t="s">
        <v>145</v>
      </c>
      <c r="M6" s="941"/>
      <c r="N6" s="941"/>
      <c r="O6" s="941"/>
      <c r="P6" s="941"/>
      <c r="Q6" s="941"/>
      <c r="R6" s="942"/>
      <c r="S6" s="940" t="s">
        <v>146</v>
      </c>
      <c r="T6" s="941"/>
      <c r="U6" s="941"/>
      <c r="V6" s="941"/>
      <c r="W6" s="941"/>
      <c r="X6" s="941"/>
      <c r="Y6" s="960"/>
      <c r="Z6" s="952" t="s">
        <v>147</v>
      </c>
      <c r="AA6" s="952"/>
      <c r="AB6" s="931" t="s">
        <v>142</v>
      </c>
      <c r="AC6" s="932"/>
      <c r="AD6" s="940" t="s">
        <v>148</v>
      </c>
      <c r="AE6" s="941"/>
      <c r="AF6" s="941"/>
      <c r="AG6" s="941"/>
      <c r="AH6" s="941"/>
      <c r="AI6" s="941"/>
      <c r="AJ6" s="942"/>
    </row>
    <row r="7" spans="1:36" s="422" customFormat="1" ht="12.95" customHeight="1">
      <c r="A7" s="933"/>
      <c r="B7" s="934"/>
      <c r="C7" s="937"/>
      <c r="D7" s="918" t="s">
        <v>149</v>
      </c>
      <c r="E7" s="918" t="s">
        <v>150</v>
      </c>
      <c r="F7" s="918" t="s">
        <v>151</v>
      </c>
      <c r="G7" s="918" t="s">
        <v>152</v>
      </c>
      <c r="H7" s="918" t="s">
        <v>153</v>
      </c>
      <c r="I7" s="945" t="s">
        <v>154</v>
      </c>
      <c r="J7" s="954"/>
      <c r="K7" s="955"/>
      <c r="L7" s="927"/>
      <c r="M7" s="918" t="s">
        <v>149</v>
      </c>
      <c r="N7" s="918" t="s">
        <v>150</v>
      </c>
      <c r="O7" s="918" t="s">
        <v>151</v>
      </c>
      <c r="P7" s="918" t="s">
        <v>152</v>
      </c>
      <c r="Q7" s="918" t="s">
        <v>153</v>
      </c>
      <c r="R7" s="945" t="s">
        <v>154</v>
      </c>
      <c r="S7" s="927"/>
      <c r="T7" s="918" t="s">
        <v>149</v>
      </c>
      <c r="U7" s="918" t="s">
        <v>150</v>
      </c>
      <c r="V7" s="918" t="s">
        <v>151</v>
      </c>
      <c r="W7" s="918" t="s">
        <v>152</v>
      </c>
      <c r="X7" s="918" t="s">
        <v>153</v>
      </c>
      <c r="Y7" s="961" t="s">
        <v>498</v>
      </c>
      <c r="Z7" s="954"/>
      <c r="AA7" s="954"/>
      <c r="AB7" s="933"/>
      <c r="AC7" s="934"/>
      <c r="AD7" s="927"/>
      <c r="AE7" s="918" t="s">
        <v>149</v>
      </c>
      <c r="AF7" s="918" t="s">
        <v>150</v>
      </c>
      <c r="AG7" s="918" t="s">
        <v>151</v>
      </c>
      <c r="AH7" s="918" t="s">
        <v>152</v>
      </c>
      <c r="AI7" s="918" t="s">
        <v>153</v>
      </c>
      <c r="AJ7" s="945" t="s">
        <v>154</v>
      </c>
    </row>
    <row r="8" spans="1:36" s="422" customFormat="1" ht="12.95" customHeight="1">
      <c r="A8" s="933"/>
      <c r="B8" s="934"/>
      <c r="C8" s="938"/>
      <c r="D8" s="918"/>
      <c r="E8" s="918"/>
      <c r="F8" s="918"/>
      <c r="G8" s="918"/>
      <c r="H8" s="918"/>
      <c r="I8" s="945"/>
      <c r="J8" s="954"/>
      <c r="K8" s="955"/>
      <c r="L8" s="928"/>
      <c r="M8" s="918"/>
      <c r="N8" s="918"/>
      <c r="O8" s="918"/>
      <c r="P8" s="918"/>
      <c r="Q8" s="918"/>
      <c r="R8" s="945"/>
      <c r="S8" s="928"/>
      <c r="T8" s="918"/>
      <c r="U8" s="918"/>
      <c r="V8" s="918"/>
      <c r="W8" s="918"/>
      <c r="X8" s="918"/>
      <c r="Y8" s="961"/>
      <c r="Z8" s="954"/>
      <c r="AA8" s="954"/>
      <c r="AB8" s="933"/>
      <c r="AC8" s="934"/>
      <c r="AD8" s="928"/>
      <c r="AE8" s="918"/>
      <c r="AF8" s="918"/>
      <c r="AG8" s="918"/>
      <c r="AH8" s="918"/>
      <c r="AI8" s="918"/>
      <c r="AJ8" s="945"/>
    </row>
    <row r="9" spans="1:36" s="422" customFormat="1" ht="12.95" customHeight="1">
      <c r="A9" s="935"/>
      <c r="B9" s="936"/>
      <c r="C9" s="939"/>
      <c r="D9" s="919"/>
      <c r="E9" s="919"/>
      <c r="F9" s="919"/>
      <c r="G9" s="919"/>
      <c r="H9" s="919"/>
      <c r="I9" s="946"/>
      <c r="J9" s="956"/>
      <c r="K9" s="957"/>
      <c r="L9" s="929"/>
      <c r="M9" s="919"/>
      <c r="N9" s="919"/>
      <c r="O9" s="919"/>
      <c r="P9" s="919"/>
      <c r="Q9" s="919"/>
      <c r="R9" s="946"/>
      <c r="S9" s="929"/>
      <c r="T9" s="919"/>
      <c r="U9" s="919"/>
      <c r="V9" s="919"/>
      <c r="W9" s="919"/>
      <c r="X9" s="919"/>
      <c r="Y9" s="962"/>
      <c r="Z9" s="956"/>
      <c r="AA9" s="956"/>
      <c r="AB9" s="935"/>
      <c r="AC9" s="936"/>
      <c r="AD9" s="929"/>
      <c r="AE9" s="919"/>
      <c r="AF9" s="919"/>
      <c r="AG9" s="919"/>
      <c r="AH9" s="919"/>
      <c r="AI9" s="919"/>
      <c r="AJ9" s="946"/>
    </row>
    <row r="10" spans="1:36" s="460" customFormat="1" ht="21" customHeight="1">
      <c r="A10" s="916" t="s">
        <v>491</v>
      </c>
      <c r="B10" s="455" t="s">
        <v>155</v>
      </c>
      <c r="C10" s="456">
        <v>22621</v>
      </c>
      <c r="D10" s="456">
        <v>4636</v>
      </c>
      <c r="E10" s="456">
        <v>14158</v>
      </c>
      <c r="F10" s="456">
        <v>2395</v>
      </c>
      <c r="G10" s="456">
        <v>108</v>
      </c>
      <c r="H10" s="456">
        <v>1180</v>
      </c>
      <c r="I10" s="456">
        <v>144</v>
      </c>
      <c r="J10" s="916" t="s">
        <v>491</v>
      </c>
      <c r="K10" s="457" t="s">
        <v>492</v>
      </c>
      <c r="L10" s="456">
        <v>14794</v>
      </c>
      <c r="M10" s="456">
        <v>3110</v>
      </c>
      <c r="N10" s="456">
        <v>9318</v>
      </c>
      <c r="O10" s="456">
        <v>1419</v>
      </c>
      <c r="P10" s="456">
        <v>46</v>
      </c>
      <c r="Q10" s="456">
        <v>810</v>
      </c>
      <c r="R10" s="456">
        <v>91</v>
      </c>
      <c r="S10" s="456">
        <v>6772</v>
      </c>
      <c r="T10" s="456">
        <v>1101</v>
      </c>
      <c r="U10" s="456">
        <v>4528</v>
      </c>
      <c r="V10" s="456">
        <v>740</v>
      </c>
      <c r="W10" s="456">
        <v>43</v>
      </c>
      <c r="X10" s="456">
        <v>310</v>
      </c>
      <c r="Y10" s="458">
        <v>50</v>
      </c>
      <c r="Z10" s="917" t="s">
        <v>491</v>
      </c>
      <c r="AA10" s="459" t="s">
        <v>493</v>
      </c>
      <c r="AB10" s="916" t="s">
        <v>491</v>
      </c>
      <c r="AC10" s="455" t="s">
        <v>155</v>
      </c>
      <c r="AD10" s="456">
        <v>1055</v>
      </c>
      <c r="AE10" s="456">
        <v>425</v>
      </c>
      <c r="AF10" s="456">
        <v>312</v>
      </c>
      <c r="AG10" s="456">
        <v>236</v>
      </c>
      <c r="AH10" s="456">
        <v>19</v>
      </c>
      <c r="AI10" s="456">
        <v>60</v>
      </c>
      <c r="AJ10" s="456">
        <v>3</v>
      </c>
    </row>
    <row r="11" spans="1:36" s="460" customFormat="1" ht="21" customHeight="1">
      <c r="A11" s="916"/>
      <c r="B11" s="455" t="s">
        <v>494</v>
      </c>
      <c r="C11" s="456">
        <v>6130294</v>
      </c>
      <c r="D11" s="456">
        <v>2629814</v>
      </c>
      <c r="E11" s="456">
        <v>3119893</v>
      </c>
      <c r="F11" s="456">
        <v>167926</v>
      </c>
      <c r="G11" s="456">
        <v>121742</v>
      </c>
      <c r="H11" s="456">
        <v>83479</v>
      </c>
      <c r="I11" s="456">
        <v>7440</v>
      </c>
      <c r="J11" s="916"/>
      <c r="K11" s="457" t="s">
        <v>495</v>
      </c>
      <c r="L11" s="456">
        <v>4647384</v>
      </c>
      <c r="M11" s="456">
        <v>2050333</v>
      </c>
      <c r="N11" s="456">
        <v>2322904</v>
      </c>
      <c r="O11" s="456">
        <v>125059</v>
      </c>
      <c r="P11" s="456">
        <v>74789</v>
      </c>
      <c r="Q11" s="456">
        <v>68410</v>
      </c>
      <c r="R11" s="456">
        <v>5889</v>
      </c>
      <c r="S11" s="456">
        <v>1197338</v>
      </c>
      <c r="T11" s="456">
        <v>414307</v>
      </c>
      <c r="U11" s="456">
        <v>730997</v>
      </c>
      <c r="V11" s="456">
        <v>20718</v>
      </c>
      <c r="W11" s="456">
        <v>19439</v>
      </c>
      <c r="X11" s="456">
        <v>10381</v>
      </c>
      <c r="Y11" s="458">
        <v>1496</v>
      </c>
      <c r="Z11" s="917"/>
      <c r="AA11" s="459" t="s">
        <v>496</v>
      </c>
      <c r="AB11" s="916"/>
      <c r="AC11" s="455" t="s">
        <v>494</v>
      </c>
      <c r="AD11" s="456">
        <v>285572</v>
      </c>
      <c r="AE11" s="456">
        <v>165174</v>
      </c>
      <c r="AF11" s="456">
        <v>65992</v>
      </c>
      <c r="AG11" s="456">
        <v>22149</v>
      </c>
      <c r="AH11" s="456">
        <v>27514</v>
      </c>
      <c r="AI11" s="456">
        <v>4688</v>
      </c>
      <c r="AJ11" s="456">
        <v>55</v>
      </c>
    </row>
    <row r="12" spans="1:36" s="460" customFormat="1" ht="21" customHeight="1">
      <c r="A12" s="916" t="s">
        <v>9</v>
      </c>
      <c r="B12" s="455" t="s">
        <v>155</v>
      </c>
      <c r="C12" s="456">
        <v>26052</v>
      </c>
      <c r="D12" s="456">
        <v>4920</v>
      </c>
      <c r="E12" s="456">
        <v>17502</v>
      </c>
      <c r="F12" s="456">
        <v>2091</v>
      </c>
      <c r="G12" s="456">
        <v>85</v>
      </c>
      <c r="H12" s="456">
        <v>1276</v>
      </c>
      <c r="I12" s="456">
        <v>178</v>
      </c>
      <c r="J12" s="916" t="s">
        <v>9</v>
      </c>
      <c r="K12" s="457" t="s">
        <v>156</v>
      </c>
      <c r="L12" s="456">
        <v>18161</v>
      </c>
      <c r="M12" s="456">
        <v>3546</v>
      </c>
      <c r="N12" s="456">
        <v>12359</v>
      </c>
      <c r="O12" s="456">
        <v>1250</v>
      </c>
      <c r="P12" s="456">
        <v>35</v>
      </c>
      <c r="Q12" s="456">
        <v>876</v>
      </c>
      <c r="R12" s="456">
        <v>95</v>
      </c>
      <c r="S12" s="456">
        <v>6946</v>
      </c>
      <c r="T12" s="456">
        <v>976</v>
      </c>
      <c r="U12" s="456">
        <v>4855</v>
      </c>
      <c r="V12" s="456">
        <v>663</v>
      </c>
      <c r="W12" s="456">
        <v>29</v>
      </c>
      <c r="X12" s="456">
        <v>343</v>
      </c>
      <c r="Y12" s="458">
        <v>80</v>
      </c>
      <c r="Z12" s="917" t="s">
        <v>9</v>
      </c>
      <c r="AA12" s="459" t="s">
        <v>157</v>
      </c>
      <c r="AB12" s="916" t="s">
        <v>9</v>
      </c>
      <c r="AC12" s="455" t="s">
        <v>155</v>
      </c>
      <c r="AD12" s="456">
        <v>945</v>
      </c>
      <c r="AE12" s="456">
        <v>398</v>
      </c>
      <c r="AF12" s="456">
        <v>288</v>
      </c>
      <c r="AG12" s="456">
        <v>178</v>
      </c>
      <c r="AH12" s="456">
        <v>21</v>
      </c>
      <c r="AI12" s="456">
        <v>57</v>
      </c>
      <c r="AJ12" s="456">
        <v>3</v>
      </c>
    </row>
    <row r="13" spans="1:36" s="460" customFormat="1" ht="21" customHeight="1">
      <c r="A13" s="916"/>
      <c r="B13" s="455" t="s">
        <v>158</v>
      </c>
      <c r="C13" s="456">
        <v>7874020</v>
      </c>
      <c r="D13" s="456">
        <v>2875344</v>
      </c>
      <c r="E13" s="456">
        <v>4587748</v>
      </c>
      <c r="F13" s="456">
        <v>147807</v>
      </c>
      <c r="G13" s="456">
        <v>160460</v>
      </c>
      <c r="H13" s="456">
        <v>96062</v>
      </c>
      <c r="I13" s="456">
        <v>6599</v>
      </c>
      <c r="J13" s="916"/>
      <c r="K13" s="457" t="s">
        <v>159</v>
      </c>
      <c r="L13" s="456">
        <v>5896580</v>
      </c>
      <c r="M13" s="456">
        <v>2360897</v>
      </c>
      <c r="N13" s="456">
        <v>3245913</v>
      </c>
      <c r="O13" s="456">
        <v>109294</v>
      </c>
      <c r="P13" s="456">
        <v>98546</v>
      </c>
      <c r="Q13" s="456">
        <v>78053</v>
      </c>
      <c r="R13" s="456">
        <v>3877</v>
      </c>
      <c r="S13" s="456">
        <v>1665589</v>
      </c>
      <c r="T13" s="456">
        <v>325273</v>
      </c>
      <c r="U13" s="456">
        <v>1277535</v>
      </c>
      <c r="V13" s="456">
        <v>20259</v>
      </c>
      <c r="W13" s="456">
        <v>27818</v>
      </c>
      <c r="X13" s="456">
        <v>12123</v>
      </c>
      <c r="Y13" s="458">
        <v>2581</v>
      </c>
      <c r="Z13" s="917"/>
      <c r="AA13" s="459" t="s">
        <v>160</v>
      </c>
      <c r="AB13" s="916"/>
      <c r="AC13" s="455" t="s">
        <v>158</v>
      </c>
      <c r="AD13" s="456">
        <v>311851</v>
      </c>
      <c r="AE13" s="456">
        <v>189174</v>
      </c>
      <c r="AF13" s="456">
        <v>64300</v>
      </c>
      <c r="AG13" s="456">
        <v>18254</v>
      </c>
      <c r="AH13" s="456">
        <v>34096</v>
      </c>
      <c r="AI13" s="456">
        <v>5886</v>
      </c>
      <c r="AJ13" s="456">
        <v>141</v>
      </c>
    </row>
    <row r="14" spans="1:36" s="460" customFormat="1" ht="21" customHeight="1">
      <c r="A14" s="916" t="s">
        <v>323</v>
      </c>
      <c r="B14" s="455" t="s">
        <v>155</v>
      </c>
      <c r="C14" s="456">
        <v>25159</v>
      </c>
      <c r="D14" s="456">
        <v>6121</v>
      </c>
      <c r="E14" s="456">
        <v>15746</v>
      </c>
      <c r="F14" s="456">
        <v>1894</v>
      </c>
      <c r="G14" s="456">
        <v>91</v>
      </c>
      <c r="H14" s="456">
        <v>1231</v>
      </c>
      <c r="I14" s="456">
        <v>76</v>
      </c>
      <c r="J14" s="916" t="s">
        <v>323</v>
      </c>
      <c r="K14" s="457" t="s">
        <v>492</v>
      </c>
      <c r="L14" s="456">
        <v>17440</v>
      </c>
      <c r="M14" s="456">
        <v>4573</v>
      </c>
      <c r="N14" s="456">
        <v>10692</v>
      </c>
      <c r="O14" s="456">
        <v>1173</v>
      </c>
      <c r="P14" s="456">
        <v>43</v>
      </c>
      <c r="Q14" s="456">
        <v>898</v>
      </c>
      <c r="R14" s="456">
        <v>61</v>
      </c>
      <c r="S14" s="456">
        <v>6717</v>
      </c>
      <c r="T14" s="456">
        <v>1132</v>
      </c>
      <c r="U14" s="456">
        <v>4715</v>
      </c>
      <c r="V14" s="456">
        <v>537</v>
      </c>
      <c r="W14" s="456">
        <v>33</v>
      </c>
      <c r="X14" s="456">
        <v>286</v>
      </c>
      <c r="Y14" s="458">
        <v>14</v>
      </c>
      <c r="Z14" s="917" t="s">
        <v>323</v>
      </c>
      <c r="AA14" s="459" t="s">
        <v>493</v>
      </c>
      <c r="AB14" s="916" t="s">
        <v>323</v>
      </c>
      <c r="AC14" s="455" t="s">
        <v>155</v>
      </c>
      <c r="AD14" s="456">
        <v>1002</v>
      </c>
      <c r="AE14" s="456">
        <v>416</v>
      </c>
      <c r="AF14" s="456">
        <v>339</v>
      </c>
      <c r="AG14" s="456">
        <v>184</v>
      </c>
      <c r="AH14" s="456">
        <v>15</v>
      </c>
      <c r="AI14" s="456">
        <v>47</v>
      </c>
      <c r="AJ14" s="456">
        <v>1</v>
      </c>
    </row>
    <row r="15" spans="1:36" s="460" customFormat="1" ht="21" customHeight="1">
      <c r="A15" s="916"/>
      <c r="B15" s="455" t="s">
        <v>494</v>
      </c>
      <c r="C15" s="456">
        <v>8704856</v>
      </c>
      <c r="D15" s="456">
        <v>3844279</v>
      </c>
      <c r="E15" s="456">
        <v>4250168</v>
      </c>
      <c r="F15" s="456">
        <v>137910</v>
      </c>
      <c r="G15" s="456">
        <v>375381</v>
      </c>
      <c r="H15" s="456">
        <v>91664</v>
      </c>
      <c r="I15" s="456">
        <v>5454</v>
      </c>
      <c r="J15" s="916"/>
      <c r="K15" s="457" t="s">
        <v>495</v>
      </c>
      <c r="L15" s="456">
        <v>6996973</v>
      </c>
      <c r="M15" s="456">
        <v>3361626</v>
      </c>
      <c r="N15" s="456">
        <v>3122636</v>
      </c>
      <c r="O15" s="456">
        <v>104414</v>
      </c>
      <c r="P15" s="456">
        <v>324864</v>
      </c>
      <c r="Q15" s="456">
        <v>78895</v>
      </c>
      <c r="R15" s="456">
        <v>4538</v>
      </c>
      <c r="S15" s="456">
        <v>1481338</v>
      </c>
      <c r="T15" s="456">
        <v>355216</v>
      </c>
      <c r="U15" s="456">
        <v>1057556</v>
      </c>
      <c r="V15" s="456">
        <v>17963</v>
      </c>
      <c r="W15" s="456">
        <v>39480</v>
      </c>
      <c r="X15" s="456">
        <v>10288</v>
      </c>
      <c r="Y15" s="458">
        <v>835</v>
      </c>
      <c r="Z15" s="917"/>
      <c r="AA15" s="459" t="s">
        <v>496</v>
      </c>
      <c r="AB15" s="916"/>
      <c r="AC15" s="455" t="s">
        <v>494</v>
      </c>
      <c r="AD15" s="456">
        <v>226545</v>
      </c>
      <c r="AE15" s="456">
        <v>127437</v>
      </c>
      <c r="AF15" s="456">
        <v>69976</v>
      </c>
      <c r="AG15" s="456">
        <v>15533</v>
      </c>
      <c r="AH15" s="456">
        <v>11037</v>
      </c>
      <c r="AI15" s="456">
        <v>2481</v>
      </c>
      <c r="AJ15" s="456">
        <v>81</v>
      </c>
    </row>
    <row r="16" spans="1:36" s="460" customFormat="1" ht="21" customHeight="1">
      <c r="A16" s="916" t="s">
        <v>623</v>
      </c>
      <c r="B16" s="455" t="s">
        <v>155</v>
      </c>
      <c r="C16" s="456">
        <v>23905</v>
      </c>
      <c r="D16" s="456">
        <v>6128</v>
      </c>
      <c r="E16" s="456">
        <v>14624</v>
      </c>
      <c r="F16" s="456">
        <v>1730</v>
      </c>
      <c r="G16" s="456">
        <v>77</v>
      </c>
      <c r="H16" s="456">
        <v>1259</v>
      </c>
      <c r="I16" s="456">
        <v>87</v>
      </c>
      <c r="J16" s="916" t="s">
        <v>623</v>
      </c>
      <c r="K16" s="457" t="s">
        <v>156</v>
      </c>
      <c r="L16" s="456">
        <v>16713</v>
      </c>
      <c r="M16" s="456">
        <v>4699</v>
      </c>
      <c r="N16" s="456">
        <v>9923</v>
      </c>
      <c r="O16" s="456">
        <v>1071</v>
      </c>
      <c r="P16" s="456">
        <v>39</v>
      </c>
      <c r="Q16" s="456">
        <v>939</v>
      </c>
      <c r="R16" s="456">
        <v>42</v>
      </c>
      <c r="S16" s="456">
        <v>6117</v>
      </c>
      <c r="T16" s="456">
        <v>971</v>
      </c>
      <c r="U16" s="456">
        <v>4360</v>
      </c>
      <c r="V16" s="456">
        <v>469</v>
      </c>
      <c r="W16" s="456">
        <v>22</v>
      </c>
      <c r="X16" s="456">
        <v>256</v>
      </c>
      <c r="Y16" s="458">
        <v>39</v>
      </c>
      <c r="Z16" s="917" t="s">
        <v>623</v>
      </c>
      <c r="AA16" s="459" t="s">
        <v>157</v>
      </c>
      <c r="AB16" s="916" t="s">
        <v>623</v>
      </c>
      <c r="AC16" s="455" t="s">
        <v>155</v>
      </c>
      <c r="AD16" s="456">
        <v>1075</v>
      </c>
      <c r="AE16" s="456">
        <v>458</v>
      </c>
      <c r="AF16" s="456">
        <v>341</v>
      </c>
      <c r="AG16" s="456">
        <v>190</v>
      </c>
      <c r="AH16" s="456">
        <v>16</v>
      </c>
      <c r="AI16" s="456">
        <v>64</v>
      </c>
      <c r="AJ16" s="456">
        <v>6</v>
      </c>
    </row>
    <row r="17" spans="1:36" s="460" customFormat="1" ht="21" customHeight="1">
      <c r="A17" s="916"/>
      <c r="B17" s="455" t="s">
        <v>158</v>
      </c>
      <c r="C17" s="456">
        <v>7623449</v>
      </c>
      <c r="D17" s="456">
        <v>3892098</v>
      </c>
      <c r="E17" s="456">
        <v>3410560</v>
      </c>
      <c r="F17" s="456">
        <v>125247</v>
      </c>
      <c r="G17" s="456">
        <v>91211</v>
      </c>
      <c r="H17" s="456">
        <v>98319</v>
      </c>
      <c r="I17" s="456">
        <v>6014</v>
      </c>
      <c r="J17" s="916"/>
      <c r="K17" s="457" t="s">
        <v>159</v>
      </c>
      <c r="L17" s="456">
        <v>6215922</v>
      </c>
      <c r="M17" s="456">
        <v>3474933</v>
      </c>
      <c r="N17" s="456">
        <v>2488478</v>
      </c>
      <c r="O17" s="456">
        <v>92522</v>
      </c>
      <c r="P17" s="456">
        <v>70409</v>
      </c>
      <c r="Q17" s="456">
        <v>84837</v>
      </c>
      <c r="R17" s="456">
        <v>4743</v>
      </c>
      <c r="S17" s="456">
        <v>1138875</v>
      </c>
      <c r="T17" s="456">
        <v>258519</v>
      </c>
      <c r="U17" s="456">
        <v>848442</v>
      </c>
      <c r="V17" s="456">
        <v>15641</v>
      </c>
      <c r="W17" s="456">
        <v>5929</v>
      </c>
      <c r="X17" s="456">
        <v>9433</v>
      </c>
      <c r="Y17" s="458">
        <v>911</v>
      </c>
      <c r="Z17" s="917"/>
      <c r="AA17" s="459" t="s">
        <v>160</v>
      </c>
      <c r="AB17" s="916"/>
      <c r="AC17" s="455" t="s">
        <v>158</v>
      </c>
      <c r="AD17" s="456">
        <v>268652</v>
      </c>
      <c r="AE17" s="456">
        <v>158646</v>
      </c>
      <c r="AF17" s="456">
        <v>73640</v>
      </c>
      <c r="AG17" s="456">
        <v>17084</v>
      </c>
      <c r="AH17" s="456">
        <v>14873</v>
      </c>
      <c r="AI17" s="456">
        <v>4049</v>
      </c>
      <c r="AJ17" s="456">
        <v>360</v>
      </c>
    </row>
    <row r="18" spans="1:36" s="464" customFormat="1" ht="21" customHeight="1">
      <c r="A18" s="921" t="s">
        <v>774</v>
      </c>
      <c r="B18" s="461" t="s">
        <v>155</v>
      </c>
      <c r="C18" s="827">
        <f>SUM(C21,C23,C25,C27,C29,C31,C33)</f>
        <v>24695</v>
      </c>
      <c r="D18" s="827">
        <f t="shared" ref="D18:I18" si="0">SUM(D21,D23,D25,D27,D29,D31,D33)</f>
        <v>6359</v>
      </c>
      <c r="E18" s="827">
        <f t="shared" si="0"/>
        <v>15234</v>
      </c>
      <c r="F18" s="827">
        <f t="shared" si="0"/>
        <v>1620</v>
      </c>
      <c r="G18" s="827">
        <f t="shared" si="0"/>
        <v>90</v>
      </c>
      <c r="H18" s="827">
        <f t="shared" si="0"/>
        <v>1257</v>
      </c>
      <c r="I18" s="827">
        <f t="shared" si="0"/>
        <v>135</v>
      </c>
      <c r="J18" s="922" t="s">
        <v>774</v>
      </c>
      <c r="K18" s="462" t="s">
        <v>156</v>
      </c>
      <c r="L18" s="723">
        <f t="shared" ref="L18:Y18" si="1">SUM(L21,L23,L25,L27,L29,L31,L33)</f>
        <v>17344</v>
      </c>
      <c r="M18" s="723">
        <f t="shared" si="1"/>
        <v>4804</v>
      </c>
      <c r="N18" s="723">
        <f t="shared" si="1"/>
        <v>10395</v>
      </c>
      <c r="O18" s="723">
        <f t="shared" si="1"/>
        <v>982</v>
      </c>
      <c r="P18" s="723">
        <f t="shared" si="1"/>
        <v>49</v>
      </c>
      <c r="Q18" s="723">
        <f t="shared" si="1"/>
        <v>992</v>
      </c>
      <c r="R18" s="723">
        <f t="shared" si="1"/>
        <v>122</v>
      </c>
      <c r="S18" s="723">
        <f t="shared" si="1"/>
        <v>6217</v>
      </c>
      <c r="T18" s="723">
        <f t="shared" si="1"/>
        <v>1045</v>
      </c>
      <c r="U18" s="723">
        <f t="shared" si="1"/>
        <v>4474</v>
      </c>
      <c r="V18" s="723">
        <f t="shared" si="1"/>
        <v>438</v>
      </c>
      <c r="W18" s="723">
        <f t="shared" si="1"/>
        <v>32</v>
      </c>
      <c r="X18" s="723">
        <f t="shared" si="1"/>
        <v>215</v>
      </c>
      <c r="Y18" s="723">
        <f t="shared" si="1"/>
        <v>13</v>
      </c>
      <c r="Z18" s="926" t="s">
        <v>774</v>
      </c>
      <c r="AA18" s="463" t="s">
        <v>157</v>
      </c>
      <c r="AB18" s="922" t="s">
        <v>774</v>
      </c>
      <c r="AC18" s="461" t="s">
        <v>155</v>
      </c>
      <c r="AD18" s="475">
        <f>SUM(AD21,AD23,AD25,AD27,AD29,AD31,AD33)</f>
        <v>1134</v>
      </c>
      <c r="AE18" s="723">
        <f t="shared" ref="AE18:AJ18" si="2">SUM(AE21,AE23,AE25,AE27,AE29,AE31,AE33)</f>
        <v>510</v>
      </c>
      <c r="AF18" s="723">
        <f t="shared" si="2"/>
        <v>365</v>
      </c>
      <c r="AG18" s="723">
        <f t="shared" si="2"/>
        <v>200</v>
      </c>
      <c r="AH18" s="723">
        <f t="shared" si="2"/>
        <v>9</v>
      </c>
      <c r="AI18" s="723">
        <f t="shared" si="2"/>
        <v>50</v>
      </c>
      <c r="AJ18" s="723">
        <f t="shared" si="2"/>
        <v>0</v>
      </c>
    </row>
    <row r="19" spans="1:36" s="464" customFormat="1" ht="21" customHeight="1">
      <c r="A19" s="921"/>
      <c r="B19" s="461" t="s">
        <v>158</v>
      </c>
      <c r="C19" s="476">
        <f>SUM(C22,C24,C26,C28,C30,C32,C34)</f>
        <v>8203511</v>
      </c>
      <c r="D19" s="476">
        <f t="shared" ref="D19:I19" si="3">SUM(D22,D24,D26,D28,D30,D32,D34)</f>
        <v>4198109</v>
      </c>
      <c r="E19" s="476">
        <f t="shared" si="3"/>
        <v>3613939</v>
      </c>
      <c r="F19" s="476">
        <f t="shared" si="3"/>
        <v>119081</v>
      </c>
      <c r="G19" s="476">
        <f t="shared" si="3"/>
        <v>159199</v>
      </c>
      <c r="H19" s="476">
        <f t="shared" si="3"/>
        <v>102161</v>
      </c>
      <c r="I19" s="476">
        <f t="shared" si="3"/>
        <v>11022</v>
      </c>
      <c r="J19" s="922"/>
      <c r="K19" s="462" t="s">
        <v>159</v>
      </c>
      <c r="L19" s="723">
        <f t="shared" ref="L19:Y19" si="4">SUM(L22,L24,L26,L28,L30,L32,L34)</f>
        <v>6613206</v>
      </c>
      <c r="M19" s="723">
        <f t="shared" si="4"/>
        <v>3747790</v>
      </c>
      <c r="N19" s="723">
        <f t="shared" si="4"/>
        <v>2594768</v>
      </c>
      <c r="O19" s="723">
        <f t="shared" si="4"/>
        <v>84604</v>
      </c>
      <c r="P19" s="723">
        <f t="shared" si="4"/>
        <v>84280</v>
      </c>
      <c r="Q19" s="723">
        <f t="shared" si="4"/>
        <v>91020</v>
      </c>
      <c r="R19" s="723">
        <f t="shared" si="4"/>
        <v>10744</v>
      </c>
      <c r="S19" s="723">
        <f t="shared" si="4"/>
        <v>1317783</v>
      </c>
      <c r="T19" s="723">
        <f t="shared" si="4"/>
        <v>304153</v>
      </c>
      <c r="U19" s="723">
        <f t="shared" si="4"/>
        <v>928905</v>
      </c>
      <c r="V19" s="723">
        <f t="shared" si="4"/>
        <v>14750</v>
      </c>
      <c r="W19" s="723">
        <f t="shared" si="4"/>
        <v>61594</v>
      </c>
      <c r="X19" s="723">
        <f t="shared" si="4"/>
        <v>8103</v>
      </c>
      <c r="Y19" s="723">
        <f t="shared" si="4"/>
        <v>278</v>
      </c>
      <c r="Z19" s="926"/>
      <c r="AA19" s="463" t="s">
        <v>160</v>
      </c>
      <c r="AB19" s="922"/>
      <c r="AC19" s="461" t="s">
        <v>158</v>
      </c>
      <c r="AD19" s="723">
        <f>SUM(AD22,AD24,AD26,AD28,AD30,AD32,AD34)</f>
        <v>272522</v>
      </c>
      <c r="AE19" s="723">
        <f t="shared" ref="AE19:AJ19" si="5">SUM(AE22,AE24,AE26,AE28,AE30,AE32,AE34)</f>
        <v>146166</v>
      </c>
      <c r="AF19" s="723">
        <f t="shared" si="5"/>
        <v>90266</v>
      </c>
      <c r="AG19" s="723">
        <f t="shared" si="5"/>
        <v>19727</v>
      </c>
      <c r="AH19" s="723">
        <f t="shared" si="5"/>
        <v>13325</v>
      </c>
      <c r="AI19" s="723">
        <f t="shared" si="5"/>
        <v>3038</v>
      </c>
      <c r="AJ19" s="723">
        <f t="shared" si="5"/>
        <v>0</v>
      </c>
    </row>
    <row r="20" spans="1:36" s="460" customFormat="1" ht="17.45" customHeight="1">
      <c r="B20" s="457"/>
      <c r="C20" s="465"/>
      <c r="D20" s="456"/>
      <c r="E20" s="456"/>
      <c r="F20" s="456"/>
      <c r="G20" s="456"/>
      <c r="H20" s="456"/>
      <c r="I20" s="456"/>
      <c r="K20" s="457"/>
      <c r="L20" s="465"/>
      <c r="M20" s="456"/>
      <c r="N20" s="456"/>
      <c r="O20" s="456"/>
      <c r="P20" s="456"/>
      <c r="Q20" s="456"/>
      <c r="R20" s="456"/>
      <c r="S20" s="465"/>
      <c r="T20" s="456"/>
      <c r="U20" s="456"/>
      <c r="V20" s="456"/>
      <c r="W20" s="456"/>
      <c r="X20" s="456"/>
      <c r="Y20" s="458"/>
      <c r="AA20" s="459"/>
      <c r="AC20" s="455"/>
      <c r="AD20" s="465"/>
      <c r="AE20" s="456"/>
      <c r="AF20" s="456"/>
      <c r="AG20" s="456"/>
      <c r="AH20" s="456"/>
      <c r="AI20" s="456"/>
      <c r="AJ20" s="456"/>
    </row>
    <row r="21" spans="1:36" s="460" customFormat="1" ht="21" customHeight="1">
      <c r="A21" s="920" t="s">
        <v>606</v>
      </c>
      <c r="B21" s="466" t="s">
        <v>155</v>
      </c>
      <c r="C21" s="477">
        <f>SUM(D21:I21)</f>
        <v>10483</v>
      </c>
      <c r="D21" s="477">
        <f>SUM(M21,T21,AE21)</f>
        <v>3674</v>
      </c>
      <c r="E21" s="724">
        <f t="shared" ref="E21:I22" si="6">SUM(N21,U21,AF21)</f>
        <v>4668</v>
      </c>
      <c r="F21" s="724">
        <f t="shared" si="6"/>
        <v>1166</v>
      </c>
      <c r="G21" s="724">
        <f t="shared" si="6"/>
        <v>16</v>
      </c>
      <c r="H21" s="724">
        <f t="shared" si="6"/>
        <v>907</v>
      </c>
      <c r="I21" s="724">
        <f t="shared" si="6"/>
        <v>52</v>
      </c>
      <c r="J21" s="923" t="s">
        <v>719</v>
      </c>
      <c r="K21" s="457" t="s">
        <v>156</v>
      </c>
      <c r="L21" s="477">
        <v>9139</v>
      </c>
      <c r="M21" s="477">
        <v>3403</v>
      </c>
      <c r="N21" s="477">
        <v>3980</v>
      </c>
      <c r="O21" s="477">
        <v>897</v>
      </c>
      <c r="P21" s="477">
        <v>13</v>
      </c>
      <c r="Q21" s="477">
        <v>798</v>
      </c>
      <c r="R21" s="477">
        <v>48</v>
      </c>
      <c r="S21" s="477">
        <v>1153</v>
      </c>
      <c r="T21" s="477">
        <v>185</v>
      </c>
      <c r="U21" s="477">
        <v>645</v>
      </c>
      <c r="V21" s="477">
        <v>216</v>
      </c>
      <c r="W21" s="477">
        <v>2</v>
      </c>
      <c r="X21" s="477">
        <v>101</v>
      </c>
      <c r="Y21" s="477">
        <v>4</v>
      </c>
      <c r="Z21" s="925" t="s">
        <v>720</v>
      </c>
      <c r="AA21" s="459" t="s">
        <v>157</v>
      </c>
      <c r="AB21" s="920" t="s">
        <v>305</v>
      </c>
      <c r="AC21" s="466" t="s">
        <v>155</v>
      </c>
      <c r="AD21" s="477">
        <v>191</v>
      </c>
      <c r="AE21" s="477">
        <v>86</v>
      </c>
      <c r="AF21" s="477">
        <v>43</v>
      </c>
      <c r="AG21" s="477">
        <v>53</v>
      </c>
      <c r="AH21" s="477">
        <v>1</v>
      </c>
      <c r="AI21" s="477">
        <v>8</v>
      </c>
      <c r="AJ21" s="477">
        <v>0</v>
      </c>
    </row>
    <row r="22" spans="1:36" s="460" customFormat="1" ht="21" customHeight="1">
      <c r="A22" s="920"/>
      <c r="B22" s="466" t="s">
        <v>158</v>
      </c>
      <c r="C22" s="724">
        <f>SUM(D22:I22)</f>
        <v>3084573</v>
      </c>
      <c r="D22" s="724">
        <f>SUM(M22,T22,AE22)</f>
        <v>2528128</v>
      </c>
      <c r="E22" s="724">
        <f t="shared" si="6"/>
        <v>373436</v>
      </c>
      <c r="F22" s="724">
        <f t="shared" si="6"/>
        <v>91410</v>
      </c>
      <c r="G22" s="724">
        <f t="shared" si="6"/>
        <v>5525</v>
      </c>
      <c r="H22" s="724">
        <f t="shared" si="6"/>
        <v>80994</v>
      </c>
      <c r="I22" s="724">
        <f t="shared" si="6"/>
        <v>5080</v>
      </c>
      <c r="J22" s="923"/>
      <c r="K22" s="457" t="s">
        <v>159</v>
      </c>
      <c r="L22" s="477">
        <v>2987626</v>
      </c>
      <c r="M22" s="477">
        <v>2490998</v>
      </c>
      <c r="N22" s="477">
        <v>331428</v>
      </c>
      <c r="O22" s="477">
        <v>78517</v>
      </c>
      <c r="P22" s="477">
        <v>4150</v>
      </c>
      <c r="Q22" s="477">
        <v>77547</v>
      </c>
      <c r="R22" s="477">
        <v>4986</v>
      </c>
      <c r="S22" s="477">
        <v>69524</v>
      </c>
      <c r="T22" s="477">
        <v>21605</v>
      </c>
      <c r="U22" s="477">
        <v>37031</v>
      </c>
      <c r="V22" s="477">
        <v>7737</v>
      </c>
      <c r="W22" s="477">
        <v>66</v>
      </c>
      <c r="X22" s="477">
        <v>2991</v>
      </c>
      <c r="Y22" s="477">
        <v>94</v>
      </c>
      <c r="Z22" s="925"/>
      <c r="AA22" s="459" t="s">
        <v>160</v>
      </c>
      <c r="AB22" s="920"/>
      <c r="AC22" s="466" t="s">
        <v>158</v>
      </c>
      <c r="AD22" s="477">
        <v>27423</v>
      </c>
      <c r="AE22" s="477">
        <v>15525</v>
      </c>
      <c r="AF22" s="477">
        <v>4977</v>
      </c>
      <c r="AG22" s="477">
        <v>5156</v>
      </c>
      <c r="AH22" s="477">
        <v>1309</v>
      </c>
      <c r="AI22" s="477">
        <v>456</v>
      </c>
      <c r="AJ22" s="724">
        <v>0</v>
      </c>
    </row>
    <row r="23" spans="1:36" s="460" customFormat="1" ht="21" customHeight="1">
      <c r="A23" s="920" t="s">
        <v>607</v>
      </c>
      <c r="B23" s="466" t="s">
        <v>155</v>
      </c>
      <c r="C23" s="724">
        <f t="shared" ref="C23:C34" si="7">SUM(D23:I23)</f>
        <v>5707</v>
      </c>
      <c r="D23" s="724">
        <f t="shared" ref="D23:D34" si="8">SUM(M23,T23,AE23)</f>
        <v>1663</v>
      </c>
      <c r="E23" s="724">
        <f t="shared" ref="E23:E34" si="9">SUM(N23,U23,AF23)</f>
        <v>3502</v>
      </c>
      <c r="F23" s="724">
        <f t="shared" ref="F23:F34" si="10">SUM(O23,V23,AG23)</f>
        <v>272</v>
      </c>
      <c r="G23" s="724">
        <f t="shared" ref="G23:G34" si="11">SUM(P23,W23,AH23)</f>
        <v>24</v>
      </c>
      <c r="H23" s="724">
        <f t="shared" ref="H23:H34" si="12">SUM(Q23,X23,AI23)</f>
        <v>237</v>
      </c>
      <c r="I23" s="724">
        <f t="shared" ref="I23:I34" si="13">SUM(R23,Y23,AJ23)</f>
        <v>9</v>
      </c>
      <c r="J23" s="923" t="s">
        <v>721</v>
      </c>
      <c r="K23" s="457" t="s">
        <v>156</v>
      </c>
      <c r="L23" s="477">
        <v>3351</v>
      </c>
      <c r="M23" s="477">
        <v>849</v>
      </c>
      <c r="N23" s="477">
        <v>2321</v>
      </c>
      <c r="O23" s="477">
        <v>47</v>
      </c>
      <c r="P23" s="477">
        <v>10</v>
      </c>
      <c r="Q23" s="477">
        <v>118</v>
      </c>
      <c r="R23" s="477">
        <v>6</v>
      </c>
      <c r="S23" s="477">
        <v>1631</v>
      </c>
      <c r="T23" s="477">
        <v>472</v>
      </c>
      <c r="U23" s="477">
        <v>966</v>
      </c>
      <c r="V23" s="477">
        <v>103</v>
      </c>
      <c r="W23" s="477">
        <v>8</v>
      </c>
      <c r="X23" s="477">
        <v>79</v>
      </c>
      <c r="Y23" s="477">
        <v>3</v>
      </c>
      <c r="Z23" s="925" t="s">
        <v>722</v>
      </c>
      <c r="AA23" s="459" t="s">
        <v>157</v>
      </c>
      <c r="AB23" s="920" t="s">
        <v>306</v>
      </c>
      <c r="AC23" s="466" t="s">
        <v>155</v>
      </c>
      <c r="AD23" s="477">
        <v>725</v>
      </c>
      <c r="AE23" s="477">
        <v>342</v>
      </c>
      <c r="AF23" s="477">
        <v>215</v>
      </c>
      <c r="AG23" s="477">
        <v>122</v>
      </c>
      <c r="AH23" s="477">
        <v>6</v>
      </c>
      <c r="AI23" s="477">
        <v>40</v>
      </c>
      <c r="AJ23" s="724">
        <v>0</v>
      </c>
    </row>
    <row r="24" spans="1:36" s="460" customFormat="1" ht="21" customHeight="1">
      <c r="A24" s="920"/>
      <c r="B24" s="466" t="s">
        <v>158</v>
      </c>
      <c r="C24" s="724">
        <f t="shared" si="7"/>
        <v>1400152</v>
      </c>
      <c r="D24" s="724">
        <f t="shared" si="8"/>
        <v>721847</v>
      </c>
      <c r="E24" s="724">
        <f t="shared" si="9"/>
        <v>609376</v>
      </c>
      <c r="F24" s="724">
        <f t="shared" si="10"/>
        <v>18955</v>
      </c>
      <c r="G24" s="724">
        <f t="shared" si="11"/>
        <v>34512</v>
      </c>
      <c r="H24" s="724">
        <f t="shared" si="12"/>
        <v>14894</v>
      </c>
      <c r="I24" s="724">
        <f t="shared" si="13"/>
        <v>568</v>
      </c>
      <c r="J24" s="923"/>
      <c r="K24" s="457" t="s">
        <v>159</v>
      </c>
      <c r="L24" s="477">
        <v>1089362</v>
      </c>
      <c r="M24" s="477">
        <v>574897</v>
      </c>
      <c r="N24" s="477">
        <v>483604</v>
      </c>
      <c r="O24" s="477">
        <v>3894</v>
      </c>
      <c r="P24" s="477">
        <v>16810</v>
      </c>
      <c r="Q24" s="477">
        <v>9638</v>
      </c>
      <c r="R24" s="477">
        <v>519</v>
      </c>
      <c r="S24" s="477">
        <v>168571</v>
      </c>
      <c r="T24" s="477">
        <v>70263</v>
      </c>
      <c r="U24" s="477">
        <v>83674</v>
      </c>
      <c r="V24" s="477">
        <v>3752</v>
      </c>
      <c r="W24" s="477">
        <v>8053</v>
      </c>
      <c r="X24" s="477">
        <v>2780</v>
      </c>
      <c r="Y24" s="477">
        <v>49</v>
      </c>
      <c r="Z24" s="925"/>
      <c r="AA24" s="459" t="s">
        <v>160</v>
      </c>
      <c r="AB24" s="920"/>
      <c r="AC24" s="466" t="s">
        <v>158</v>
      </c>
      <c r="AD24" s="477">
        <v>142219</v>
      </c>
      <c r="AE24" s="477">
        <v>76687</v>
      </c>
      <c r="AF24" s="477">
        <v>42098</v>
      </c>
      <c r="AG24" s="477">
        <v>11309</v>
      </c>
      <c r="AH24" s="477">
        <v>9649</v>
      </c>
      <c r="AI24" s="477">
        <v>2476</v>
      </c>
      <c r="AJ24" s="477">
        <v>0</v>
      </c>
    </row>
    <row r="25" spans="1:36" s="460" customFormat="1" ht="21" customHeight="1">
      <c r="A25" s="920" t="s">
        <v>608</v>
      </c>
      <c r="B25" s="466" t="s">
        <v>155</v>
      </c>
      <c r="C25" s="724">
        <f t="shared" si="7"/>
        <v>1299</v>
      </c>
      <c r="D25" s="724">
        <f t="shared" si="8"/>
        <v>12</v>
      </c>
      <c r="E25" s="724">
        <f t="shared" si="9"/>
        <v>1260</v>
      </c>
      <c r="F25" s="724">
        <f t="shared" si="10"/>
        <v>21</v>
      </c>
      <c r="G25" s="724">
        <f t="shared" si="11"/>
        <v>0</v>
      </c>
      <c r="H25" s="724">
        <f t="shared" si="12"/>
        <v>3</v>
      </c>
      <c r="I25" s="724">
        <f t="shared" si="13"/>
        <v>3</v>
      </c>
      <c r="J25" s="923" t="s">
        <v>723</v>
      </c>
      <c r="K25" s="457" t="s">
        <v>156</v>
      </c>
      <c r="L25" s="477">
        <v>799</v>
      </c>
      <c r="M25" s="477">
        <v>9</v>
      </c>
      <c r="N25" s="477">
        <v>786</v>
      </c>
      <c r="O25" s="477">
        <v>2</v>
      </c>
      <c r="P25" s="724">
        <v>0</v>
      </c>
      <c r="Q25" s="477">
        <v>1</v>
      </c>
      <c r="R25" s="477">
        <v>1</v>
      </c>
      <c r="S25" s="477">
        <v>492</v>
      </c>
      <c r="T25" s="477">
        <v>3</v>
      </c>
      <c r="U25" s="477">
        <v>468</v>
      </c>
      <c r="V25" s="477">
        <v>17</v>
      </c>
      <c r="W25" s="477">
        <v>0</v>
      </c>
      <c r="X25" s="477">
        <v>2</v>
      </c>
      <c r="Y25" s="478">
        <v>2</v>
      </c>
      <c r="Z25" s="924" t="s">
        <v>724</v>
      </c>
      <c r="AA25" s="459" t="s">
        <v>157</v>
      </c>
      <c r="AB25" s="920" t="s">
        <v>725</v>
      </c>
      <c r="AC25" s="466" t="s">
        <v>155</v>
      </c>
      <c r="AD25" s="477">
        <v>8</v>
      </c>
      <c r="AE25" s="477">
        <v>0</v>
      </c>
      <c r="AF25" s="477">
        <v>6</v>
      </c>
      <c r="AG25" s="477">
        <v>2</v>
      </c>
      <c r="AH25" s="477">
        <v>0</v>
      </c>
      <c r="AI25" s="477">
        <v>0</v>
      </c>
      <c r="AJ25" s="477">
        <v>0</v>
      </c>
    </row>
    <row r="26" spans="1:36" s="460" customFormat="1" ht="21" customHeight="1">
      <c r="A26" s="920"/>
      <c r="B26" s="466" t="s">
        <v>158</v>
      </c>
      <c r="C26" s="724">
        <f t="shared" si="7"/>
        <v>351227</v>
      </c>
      <c r="D26" s="724">
        <f t="shared" si="8"/>
        <v>6269</v>
      </c>
      <c r="E26" s="724">
        <f t="shared" si="9"/>
        <v>343364</v>
      </c>
      <c r="F26" s="724">
        <f t="shared" si="10"/>
        <v>1626</v>
      </c>
      <c r="G26" s="724">
        <f t="shared" si="11"/>
        <v>0</v>
      </c>
      <c r="H26" s="825">
        <f t="shared" si="12"/>
        <v>-39</v>
      </c>
      <c r="I26" s="724">
        <f t="shared" si="13"/>
        <v>7</v>
      </c>
      <c r="J26" s="923"/>
      <c r="K26" s="457" t="s">
        <v>159</v>
      </c>
      <c r="L26" s="477">
        <v>267113</v>
      </c>
      <c r="M26" s="477">
        <v>6203</v>
      </c>
      <c r="N26" s="477">
        <v>260688</v>
      </c>
      <c r="O26" s="477">
        <v>152</v>
      </c>
      <c r="P26" s="724">
        <v>0</v>
      </c>
      <c r="Q26" s="477">
        <v>64</v>
      </c>
      <c r="R26" s="477">
        <v>6</v>
      </c>
      <c r="S26" s="477">
        <v>82569</v>
      </c>
      <c r="T26" s="477">
        <v>66</v>
      </c>
      <c r="U26" s="477">
        <v>81224</v>
      </c>
      <c r="V26" s="477">
        <v>1381</v>
      </c>
      <c r="W26" s="477">
        <v>0</v>
      </c>
      <c r="X26" s="825">
        <v>-103</v>
      </c>
      <c r="Y26" s="478">
        <v>1</v>
      </c>
      <c r="Z26" s="925"/>
      <c r="AA26" s="459" t="s">
        <v>160</v>
      </c>
      <c r="AB26" s="920"/>
      <c r="AC26" s="466" t="s">
        <v>158</v>
      </c>
      <c r="AD26" s="477">
        <v>1545</v>
      </c>
      <c r="AE26" s="477">
        <v>0</v>
      </c>
      <c r="AF26" s="477">
        <v>1452</v>
      </c>
      <c r="AG26" s="477">
        <v>93</v>
      </c>
      <c r="AH26" s="477">
        <v>0</v>
      </c>
      <c r="AI26" s="477">
        <v>0</v>
      </c>
      <c r="AJ26" s="477">
        <v>0</v>
      </c>
    </row>
    <row r="27" spans="1:36" s="460" customFormat="1" ht="21" customHeight="1">
      <c r="A27" s="920" t="s">
        <v>609</v>
      </c>
      <c r="B27" s="466" t="s">
        <v>155</v>
      </c>
      <c r="C27" s="724">
        <f t="shared" si="7"/>
        <v>2802</v>
      </c>
      <c r="D27" s="724">
        <f t="shared" si="8"/>
        <v>186</v>
      </c>
      <c r="E27" s="724">
        <f t="shared" si="9"/>
        <v>2549</v>
      </c>
      <c r="F27" s="724">
        <f t="shared" si="10"/>
        <v>45</v>
      </c>
      <c r="G27" s="724">
        <f t="shared" si="11"/>
        <v>18</v>
      </c>
      <c r="H27" s="724">
        <f t="shared" si="12"/>
        <v>2</v>
      </c>
      <c r="I27" s="724">
        <f t="shared" si="13"/>
        <v>2</v>
      </c>
      <c r="J27" s="923" t="s">
        <v>726</v>
      </c>
      <c r="K27" s="457" t="s">
        <v>156</v>
      </c>
      <c r="L27" s="477">
        <v>1331</v>
      </c>
      <c r="M27" s="477">
        <v>80</v>
      </c>
      <c r="N27" s="477">
        <v>1238</v>
      </c>
      <c r="O27" s="477">
        <v>8</v>
      </c>
      <c r="P27" s="477">
        <v>3</v>
      </c>
      <c r="Q27" s="478">
        <v>1</v>
      </c>
      <c r="R27" s="477">
        <v>1</v>
      </c>
      <c r="S27" s="477">
        <v>1455</v>
      </c>
      <c r="T27" s="477">
        <v>102</v>
      </c>
      <c r="U27" s="477">
        <v>1300</v>
      </c>
      <c r="V27" s="477">
        <v>36</v>
      </c>
      <c r="W27" s="477">
        <v>15</v>
      </c>
      <c r="X27" s="477">
        <v>1</v>
      </c>
      <c r="Y27" s="477">
        <v>1</v>
      </c>
      <c r="Z27" s="925" t="s">
        <v>727</v>
      </c>
      <c r="AA27" s="459" t="s">
        <v>157</v>
      </c>
      <c r="AB27" s="920" t="s">
        <v>728</v>
      </c>
      <c r="AC27" s="466" t="s">
        <v>155</v>
      </c>
      <c r="AD27" s="477">
        <v>16</v>
      </c>
      <c r="AE27" s="477">
        <v>4</v>
      </c>
      <c r="AF27" s="477">
        <v>11</v>
      </c>
      <c r="AG27" s="478">
        <v>1</v>
      </c>
      <c r="AH27" s="477">
        <v>0</v>
      </c>
      <c r="AI27" s="477">
        <v>0</v>
      </c>
      <c r="AJ27" s="477">
        <v>0</v>
      </c>
    </row>
    <row r="28" spans="1:36" s="460" customFormat="1" ht="21" customHeight="1">
      <c r="A28" s="948"/>
      <c r="B28" s="466" t="s">
        <v>158</v>
      </c>
      <c r="C28" s="724">
        <f t="shared" si="7"/>
        <v>1822028</v>
      </c>
      <c r="D28" s="724">
        <f t="shared" si="8"/>
        <v>98864</v>
      </c>
      <c r="E28" s="724">
        <f t="shared" si="9"/>
        <v>1717424</v>
      </c>
      <c r="F28" s="724">
        <f t="shared" si="10"/>
        <v>328</v>
      </c>
      <c r="G28" s="724">
        <f t="shared" si="11"/>
        <v>5234</v>
      </c>
      <c r="H28" s="724">
        <f t="shared" si="12"/>
        <v>99</v>
      </c>
      <c r="I28" s="724">
        <f t="shared" si="13"/>
        <v>79</v>
      </c>
      <c r="J28" s="958"/>
      <c r="K28" s="457" t="s">
        <v>159</v>
      </c>
      <c r="L28" s="477">
        <v>1209243</v>
      </c>
      <c r="M28" s="477">
        <v>47511</v>
      </c>
      <c r="N28" s="477">
        <v>1157760</v>
      </c>
      <c r="O28" s="477">
        <v>598</v>
      </c>
      <c r="P28" s="477">
        <v>3336</v>
      </c>
      <c r="Q28" s="477">
        <v>28</v>
      </c>
      <c r="R28" s="477">
        <v>10</v>
      </c>
      <c r="S28" s="477">
        <v>602951</v>
      </c>
      <c r="T28" s="477">
        <v>45889</v>
      </c>
      <c r="U28" s="477">
        <v>555357</v>
      </c>
      <c r="V28" s="477">
        <v>-333</v>
      </c>
      <c r="W28" s="477">
        <v>1898</v>
      </c>
      <c r="X28" s="477">
        <v>71</v>
      </c>
      <c r="Y28" s="477">
        <v>69</v>
      </c>
      <c r="Z28" s="925"/>
      <c r="AA28" s="459" t="s">
        <v>160</v>
      </c>
      <c r="AB28" s="948"/>
      <c r="AC28" s="466" t="s">
        <v>158</v>
      </c>
      <c r="AD28" s="477">
        <v>9834</v>
      </c>
      <c r="AE28" s="477">
        <v>5464</v>
      </c>
      <c r="AF28" s="477">
        <v>4307</v>
      </c>
      <c r="AG28" s="477">
        <v>63</v>
      </c>
      <c r="AH28" s="477">
        <v>0</v>
      </c>
      <c r="AI28" s="477">
        <v>0</v>
      </c>
      <c r="AJ28" s="477">
        <v>0</v>
      </c>
    </row>
    <row r="29" spans="1:36" s="460" customFormat="1" ht="21" customHeight="1">
      <c r="A29" s="920" t="s">
        <v>610</v>
      </c>
      <c r="B29" s="466" t="s">
        <v>155</v>
      </c>
      <c r="C29" s="724">
        <f t="shared" si="7"/>
        <v>1092</v>
      </c>
      <c r="D29" s="724">
        <f t="shared" si="8"/>
        <v>547</v>
      </c>
      <c r="E29" s="724">
        <f t="shared" si="9"/>
        <v>336</v>
      </c>
      <c r="F29" s="724">
        <f t="shared" si="10"/>
        <v>47</v>
      </c>
      <c r="G29" s="724">
        <f t="shared" si="11"/>
        <v>17</v>
      </c>
      <c r="H29" s="724">
        <f t="shared" si="12"/>
        <v>81</v>
      </c>
      <c r="I29" s="724">
        <f t="shared" si="13"/>
        <v>64</v>
      </c>
      <c r="J29" s="958" t="s">
        <v>729</v>
      </c>
      <c r="K29" s="457" t="s">
        <v>156</v>
      </c>
      <c r="L29" s="477">
        <v>523</v>
      </c>
      <c r="M29" s="477">
        <v>268</v>
      </c>
      <c r="N29" s="477">
        <v>112</v>
      </c>
      <c r="O29" s="477">
        <v>11</v>
      </c>
      <c r="P29" s="477">
        <v>11</v>
      </c>
      <c r="Q29" s="478">
        <v>58</v>
      </c>
      <c r="R29" s="478">
        <v>63</v>
      </c>
      <c r="S29" s="477">
        <v>466</v>
      </c>
      <c r="T29" s="477">
        <v>211</v>
      </c>
      <c r="U29" s="477">
        <v>201</v>
      </c>
      <c r="V29" s="477">
        <v>26</v>
      </c>
      <c r="W29" s="477">
        <v>4</v>
      </c>
      <c r="X29" s="478">
        <v>23</v>
      </c>
      <c r="Y29" s="478">
        <v>1</v>
      </c>
      <c r="Z29" s="924" t="s">
        <v>730</v>
      </c>
      <c r="AA29" s="459" t="s">
        <v>157</v>
      </c>
      <c r="AB29" s="920" t="s">
        <v>731</v>
      </c>
      <c r="AC29" s="466" t="s">
        <v>155</v>
      </c>
      <c r="AD29" s="477">
        <v>103</v>
      </c>
      <c r="AE29" s="477">
        <v>68</v>
      </c>
      <c r="AF29" s="478">
        <v>23</v>
      </c>
      <c r="AG29" s="478">
        <v>10</v>
      </c>
      <c r="AH29" s="478">
        <v>2</v>
      </c>
      <c r="AI29" s="724">
        <v>0</v>
      </c>
      <c r="AJ29" s="477">
        <v>0</v>
      </c>
    </row>
    <row r="30" spans="1:36" s="460" customFormat="1" ht="21" customHeight="1">
      <c r="A30" s="948"/>
      <c r="B30" s="466" t="s">
        <v>158</v>
      </c>
      <c r="C30" s="724">
        <f t="shared" si="7"/>
        <v>607556</v>
      </c>
      <c r="D30" s="724">
        <f t="shared" si="8"/>
        <v>424824</v>
      </c>
      <c r="E30" s="724">
        <f t="shared" si="9"/>
        <v>101303</v>
      </c>
      <c r="F30" s="724">
        <f t="shared" si="10"/>
        <v>4364</v>
      </c>
      <c r="G30" s="724">
        <f t="shared" si="11"/>
        <v>67123</v>
      </c>
      <c r="H30" s="724">
        <f t="shared" si="12"/>
        <v>4823</v>
      </c>
      <c r="I30" s="724">
        <f t="shared" si="13"/>
        <v>5119</v>
      </c>
      <c r="J30" s="958"/>
      <c r="K30" s="457" t="s">
        <v>159</v>
      </c>
      <c r="L30" s="477">
        <v>339726</v>
      </c>
      <c r="M30" s="477">
        <v>244667</v>
      </c>
      <c r="N30" s="477">
        <v>33257</v>
      </c>
      <c r="O30" s="477">
        <v>883</v>
      </c>
      <c r="P30" s="477">
        <v>52643</v>
      </c>
      <c r="Q30" s="724">
        <v>3195</v>
      </c>
      <c r="R30" s="724">
        <v>5081</v>
      </c>
      <c r="S30" s="477">
        <v>196725</v>
      </c>
      <c r="T30" s="477">
        <v>134018</v>
      </c>
      <c r="U30" s="477">
        <v>46908</v>
      </c>
      <c r="V30" s="477">
        <v>1644</v>
      </c>
      <c r="W30" s="477">
        <v>12510</v>
      </c>
      <c r="X30" s="724">
        <v>1607</v>
      </c>
      <c r="Y30" s="478">
        <v>38</v>
      </c>
      <c r="Z30" s="925"/>
      <c r="AA30" s="459" t="s">
        <v>160</v>
      </c>
      <c r="AB30" s="948"/>
      <c r="AC30" s="466" t="s">
        <v>158</v>
      </c>
      <c r="AD30" s="477">
        <v>71105</v>
      </c>
      <c r="AE30" s="477">
        <v>46139</v>
      </c>
      <c r="AF30" s="477">
        <v>21138</v>
      </c>
      <c r="AG30" s="724">
        <v>1837</v>
      </c>
      <c r="AH30" s="724">
        <v>1970</v>
      </c>
      <c r="AI30" s="478">
        <v>21</v>
      </c>
      <c r="AJ30" s="477">
        <v>0</v>
      </c>
    </row>
    <row r="31" spans="1:36" s="460" customFormat="1" ht="21" customHeight="1">
      <c r="A31" s="920" t="s">
        <v>611</v>
      </c>
      <c r="B31" s="466" t="s">
        <v>155</v>
      </c>
      <c r="C31" s="724">
        <f t="shared" si="7"/>
        <v>133</v>
      </c>
      <c r="D31" s="724">
        <f t="shared" si="8"/>
        <v>67</v>
      </c>
      <c r="E31" s="724">
        <f t="shared" si="9"/>
        <v>63</v>
      </c>
      <c r="F31" s="724">
        <f t="shared" si="10"/>
        <v>1</v>
      </c>
      <c r="G31" s="724">
        <f t="shared" si="11"/>
        <v>1</v>
      </c>
      <c r="H31" s="724">
        <f t="shared" si="12"/>
        <v>0</v>
      </c>
      <c r="I31" s="724">
        <f t="shared" si="13"/>
        <v>1</v>
      </c>
      <c r="J31" s="923" t="s">
        <v>732</v>
      </c>
      <c r="K31" s="457" t="s">
        <v>156</v>
      </c>
      <c r="L31" s="477">
        <v>75</v>
      </c>
      <c r="M31" s="477">
        <v>44</v>
      </c>
      <c r="N31" s="477">
        <v>30</v>
      </c>
      <c r="O31" s="477">
        <v>0</v>
      </c>
      <c r="P31" s="477">
        <v>1</v>
      </c>
      <c r="Q31" s="477">
        <v>0</v>
      </c>
      <c r="R31" s="477">
        <v>0</v>
      </c>
      <c r="S31" s="477">
        <v>58</v>
      </c>
      <c r="T31" s="477">
        <v>23</v>
      </c>
      <c r="U31" s="477">
        <v>33</v>
      </c>
      <c r="V31" s="477">
        <v>1</v>
      </c>
      <c r="W31" s="477">
        <v>0</v>
      </c>
      <c r="X31" s="477">
        <v>0</v>
      </c>
      <c r="Y31" s="477">
        <v>1</v>
      </c>
      <c r="Z31" s="925" t="s">
        <v>733</v>
      </c>
      <c r="AA31" s="459" t="s">
        <v>157</v>
      </c>
      <c r="AB31" s="920" t="s">
        <v>734</v>
      </c>
      <c r="AC31" s="466" t="s">
        <v>155</v>
      </c>
      <c r="AD31" s="477">
        <v>0</v>
      </c>
      <c r="AE31" s="477">
        <v>0</v>
      </c>
      <c r="AF31" s="477">
        <v>0</v>
      </c>
      <c r="AG31" s="477">
        <v>0</v>
      </c>
      <c r="AH31" s="477">
        <v>0</v>
      </c>
      <c r="AI31" s="477">
        <v>0</v>
      </c>
      <c r="AJ31" s="477">
        <v>0</v>
      </c>
    </row>
    <row r="32" spans="1:36" s="460" customFormat="1" ht="21" customHeight="1">
      <c r="A32" s="948"/>
      <c r="B32" s="466" t="s">
        <v>158</v>
      </c>
      <c r="C32" s="724">
        <f t="shared" si="7"/>
        <v>206582</v>
      </c>
      <c r="D32" s="724">
        <f t="shared" si="8"/>
        <v>186316</v>
      </c>
      <c r="E32" s="724">
        <f t="shared" si="9"/>
        <v>14462</v>
      </c>
      <c r="F32" s="724">
        <f t="shared" si="10"/>
        <v>0</v>
      </c>
      <c r="G32" s="724">
        <f t="shared" si="11"/>
        <v>5794</v>
      </c>
      <c r="H32" s="724">
        <f t="shared" si="12"/>
        <v>0</v>
      </c>
      <c r="I32" s="724">
        <f t="shared" si="13"/>
        <v>10</v>
      </c>
      <c r="J32" s="958"/>
      <c r="K32" s="457" t="s">
        <v>159</v>
      </c>
      <c r="L32" s="477">
        <v>183842</v>
      </c>
      <c r="M32" s="477">
        <v>167873</v>
      </c>
      <c r="N32" s="477">
        <v>10657</v>
      </c>
      <c r="O32" s="477">
        <v>0</v>
      </c>
      <c r="P32" s="477">
        <v>5312</v>
      </c>
      <c r="Q32" s="477">
        <v>0</v>
      </c>
      <c r="R32" s="477">
        <v>0</v>
      </c>
      <c r="S32" s="477">
        <v>22966</v>
      </c>
      <c r="T32" s="477">
        <v>18443</v>
      </c>
      <c r="U32" s="477">
        <v>4031</v>
      </c>
      <c r="V32" s="477">
        <v>0</v>
      </c>
      <c r="W32" s="477">
        <v>482</v>
      </c>
      <c r="X32" s="477">
        <v>0</v>
      </c>
      <c r="Y32" s="477">
        <v>10</v>
      </c>
      <c r="Z32" s="925"/>
      <c r="AA32" s="459" t="s">
        <v>160</v>
      </c>
      <c r="AB32" s="948"/>
      <c r="AC32" s="466" t="s">
        <v>158</v>
      </c>
      <c r="AD32" s="825">
        <v>-226</v>
      </c>
      <c r="AE32" s="477">
        <v>0</v>
      </c>
      <c r="AF32" s="825">
        <v>-226</v>
      </c>
      <c r="AG32" s="477">
        <v>0</v>
      </c>
      <c r="AH32" s="477">
        <v>0</v>
      </c>
      <c r="AI32" s="477">
        <v>0</v>
      </c>
      <c r="AJ32" s="477">
        <v>0</v>
      </c>
    </row>
    <row r="33" spans="1:36" s="460" customFormat="1" ht="21" customHeight="1">
      <c r="A33" s="920" t="s">
        <v>612</v>
      </c>
      <c r="B33" s="466" t="s">
        <v>155</v>
      </c>
      <c r="C33" s="724">
        <f t="shared" si="7"/>
        <v>3179</v>
      </c>
      <c r="D33" s="724">
        <f t="shared" si="8"/>
        <v>210</v>
      </c>
      <c r="E33" s="724">
        <f t="shared" si="9"/>
        <v>2856</v>
      </c>
      <c r="F33" s="724">
        <f t="shared" si="10"/>
        <v>68</v>
      </c>
      <c r="G33" s="724">
        <f t="shared" si="11"/>
        <v>14</v>
      </c>
      <c r="H33" s="724">
        <f t="shared" si="12"/>
        <v>27</v>
      </c>
      <c r="I33" s="724">
        <f t="shared" si="13"/>
        <v>4</v>
      </c>
      <c r="J33" s="923" t="s">
        <v>735</v>
      </c>
      <c r="K33" s="457" t="s">
        <v>156</v>
      </c>
      <c r="L33" s="477">
        <v>2126</v>
      </c>
      <c r="M33" s="477">
        <v>151</v>
      </c>
      <c r="N33" s="477">
        <v>1928</v>
      </c>
      <c r="O33" s="477">
        <v>17</v>
      </c>
      <c r="P33" s="477">
        <v>11</v>
      </c>
      <c r="Q33" s="477">
        <v>16</v>
      </c>
      <c r="R33" s="477">
        <v>3</v>
      </c>
      <c r="S33" s="477">
        <v>962</v>
      </c>
      <c r="T33" s="477">
        <v>49</v>
      </c>
      <c r="U33" s="477">
        <v>861</v>
      </c>
      <c r="V33" s="477">
        <v>39</v>
      </c>
      <c r="W33" s="477">
        <v>3</v>
      </c>
      <c r="X33" s="477">
        <v>9</v>
      </c>
      <c r="Y33" s="477">
        <v>1</v>
      </c>
      <c r="Z33" s="925" t="s">
        <v>736</v>
      </c>
      <c r="AA33" s="459" t="s">
        <v>157</v>
      </c>
      <c r="AB33" s="920" t="s">
        <v>353</v>
      </c>
      <c r="AC33" s="466" t="s">
        <v>155</v>
      </c>
      <c r="AD33" s="477">
        <v>91</v>
      </c>
      <c r="AE33" s="477">
        <v>10</v>
      </c>
      <c r="AF33" s="477">
        <v>67</v>
      </c>
      <c r="AG33" s="477">
        <v>12</v>
      </c>
      <c r="AH33" s="477">
        <v>0</v>
      </c>
      <c r="AI33" s="477">
        <v>2</v>
      </c>
      <c r="AJ33" s="477">
        <v>0</v>
      </c>
    </row>
    <row r="34" spans="1:36" s="460" customFormat="1" ht="21" customHeight="1" thickBot="1">
      <c r="A34" s="949"/>
      <c r="B34" s="467" t="s">
        <v>158</v>
      </c>
      <c r="C34" s="724">
        <f t="shared" si="7"/>
        <v>731393</v>
      </c>
      <c r="D34" s="724">
        <f t="shared" si="8"/>
        <v>231861</v>
      </c>
      <c r="E34" s="724">
        <f t="shared" si="9"/>
        <v>454574</v>
      </c>
      <c r="F34" s="724">
        <f t="shared" si="10"/>
        <v>2398</v>
      </c>
      <c r="G34" s="724">
        <f t="shared" si="11"/>
        <v>41011</v>
      </c>
      <c r="H34" s="724">
        <f t="shared" si="12"/>
        <v>1390</v>
      </c>
      <c r="I34" s="724">
        <f t="shared" si="13"/>
        <v>159</v>
      </c>
      <c r="J34" s="950"/>
      <c r="K34" s="468" t="s">
        <v>159</v>
      </c>
      <c r="L34" s="477">
        <v>536294</v>
      </c>
      <c r="M34" s="477">
        <v>215641</v>
      </c>
      <c r="N34" s="477">
        <v>317374</v>
      </c>
      <c r="O34" s="477">
        <v>560</v>
      </c>
      <c r="P34" s="477">
        <v>2029</v>
      </c>
      <c r="Q34" s="477">
        <v>548</v>
      </c>
      <c r="R34" s="477">
        <v>142</v>
      </c>
      <c r="S34" s="477">
        <v>174477</v>
      </c>
      <c r="T34" s="477">
        <v>13869</v>
      </c>
      <c r="U34" s="477">
        <v>120680</v>
      </c>
      <c r="V34" s="477">
        <v>569</v>
      </c>
      <c r="W34" s="477">
        <v>38585</v>
      </c>
      <c r="X34" s="477">
        <v>757</v>
      </c>
      <c r="Y34" s="477">
        <v>17</v>
      </c>
      <c r="Z34" s="951"/>
      <c r="AA34" s="469" t="s">
        <v>160</v>
      </c>
      <c r="AB34" s="949"/>
      <c r="AC34" s="467" t="s">
        <v>158</v>
      </c>
      <c r="AD34" s="477">
        <v>20622</v>
      </c>
      <c r="AE34" s="477">
        <v>2351</v>
      </c>
      <c r="AF34" s="477">
        <v>16520</v>
      </c>
      <c r="AG34" s="477">
        <v>1269</v>
      </c>
      <c r="AH34" s="477">
        <v>397</v>
      </c>
      <c r="AI34" s="477">
        <v>85</v>
      </c>
      <c r="AJ34" s="477">
        <v>0</v>
      </c>
    </row>
    <row r="35" spans="1:36" s="430" customFormat="1" ht="11.1" customHeight="1">
      <c r="A35" s="479" t="s">
        <v>739</v>
      </c>
      <c r="B35" s="479"/>
      <c r="C35" s="479"/>
      <c r="D35" s="479"/>
      <c r="E35" s="479"/>
      <c r="F35" s="479" t="s">
        <v>741</v>
      </c>
      <c r="G35" s="479"/>
      <c r="H35" s="479"/>
      <c r="I35" s="480"/>
      <c r="J35" s="479" t="s">
        <v>740</v>
      </c>
      <c r="K35" s="479"/>
      <c r="L35" s="479"/>
      <c r="M35" s="479"/>
      <c r="N35" s="479"/>
      <c r="O35" s="479"/>
      <c r="P35" s="479"/>
      <c r="Q35" s="479"/>
      <c r="R35" s="479"/>
      <c r="S35" s="479"/>
      <c r="T35" s="479"/>
      <c r="U35" s="479"/>
      <c r="V35" s="479"/>
      <c r="W35" s="479"/>
      <c r="X35" s="479"/>
      <c r="Y35" s="479"/>
      <c r="Z35" s="479"/>
      <c r="AA35" s="480" t="s">
        <v>741</v>
      </c>
      <c r="AB35" s="479" t="s">
        <v>740</v>
      </c>
      <c r="AC35" s="479"/>
      <c r="AD35" s="479"/>
      <c r="AE35" s="479"/>
      <c r="AF35" s="479"/>
      <c r="AG35" s="479"/>
      <c r="AH35" s="479"/>
      <c r="AI35" s="479"/>
      <c r="AJ35" s="480" t="s">
        <v>741</v>
      </c>
    </row>
    <row r="36" spans="1:36" s="430" customFormat="1" ht="11.1" customHeight="1">
      <c r="A36" s="449" t="s">
        <v>497</v>
      </c>
      <c r="B36" s="449"/>
      <c r="C36" s="372"/>
      <c r="D36" s="372"/>
      <c r="E36" s="372"/>
      <c r="F36" s="372"/>
      <c r="G36" s="372"/>
      <c r="H36" s="372"/>
      <c r="I36" s="373"/>
      <c r="J36" s="449" t="s">
        <v>737</v>
      </c>
      <c r="K36" s="372"/>
      <c r="L36" s="449"/>
      <c r="M36" s="449"/>
      <c r="N36" s="372"/>
      <c r="O36" s="372"/>
      <c r="P36" s="372"/>
      <c r="Q36" s="372"/>
      <c r="R36" s="372"/>
      <c r="S36" s="372"/>
      <c r="T36" s="372"/>
      <c r="U36" s="372"/>
      <c r="V36" s="372"/>
      <c r="W36" s="372"/>
      <c r="X36" s="372"/>
      <c r="Y36" s="372"/>
      <c r="Z36" s="449"/>
      <c r="AA36" s="373" t="s">
        <v>161</v>
      </c>
      <c r="AB36" s="449" t="s">
        <v>737</v>
      </c>
      <c r="AC36" s="372"/>
      <c r="AD36" s="449"/>
      <c r="AE36" s="449"/>
      <c r="AF36" s="372"/>
      <c r="AG36" s="372"/>
      <c r="AH36" s="372"/>
      <c r="AI36" s="372"/>
      <c r="AJ36" s="373" t="s">
        <v>161</v>
      </c>
    </row>
    <row r="37" spans="1:36" s="422" customFormat="1" ht="11.25">
      <c r="A37" s="284"/>
      <c r="B37" s="284"/>
      <c r="L37" s="284"/>
      <c r="M37" s="284"/>
      <c r="AF37" s="284"/>
      <c r="AG37" s="284"/>
      <c r="AH37" s="284"/>
      <c r="AI37" s="284"/>
    </row>
    <row r="38" spans="1:36" s="422" customFormat="1" ht="11.25">
      <c r="A38" s="284"/>
      <c r="B38" s="284"/>
      <c r="L38" s="470"/>
      <c r="M38" s="284"/>
      <c r="AF38" s="284"/>
      <c r="AG38" s="284"/>
      <c r="AH38" s="284"/>
      <c r="AI38" s="284"/>
    </row>
    <row r="39" spans="1:36" s="422" customFormat="1" ht="11.25">
      <c r="A39" s="284"/>
      <c r="B39" s="284"/>
      <c r="L39" s="470"/>
      <c r="M39" s="284"/>
      <c r="AF39" s="284"/>
      <c r="AG39" s="284"/>
      <c r="AH39" s="284"/>
      <c r="AI39" s="284"/>
    </row>
    <row r="40" spans="1:36" s="422" customFormat="1" ht="14.25" customHeight="1">
      <c r="A40" s="947"/>
      <c r="B40" s="947"/>
      <c r="C40" s="471"/>
      <c r="E40" s="472"/>
      <c r="L40" s="284"/>
      <c r="M40" s="284"/>
      <c r="AF40" s="284"/>
      <c r="AG40" s="284"/>
      <c r="AH40" s="284"/>
      <c r="AI40" s="284"/>
    </row>
    <row r="41" spans="1:36" s="422" customFormat="1" ht="14.25" customHeight="1">
      <c r="A41" s="947"/>
      <c r="B41" s="947"/>
      <c r="C41" s="471"/>
      <c r="E41" s="472"/>
      <c r="L41" s="473">
        <f>L15/365</f>
        <v>19169.78904109589</v>
      </c>
      <c r="M41" s="284"/>
      <c r="AF41" s="284"/>
      <c r="AG41" s="284"/>
      <c r="AH41" s="284"/>
      <c r="AI41" s="284"/>
    </row>
    <row r="42" spans="1:36" s="422" customFormat="1" ht="14.25" customHeight="1">
      <c r="A42" s="947"/>
      <c r="B42" s="947"/>
      <c r="C42" s="471"/>
      <c r="E42" s="472"/>
      <c r="L42" s="284"/>
      <c r="M42" s="284"/>
      <c r="AF42" s="284"/>
      <c r="AG42" s="284"/>
      <c r="AH42" s="284"/>
      <c r="AI42" s="284"/>
    </row>
    <row r="43" spans="1:36" s="422" customFormat="1" ht="11.25">
      <c r="L43" s="284"/>
      <c r="M43" s="284"/>
      <c r="AF43" s="284"/>
      <c r="AG43" s="284"/>
      <c r="AH43" s="284"/>
      <c r="AI43" s="284"/>
    </row>
    <row r="44" spans="1:36" s="422" customFormat="1" ht="11.25">
      <c r="C44" s="474"/>
      <c r="D44" s="474"/>
      <c r="E44" s="474"/>
      <c r="L44" s="715">
        <v>9139</v>
      </c>
      <c r="M44" s="716">
        <v>3403</v>
      </c>
      <c r="N44" s="716">
        <v>3980</v>
      </c>
      <c r="O44" s="716">
        <v>897</v>
      </c>
      <c r="P44" s="716">
        <v>13</v>
      </c>
      <c r="Q44" s="716">
        <v>798</v>
      </c>
      <c r="R44" s="717">
        <v>48</v>
      </c>
      <c r="S44" s="716">
        <v>1153</v>
      </c>
      <c r="T44" s="716">
        <v>185</v>
      </c>
      <c r="U44" s="716">
        <v>645</v>
      </c>
      <c r="V44" s="716">
        <v>216</v>
      </c>
      <c r="W44" s="716">
        <v>2</v>
      </c>
      <c r="X44" s="716">
        <v>101</v>
      </c>
      <c r="Y44" s="721">
        <v>4</v>
      </c>
      <c r="AD44" s="715">
        <v>191</v>
      </c>
      <c r="AE44" s="716">
        <v>86</v>
      </c>
      <c r="AF44" s="716">
        <v>43</v>
      </c>
      <c r="AG44" s="716">
        <v>53</v>
      </c>
      <c r="AH44" s="716">
        <v>1</v>
      </c>
      <c r="AI44" s="716">
        <v>8</v>
      </c>
      <c r="AJ44" s="717">
        <v>0</v>
      </c>
    </row>
    <row r="45" spans="1:36" s="422" customFormat="1" ht="11.25">
      <c r="A45" s="284"/>
      <c r="B45" s="284"/>
      <c r="L45" s="715">
        <v>2987626</v>
      </c>
      <c r="M45" s="716">
        <v>2490998</v>
      </c>
      <c r="N45" s="716">
        <v>331428</v>
      </c>
      <c r="O45" s="716">
        <v>78517</v>
      </c>
      <c r="P45" s="716">
        <v>4150</v>
      </c>
      <c r="Q45" s="716">
        <v>77547</v>
      </c>
      <c r="R45" s="717">
        <v>4986</v>
      </c>
      <c r="S45" s="716">
        <v>69524</v>
      </c>
      <c r="T45" s="716">
        <v>21605</v>
      </c>
      <c r="U45" s="716">
        <v>37031</v>
      </c>
      <c r="V45" s="716">
        <v>7737</v>
      </c>
      <c r="W45" s="716">
        <v>66</v>
      </c>
      <c r="X45" s="716">
        <v>2991</v>
      </c>
      <c r="Y45" s="721">
        <v>94</v>
      </c>
      <c r="AD45" s="715">
        <v>27423</v>
      </c>
      <c r="AE45" s="716">
        <v>15525</v>
      </c>
      <c r="AF45" s="716">
        <v>4977</v>
      </c>
      <c r="AG45" s="716">
        <v>5156</v>
      </c>
      <c r="AH45" s="716">
        <v>1309</v>
      </c>
      <c r="AI45" s="716">
        <v>456</v>
      </c>
      <c r="AJ45" s="717">
        <v>0</v>
      </c>
    </row>
    <row r="46" spans="1:36" s="422" customFormat="1" ht="11.25">
      <c r="A46" s="284"/>
      <c r="B46" s="284"/>
      <c r="L46" s="715">
        <v>3351</v>
      </c>
      <c r="M46" s="716">
        <v>849</v>
      </c>
      <c r="N46" s="716">
        <v>2321</v>
      </c>
      <c r="O46" s="716">
        <v>47</v>
      </c>
      <c r="P46" s="716">
        <v>10</v>
      </c>
      <c r="Q46" s="716">
        <v>118</v>
      </c>
      <c r="R46" s="717">
        <v>6</v>
      </c>
      <c r="S46" s="716">
        <v>1631</v>
      </c>
      <c r="T46" s="716">
        <v>472</v>
      </c>
      <c r="U46" s="716">
        <v>966</v>
      </c>
      <c r="V46" s="716">
        <v>103</v>
      </c>
      <c r="W46" s="716">
        <v>8</v>
      </c>
      <c r="X46" s="716">
        <v>79</v>
      </c>
      <c r="Y46" s="721">
        <v>3</v>
      </c>
      <c r="AD46" s="715">
        <v>725</v>
      </c>
      <c r="AE46" s="716">
        <v>342</v>
      </c>
      <c r="AF46" s="716">
        <v>215</v>
      </c>
      <c r="AG46" s="716">
        <v>122</v>
      </c>
      <c r="AH46" s="716">
        <v>6</v>
      </c>
      <c r="AI46" s="716">
        <v>40</v>
      </c>
      <c r="AJ46" s="717">
        <v>0</v>
      </c>
    </row>
    <row r="47" spans="1:36" s="422" customFormat="1" ht="11.25">
      <c r="A47" s="284"/>
      <c r="B47" s="284"/>
      <c r="L47" s="715">
        <v>1089362</v>
      </c>
      <c r="M47" s="716">
        <v>574897</v>
      </c>
      <c r="N47" s="716">
        <v>483604</v>
      </c>
      <c r="O47" s="716">
        <v>3894</v>
      </c>
      <c r="P47" s="716">
        <v>16810</v>
      </c>
      <c r="Q47" s="716">
        <v>9638</v>
      </c>
      <c r="R47" s="717">
        <v>519</v>
      </c>
      <c r="S47" s="716">
        <v>168571</v>
      </c>
      <c r="T47" s="716">
        <v>70263</v>
      </c>
      <c r="U47" s="716">
        <v>83674</v>
      </c>
      <c r="V47" s="716">
        <v>3752</v>
      </c>
      <c r="W47" s="716">
        <v>8053</v>
      </c>
      <c r="X47" s="716">
        <v>2780</v>
      </c>
      <c r="Y47" s="721">
        <v>49</v>
      </c>
      <c r="AD47" s="715">
        <v>142219</v>
      </c>
      <c r="AE47" s="716">
        <v>76687</v>
      </c>
      <c r="AF47" s="716">
        <v>42098</v>
      </c>
      <c r="AG47" s="716">
        <v>11309</v>
      </c>
      <c r="AH47" s="716">
        <v>9649</v>
      </c>
      <c r="AI47" s="716">
        <v>2476</v>
      </c>
      <c r="AJ47" s="717">
        <v>0</v>
      </c>
    </row>
    <row r="48" spans="1:36" s="422" customFormat="1" ht="11.25">
      <c r="A48" s="284"/>
      <c r="B48" s="284"/>
      <c r="L48" s="715">
        <v>799</v>
      </c>
      <c r="M48" s="716">
        <v>9</v>
      </c>
      <c r="N48" s="716">
        <v>786</v>
      </c>
      <c r="O48" s="716">
        <v>2</v>
      </c>
      <c r="P48" s="716">
        <v>0</v>
      </c>
      <c r="Q48" s="716">
        <v>1</v>
      </c>
      <c r="R48" s="717">
        <v>1</v>
      </c>
      <c r="S48" s="716">
        <v>492</v>
      </c>
      <c r="T48" s="716">
        <v>3</v>
      </c>
      <c r="U48" s="716">
        <v>468</v>
      </c>
      <c r="V48" s="716">
        <v>17</v>
      </c>
      <c r="W48" s="716">
        <v>0</v>
      </c>
      <c r="X48" s="716">
        <v>2</v>
      </c>
      <c r="Y48" s="721">
        <v>2</v>
      </c>
      <c r="AD48" s="715">
        <v>8</v>
      </c>
      <c r="AE48" s="716">
        <v>0</v>
      </c>
      <c r="AF48" s="716">
        <v>6</v>
      </c>
      <c r="AG48" s="716">
        <v>2</v>
      </c>
      <c r="AH48" s="716">
        <v>0</v>
      </c>
      <c r="AI48" s="716">
        <v>0</v>
      </c>
      <c r="AJ48" s="717">
        <v>0</v>
      </c>
    </row>
    <row r="49" spans="1:36" s="422" customFormat="1" ht="11.25">
      <c r="A49" s="284"/>
      <c r="B49" s="284"/>
      <c r="L49" s="715">
        <v>267113</v>
      </c>
      <c r="M49" s="716">
        <v>6203</v>
      </c>
      <c r="N49" s="716">
        <v>260688</v>
      </c>
      <c r="O49" s="716">
        <v>152</v>
      </c>
      <c r="P49" s="716">
        <v>0</v>
      </c>
      <c r="Q49" s="716">
        <v>64</v>
      </c>
      <c r="R49" s="717">
        <v>6</v>
      </c>
      <c r="S49" s="716">
        <v>82569</v>
      </c>
      <c r="T49" s="716">
        <v>66</v>
      </c>
      <c r="U49" s="716">
        <v>81224</v>
      </c>
      <c r="V49" s="716">
        <v>1381</v>
      </c>
      <c r="W49" s="716">
        <v>0</v>
      </c>
      <c r="X49" s="716">
        <v>-103</v>
      </c>
      <c r="Y49" s="721">
        <v>1</v>
      </c>
      <c r="AD49" s="715">
        <v>1545</v>
      </c>
      <c r="AE49" s="716">
        <v>0</v>
      </c>
      <c r="AF49" s="716">
        <v>1452</v>
      </c>
      <c r="AG49" s="716">
        <v>93</v>
      </c>
      <c r="AH49" s="716">
        <v>0</v>
      </c>
      <c r="AI49" s="716">
        <v>0</v>
      </c>
      <c r="AJ49" s="717">
        <v>0</v>
      </c>
    </row>
    <row r="50" spans="1:36" s="422" customFormat="1" ht="11.25">
      <c r="A50" s="284"/>
      <c r="B50" s="284"/>
      <c r="L50" s="715">
        <v>1331</v>
      </c>
      <c r="M50" s="716">
        <v>80</v>
      </c>
      <c r="N50" s="716">
        <v>1238</v>
      </c>
      <c r="O50" s="716">
        <v>8</v>
      </c>
      <c r="P50" s="716">
        <v>3</v>
      </c>
      <c r="Q50" s="716">
        <v>1</v>
      </c>
      <c r="R50" s="717">
        <v>1</v>
      </c>
      <c r="S50" s="716">
        <v>1455</v>
      </c>
      <c r="T50" s="716">
        <v>102</v>
      </c>
      <c r="U50" s="716">
        <v>1300</v>
      </c>
      <c r="V50" s="716">
        <v>36</v>
      </c>
      <c r="W50" s="716">
        <v>15</v>
      </c>
      <c r="X50" s="716">
        <v>1</v>
      </c>
      <c r="Y50" s="721">
        <v>1</v>
      </c>
      <c r="AD50" s="715">
        <v>16</v>
      </c>
      <c r="AE50" s="716">
        <v>4</v>
      </c>
      <c r="AF50" s="716">
        <v>11</v>
      </c>
      <c r="AG50" s="716">
        <v>1</v>
      </c>
      <c r="AH50" s="716">
        <v>0</v>
      </c>
      <c r="AI50" s="716">
        <v>0</v>
      </c>
      <c r="AJ50" s="717">
        <v>0</v>
      </c>
    </row>
    <row r="51" spans="1:36" s="422" customFormat="1" ht="11.25">
      <c r="A51" s="284"/>
      <c r="B51" s="284"/>
      <c r="L51" s="715">
        <v>1209243</v>
      </c>
      <c r="M51" s="716">
        <v>47511</v>
      </c>
      <c r="N51" s="716">
        <v>1157760</v>
      </c>
      <c r="O51" s="716">
        <v>598</v>
      </c>
      <c r="P51" s="716">
        <v>3336</v>
      </c>
      <c r="Q51" s="716">
        <v>28</v>
      </c>
      <c r="R51" s="717">
        <v>10</v>
      </c>
      <c r="S51" s="716">
        <v>602951</v>
      </c>
      <c r="T51" s="716">
        <v>45889</v>
      </c>
      <c r="U51" s="716">
        <v>555357</v>
      </c>
      <c r="V51" s="716">
        <v>-333</v>
      </c>
      <c r="W51" s="716">
        <v>1898</v>
      </c>
      <c r="X51" s="716">
        <v>71</v>
      </c>
      <c r="Y51" s="721">
        <v>69</v>
      </c>
      <c r="AD51" s="715">
        <v>9834</v>
      </c>
      <c r="AE51" s="716">
        <v>5464</v>
      </c>
      <c r="AF51" s="716">
        <v>4307</v>
      </c>
      <c r="AG51" s="716">
        <v>63</v>
      </c>
      <c r="AH51" s="716">
        <v>0</v>
      </c>
      <c r="AI51" s="716">
        <v>0</v>
      </c>
      <c r="AJ51" s="717">
        <v>0</v>
      </c>
    </row>
    <row r="52" spans="1:36" s="422" customFormat="1" ht="11.25">
      <c r="A52" s="284"/>
      <c r="B52" s="284"/>
      <c r="L52" s="715">
        <v>523</v>
      </c>
      <c r="M52" s="716">
        <v>268</v>
      </c>
      <c r="N52" s="716">
        <v>112</v>
      </c>
      <c r="O52" s="716">
        <v>11</v>
      </c>
      <c r="P52" s="716">
        <v>11</v>
      </c>
      <c r="Q52" s="716">
        <v>58</v>
      </c>
      <c r="R52" s="717">
        <v>63</v>
      </c>
      <c r="S52" s="716">
        <v>466</v>
      </c>
      <c r="T52" s="716">
        <v>211</v>
      </c>
      <c r="U52" s="716">
        <v>201</v>
      </c>
      <c r="V52" s="716">
        <v>26</v>
      </c>
      <c r="W52" s="716">
        <v>4</v>
      </c>
      <c r="X52" s="716">
        <v>23</v>
      </c>
      <c r="Y52" s="721">
        <v>1</v>
      </c>
      <c r="AD52" s="715">
        <v>103</v>
      </c>
      <c r="AE52" s="716">
        <v>68</v>
      </c>
      <c r="AF52" s="716">
        <v>23</v>
      </c>
      <c r="AG52" s="716">
        <v>10</v>
      </c>
      <c r="AH52" s="716">
        <v>2</v>
      </c>
      <c r="AI52" s="716">
        <v>0</v>
      </c>
      <c r="AJ52" s="717">
        <v>0</v>
      </c>
    </row>
    <row r="53" spans="1:36" s="422" customFormat="1" ht="11.25">
      <c r="A53" s="284"/>
      <c r="B53" s="284"/>
      <c r="L53" s="715">
        <v>339726</v>
      </c>
      <c r="M53" s="716">
        <v>244667</v>
      </c>
      <c r="N53" s="716">
        <v>33257</v>
      </c>
      <c r="O53" s="716">
        <v>883</v>
      </c>
      <c r="P53" s="716">
        <v>52643</v>
      </c>
      <c r="Q53" s="716">
        <v>3195</v>
      </c>
      <c r="R53" s="717">
        <v>5081</v>
      </c>
      <c r="S53" s="716">
        <v>196725</v>
      </c>
      <c r="T53" s="716">
        <v>134018</v>
      </c>
      <c r="U53" s="716">
        <v>46908</v>
      </c>
      <c r="V53" s="716">
        <v>1644</v>
      </c>
      <c r="W53" s="716">
        <v>12510</v>
      </c>
      <c r="X53" s="716">
        <v>1607</v>
      </c>
      <c r="Y53" s="721">
        <v>38</v>
      </c>
      <c r="AD53" s="715">
        <v>71105</v>
      </c>
      <c r="AE53" s="716">
        <v>46139</v>
      </c>
      <c r="AF53" s="716">
        <v>21138</v>
      </c>
      <c r="AG53" s="716">
        <v>1837</v>
      </c>
      <c r="AH53" s="716">
        <v>1970</v>
      </c>
      <c r="AI53" s="716">
        <v>21</v>
      </c>
      <c r="AJ53" s="717">
        <v>0</v>
      </c>
    </row>
    <row r="54" spans="1:36" s="422" customFormat="1" ht="11.25">
      <c r="A54" s="284"/>
      <c r="B54" s="284"/>
      <c r="L54" s="715">
        <v>75</v>
      </c>
      <c r="M54" s="716">
        <v>44</v>
      </c>
      <c r="N54" s="716">
        <v>30</v>
      </c>
      <c r="O54" s="716">
        <v>0</v>
      </c>
      <c r="P54" s="716">
        <v>1</v>
      </c>
      <c r="Q54" s="716">
        <v>0</v>
      </c>
      <c r="R54" s="717">
        <v>0</v>
      </c>
      <c r="S54" s="716">
        <v>58</v>
      </c>
      <c r="T54" s="716">
        <v>23</v>
      </c>
      <c r="U54" s="716">
        <v>33</v>
      </c>
      <c r="V54" s="716">
        <v>1</v>
      </c>
      <c r="W54" s="716">
        <v>0</v>
      </c>
      <c r="X54" s="716">
        <v>0</v>
      </c>
      <c r="Y54" s="721">
        <v>1</v>
      </c>
      <c r="AD54" s="715">
        <v>0</v>
      </c>
      <c r="AE54" s="716">
        <v>0</v>
      </c>
      <c r="AF54" s="716">
        <v>0</v>
      </c>
      <c r="AG54" s="716">
        <v>0</v>
      </c>
      <c r="AH54" s="716">
        <v>0</v>
      </c>
      <c r="AI54" s="716">
        <v>0</v>
      </c>
      <c r="AJ54" s="717">
        <v>0</v>
      </c>
    </row>
    <row r="55" spans="1:36" s="422" customFormat="1" ht="11.25">
      <c r="A55" s="284"/>
      <c r="B55" s="284"/>
      <c r="L55" s="715">
        <v>183842</v>
      </c>
      <c r="M55" s="716">
        <v>167873</v>
      </c>
      <c r="N55" s="716">
        <v>10657</v>
      </c>
      <c r="O55" s="716">
        <v>0</v>
      </c>
      <c r="P55" s="716">
        <v>5312</v>
      </c>
      <c r="Q55" s="716">
        <v>0</v>
      </c>
      <c r="R55" s="717">
        <v>0</v>
      </c>
      <c r="S55" s="716">
        <v>22966</v>
      </c>
      <c r="T55" s="716">
        <v>18443</v>
      </c>
      <c r="U55" s="716">
        <v>4031</v>
      </c>
      <c r="V55" s="716">
        <v>0</v>
      </c>
      <c r="W55" s="716">
        <v>482</v>
      </c>
      <c r="X55" s="716">
        <v>0</v>
      </c>
      <c r="Y55" s="721">
        <v>10</v>
      </c>
      <c r="AD55" s="715">
        <v>-226</v>
      </c>
      <c r="AE55" s="716">
        <v>0</v>
      </c>
      <c r="AF55" s="716">
        <v>-226</v>
      </c>
      <c r="AG55" s="716">
        <v>0</v>
      </c>
      <c r="AH55" s="716">
        <v>0</v>
      </c>
      <c r="AI55" s="716">
        <v>0</v>
      </c>
      <c r="AJ55" s="717">
        <v>0</v>
      </c>
    </row>
    <row r="56" spans="1:36" s="422" customFormat="1" ht="11.25">
      <c r="A56" s="284"/>
      <c r="B56" s="284"/>
      <c r="L56" s="715">
        <v>2126</v>
      </c>
      <c r="M56" s="716">
        <v>151</v>
      </c>
      <c r="N56" s="716">
        <v>1928</v>
      </c>
      <c r="O56" s="716">
        <v>17</v>
      </c>
      <c r="P56" s="716">
        <v>11</v>
      </c>
      <c r="Q56" s="716">
        <v>16</v>
      </c>
      <c r="R56" s="717">
        <v>3</v>
      </c>
      <c r="S56" s="716">
        <v>962</v>
      </c>
      <c r="T56" s="716">
        <v>49</v>
      </c>
      <c r="U56" s="716">
        <v>861</v>
      </c>
      <c r="V56" s="716">
        <v>39</v>
      </c>
      <c r="W56" s="716">
        <v>3</v>
      </c>
      <c r="X56" s="716">
        <v>9</v>
      </c>
      <c r="Y56" s="721">
        <v>1</v>
      </c>
      <c r="AD56" s="715">
        <v>91</v>
      </c>
      <c r="AE56" s="716">
        <v>10</v>
      </c>
      <c r="AF56" s="716">
        <v>67</v>
      </c>
      <c r="AG56" s="716">
        <v>12</v>
      </c>
      <c r="AH56" s="716">
        <v>0</v>
      </c>
      <c r="AI56" s="716">
        <v>2</v>
      </c>
      <c r="AJ56" s="717">
        <v>0</v>
      </c>
    </row>
    <row r="57" spans="1:36" s="422" customFormat="1" ht="12" thickBot="1">
      <c r="A57" s="284"/>
      <c r="B57" s="284"/>
      <c r="L57" s="718">
        <v>536294</v>
      </c>
      <c r="M57" s="719">
        <v>215641</v>
      </c>
      <c r="N57" s="719">
        <v>317374</v>
      </c>
      <c r="O57" s="719">
        <v>560</v>
      </c>
      <c r="P57" s="719">
        <v>2029</v>
      </c>
      <c r="Q57" s="719">
        <v>548</v>
      </c>
      <c r="R57" s="720">
        <v>142</v>
      </c>
      <c r="S57" s="719">
        <v>174477</v>
      </c>
      <c r="T57" s="719">
        <v>13869</v>
      </c>
      <c r="U57" s="719">
        <v>120680</v>
      </c>
      <c r="V57" s="719">
        <v>569</v>
      </c>
      <c r="W57" s="719">
        <v>38585</v>
      </c>
      <c r="X57" s="719">
        <v>757</v>
      </c>
      <c r="Y57" s="722">
        <v>17</v>
      </c>
      <c r="AD57" s="718">
        <v>20622</v>
      </c>
      <c r="AE57" s="719">
        <v>2351</v>
      </c>
      <c r="AF57" s="719">
        <v>16520</v>
      </c>
      <c r="AG57" s="719">
        <v>1269</v>
      </c>
      <c r="AH57" s="719">
        <v>397</v>
      </c>
      <c r="AI57" s="719">
        <v>85</v>
      </c>
      <c r="AJ57" s="720">
        <v>0</v>
      </c>
    </row>
    <row r="58" spans="1:36" s="422" customFormat="1" ht="11.25">
      <c r="A58" s="284"/>
      <c r="B58" s="284"/>
      <c r="L58" s="284"/>
      <c r="M58" s="284"/>
      <c r="AF58" s="284"/>
      <c r="AG58" s="284"/>
      <c r="AH58" s="284"/>
      <c r="AI58" s="284"/>
    </row>
    <row r="59" spans="1:36" s="422" customFormat="1" ht="11.25">
      <c r="A59" s="284"/>
      <c r="B59" s="284"/>
      <c r="L59" s="284"/>
      <c r="M59" s="284"/>
      <c r="AF59" s="284"/>
      <c r="AG59" s="284"/>
      <c r="AH59" s="284"/>
      <c r="AI59" s="284"/>
    </row>
    <row r="60" spans="1:36" s="422" customFormat="1" ht="11.25">
      <c r="A60" s="284"/>
      <c r="B60" s="284"/>
      <c r="L60" s="284"/>
      <c r="M60" s="284"/>
      <c r="AF60" s="284"/>
      <c r="AG60" s="284"/>
      <c r="AH60" s="284"/>
      <c r="AI60" s="284"/>
    </row>
    <row r="61" spans="1:36" s="422" customFormat="1" ht="11.25">
      <c r="A61" s="284"/>
      <c r="B61" s="284"/>
      <c r="L61" s="284"/>
      <c r="M61" s="284"/>
      <c r="AF61" s="284"/>
      <c r="AG61" s="284"/>
      <c r="AH61" s="284"/>
      <c r="AI61" s="284"/>
    </row>
    <row r="62" spans="1:36" s="422" customFormat="1" ht="11.25">
      <c r="A62" s="284"/>
      <c r="B62" s="284"/>
      <c r="L62" s="284"/>
      <c r="M62" s="284"/>
      <c r="AF62" s="284"/>
      <c r="AG62" s="284"/>
      <c r="AH62" s="284"/>
      <c r="AI62" s="284"/>
    </row>
    <row r="63" spans="1:36" s="422" customFormat="1" ht="11.25">
      <c r="A63" s="284"/>
      <c r="B63" s="284"/>
      <c r="L63" s="284"/>
      <c r="M63" s="284"/>
      <c r="AF63" s="284"/>
      <c r="AG63" s="284"/>
      <c r="AH63" s="284"/>
      <c r="AI63" s="284"/>
    </row>
    <row r="64" spans="1:36" s="422" customFormat="1" ht="11.25">
      <c r="A64" s="284"/>
      <c r="B64" s="284"/>
      <c r="L64" s="284"/>
      <c r="M64" s="284"/>
      <c r="AF64" s="284"/>
      <c r="AG64" s="284"/>
      <c r="AH64" s="284"/>
      <c r="AI64" s="284"/>
    </row>
    <row r="65" spans="1:35" s="422" customFormat="1" ht="11.25">
      <c r="A65" s="284"/>
      <c r="B65" s="284"/>
      <c r="L65" s="284"/>
      <c r="M65" s="284"/>
      <c r="AF65" s="284"/>
      <c r="AG65" s="284"/>
      <c r="AH65" s="284"/>
      <c r="AI65" s="284"/>
    </row>
    <row r="66" spans="1:35" s="422" customFormat="1" ht="11.25">
      <c r="A66" s="284"/>
      <c r="B66" s="284"/>
      <c r="L66" s="284"/>
      <c r="M66" s="284"/>
      <c r="AF66" s="284"/>
      <c r="AG66" s="284"/>
      <c r="AH66" s="284"/>
      <c r="AI66" s="284"/>
    </row>
    <row r="67" spans="1:35" s="422" customFormat="1" ht="11.25">
      <c r="A67" s="284"/>
      <c r="B67" s="284"/>
      <c r="L67" s="284"/>
      <c r="M67" s="284"/>
      <c r="AF67" s="284"/>
      <c r="AG67" s="284"/>
      <c r="AH67" s="284"/>
      <c r="AI67" s="284"/>
    </row>
    <row r="68" spans="1:35" s="422" customFormat="1" ht="11.25">
      <c r="A68" s="284"/>
      <c r="B68" s="284"/>
      <c r="L68" s="284"/>
      <c r="M68" s="284"/>
      <c r="AF68" s="284"/>
      <c r="AG68" s="284"/>
      <c r="AH68" s="284"/>
      <c r="AI68" s="284"/>
    </row>
    <row r="69" spans="1:35" s="422" customFormat="1" ht="11.25">
      <c r="A69" s="284"/>
      <c r="B69" s="284"/>
      <c r="L69" s="284"/>
      <c r="M69" s="284"/>
      <c r="AF69" s="284"/>
      <c r="AG69" s="284"/>
      <c r="AH69" s="284"/>
      <c r="AI69" s="284"/>
    </row>
    <row r="70" spans="1:35" s="422" customFormat="1" ht="11.25">
      <c r="A70" s="284"/>
      <c r="B70" s="284"/>
      <c r="L70" s="284"/>
      <c r="M70" s="284"/>
      <c r="AF70" s="284"/>
      <c r="AG70" s="284"/>
      <c r="AH70" s="284"/>
      <c r="AI70" s="284"/>
    </row>
    <row r="71" spans="1:35" s="422" customFormat="1" ht="11.25">
      <c r="A71" s="284"/>
      <c r="B71" s="284"/>
      <c r="L71" s="284"/>
      <c r="M71" s="284"/>
      <c r="AF71" s="284"/>
      <c r="AG71" s="284"/>
      <c r="AH71" s="284"/>
      <c r="AI71" s="284"/>
    </row>
  </sheetData>
  <sheetProtection selectLockedCells="1"/>
  <dataConsolidate/>
  <mergeCells count="93">
    <mergeCell ref="Y1:AA1"/>
    <mergeCell ref="AB3:AJ3"/>
    <mergeCell ref="Z6:AA9"/>
    <mergeCell ref="AD6:AJ6"/>
    <mergeCell ref="AI7:AI9"/>
    <mergeCell ref="AF7:AF9"/>
    <mergeCell ref="S3:AA3"/>
    <mergeCell ref="AE7:AE9"/>
    <mergeCell ref="S6:Y6"/>
    <mergeCell ref="T7:T9"/>
    <mergeCell ref="AB4:AJ4"/>
    <mergeCell ref="AB6:AC9"/>
    <mergeCell ref="S7:S9"/>
    <mergeCell ref="X7:X9"/>
    <mergeCell ref="Y7:Y9"/>
    <mergeCell ref="U7:U9"/>
    <mergeCell ref="AG7:AG9"/>
    <mergeCell ref="AH7:AH9"/>
    <mergeCell ref="AJ7:AJ9"/>
    <mergeCell ref="AD7:AD9"/>
    <mergeCell ref="AB33:AB34"/>
    <mergeCell ref="AB31:AB32"/>
    <mergeCell ref="AB18:AB19"/>
    <mergeCell ref="AB21:AB22"/>
    <mergeCell ref="AB29:AB30"/>
    <mergeCell ref="AB27:AB28"/>
    <mergeCell ref="AB25:AB26"/>
    <mergeCell ref="J33:J34"/>
    <mergeCell ref="Z33:Z34"/>
    <mergeCell ref="W7:W9"/>
    <mergeCell ref="J6:K9"/>
    <mergeCell ref="Z27:Z28"/>
    <mergeCell ref="Z29:Z30"/>
    <mergeCell ref="Z31:Z32"/>
    <mergeCell ref="P7:P9"/>
    <mergeCell ref="Q7:Q9"/>
    <mergeCell ref="J31:J32"/>
    <mergeCell ref="J27:J28"/>
    <mergeCell ref="J29:J30"/>
    <mergeCell ref="J10:J11"/>
    <mergeCell ref="R7:R9"/>
    <mergeCell ref="Z21:Z22"/>
    <mergeCell ref="A40:B40"/>
    <mergeCell ref="A41:B42"/>
    <mergeCell ref="A31:A32"/>
    <mergeCell ref="A27:A28"/>
    <mergeCell ref="A29:A30"/>
    <mergeCell ref="A33:A34"/>
    <mergeCell ref="A3:I3"/>
    <mergeCell ref="L7:L9"/>
    <mergeCell ref="A4:I4"/>
    <mergeCell ref="A6:B9"/>
    <mergeCell ref="H7:H9"/>
    <mergeCell ref="C7:C9"/>
    <mergeCell ref="D7:D9"/>
    <mergeCell ref="L6:R6"/>
    <mergeCell ref="O7:O9"/>
    <mergeCell ref="E7:E9"/>
    <mergeCell ref="J3:R3"/>
    <mergeCell ref="C6:I6"/>
    <mergeCell ref="F7:F9"/>
    <mergeCell ref="I7:I9"/>
    <mergeCell ref="N7:N9"/>
    <mergeCell ref="M7:M9"/>
    <mergeCell ref="G7:G9"/>
    <mergeCell ref="V7:V9"/>
    <mergeCell ref="A25:A26"/>
    <mergeCell ref="A18:A19"/>
    <mergeCell ref="AB23:AB24"/>
    <mergeCell ref="J18:J19"/>
    <mergeCell ref="J21:J22"/>
    <mergeCell ref="A23:A24"/>
    <mergeCell ref="A21:A22"/>
    <mergeCell ref="J25:J26"/>
    <mergeCell ref="Z25:Z26"/>
    <mergeCell ref="AB10:AB11"/>
    <mergeCell ref="J23:J24"/>
    <mergeCell ref="Z23:Z24"/>
    <mergeCell ref="Z10:Z11"/>
    <mergeCell ref="Z18:Z19"/>
    <mergeCell ref="A16:A17"/>
    <mergeCell ref="Z16:Z17"/>
    <mergeCell ref="AB16:AB17"/>
    <mergeCell ref="J16:J17"/>
    <mergeCell ref="A10:A11"/>
    <mergeCell ref="AB14:AB15"/>
    <mergeCell ref="J14:J15"/>
    <mergeCell ref="A12:A13"/>
    <mergeCell ref="Z14:Z15"/>
    <mergeCell ref="J12:J13"/>
    <mergeCell ref="Z12:Z13"/>
    <mergeCell ref="AB12:AB13"/>
    <mergeCell ref="A14:A15"/>
  </mergeCells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9" max="35" man="1"/>
    <brk id="18" max="35" man="1"/>
    <brk id="27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8"/>
  <sheetViews>
    <sheetView view="pageBreakPreview" zoomScaleNormal="85" zoomScaleSheetLayoutView="100" workbookViewId="0">
      <selection activeCell="D14" sqref="D14"/>
    </sheetView>
  </sheetViews>
  <sheetFormatPr defaultColWidth="10" defaultRowHeight="14.25"/>
  <cols>
    <col min="1" max="1" width="5.875" style="508" customWidth="1"/>
    <col min="2" max="2" width="6.875" style="508" customWidth="1"/>
    <col min="3" max="3" width="7.375" style="509" customWidth="1"/>
    <col min="4" max="4" width="10.125" style="509" customWidth="1"/>
    <col min="5" max="5" width="7.625" style="508" customWidth="1"/>
    <col min="6" max="6" width="9.875" style="508" customWidth="1"/>
    <col min="7" max="7" width="7.125" style="508" customWidth="1"/>
    <col min="8" max="8" width="9.875" style="508" customWidth="1"/>
    <col min="9" max="9" width="7.625" style="508" customWidth="1"/>
    <col min="10" max="10" width="10.125" style="508" customWidth="1"/>
    <col min="11" max="11" width="5.875" style="510" customWidth="1"/>
    <col min="12" max="12" width="8.625" style="510" customWidth="1"/>
    <col min="13" max="13" width="7.5" style="508" customWidth="1"/>
    <col min="14" max="14" width="10.25" style="508" customWidth="1"/>
    <col min="15" max="15" width="7.375" style="508" customWidth="1"/>
    <col min="16" max="16" width="8.875" style="508" customWidth="1"/>
    <col min="17" max="17" width="7.625" style="508" customWidth="1"/>
    <col min="18" max="18" width="9.25" style="508" customWidth="1"/>
    <col min="19" max="19" width="7.375" style="509" customWidth="1"/>
    <col min="20" max="20" width="9.625" style="509" customWidth="1"/>
    <col min="21" max="16384" width="10" style="508"/>
  </cols>
  <sheetData>
    <row r="1" spans="1:32" s="482" customFormat="1" ht="14.1" customHeight="1">
      <c r="A1" s="275"/>
      <c r="B1" s="275"/>
      <c r="C1" s="481"/>
      <c r="D1" s="481"/>
      <c r="J1" s="417" t="s">
        <v>437</v>
      </c>
      <c r="K1" s="275" t="s">
        <v>287</v>
      </c>
      <c r="L1" s="275"/>
      <c r="N1" s="481"/>
      <c r="O1" s="481"/>
    </row>
    <row r="2" spans="1:32" s="482" customFormat="1" ht="14.1" customHeight="1">
      <c r="A2" s="275"/>
      <c r="B2" s="275"/>
      <c r="C2" s="481"/>
      <c r="D2" s="481"/>
      <c r="J2" s="417"/>
      <c r="K2" s="275"/>
      <c r="L2" s="275"/>
      <c r="N2" s="481"/>
      <c r="O2" s="481"/>
    </row>
    <row r="3" spans="1:32" s="483" customFormat="1" ht="20.100000000000001" customHeight="1">
      <c r="A3" s="983" t="s">
        <v>313</v>
      </c>
      <c r="B3" s="983"/>
      <c r="C3" s="983"/>
      <c r="D3" s="983"/>
      <c r="E3" s="983"/>
      <c r="F3" s="983"/>
      <c r="G3" s="983"/>
      <c r="H3" s="983"/>
      <c r="I3" s="983"/>
      <c r="J3" s="983"/>
      <c r="K3" s="983" t="s">
        <v>314</v>
      </c>
      <c r="L3" s="983"/>
      <c r="M3" s="983"/>
      <c r="N3" s="983"/>
      <c r="O3" s="983"/>
      <c r="P3" s="983"/>
      <c r="Q3" s="983"/>
      <c r="R3" s="983"/>
      <c r="S3" s="983"/>
      <c r="T3" s="983"/>
    </row>
    <row r="4" spans="1:32" s="484" customFormat="1" ht="24" customHeight="1">
      <c r="A4" s="984" t="s">
        <v>315</v>
      </c>
      <c r="B4" s="984"/>
      <c r="C4" s="984"/>
      <c r="D4" s="984"/>
      <c r="E4" s="984"/>
      <c r="F4" s="984"/>
      <c r="G4" s="984"/>
      <c r="H4" s="984"/>
      <c r="I4" s="984"/>
      <c r="J4" s="984"/>
      <c r="K4" s="984" t="s">
        <v>316</v>
      </c>
      <c r="L4" s="984"/>
      <c r="M4" s="984"/>
      <c r="N4" s="984"/>
      <c r="O4" s="984"/>
      <c r="P4" s="984"/>
      <c r="Q4" s="984"/>
      <c r="R4" s="984"/>
      <c r="S4" s="984"/>
      <c r="T4" s="984"/>
    </row>
    <row r="5" spans="1:32" s="485" customFormat="1" ht="18" customHeight="1" thickBot="1">
      <c r="A5" s="485" t="s">
        <v>139</v>
      </c>
      <c r="H5" s="486"/>
      <c r="I5" s="486"/>
      <c r="J5" s="486" t="s">
        <v>304</v>
      </c>
      <c r="K5" s="485" t="s">
        <v>139</v>
      </c>
      <c r="S5" s="486"/>
      <c r="T5" s="486" t="s">
        <v>304</v>
      </c>
    </row>
    <row r="6" spans="1:32" s="482" customFormat="1" ht="17.100000000000001" customHeight="1">
      <c r="A6" s="977" t="s">
        <v>307</v>
      </c>
      <c r="B6" s="978"/>
      <c r="C6" s="991" t="s">
        <v>317</v>
      </c>
      <c r="D6" s="967"/>
      <c r="E6" s="967" t="s">
        <v>305</v>
      </c>
      <c r="F6" s="967"/>
      <c r="G6" s="967" t="s">
        <v>306</v>
      </c>
      <c r="H6" s="968"/>
      <c r="I6" s="973" t="s">
        <v>499</v>
      </c>
      <c r="J6" s="985"/>
      <c r="K6" s="977" t="s">
        <v>307</v>
      </c>
      <c r="L6" s="978"/>
      <c r="M6" s="972" t="s">
        <v>308</v>
      </c>
      <c r="N6" s="967"/>
      <c r="O6" s="973" t="s">
        <v>309</v>
      </c>
      <c r="P6" s="974"/>
      <c r="Q6" s="967" t="s">
        <v>310</v>
      </c>
      <c r="R6" s="967"/>
      <c r="S6" s="967" t="s">
        <v>500</v>
      </c>
      <c r="T6" s="968"/>
      <c r="AD6" s="487"/>
      <c r="AE6" s="487"/>
      <c r="AF6" s="487"/>
    </row>
    <row r="7" spans="1:32" s="482" customFormat="1" ht="21.75" customHeight="1">
      <c r="A7" s="979"/>
      <c r="B7" s="980"/>
      <c r="C7" s="992"/>
      <c r="D7" s="963"/>
      <c r="E7" s="963"/>
      <c r="F7" s="963"/>
      <c r="G7" s="963"/>
      <c r="H7" s="965"/>
      <c r="I7" s="975"/>
      <c r="J7" s="986"/>
      <c r="K7" s="979"/>
      <c r="L7" s="980"/>
      <c r="M7" s="969"/>
      <c r="N7" s="963"/>
      <c r="O7" s="975"/>
      <c r="P7" s="976"/>
      <c r="Q7" s="963"/>
      <c r="R7" s="963"/>
      <c r="S7" s="963"/>
      <c r="T7" s="965"/>
    </row>
    <row r="8" spans="1:32" s="482" customFormat="1" ht="17.100000000000001" customHeight="1">
      <c r="A8" s="979"/>
      <c r="B8" s="980"/>
      <c r="C8" s="992" t="s">
        <v>311</v>
      </c>
      <c r="D8" s="963" t="s">
        <v>312</v>
      </c>
      <c r="E8" s="963" t="s">
        <v>311</v>
      </c>
      <c r="F8" s="963" t="s">
        <v>312</v>
      </c>
      <c r="G8" s="963" t="s">
        <v>311</v>
      </c>
      <c r="H8" s="965" t="s">
        <v>318</v>
      </c>
      <c r="I8" s="963" t="s">
        <v>311</v>
      </c>
      <c r="J8" s="965" t="s">
        <v>312</v>
      </c>
      <c r="K8" s="979"/>
      <c r="L8" s="980"/>
      <c r="M8" s="969" t="s">
        <v>311</v>
      </c>
      <c r="N8" s="963" t="s">
        <v>312</v>
      </c>
      <c r="O8" s="969" t="s">
        <v>311</v>
      </c>
      <c r="P8" s="963" t="s">
        <v>312</v>
      </c>
      <c r="Q8" s="963" t="s">
        <v>311</v>
      </c>
      <c r="R8" s="963" t="s">
        <v>312</v>
      </c>
      <c r="S8" s="963" t="s">
        <v>311</v>
      </c>
      <c r="T8" s="965" t="s">
        <v>312</v>
      </c>
    </row>
    <row r="9" spans="1:32" s="482" customFormat="1" ht="21.75" customHeight="1">
      <c r="A9" s="981"/>
      <c r="B9" s="982"/>
      <c r="C9" s="993"/>
      <c r="D9" s="971"/>
      <c r="E9" s="964"/>
      <c r="F9" s="971"/>
      <c r="G9" s="964"/>
      <c r="H9" s="966"/>
      <c r="I9" s="964"/>
      <c r="J9" s="966"/>
      <c r="K9" s="981"/>
      <c r="L9" s="982"/>
      <c r="M9" s="970"/>
      <c r="N9" s="971"/>
      <c r="O9" s="970"/>
      <c r="P9" s="971"/>
      <c r="Q9" s="964"/>
      <c r="R9" s="971"/>
      <c r="S9" s="964"/>
      <c r="T9" s="966"/>
    </row>
    <row r="10" spans="1:32" s="489" customFormat="1" ht="18" customHeight="1">
      <c r="A10" s="989" t="s">
        <v>501</v>
      </c>
      <c r="B10" s="990"/>
      <c r="C10" s="427">
        <v>22468</v>
      </c>
      <c r="D10" s="427">
        <v>6080640</v>
      </c>
      <c r="E10" s="427">
        <v>7489</v>
      </c>
      <c r="F10" s="427">
        <v>1628676</v>
      </c>
      <c r="G10" s="427">
        <v>4803</v>
      </c>
      <c r="H10" s="427">
        <v>1042047</v>
      </c>
      <c r="I10" s="427">
        <v>3065</v>
      </c>
      <c r="J10" s="427">
        <v>794037</v>
      </c>
      <c r="K10" s="989" t="s">
        <v>501</v>
      </c>
      <c r="L10" s="990"/>
      <c r="M10" s="427">
        <v>2235</v>
      </c>
      <c r="N10" s="427">
        <v>1192549</v>
      </c>
      <c r="O10" s="427">
        <v>350</v>
      </c>
      <c r="P10" s="427">
        <v>342866</v>
      </c>
      <c r="Q10" s="427">
        <v>1270</v>
      </c>
      <c r="R10" s="427">
        <v>537612</v>
      </c>
      <c r="S10" s="427">
        <v>3256</v>
      </c>
      <c r="T10" s="427">
        <v>542853</v>
      </c>
    </row>
    <row r="11" spans="1:32" s="489" customFormat="1" ht="18" customHeight="1">
      <c r="A11" s="989" t="s">
        <v>9</v>
      </c>
      <c r="B11" s="990"/>
      <c r="C11" s="427">
        <v>26052</v>
      </c>
      <c r="D11" s="427">
        <v>7873662</v>
      </c>
      <c r="E11" s="427">
        <v>7871</v>
      </c>
      <c r="F11" s="427">
        <v>1749089</v>
      </c>
      <c r="G11" s="427">
        <v>4977</v>
      </c>
      <c r="H11" s="427">
        <v>1188258</v>
      </c>
      <c r="I11" s="427">
        <v>6000</v>
      </c>
      <c r="J11" s="427">
        <v>1691248</v>
      </c>
      <c r="K11" s="989" t="s">
        <v>9</v>
      </c>
      <c r="L11" s="990"/>
      <c r="M11" s="427">
        <v>2505</v>
      </c>
      <c r="N11" s="427">
        <v>1573440</v>
      </c>
      <c r="O11" s="427">
        <v>199</v>
      </c>
      <c r="P11" s="427">
        <v>277704</v>
      </c>
      <c r="Q11" s="427">
        <v>1251</v>
      </c>
      <c r="R11" s="427">
        <v>763919</v>
      </c>
      <c r="S11" s="427">
        <v>3249</v>
      </c>
      <c r="T11" s="427">
        <v>630004</v>
      </c>
    </row>
    <row r="12" spans="1:32" s="489" customFormat="1" ht="18" customHeight="1">
      <c r="A12" s="989" t="s">
        <v>322</v>
      </c>
      <c r="B12" s="990"/>
      <c r="C12" s="427">
        <v>25159</v>
      </c>
      <c r="D12" s="427">
        <v>8704856</v>
      </c>
      <c r="E12" s="427">
        <v>9245</v>
      </c>
      <c r="F12" s="427">
        <v>2474050</v>
      </c>
      <c r="G12" s="427">
        <v>5467</v>
      </c>
      <c r="H12" s="427">
        <v>1618608</v>
      </c>
      <c r="I12" s="427">
        <v>3143</v>
      </c>
      <c r="J12" s="427">
        <v>900078</v>
      </c>
      <c r="K12" s="989" t="s">
        <v>322</v>
      </c>
      <c r="L12" s="990"/>
      <c r="M12" s="427">
        <v>2555</v>
      </c>
      <c r="N12" s="427">
        <v>1876270</v>
      </c>
      <c r="O12" s="427">
        <v>354</v>
      </c>
      <c r="P12" s="427">
        <v>623816</v>
      </c>
      <c r="Q12" s="427">
        <v>1130</v>
      </c>
      <c r="R12" s="427">
        <v>528754</v>
      </c>
      <c r="S12" s="427">
        <v>3265</v>
      </c>
      <c r="T12" s="427">
        <v>683280</v>
      </c>
    </row>
    <row r="13" spans="1:32" s="489" customFormat="1" ht="18" customHeight="1">
      <c r="A13" s="989" t="s">
        <v>623</v>
      </c>
      <c r="B13" s="990"/>
      <c r="C13" s="427">
        <v>23905</v>
      </c>
      <c r="D13" s="427">
        <v>7623449</v>
      </c>
      <c r="E13" s="427">
        <v>10274</v>
      </c>
      <c r="F13" s="427">
        <v>2897386</v>
      </c>
      <c r="G13" s="427">
        <v>5282</v>
      </c>
      <c r="H13" s="427">
        <v>1313872</v>
      </c>
      <c r="I13" s="427">
        <v>1759</v>
      </c>
      <c r="J13" s="427">
        <v>470815</v>
      </c>
      <c r="K13" s="989" t="s">
        <v>623</v>
      </c>
      <c r="L13" s="990"/>
      <c r="M13" s="427">
        <v>2396</v>
      </c>
      <c r="N13" s="427">
        <v>1585081</v>
      </c>
      <c r="O13" s="427">
        <v>157</v>
      </c>
      <c r="P13" s="427">
        <v>63047</v>
      </c>
      <c r="Q13" s="427">
        <v>926</v>
      </c>
      <c r="R13" s="427">
        <v>594744</v>
      </c>
      <c r="S13" s="427">
        <v>3111</v>
      </c>
      <c r="T13" s="427">
        <v>698504</v>
      </c>
    </row>
    <row r="14" spans="1:32" s="488" customFormat="1" ht="18" customHeight="1">
      <c r="A14" s="987" t="s">
        <v>775</v>
      </c>
      <c r="B14" s="988"/>
      <c r="C14" s="490">
        <f>SUM(C16:C38)</f>
        <v>24695</v>
      </c>
      <c r="D14" s="490">
        <f t="shared" ref="D14:J14" si="0">SUM(D16:D38)</f>
        <v>8203511</v>
      </c>
      <c r="E14" s="490">
        <f t="shared" si="0"/>
        <v>10483</v>
      </c>
      <c r="F14" s="490">
        <f t="shared" si="0"/>
        <v>3084573</v>
      </c>
      <c r="G14" s="490">
        <f t="shared" si="0"/>
        <v>5707</v>
      </c>
      <c r="H14" s="490">
        <f t="shared" si="0"/>
        <v>1400152</v>
      </c>
      <c r="I14" s="490">
        <f t="shared" si="0"/>
        <v>1299</v>
      </c>
      <c r="J14" s="490">
        <f t="shared" si="0"/>
        <v>351227</v>
      </c>
      <c r="K14" s="987" t="s">
        <v>775</v>
      </c>
      <c r="L14" s="988"/>
      <c r="M14" s="490">
        <f t="shared" ref="M14:T14" si="1">SUM(M16:M38)</f>
        <v>2802</v>
      </c>
      <c r="N14" s="490">
        <f t="shared" si="1"/>
        <v>1822028</v>
      </c>
      <c r="O14" s="490">
        <f t="shared" si="1"/>
        <v>133</v>
      </c>
      <c r="P14" s="490">
        <f t="shared" si="1"/>
        <v>206582</v>
      </c>
      <c r="Q14" s="490">
        <f t="shared" si="1"/>
        <v>1092</v>
      </c>
      <c r="R14" s="490">
        <f t="shared" si="1"/>
        <v>607556</v>
      </c>
      <c r="S14" s="490">
        <f t="shared" si="1"/>
        <v>3179</v>
      </c>
      <c r="T14" s="490">
        <f t="shared" si="1"/>
        <v>731393</v>
      </c>
    </row>
    <row r="15" spans="1:32" s="489" customFormat="1" ht="16.7" customHeight="1">
      <c r="A15" s="491"/>
      <c r="B15" s="492"/>
      <c r="C15" s="493"/>
      <c r="D15" s="493"/>
      <c r="E15" s="493"/>
      <c r="F15" s="493"/>
      <c r="G15" s="493"/>
      <c r="H15" s="493"/>
      <c r="I15" s="493"/>
      <c r="J15" s="493"/>
      <c r="K15" s="491"/>
      <c r="L15" s="492"/>
      <c r="M15" s="493"/>
      <c r="N15" s="493"/>
      <c r="O15" s="493"/>
      <c r="P15" s="493"/>
      <c r="Q15" s="493"/>
      <c r="R15" s="493"/>
      <c r="S15" s="493"/>
      <c r="T15" s="493"/>
    </row>
    <row r="16" spans="1:32" s="489" customFormat="1" ht="17.45" customHeight="1">
      <c r="A16" s="494" t="s">
        <v>10</v>
      </c>
      <c r="B16" s="495" t="s">
        <v>11</v>
      </c>
      <c r="C16" s="514">
        <f>SUM(E16,G16,I16,M16,O16,Q16,S16)</f>
        <v>2187</v>
      </c>
      <c r="D16" s="726">
        <f>SUM(F16,H16,J16,N16,P16,R16,T16)</f>
        <v>956143</v>
      </c>
      <c r="E16" s="725">
        <v>816</v>
      </c>
      <c r="F16" s="725">
        <v>397574</v>
      </c>
      <c r="G16" s="725">
        <v>777</v>
      </c>
      <c r="H16" s="725">
        <v>233355</v>
      </c>
      <c r="I16" s="725">
        <v>59</v>
      </c>
      <c r="J16" s="725">
        <v>7031</v>
      </c>
      <c r="K16" s="494" t="s">
        <v>10</v>
      </c>
      <c r="L16" s="495" t="s">
        <v>11</v>
      </c>
      <c r="M16" s="726">
        <v>271</v>
      </c>
      <c r="N16" s="726">
        <v>153905</v>
      </c>
      <c r="O16" s="726">
        <v>8</v>
      </c>
      <c r="P16" s="726">
        <v>9194</v>
      </c>
      <c r="Q16" s="726">
        <v>78</v>
      </c>
      <c r="R16" s="726">
        <v>61071</v>
      </c>
      <c r="S16" s="726">
        <v>178</v>
      </c>
      <c r="T16" s="726">
        <v>94013</v>
      </c>
    </row>
    <row r="17" spans="1:29" s="489" customFormat="1" ht="17.45" customHeight="1">
      <c r="A17" s="494" t="s">
        <v>12</v>
      </c>
      <c r="B17" s="495" t="s">
        <v>13</v>
      </c>
      <c r="C17" s="726">
        <f t="shared" ref="C17:D38" si="2">SUM(E17,G17,I17,M17,O17,Q17,S17)</f>
        <v>2719</v>
      </c>
      <c r="D17" s="726">
        <f t="shared" si="2"/>
        <v>948481</v>
      </c>
      <c r="E17" s="725">
        <v>1207</v>
      </c>
      <c r="F17" s="725">
        <v>191249</v>
      </c>
      <c r="G17" s="725">
        <v>611</v>
      </c>
      <c r="H17" s="725">
        <v>146270</v>
      </c>
      <c r="I17" s="725">
        <v>115</v>
      </c>
      <c r="J17" s="725">
        <v>28810</v>
      </c>
      <c r="K17" s="494" t="s">
        <v>12</v>
      </c>
      <c r="L17" s="495" t="s">
        <v>13</v>
      </c>
      <c r="M17" s="726">
        <v>486</v>
      </c>
      <c r="N17" s="726">
        <v>361140</v>
      </c>
      <c r="O17" s="726">
        <v>16</v>
      </c>
      <c r="P17" s="726">
        <v>81039</v>
      </c>
      <c r="Q17" s="726">
        <v>130</v>
      </c>
      <c r="R17" s="726">
        <v>106002</v>
      </c>
      <c r="S17" s="726">
        <v>154</v>
      </c>
      <c r="T17" s="726">
        <v>33971</v>
      </c>
    </row>
    <row r="18" spans="1:29" s="489" customFormat="1" ht="17.45" customHeight="1">
      <c r="A18" s="494" t="s">
        <v>14</v>
      </c>
      <c r="B18" s="495" t="s">
        <v>15</v>
      </c>
      <c r="C18" s="726">
        <f t="shared" si="2"/>
        <v>1184</v>
      </c>
      <c r="D18" s="726">
        <f t="shared" si="2"/>
        <v>609276</v>
      </c>
      <c r="E18" s="725">
        <v>465</v>
      </c>
      <c r="F18" s="725">
        <v>231185</v>
      </c>
      <c r="G18" s="725">
        <v>239</v>
      </c>
      <c r="H18" s="725">
        <v>123790</v>
      </c>
      <c r="I18" s="725">
        <v>119</v>
      </c>
      <c r="J18" s="725">
        <v>46047</v>
      </c>
      <c r="K18" s="494" t="s">
        <v>14</v>
      </c>
      <c r="L18" s="495" t="s">
        <v>15</v>
      </c>
      <c r="M18" s="726">
        <v>96</v>
      </c>
      <c r="N18" s="726">
        <v>79575</v>
      </c>
      <c r="O18" s="726">
        <v>9</v>
      </c>
      <c r="P18" s="726">
        <v>11808</v>
      </c>
      <c r="Q18" s="726">
        <v>64</v>
      </c>
      <c r="R18" s="726">
        <v>40912</v>
      </c>
      <c r="S18" s="726">
        <v>192</v>
      </c>
      <c r="T18" s="726">
        <v>75959</v>
      </c>
    </row>
    <row r="19" spans="1:29" s="489" customFormat="1" ht="17.45" customHeight="1">
      <c r="A19" s="494" t="s">
        <v>16</v>
      </c>
      <c r="B19" s="495" t="s">
        <v>17</v>
      </c>
      <c r="C19" s="726">
        <f t="shared" si="2"/>
        <v>1368</v>
      </c>
      <c r="D19" s="726">
        <f t="shared" si="2"/>
        <v>435551</v>
      </c>
      <c r="E19" s="725">
        <v>669</v>
      </c>
      <c r="F19" s="725">
        <v>203054</v>
      </c>
      <c r="G19" s="725">
        <v>332</v>
      </c>
      <c r="H19" s="725">
        <v>94050</v>
      </c>
      <c r="I19" s="725">
        <v>62</v>
      </c>
      <c r="J19" s="725">
        <v>24419</v>
      </c>
      <c r="K19" s="494" t="s">
        <v>16</v>
      </c>
      <c r="L19" s="495" t="s">
        <v>17</v>
      </c>
      <c r="M19" s="726">
        <v>40</v>
      </c>
      <c r="N19" s="726">
        <v>10534</v>
      </c>
      <c r="O19" s="726">
        <v>7</v>
      </c>
      <c r="P19" s="726">
        <v>29423</v>
      </c>
      <c r="Q19" s="726">
        <v>75</v>
      </c>
      <c r="R19" s="726">
        <v>25220</v>
      </c>
      <c r="S19" s="726">
        <v>183</v>
      </c>
      <c r="T19" s="726">
        <v>48851</v>
      </c>
    </row>
    <row r="20" spans="1:29" s="489" customFormat="1" ht="17.45" customHeight="1">
      <c r="A20" s="494" t="s">
        <v>18</v>
      </c>
      <c r="B20" s="495" t="s">
        <v>19</v>
      </c>
      <c r="C20" s="726">
        <f t="shared" si="2"/>
        <v>2013</v>
      </c>
      <c r="D20" s="726">
        <f t="shared" si="2"/>
        <v>1192131</v>
      </c>
      <c r="E20" s="725">
        <v>759</v>
      </c>
      <c r="F20" s="725">
        <v>520757</v>
      </c>
      <c r="G20" s="725">
        <v>552</v>
      </c>
      <c r="H20" s="725">
        <v>172731</v>
      </c>
      <c r="I20" s="725">
        <v>60</v>
      </c>
      <c r="J20" s="725">
        <v>11300</v>
      </c>
      <c r="K20" s="494" t="s">
        <v>18</v>
      </c>
      <c r="L20" s="495" t="s">
        <v>19</v>
      </c>
      <c r="M20" s="726">
        <v>405</v>
      </c>
      <c r="N20" s="726">
        <v>340918</v>
      </c>
      <c r="O20" s="726">
        <v>2</v>
      </c>
      <c r="P20" s="726">
        <v>6169</v>
      </c>
      <c r="Q20" s="726">
        <v>140</v>
      </c>
      <c r="R20" s="726">
        <v>85262</v>
      </c>
      <c r="S20" s="726">
        <v>95</v>
      </c>
      <c r="T20" s="726">
        <v>54994</v>
      </c>
    </row>
    <row r="21" spans="1:29" s="489" customFormat="1" ht="17.45" customHeight="1">
      <c r="A21" s="494" t="s">
        <v>20</v>
      </c>
      <c r="B21" s="496" t="s">
        <v>21</v>
      </c>
      <c r="C21" s="726">
        <f t="shared" si="2"/>
        <v>1002</v>
      </c>
      <c r="D21" s="726">
        <f t="shared" si="2"/>
        <v>256460</v>
      </c>
      <c r="E21" s="725">
        <v>474</v>
      </c>
      <c r="F21" s="725">
        <v>118739</v>
      </c>
      <c r="G21" s="725">
        <v>218</v>
      </c>
      <c r="H21" s="725">
        <v>45252</v>
      </c>
      <c r="I21" s="725">
        <v>45</v>
      </c>
      <c r="J21" s="725">
        <v>14280</v>
      </c>
      <c r="K21" s="494" t="s">
        <v>20</v>
      </c>
      <c r="L21" s="495" t="s">
        <v>21</v>
      </c>
      <c r="M21" s="726">
        <v>28</v>
      </c>
      <c r="N21" s="726">
        <v>10234</v>
      </c>
      <c r="O21" s="726">
        <v>7</v>
      </c>
      <c r="P21" s="726">
        <v>9938</v>
      </c>
      <c r="Q21" s="726">
        <v>61</v>
      </c>
      <c r="R21" s="726">
        <v>25391</v>
      </c>
      <c r="S21" s="726">
        <v>169</v>
      </c>
      <c r="T21" s="726">
        <v>32626</v>
      </c>
      <c r="Z21" s="497"/>
      <c r="AB21" s="498"/>
      <c r="AC21" s="498"/>
    </row>
    <row r="22" spans="1:29" s="489" customFormat="1" ht="17.45" customHeight="1">
      <c r="A22" s="494" t="s">
        <v>22</v>
      </c>
      <c r="B22" s="496" t="s">
        <v>23</v>
      </c>
      <c r="C22" s="726">
        <f t="shared" si="2"/>
        <v>1676</v>
      </c>
      <c r="D22" s="726">
        <f t="shared" si="2"/>
        <v>606205</v>
      </c>
      <c r="E22" s="725">
        <v>666</v>
      </c>
      <c r="F22" s="725">
        <v>209694</v>
      </c>
      <c r="G22" s="725">
        <v>306</v>
      </c>
      <c r="H22" s="725">
        <v>58731</v>
      </c>
      <c r="I22" s="725">
        <v>129</v>
      </c>
      <c r="J22" s="725">
        <v>30313</v>
      </c>
      <c r="K22" s="494" t="s">
        <v>22</v>
      </c>
      <c r="L22" s="495" t="s">
        <v>23</v>
      </c>
      <c r="M22" s="726">
        <v>264</v>
      </c>
      <c r="N22" s="726">
        <v>223246</v>
      </c>
      <c r="O22" s="726">
        <v>44</v>
      </c>
      <c r="P22" s="726">
        <v>41135</v>
      </c>
      <c r="Q22" s="726">
        <v>69</v>
      </c>
      <c r="R22" s="726">
        <v>13997</v>
      </c>
      <c r="S22" s="726">
        <v>198</v>
      </c>
      <c r="T22" s="726">
        <v>29089</v>
      </c>
      <c r="Z22" s="497"/>
      <c r="AB22" s="498"/>
      <c r="AC22" s="498"/>
    </row>
    <row r="23" spans="1:29" s="489" customFormat="1" ht="17.45" customHeight="1">
      <c r="A23" s="494" t="s">
        <v>24</v>
      </c>
      <c r="B23" s="496" t="s">
        <v>25</v>
      </c>
      <c r="C23" s="726">
        <f t="shared" si="2"/>
        <v>1238</v>
      </c>
      <c r="D23" s="726">
        <f t="shared" si="2"/>
        <v>241438</v>
      </c>
      <c r="E23" s="725">
        <v>453</v>
      </c>
      <c r="F23" s="725">
        <v>90126</v>
      </c>
      <c r="G23" s="725">
        <v>235</v>
      </c>
      <c r="H23" s="725">
        <v>40723</v>
      </c>
      <c r="I23" s="725">
        <v>123</v>
      </c>
      <c r="J23" s="725">
        <v>32914</v>
      </c>
      <c r="K23" s="494" t="s">
        <v>24</v>
      </c>
      <c r="L23" s="495" t="s">
        <v>25</v>
      </c>
      <c r="M23" s="726">
        <v>40</v>
      </c>
      <c r="N23" s="726">
        <v>19591</v>
      </c>
      <c r="O23" s="726">
        <v>2</v>
      </c>
      <c r="P23" s="726">
        <v>158</v>
      </c>
      <c r="Q23" s="726">
        <v>25</v>
      </c>
      <c r="R23" s="726">
        <v>11405</v>
      </c>
      <c r="S23" s="726">
        <v>360</v>
      </c>
      <c r="T23" s="726">
        <v>46521</v>
      </c>
      <c r="Z23" s="497"/>
      <c r="AB23" s="498"/>
      <c r="AC23" s="498"/>
    </row>
    <row r="24" spans="1:29" s="489" customFormat="1" ht="17.45" customHeight="1">
      <c r="A24" s="494" t="s">
        <v>26</v>
      </c>
      <c r="B24" s="496" t="s">
        <v>27</v>
      </c>
      <c r="C24" s="726">
        <f t="shared" si="2"/>
        <v>831</v>
      </c>
      <c r="D24" s="726">
        <f t="shared" si="2"/>
        <v>135599</v>
      </c>
      <c r="E24" s="725">
        <v>387</v>
      </c>
      <c r="F24" s="725">
        <v>38903</v>
      </c>
      <c r="G24" s="725">
        <v>176</v>
      </c>
      <c r="H24" s="725">
        <v>31785</v>
      </c>
      <c r="I24" s="725">
        <v>48</v>
      </c>
      <c r="J24" s="725">
        <v>7750</v>
      </c>
      <c r="K24" s="494" t="s">
        <v>26</v>
      </c>
      <c r="L24" s="495" t="s">
        <v>27</v>
      </c>
      <c r="M24" s="726">
        <v>44</v>
      </c>
      <c r="N24" s="726">
        <v>17560</v>
      </c>
      <c r="O24" s="726">
        <v>2</v>
      </c>
      <c r="P24" s="726">
        <v>2032</v>
      </c>
      <c r="Q24" s="726">
        <v>40</v>
      </c>
      <c r="R24" s="726">
        <v>23340</v>
      </c>
      <c r="S24" s="726">
        <v>134</v>
      </c>
      <c r="T24" s="726">
        <v>14229</v>
      </c>
      <c r="Z24" s="497"/>
      <c r="AB24" s="498"/>
      <c r="AC24" s="498"/>
    </row>
    <row r="25" spans="1:29" s="489" customFormat="1" ht="17.45" customHeight="1">
      <c r="A25" s="494" t="s">
        <v>28</v>
      </c>
      <c r="B25" s="496" t="s">
        <v>29</v>
      </c>
      <c r="C25" s="726">
        <f t="shared" si="2"/>
        <v>1519</v>
      </c>
      <c r="D25" s="726">
        <f t="shared" si="2"/>
        <v>693805</v>
      </c>
      <c r="E25" s="725">
        <v>492</v>
      </c>
      <c r="F25" s="725">
        <v>262909</v>
      </c>
      <c r="G25" s="725">
        <v>396</v>
      </c>
      <c r="H25" s="725">
        <v>92503</v>
      </c>
      <c r="I25" s="725">
        <v>52</v>
      </c>
      <c r="J25" s="725">
        <v>10916</v>
      </c>
      <c r="K25" s="494" t="s">
        <v>28</v>
      </c>
      <c r="L25" s="495" t="s">
        <v>29</v>
      </c>
      <c r="M25" s="726">
        <v>334</v>
      </c>
      <c r="N25" s="726">
        <v>184904</v>
      </c>
      <c r="O25" s="726">
        <v>5</v>
      </c>
      <c r="P25" s="726">
        <v>5042</v>
      </c>
      <c r="Q25" s="726">
        <v>46</v>
      </c>
      <c r="R25" s="726">
        <v>58545</v>
      </c>
      <c r="S25" s="726">
        <v>194</v>
      </c>
      <c r="T25" s="726">
        <v>78986</v>
      </c>
      <c r="Z25" s="497"/>
      <c r="AB25" s="498"/>
      <c r="AC25" s="498"/>
    </row>
    <row r="26" spans="1:29" s="489" customFormat="1" ht="17.45" customHeight="1">
      <c r="A26" s="494" t="s">
        <v>30</v>
      </c>
      <c r="B26" s="496" t="s">
        <v>31</v>
      </c>
      <c r="C26" s="726">
        <f t="shared" si="2"/>
        <v>504</v>
      </c>
      <c r="D26" s="726">
        <f t="shared" si="2"/>
        <v>70405</v>
      </c>
      <c r="E26" s="725">
        <v>244</v>
      </c>
      <c r="F26" s="725">
        <v>19769</v>
      </c>
      <c r="G26" s="725">
        <v>111</v>
      </c>
      <c r="H26" s="725">
        <v>12821</v>
      </c>
      <c r="I26" s="725">
        <v>30</v>
      </c>
      <c r="J26" s="725">
        <v>8250</v>
      </c>
      <c r="K26" s="494" t="s">
        <v>30</v>
      </c>
      <c r="L26" s="495" t="s">
        <v>31</v>
      </c>
      <c r="M26" s="726">
        <v>21</v>
      </c>
      <c r="N26" s="726">
        <v>7049</v>
      </c>
      <c r="O26" s="726">
        <v>1</v>
      </c>
      <c r="P26" s="726">
        <v>117</v>
      </c>
      <c r="Q26" s="726">
        <v>13</v>
      </c>
      <c r="R26" s="726">
        <v>8965</v>
      </c>
      <c r="S26" s="726">
        <v>84</v>
      </c>
      <c r="T26" s="726">
        <v>13434</v>
      </c>
      <c r="Z26" s="497"/>
      <c r="AB26" s="498"/>
      <c r="AC26" s="498"/>
    </row>
    <row r="27" spans="1:29" s="489" customFormat="1" ht="17.45" customHeight="1">
      <c r="A27" s="494" t="s">
        <v>32</v>
      </c>
      <c r="B27" s="496" t="s">
        <v>33</v>
      </c>
      <c r="C27" s="726">
        <f t="shared" si="2"/>
        <v>617</v>
      </c>
      <c r="D27" s="726">
        <f t="shared" si="2"/>
        <v>124984</v>
      </c>
      <c r="E27" s="725">
        <v>303</v>
      </c>
      <c r="F27" s="725">
        <v>36938</v>
      </c>
      <c r="G27" s="725">
        <v>78</v>
      </c>
      <c r="H27" s="725">
        <v>11510</v>
      </c>
      <c r="I27" s="725">
        <v>87</v>
      </c>
      <c r="J27" s="725">
        <v>34383</v>
      </c>
      <c r="K27" s="494" t="s">
        <v>32</v>
      </c>
      <c r="L27" s="495" t="s">
        <v>33</v>
      </c>
      <c r="M27" s="726">
        <v>16</v>
      </c>
      <c r="N27" s="726">
        <v>8968</v>
      </c>
      <c r="O27" s="726">
        <v>1</v>
      </c>
      <c r="P27" s="726">
        <v>52</v>
      </c>
      <c r="Q27" s="726">
        <v>38</v>
      </c>
      <c r="R27" s="726">
        <v>21312</v>
      </c>
      <c r="S27" s="726">
        <v>94</v>
      </c>
      <c r="T27" s="726">
        <v>11821</v>
      </c>
      <c r="Z27" s="497"/>
      <c r="AB27" s="498"/>
      <c r="AC27" s="498"/>
    </row>
    <row r="28" spans="1:29" s="489" customFormat="1" ht="17.45" customHeight="1">
      <c r="A28" s="494" t="s">
        <v>34</v>
      </c>
      <c r="B28" s="496" t="s">
        <v>35</v>
      </c>
      <c r="C28" s="726">
        <f t="shared" si="2"/>
        <v>500</v>
      </c>
      <c r="D28" s="726">
        <f t="shared" si="2"/>
        <v>63317</v>
      </c>
      <c r="E28" s="725">
        <v>235</v>
      </c>
      <c r="F28" s="725">
        <v>30652</v>
      </c>
      <c r="G28" s="725">
        <v>58</v>
      </c>
      <c r="H28" s="725">
        <v>10025</v>
      </c>
      <c r="I28" s="725">
        <v>15</v>
      </c>
      <c r="J28" s="725">
        <v>1946</v>
      </c>
      <c r="K28" s="494" t="s">
        <v>34</v>
      </c>
      <c r="L28" s="495" t="s">
        <v>35</v>
      </c>
      <c r="M28" s="726">
        <v>0</v>
      </c>
      <c r="N28" s="726">
        <v>0</v>
      </c>
      <c r="O28" s="726">
        <v>9</v>
      </c>
      <c r="P28" s="726">
        <v>699</v>
      </c>
      <c r="Q28" s="726">
        <v>16</v>
      </c>
      <c r="R28" s="726">
        <v>5047</v>
      </c>
      <c r="S28" s="726">
        <v>167</v>
      </c>
      <c r="T28" s="726">
        <v>14948</v>
      </c>
      <c r="Z28" s="497"/>
      <c r="AB28" s="498"/>
      <c r="AC28" s="498"/>
    </row>
    <row r="29" spans="1:29" s="489" customFormat="1" ht="17.45" customHeight="1">
      <c r="A29" s="494" t="s">
        <v>36</v>
      </c>
      <c r="B29" s="496" t="s">
        <v>37</v>
      </c>
      <c r="C29" s="726">
        <f t="shared" si="2"/>
        <v>379</v>
      </c>
      <c r="D29" s="726">
        <f t="shared" si="2"/>
        <v>45014</v>
      </c>
      <c r="E29" s="725">
        <v>182</v>
      </c>
      <c r="F29" s="725">
        <v>14625</v>
      </c>
      <c r="G29" s="725">
        <v>62</v>
      </c>
      <c r="H29" s="725">
        <v>4915</v>
      </c>
      <c r="I29" s="725">
        <v>29</v>
      </c>
      <c r="J29" s="725">
        <v>16755</v>
      </c>
      <c r="K29" s="494" t="s">
        <v>36</v>
      </c>
      <c r="L29" s="495" t="s">
        <v>37</v>
      </c>
      <c r="M29" s="726">
        <v>15</v>
      </c>
      <c r="N29" s="726">
        <v>2133</v>
      </c>
      <c r="O29" s="726">
        <v>1</v>
      </c>
      <c r="P29" s="726">
        <v>79</v>
      </c>
      <c r="Q29" s="726">
        <v>10</v>
      </c>
      <c r="R29" s="726">
        <v>1947</v>
      </c>
      <c r="S29" s="726">
        <v>80</v>
      </c>
      <c r="T29" s="726">
        <v>4560</v>
      </c>
      <c r="Z29" s="497"/>
      <c r="AB29" s="498"/>
      <c r="AC29" s="498"/>
    </row>
    <row r="30" spans="1:29" s="489" customFormat="1" ht="17.45" customHeight="1">
      <c r="A30" s="494" t="s">
        <v>38</v>
      </c>
      <c r="B30" s="496" t="s">
        <v>39</v>
      </c>
      <c r="C30" s="726">
        <f t="shared" si="2"/>
        <v>593</v>
      </c>
      <c r="D30" s="726">
        <f t="shared" si="2"/>
        <v>150912</v>
      </c>
      <c r="E30" s="725">
        <v>315</v>
      </c>
      <c r="F30" s="725">
        <v>79758</v>
      </c>
      <c r="G30" s="725">
        <v>121</v>
      </c>
      <c r="H30" s="725">
        <v>27205</v>
      </c>
      <c r="I30" s="725">
        <v>38</v>
      </c>
      <c r="J30" s="725">
        <v>13078</v>
      </c>
      <c r="K30" s="494" t="s">
        <v>38</v>
      </c>
      <c r="L30" s="495" t="s">
        <v>39</v>
      </c>
      <c r="M30" s="726">
        <v>11</v>
      </c>
      <c r="N30" s="726">
        <v>1441</v>
      </c>
      <c r="O30" s="726">
        <v>2</v>
      </c>
      <c r="P30" s="726">
        <v>119</v>
      </c>
      <c r="Q30" s="726">
        <v>21</v>
      </c>
      <c r="R30" s="726">
        <v>14549</v>
      </c>
      <c r="S30" s="726">
        <v>85</v>
      </c>
      <c r="T30" s="726">
        <v>14762</v>
      </c>
      <c r="Z30" s="497"/>
      <c r="AB30" s="498"/>
      <c r="AC30" s="498"/>
    </row>
    <row r="31" spans="1:29" s="489" customFormat="1" ht="17.45" customHeight="1">
      <c r="A31" s="494" t="s">
        <v>40</v>
      </c>
      <c r="B31" s="496" t="s">
        <v>41</v>
      </c>
      <c r="C31" s="726">
        <f t="shared" si="2"/>
        <v>1127</v>
      </c>
      <c r="D31" s="726">
        <f t="shared" si="2"/>
        <v>148511</v>
      </c>
      <c r="E31" s="725">
        <v>658</v>
      </c>
      <c r="F31" s="725">
        <v>67215</v>
      </c>
      <c r="G31" s="725">
        <v>192</v>
      </c>
      <c r="H31" s="725">
        <v>27277</v>
      </c>
      <c r="I31" s="725">
        <v>36</v>
      </c>
      <c r="J31" s="725">
        <v>6932</v>
      </c>
      <c r="K31" s="494" t="s">
        <v>40</v>
      </c>
      <c r="L31" s="495" t="s">
        <v>41</v>
      </c>
      <c r="M31" s="726">
        <v>35</v>
      </c>
      <c r="N31" s="726">
        <v>17039</v>
      </c>
      <c r="O31" s="726">
        <v>0</v>
      </c>
      <c r="P31" s="726">
        <v>0</v>
      </c>
      <c r="Q31" s="726">
        <v>48</v>
      </c>
      <c r="R31" s="726">
        <v>8529</v>
      </c>
      <c r="S31" s="726">
        <v>158</v>
      </c>
      <c r="T31" s="726">
        <v>21519</v>
      </c>
      <c r="Z31" s="497"/>
      <c r="AB31" s="498"/>
      <c r="AC31" s="498"/>
    </row>
    <row r="32" spans="1:29" s="489" customFormat="1" ht="17.45" customHeight="1">
      <c r="A32" s="494" t="s">
        <v>42</v>
      </c>
      <c r="B32" s="496" t="s">
        <v>43</v>
      </c>
      <c r="C32" s="726">
        <f t="shared" si="2"/>
        <v>553</v>
      </c>
      <c r="D32" s="726">
        <f t="shared" si="2"/>
        <v>142697</v>
      </c>
      <c r="E32" s="725">
        <v>152</v>
      </c>
      <c r="F32" s="725">
        <v>16627</v>
      </c>
      <c r="G32" s="725">
        <v>122</v>
      </c>
      <c r="H32" s="725">
        <v>27546</v>
      </c>
      <c r="I32" s="725">
        <v>36</v>
      </c>
      <c r="J32" s="725">
        <v>9231</v>
      </c>
      <c r="K32" s="494" t="s">
        <v>42</v>
      </c>
      <c r="L32" s="495" t="s">
        <v>43</v>
      </c>
      <c r="M32" s="726">
        <v>169</v>
      </c>
      <c r="N32" s="726">
        <v>68948</v>
      </c>
      <c r="O32" s="726">
        <v>1</v>
      </c>
      <c r="P32" s="726">
        <v>2740</v>
      </c>
      <c r="Q32" s="726">
        <v>15</v>
      </c>
      <c r="R32" s="726">
        <v>3776</v>
      </c>
      <c r="S32" s="726">
        <v>58</v>
      </c>
      <c r="T32" s="726">
        <v>13829</v>
      </c>
      <c r="Z32" s="497"/>
      <c r="AB32" s="498"/>
      <c r="AC32" s="498"/>
    </row>
    <row r="33" spans="1:29" s="489" customFormat="1" ht="17.45" customHeight="1">
      <c r="A33" s="494" t="s">
        <v>44</v>
      </c>
      <c r="B33" s="496" t="s">
        <v>45</v>
      </c>
      <c r="C33" s="726">
        <f t="shared" si="2"/>
        <v>1176</v>
      </c>
      <c r="D33" s="726">
        <f t="shared" si="2"/>
        <v>336217</v>
      </c>
      <c r="E33" s="725">
        <v>485</v>
      </c>
      <c r="F33" s="725">
        <v>70605</v>
      </c>
      <c r="G33" s="725">
        <v>188</v>
      </c>
      <c r="H33" s="725">
        <v>35658</v>
      </c>
      <c r="I33" s="725">
        <v>58</v>
      </c>
      <c r="J33" s="725">
        <v>12135</v>
      </c>
      <c r="K33" s="494" t="s">
        <v>44</v>
      </c>
      <c r="L33" s="495" t="s">
        <v>45</v>
      </c>
      <c r="M33" s="726">
        <v>305</v>
      </c>
      <c r="N33" s="726">
        <v>184287</v>
      </c>
      <c r="O33" s="726">
        <v>1</v>
      </c>
      <c r="P33" s="726">
        <v>31</v>
      </c>
      <c r="Q33" s="726">
        <v>17</v>
      </c>
      <c r="R33" s="726">
        <v>5120</v>
      </c>
      <c r="S33" s="726">
        <v>122</v>
      </c>
      <c r="T33" s="726">
        <v>28381</v>
      </c>
      <c r="Z33" s="497"/>
      <c r="AB33" s="498"/>
      <c r="AC33" s="498"/>
    </row>
    <row r="34" spans="1:29" s="489" customFormat="1" ht="17.45" customHeight="1">
      <c r="A34" s="494" t="s">
        <v>46</v>
      </c>
      <c r="B34" s="496" t="s">
        <v>47</v>
      </c>
      <c r="C34" s="726">
        <f t="shared" si="2"/>
        <v>1667</v>
      </c>
      <c r="D34" s="726">
        <f t="shared" si="2"/>
        <v>529616</v>
      </c>
      <c r="E34" s="725">
        <v>631</v>
      </c>
      <c r="F34" s="725">
        <v>172764</v>
      </c>
      <c r="G34" s="725">
        <v>572</v>
      </c>
      <c r="H34" s="725">
        <v>143901</v>
      </c>
      <c r="I34" s="725">
        <v>35</v>
      </c>
      <c r="J34" s="725">
        <v>7521</v>
      </c>
      <c r="K34" s="494" t="s">
        <v>46</v>
      </c>
      <c r="L34" s="495" t="s">
        <v>47</v>
      </c>
      <c r="M34" s="726">
        <v>179</v>
      </c>
      <c r="N34" s="726">
        <v>110308</v>
      </c>
      <c r="O34" s="726">
        <v>1</v>
      </c>
      <c r="P34" s="726">
        <v>1421</v>
      </c>
      <c r="Q34" s="726">
        <v>65</v>
      </c>
      <c r="R34" s="726">
        <v>43381</v>
      </c>
      <c r="S34" s="726">
        <v>184</v>
      </c>
      <c r="T34" s="726">
        <v>50320</v>
      </c>
      <c r="Z34" s="497"/>
      <c r="AB34" s="498"/>
      <c r="AC34" s="498"/>
    </row>
    <row r="35" spans="1:29" s="489" customFormat="1" ht="17.45" customHeight="1">
      <c r="A35" s="494" t="s">
        <v>48</v>
      </c>
      <c r="B35" s="495" t="s">
        <v>49</v>
      </c>
      <c r="C35" s="726">
        <f t="shared" si="2"/>
        <v>580</v>
      </c>
      <c r="D35" s="726">
        <f t="shared" si="2"/>
        <v>276041</v>
      </c>
      <c r="E35" s="725">
        <v>284</v>
      </c>
      <c r="F35" s="725">
        <v>211452</v>
      </c>
      <c r="G35" s="725">
        <v>75</v>
      </c>
      <c r="H35" s="725">
        <v>12094</v>
      </c>
      <c r="I35" s="725">
        <v>26</v>
      </c>
      <c r="J35" s="725">
        <v>6931</v>
      </c>
      <c r="K35" s="494" t="s">
        <v>48</v>
      </c>
      <c r="L35" s="495" t="s">
        <v>49</v>
      </c>
      <c r="M35" s="726">
        <v>4</v>
      </c>
      <c r="N35" s="726">
        <v>1207</v>
      </c>
      <c r="O35" s="726">
        <v>4</v>
      </c>
      <c r="P35" s="726">
        <v>330</v>
      </c>
      <c r="Q35" s="726">
        <v>67</v>
      </c>
      <c r="R35" s="726">
        <v>12766</v>
      </c>
      <c r="S35" s="726">
        <v>120</v>
      </c>
      <c r="T35" s="726">
        <v>31261</v>
      </c>
    </row>
    <row r="36" spans="1:29" s="489" customFormat="1" ht="17.45" customHeight="1">
      <c r="A36" s="494" t="s">
        <v>50</v>
      </c>
      <c r="B36" s="495" t="s">
        <v>51</v>
      </c>
      <c r="C36" s="726">
        <f t="shared" si="2"/>
        <v>455</v>
      </c>
      <c r="D36" s="726">
        <f t="shared" si="2"/>
        <v>68750</v>
      </c>
      <c r="E36" s="725">
        <v>227</v>
      </c>
      <c r="F36" s="725">
        <v>21403</v>
      </c>
      <c r="G36" s="725">
        <v>54</v>
      </c>
      <c r="H36" s="725">
        <v>6857</v>
      </c>
      <c r="I36" s="725">
        <v>79</v>
      </c>
      <c r="J36" s="725">
        <v>18147</v>
      </c>
      <c r="K36" s="494" t="s">
        <v>50</v>
      </c>
      <c r="L36" s="495" t="s">
        <v>51</v>
      </c>
      <c r="M36" s="726">
        <v>12</v>
      </c>
      <c r="N36" s="726">
        <v>4536</v>
      </c>
      <c r="O36" s="726">
        <v>2</v>
      </c>
      <c r="P36" s="726">
        <v>3592</v>
      </c>
      <c r="Q36" s="726">
        <v>15</v>
      </c>
      <c r="R36" s="726">
        <v>4511</v>
      </c>
      <c r="S36" s="726">
        <v>66</v>
      </c>
      <c r="T36" s="726">
        <v>9704</v>
      </c>
    </row>
    <row r="37" spans="1:29" s="489" customFormat="1" ht="17.45" customHeight="1">
      <c r="A37" s="494" t="s">
        <v>52</v>
      </c>
      <c r="B37" s="495" t="s">
        <v>53</v>
      </c>
      <c r="C37" s="726">
        <f t="shared" si="2"/>
        <v>606</v>
      </c>
      <c r="D37" s="726">
        <f t="shared" si="2"/>
        <v>138546</v>
      </c>
      <c r="E37" s="725">
        <v>307</v>
      </c>
      <c r="F37" s="725">
        <v>68069</v>
      </c>
      <c r="G37" s="725">
        <v>162</v>
      </c>
      <c r="H37" s="725">
        <v>24269</v>
      </c>
      <c r="I37" s="725">
        <v>18</v>
      </c>
      <c r="J37" s="725">
        <v>2138</v>
      </c>
      <c r="K37" s="494" t="s">
        <v>52</v>
      </c>
      <c r="L37" s="495" t="s">
        <v>53</v>
      </c>
      <c r="M37" s="726">
        <v>26</v>
      </c>
      <c r="N37" s="726">
        <v>13044</v>
      </c>
      <c r="O37" s="726">
        <v>7</v>
      </c>
      <c r="P37" s="726">
        <v>1411</v>
      </c>
      <c r="Q37" s="726">
        <v>28</v>
      </c>
      <c r="R37" s="726">
        <v>24020</v>
      </c>
      <c r="S37" s="726">
        <v>58</v>
      </c>
      <c r="T37" s="726">
        <v>5595</v>
      </c>
    </row>
    <row r="38" spans="1:29" s="501" customFormat="1" ht="17.45" customHeight="1" thickBot="1">
      <c r="A38" s="499" t="s">
        <v>54</v>
      </c>
      <c r="B38" s="500" t="s">
        <v>55</v>
      </c>
      <c r="C38" s="726">
        <f t="shared" si="2"/>
        <v>201</v>
      </c>
      <c r="D38" s="726">
        <f t="shared" si="2"/>
        <v>33412</v>
      </c>
      <c r="E38" s="725">
        <v>72</v>
      </c>
      <c r="F38" s="725">
        <v>10506</v>
      </c>
      <c r="G38" s="725">
        <v>70</v>
      </c>
      <c r="H38" s="725">
        <v>16884</v>
      </c>
      <c r="I38" s="725">
        <v>0</v>
      </c>
      <c r="J38" s="725">
        <v>0</v>
      </c>
      <c r="K38" s="499" t="s">
        <v>54</v>
      </c>
      <c r="L38" s="500" t="s">
        <v>55</v>
      </c>
      <c r="M38" s="726">
        <v>1</v>
      </c>
      <c r="N38" s="726">
        <v>1461</v>
      </c>
      <c r="O38" s="726">
        <v>1</v>
      </c>
      <c r="P38" s="726">
        <v>53</v>
      </c>
      <c r="Q38" s="726">
        <v>11</v>
      </c>
      <c r="R38" s="726">
        <v>2488</v>
      </c>
      <c r="S38" s="726">
        <v>46</v>
      </c>
      <c r="T38" s="726">
        <v>2020</v>
      </c>
      <c r="U38" s="489"/>
    </row>
    <row r="39" spans="1:29" s="502" customFormat="1" ht="11.1" customHeight="1">
      <c r="A39" s="515" t="s">
        <v>742</v>
      </c>
      <c r="B39" s="515"/>
      <c r="C39" s="515"/>
      <c r="D39" s="516"/>
      <c r="E39" s="516"/>
      <c r="F39" s="516"/>
      <c r="G39" s="516"/>
      <c r="H39" s="517"/>
      <c r="I39" s="517"/>
      <c r="J39" s="517" t="s">
        <v>743</v>
      </c>
      <c r="K39" s="515" t="s">
        <v>742</v>
      </c>
      <c r="L39" s="515"/>
      <c r="M39" s="516"/>
      <c r="N39" s="516"/>
      <c r="O39" s="516"/>
      <c r="P39" s="516"/>
      <c r="Q39" s="516"/>
      <c r="R39" s="516"/>
      <c r="S39" s="518"/>
      <c r="T39" s="517" t="s">
        <v>743</v>
      </c>
    </row>
    <row r="40" spans="1:29" s="482" customFormat="1" ht="11.25">
      <c r="C40" s="503"/>
      <c r="D40" s="503"/>
      <c r="E40" s="504"/>
      <c r="F40" s="504"/>
      <c r="G40" s="504"/>
      <c r="H40" s="504"/>
      <c r="I40" s="504"/>
      <c r="J40" s="504"/>
      <c r="K40" s="481"/>
      <c r="L40" s="481"/>
      <c r="M40" s="504"/>
      <c r="N40" s="504"/>
      <c r="O40" s="504"/>
      <c r="P40" s="504"/>
      <c r="S40" s="505"/>
      <c r="T40" s="505"/>
    </row>
    <row r="41" spans="1:29" s="482" customFormat="1" ht="11.25">
      <c r="C41" s="481"/>
      <c r="D41" s="481"/>
      <c r="K41" s="481"/>
      <c r="L41" s="481"/>
      <c r="S41" s="505"/>
      <c r="T41" s="505"/>
    </row>
    <row r="42" spans="1:29" s="482" customFormat="1" ht="11.25">
      <c r="B42" s="482" t="s">
        <v>772</v>
      </c>
      <c r="C42" s="506">
        <f>C14/365</f>
        <v>67.657534246575338</v>
      </c>
      <c r="D42" s="507"/>
      <c r="K42" s="481"/>
      <c r="L42" s="481"/>
      <c r="S42" s="481"/>
      <c r="T42" s="481"/>
    </row>
    <row r="43" spans="1:29" s="482" customFormat="1" ht="11.25"/>
    <row r="44" spans="1:29" s="482" customFormat="1" ht="11.25"/>
    <row r="45" spans="1:29" s="482" customFormat="1" ht="11.25"/>
    <row r="46" spans="1:29" s="482" customFormat="1" ht="11.25"/>
    <row r="47" spans="1:29" s="482" customFormat="1" ht="11.25"/>
    <row r="48" spans="1:29" s="482" customFormat="1" ht="11.25"/>
    <row r="49" s="482" customFormat="1" ht="11.25"/>
    <row r="50" s="482" customFormat="1" ht="11.25"/>
    <row r="51" s="482" customFormat="1" ht="11.25"/>
    <row r="52" s="482" customFormat="1" ht="11.25"/>
    <row r="53" s="482" customFormat="1" ht="11.25"/>
    <row r="54" s="482" customFormat="1" ht="11.25"/>
    <row r="55" s="482" customFormat="1" ht="11.25"/>
    <row r="56" s="482" customFormat="1" ht="11.25"/>
    <row r="57" s="482" customFormat="1" ht="11.25"/>
    <row r="58" s="482" customFormat="1" ht="11.25"/>
    <row r="59" s="482" customFormat="1" ht="11.25"/>
    <row r="60" s="482" customFormat="1" ht="11.25"/>
    <row r="61" s="482" customFormat="1" ht="11.25"/>
    <row r="62" s="482" customFormat="1" ht="11.25"/>
    <row r="63" s="482" customFormat="1" ht="11.25"/>
    <row r="64" s="482" customFormat="1" ht="11.25"/>
    <row r="65" s="482" customFormat="1" ht="11.25"/>
    <row r="66" s="482" customFormat="1" ht="11.25"/>
    <row r="67" s="482" customFormat="1" ht="11.25"/>
    <row r="68" s="482" customFormat="1" ht="11.25"/>
    <row r="69" s="482" customFormat="1" ht="11.25"/>
    <row r="70" s="482" customFormat="1" ht="11.25"/>
    <row r="71" s="482" customFormat="1" ht="11.25"/>
    <row r="72" s="482" customFormat="1" ht="11.25"/>
    <row r="73" s="482" customFormat="1" ht="11.25"/>
    <row r="74" s="482" customFormat="1" ht="11.25"/>
    <row r="75" s="482" customFormat="1" ht="11.25"/>
    <row r="76" s="482" customFormat="1" ht="11.25"/>
    <row r="77" s="482" customFormat="1" ht="11.25"/>
    <row r="78" s="482" customFormat="1" ht="11.25"/>
    <row r="79" s="482" customFormat="1" ht="11.25"/>
    <row r="80" s="482" customFormat="1" ht="11.25"/>
    <row r="81" s="482" customFormat="1" ht="11.25"/>
    <row r="82" s="482" customFormat="1" ht="11.25"/>
    <row r="83" s="482" customFormat="1" ht="11.25"/>
    <row r="84" s="482" customFormat="1" ht="11.25"/>
    <row r="85" s="482" customFormat="1" ht="11.25"/>
    <row r="86" s="482" customFormat="1" ht="11.25"/>
    <row r="87" s="482" customFormat="1" ht="11.25"/>
    <row r="88" s="482" customFormat="1" ht="11.25"/>
    <row r="89" s="482" customFormat="1" ht="11.25"/>
    <row r="90" s="482" customFormat="1" ht="11.25"/>
    <row r="91" s="482" customFormat="1" ht="11.25"/>
    <row r="92" s="482" customFormat="1" ht="11.25"/>
    <row r="93" s="482" customFormat="1" ht="11.25"/>
    <row r="94" s="482" customFormat="1" ht="11.25"/>
    <row r="95" s="482" customFormat="1" ht="11.25"/>
    <row r="96" s="482" customFormat="1" ht="11.25"/>
    <row r="97" spans="3:20" s="482" customFormat="1" ht="11.25"/>
    <row r="98" spans="3:20" s="482" customFormat="1" ht="11.25"/>
    <row r="99" spans="3:20" s="482" customFormat="1" ht="11.25"/>
    <row r="100" spans="3:20" s="482" customFormat="1" ht="11.25"/>
    <row r="101" spans="3:20" s="482" customFormat="1" ht="11.25"/>
    <row r="102" spans="3:20" s="482" customFormat="1" ht="11.25"/>
    <row r="103" spans="3:20" ht="13.5">
      <c r="C103" s="508"/>
      <c r="D103" s="508"/>
      <c r="K103" s="508"/>
      <c r="L103" s="508"/>
      <c r="S103" s="508"/>
      <c r="T103" s="508"/>
    </row>
    <row r="104" spans="3:20" ht="13.5">
      <c r="C104" s="508"/>
      <c r="D104" s="508"/>
      <c r="K104" s="508"/>
      <c r="L104" s="508"/>
      <c r="S104" s="508"/>
      <c r="T104" s="508"/>
    </row>
    <row r="105" spans="3:20" ht="13.5">
      <c r="C105" s="508"/>
      <c r="D105" s="508"/>
      <c r="K105" s="508"/>
      <c r="L105" s="508"/>
      <c r="S105" s="508"/>
      <c r="T105" s="508"/>
    </row>
    <row r="106" spans="3:20" ht="13.5">
      <c r="C106" s="508"/>
      <c r="D106" s="508"/>
      <c r="K106" s="508"/>
      <c r="L106" s="508"/>
      <c r="S106" s="508"/>
      <c r="T106" s="508"/>
    </row>
    <row r="107" spans="3:20" ht="13.5">
      <c r="C107" s="508"/>
      <c r="D107" s="508"/>
      <c r="K107" s="508"/>
      <c r="L107" s="508"/>
      <c r="S107" s="508"/>
      <c r="T107" s="508"/>
    </row>
    <row r="108" spans="3:20" ht="13.5">
      <c r="C108" s="508"/>
      <c r="D108" s="508"/>
      <c r="K108" s="508"/>
      <c r="L108" s="508"/>
      <c r="S108" s="508"/>
      <c r="T108" s="508"/>
    </row>
    <row r="109" spans="3:20" ht="13.5">
      <c r="C109" s="508"/>
      <c r="D109" s="508"/>
      <c r="K109" s="508"/>
      <c r="L109" s="508"/>
      <c r="S109" s="508"/>
      <c r="T109" s="508"/>
    </row>
    <row r="110" spans="3:20" ht="13.5">
      <c r="C110" s="508"/>
      <c r="D110" s="508"/>
      <c r="K110" s="508"/>
      <c r="L110" s="508"/>
      <c r="S110" s="508"/>
      <c r="T110" s="508"/>
    </row>
    <row r="111" spans="3:20" ht="13.5">
      <c r="C111" s="508"/>
      <c r="D111" s="508"/>
      <c r="K111" s="508"/>
      <c r="L111" s="508"/>
      <c r="S111" s="508"/>
      <c r="T111" s="508"/>
    </row>
    <row r="112" spans="3:20" ht="13.5">
      <c r="C112" s="508"/>
      <c r="D112" s="508"/>
      <c r="K112" s="508"/>
      <c r="L112" s="508"/>
      <c r="S112" s="508"/>
      <c r="T112" s="508"/>
    </row>
    <row r="113" spans="3:20" ht="13.5">
      <c r="C113" s="508"/>
      <c r="D113" s="508"/>
      <c r="K113" s="508"/>
      <c r="L113" s="508"/>
      <c r="S113" s="508"/>
      <c r="T113" s="508"/>
    </row>
    <row r="114" spans="3:20" ht="13.5">
      <c r="C114" s="508"/>
      <c r="D114" s="508"/>
      <c r="K114" s="508"/>
      <c r="L114" s="508"/>
      <c r="S114" s="508"/>
      <c r="T114" s="508"/>
    </row>
    <row r="115" spans="3:20" ht="13.5">
      <c r="C115" s="508"/>
      <c r="D115" s="508"/>
      <c r="K115" s="508"/>
      <c r="L115" s="508"/>
      <c r="S115" s="508"/>
      <c r="T115" s="508"/>
    </row>
    <row r="116" spans="3:20" ht="13.5">
      <c r="C116" s="508"/>
      <c r="D116" s="508"/>
      <c r="K116" s="508"/>
      <c r="L116" s="508"/>
      <c r="S116" s="508"/>
      <c r="T116" s="508"/>
    </row>
    <row r="117" spans="3:20" ht="13.5">
      <c r="C117" s="508"/>
      <c r="D117" s="508"/>
      <c r="K117" s="508"/>
      <c r="L117" s="508"/>
      <c r="S117" s="508"/>
      <c r="T117" s="508"/>
    </row>
    <row r="118" spans="3:20" ht="13.5">
      <c r="C118" s="508"/>
      <c r="D118" s="508"/>
      <c r="K118" s="508"/>
      <c r="L118" s="508"/>
      <c r="S118" s="508"/>
      <c r="T118" s="508"/>
    </row>
    <row r="119" spans="3:20" ht="13.5">
      <c r="C119" s="508"/>
      <c r="D119" s="508"/>
      <c r="K119" s="508"/>
      <c r="L119" s="508"/>
      <c r="S119" s="508"/>
      <c r="T119" s="508"/>
    </row>
    <row r="120" spans="3:20" ht="13.5">
      <c r="C120" s="508"/>
      <c r="D120" s="508"/>
      <c r="K120" s="508"/>
      <c r="L120" s="508"/>
      <c r="S120" s="508"/>
      <c r="T120" s="508"/>
    </row>
    <row r="121" spans="3:20" ht="13.5">
      <c r="C121" s="508"/>
      <c r="D121" s="508"/>
      <c r="K121" s="508"/>
      <c r="L121" s="508"/>
      <c r="S121" s="508"/>
      <c r="T121" s="508"/>
    </row>
    <row r="122" spans="3:20" ht="13.5">
      <c r="C122" s="508"/>
      <c r="D122" s="508"/>
      <c r="K122" s="508"/>
      <c r="L122" s="508"/>
      <c r="S122" s="508"/>
      <c r="T122" s="508"/>
    </row>
    <row r="123" spans="3:20" ht="13.5">
      <c r="C123" s="508"/>
      <c r="D123" s="508"/>
      <c r="K123" s="508"/>
      <c r="L123" s="508"/>
      <c r="S123" s="508"/>
      <c r="T123" s="508"/>
    </row>
    <row r="124" spans="3:20" ht="13.5">
      <c r="C124" s="508"/>
      <c r="D124" s="508"/>
      <c r="K124" s="508"/>
      <c r="L124" s="508"/>
      <c r="S124" s="508"/>
      <c r="T124" s="508"/>
    </row>
    <row r="125" spans="3:20" ht="13.5">
      <c r="C125" s="508"/>
      <c r="D125" s="508"/>
      <c r="K125" s="508"/>
      <c r="L125" s="508"/>
      <c r="S125" s="508"/>
      <c r="T125" s="508"/>
    </row>
    <row r="126" spans="3:20" ht="13.5">
      <c r="C126" s="508"/>
      <c r="D126" s="508"/>
      <c r="K126" s="508"/>
      <c r="L126" s="508"/>
      <c r="S126" s="508"/>
      <c r="T126" s="508"/>
    </row>
    <row r="127" spans="3:20" ht="13.5">
      <c r="C127" s="508"/>
      <c r="D127" s="508"/>
      <c r="K127" s="508"/>
      <c r="L127" s="508"/>
      <c r="S127" s="508"/>
      <c r="T127" s="508"/>
    </row>
    <row r="128" spans="3:20" ht="13.5">
      <c r="C128" s="508"/>
      <c r="D128" s="508"/>
      <c r="K128" s="508"/>
      <c r="L128" s="508"/>
      <c r="S128" s="508"/>
      <c r="T128" s="508"/>
    </row>
    <row r="129" spans="3:20" ht="13.5">
      <c r="C129" s="508"/>
      <c r="D129" s="508"/>
      <c r="K129" s="508"/>
      <c r="L129" s="508"/>
      <c r="S129" s="508"/>
      <c r="T129" s="508"/>
    </row>
    <row r="130" spans="3:20" ht="13.5">
      <c r="C130" s="508"/>
      <c r="D130" s="508"/>
      <c r="K130" s="508"/>
      <c r="L130" s="508"/>
      <c r="S130" s="508"/>
      <c r="T130" s="508"/>
    </row>
    <row r="131" spans="3:20" ht="13.5">
      <c r="C131" s="508"/>
      <c r="D131" s="508"/>
      <c r="K131" s="508"/>
      <c r="L131" s="508"/>
      <c r="S131" s="508"/>
      <c r="T131" s="508"/>
    </row>
    <row r="132" spans="3:20" ht="13.5">
      <c r="C132" s="508"/>
      <c r="D132" s="508"/>
      <c r="K132" s="508"/>
      <c r="L132" s="508"/>
      <c r="S132" s="508"/>
      <c r="T132" s="508"/>
    </row>
    <row r="133" spans="3:20" ht="13.5">
      <c r="C133" s="508"/>
      <c r="D133" s="508"/>
      <c r="K133" s="508"/>
      <c r="L133" s="508"/>
      <c r="S133" s="508"/>
      <c r="T133" s="508"/>
    </row>
    <row r="134" spans="3:20" ht="13.5">
      <c r="C134" s="508"/>
      <c r="D134" s="508"/>
      <c r="K134" s="508"/>
      <c r="L134" s="508"/>
      <c r="S134" s="508"/>
      <c r="T134" s="508"/>
    </row>
    <row r="135" spans="3:20" ht="13.5">
      <c r="C135" s="508"/>
      <c r="D135" s="508"/>
      <c r="K135" s="508"/>
      <c r="L135" s="508"/>
      <c r="S135" s="508"/>
      <c r="T135" s="508"/>
    </row>
    <row r="136" spans="3:20" ht="13.5">
      <c r="C136" s="508"/>
      <c r="D136" s="508"/>
      <c r="K136" s="508"/>
      <c r="L136" s="508"/>
      <c r="S136" s="508"/>
      <c r="T136" s="508"/>
    </row>
    <row r="137" spans="3:20" ht="13.5">
      <c r="C137" s="508"/>
      <c r="D137" s="508"/>
      <c r="K137" s="508"/>
      <c r="L137" s="508"/>
      <c r="S137" s="508"/>
      <c r="T137" s="508"/>
    </row>
    <row r="138" spans="3:20" ht="13.5">
      <c r="C138" s="508"/>
      <c r="D138" s="508"/>
      <c r="K138" s="508"/>
      <c r="L138" s="508"/>
      <c r="S138" s="508"/>
      <c r="T138" s="508"/>
    </row>
    <row r="139" spans="3:20" ht="13.5">
      <c r="C139" s="508"/>
      <c r="D139" s="508"/>
      <c r="K139" s="508"/>
      <c r="L139" s="508"/>
      <c r="S139" s="508"/>
      <c r="T139" s="508"/>
    </row>
    <row r="140" spans="3:20" ht="13.5">
      <c r="C140" s="508"/>
      <c r="D140" s="508"/>
      <c r="K140" s="508"/>
      <c r="L140" s="508"/>
      <c r="S140" s="508"/>
      <c r="T140" s="508"/>
    </row>
    <row r="141" spans="3:20" ht="13.5">
      <c r="C141" s="508"/>
      <c r="D141" s="508"/>
      <c r="K141" s="508"/>
      <c r="L141" s="508"/>
      <c r="S141" s="508"/>
      <c r="T141" s="508"/>
    </row>
    <row r="142" spans="3:20" ht="13.5">
      <c r="C142" s="508"/>
      <c r="D142" s="508"/>
      <c r="K142" s="508"/>
      <c r="L142" s="508"/>
      <c r="S142" s="508"/>
      <c r="T142" s="508"/>
    </row>
    <row r="143" spans="3:20" ht="13.5">
      <c r="C143" s="508"/>
      <c r="D143" s="508"/>
      <c r="K143" s="508"/>
      <c r="L143" s="508"/>
      <c r="S143" s="508"/>
      <c r="T143" s="508"/>
    </row>
    <row r="144" spans="3:20" ht="13.5">
      <c r="C144" s="508"/>
      <c r="D144" s="508"/>
      <c r="K144" s="508"/>
      <c r="L144" s="508"/>
      <c r="S144" s="508"/>
      <c r="T144" s="508"/>
    </row>
    <row r="145" spans="3:20" ht="13.5">
      <c r="C145" s="508"/>
      <c r="D145" s="508"/>
      <c r="K145" s="508"/>
      <c r="L145" s="508"/>
      <c r="S145" s="508"/>
      <c r="T145" s="508"/>
    </row>
    <row r="146" spans="3:20" ht="13.5">
      <c r="C146" s="508"/>
      <c r="D146" s="508"/>
      <c r="K146" s="508"/>
      <c r="L146" s="508"/>
      <c r="S146" s="508"/>
      <c r="T146" s="508"/>
    </row>
    <row r="147" spans="3:20" ht="13.5">
      <c r="C147" s="508"/>
      <c r="D147" s="508"/>
      <c r="K147" s="508"/>
      <c r="L147" s="508"/>
      <c r="S147" s="508"/>
      <c r="T147" s="508"/>
    </row>
    <row r="148" spans="3:20" ht="13.5">
      <c r="C148" s="508"/>
      <c r="D148" s="508"/>
      <c r="K148" s="508"/>
      <c r="L148" s="508"/>
      <c r="S148" s="508"/>
      <c r="T148" s="508"/>
    </row>
    <row r="149" spans="3:20" ht="13.5">
      <c r="C149" s="508"/>
      <c r="D149" s="508"/>
      <c r="K149" s="508"/>
      <c r="L149" s="508"/>
      <c r="S149" s="508"/>
      <c r="T149" s="508"/>
    </row>
    <row r="150" spans="3:20" ht="13.5">
      <c r="C150" s="508"/>
      <c r="D150" s="508"/>
      <c r="K150" s="508"/>
      <c r="L150" s="508"/>
      <c r="S150" s="508"/>
      <c r="T150" s="508"/>
    </row>
    <row r="151" spans="3:20" ht="13.5">
      <c r="C151" s="508"/>
      <c r="D151" s="508"/>
      <c r="K151" s="508"/>
      <c r="L151" s="508"/>
      <c r="S151" s="508"/>
      <c r="T151" s="508"/>
    </row>
    <row r="152" spans="3:20" ht="13.5">
      <c r="C152" s="508"/>
      <c r="D152" s="508"/>
      <c r="K152" s="508"/>
      <c r="L152" s="508"/>
      <c r="S152" s="508"/>
      <c r="T152" s="508"/>
    </row>
    <row r="153" spans="3:20" ht="13.5">
      <c r="C153" s="508"/>
      <c r="D153" s="508"/>
      <c r="K153" s="508"/>
      <c r="L153" s="508"/>
      <c r="S153" s="508"/>
      <c r="T153" s="508"/>
    </row>
    <row r="154" spans="3:20" ht="13.5">
      <c r="C154" s="508"/>
      <c r="D154" s="508"/>
      <c r="K154" s="508"/>
      <c r="L154" s="508"/>
      <c r="S154" s="508"/>
      <c r="T154" s="508"/>
    </row>
    <row r="155" spans="3:20" ht="13.5">
      <c r="C155" s="508"/>
      <c r="D155" s="508"/>
      <c r="K155" s="508"/>
      <c r="L155" s="508"/>
      <c r="S155" s="508"/>
      <c r="T155" s="508"/>
    </row>
    <row r="156" spans="3:20" ht="13.5">
      <c r="C156" s="508"/>
      <c r="D156" s="508"/>
      <c r="K156" s="508"/>
      <c r="L156" s="508"/>
      <c r="S156" s="508"/>
      <c r="T156" s="508"/>
    </row>
    <row r="157" spans="3:20" ht="13.5">
      <c r="C157" s="508"/>
      <c r="D157" s="508"/>
      <c r="K157" s="508"/>
      <c r="L157" s="508"/>
      <c r="S157" s="508"/>
      <c r="T157" s="508"/>
    </row>
    <row r="158" spans="3:20" ht="13.5">
      <c r="C158" s="508"/>
      <c r="D158" s="508"/>
      <c r="K158" s="508"/>
      <c r="L158" s="508"/>
      <c r="S158" s="508"/>
      <c r="T158" s="508"/>
    </row>
    <row r="159" spans="3:20" ht="13.5">
      <c r="C159" s="508"/>
      <c r="D159" s="508"/>
      <c r="K159" s="508"/>
      <c r="L159" s="508"/>
      <c r="S159" s="508"/>
      <c r="T159" s="508"/>
    </row>
    <row r="160" spans="3:20" ht="13.5">
      <c r="C160" s="508"/>
      <c r="D160" s="508"/>
      <c r="K160" s="508"/>
      <c r="L160" s="508"/>
      <c r="S160" s="508"/>
      <c r="T160" s="508"/>
    </row>
    <row r="161" spans="3:20" ht="13.5">
      <c r="C161" s="508"/>
      <c r="D161" s="508"/>
      <c r="K161" s="508"/>
      <c r="L161" s="508"/>
      <c r="S161" s="508"/>
      <c r="T161" s="508"/>
    </row>
    <row r="162" spans="3:20" ht="13.5">
      <c r="C162" s="508"/>
      <c r="D162" s="508"/>
      <c r="K162" s="508"/>
      <c r="L162" s="508"/>
      <c r="S162" s="508"/>
      <c r="T162" s="508"/>
    </row>
    <row r="163" spans="3:20" ht="13.5">
      <c r="C163" s="508"/>
      <c r="D163" s="508"/>
      <c r="K163" s="508"/>
      <c r="L163" s="508"/>
      <c r="S163" s="508"/>
      <c r="T163" s="508"/>
    </row>
    <row r="164" spans="3:20" ht="13.5">
      <c r="C164" s="508"/>
      <c r="D164" s="508"/>
      <c r="K164" s="508"/>
      <c r="L164" s="508"/>
      <c r="S164" s="508"/>
      <c r="T164" s="508"/>
    </row>
    <row r="165" spans="3:20" ht="13.5">
      <c r="C165" s="508"/>
      <c r="D165" s="508"/>
      <c r="K165" s="508"/>
      <c r="L165" s="508"/>
      <c r="S165" s="508"/>
      <c r="T165" s="508"/>
    </row>
    <row r="166" spans="3:20" ht="13.5">
      <c r="C166" s="508"/>
      <c r="D166" s="508"/>
      <c r="K166" s="508"/>
      <c r="L166" s="508"/>
      <c r="S166" s="508"/>
      <c r="T166" s="508"/>
    </row>
    <row r="167" spans="3:20" ht="13.5">
      <c r="C167" s="508"/>
      <c r="D167" s="508"/>
      <c r="K167" s="508"/>
      <c r="L167" s="508"/>
      <c r="S167" s="508"/>
      <c r="T167" s="508"/>
    </row>
    <row r="168" spans="3:20" ht="13.5">
      <c r="C168" s="508"/>
      <c r="D168" s="508"/>
      <c r="K168" s="508"/>
      <c r="L168" s="508"/>
      <c r="S168" s="508"/>
      <c r="T168" s="508"/>
    </row>
    <row r="169" spans="3:20" ht="13.5">
      <c r="C169" s="508"/>
      <c r="D169" s="508"/>
      <c r="K169" s="508"/>
      <c r="L169" s="508"/>
      <c r="S169" s="508"/>
      <c r="T169" s="508"/>
    </row>
    <row r="170" spans="3:20" ht="13.5">
      <c r="C170" s="508"/>
      <c r="D170" s="508"/>
      <c r="K170" s="508"/>
      <c r="L170" s="508"/>
      <c r="S170" s="508"/>
      <c r="T170" s="508"/>
    </row>
    <row r="171" spans="3:20" ht="13.5">
      <c r="C171" s="508"/>
      <c r="D171" s="508"/>
      <c r="K171" s="508"/>
      <c r="L171" s="508"/>
      <c r="S171" s="508"/>
      <c r="T171" s="508"/>
    </row>
    <row r="172" spans="3:20" ht="13.5">
      <c r="C172" s="508"/>
      <c r="D172" s="508"/>
      <c r="K172" s="508"/>
      <c r="L172" s="508"/>
      <c r="S172" s="508"/>
      <c r="T172" s="508"/>
    </row>
    <row r="173" spans="3:20" ht="13.5">
      <c r="C173" s="508"/>
      <c r="D173" s="508"/>
      <c r="K173" s="508"/>
      <c r="L173" s="508"/>
      <c r="S173" s="508"/>
      <c r="T173" s="508"/>
    </row>
    <row r="174" spans="3:20" ht="13.5">
      <c r="C174" s="508"/>
      <c r="D174" s="508"/>
      <c r="K174" s="508"/>
      <c r="L174" s="508"/>
      <c r="S174" s="508"/>
      <c r="T174" s="508"/>
    </row>
    <row r="175" spans="3:20" ht="13.5">
      <c r="C175" s="508"/>
      <c r="D175" s="508"/>
      <c r="K175" s="508"/>
      <c r="L175" s="508"/>
      <c r="S175" s="508"/>
      <c r="T175" s="508"/>
    </row>
    <row r="176" spans="3:20" ht="13.5">
      <c r="C176" s="508"/>
      <c r="D176" s="508"/>
      <c r="K176" s="508"/>
      <c r="L176" s="508"/>
      <c r="S176" s="508"/>
      <c r="T176" s="508"/>
    </row>
    <row r="177" spans="3:20" ht="13.5">
      <c r="C177" s="508"/>
      <c r="D177" s="508"/>
      <c r="K177" s="508"/>
      <c r="L177" s="508"/>
      <c r="S177" s="508"/>
      <c r="T177" s="508"/>
    </row>
    <row r="178" spans="3:20" ht="13.5">
      <c r="C178" s="508"/>
      <c r="D178" s="508"/>
      <c r="K178" s="508"/>
      <c r="L178" s="508"/>
      <c r="S178" s="508"/>
      <c r="T178" s="508"/>
    </row>
    <row r="179" spans="3:20" ht="13.5">
      <c r="C179" s="508"/>
      <c r="D179" s="508"/>
      <c r="K179" s="508"/>
      <c r="L179" s="508"/>
      <c r="S179" s="508"/>
      <c r="T179" s="508"/>
    </row>
    <row r="180" spans="3:20" ht="13.5">
      <c r="C180" s="508"/>
      <c r="D180" s="508"/>
      <c r="K180" s="508"/>
      <c r="L180" s="508"/>
      <c r="S180" s="508"/>
      <c r="T180" s="508"/>
    </row>
    <row r="181" spans="3:20" ht="13.5">
      <c r="C181" s="508"/>
      <c r="D181" s="508"/>
      <c r="K181" s="508"/>
      <c r="L181" s="508"/>
      <c r="S181" s="508"/>
      <c r="T181" s="508"/>
    </row>
    <row r="182" spans="3:20" ht="13.5">
      <c r="C182" s="508"/>
      <c r="D182" s="508"/>
      <c r="K182" s="508"/>
      <c r="L182" s="508"/>
      <c r="S182" s="508"/>
      <c r="T182" s="508"/>
    </row>
    <row r="183" spans="3:20" ht="13.5">
      <c r="C183" s="508"/>
      <c r="D183" s="508"/>
      <c r="K183" s="508"/>
      <c r="L183" s="508"/>
      <c r="S183" s="508"/>
      <c r="T183" s="508"/>
    </row>
    <row r="184" spans="3:20" ht="13.5">
      <c r="C184" s="508"/>
      <c r="D184" s="508"/>
      <c r="K184" s="508"/>
      <c r="L184" s="508"/>
      <c r="S184" s="508"/>
      <c r="T184" s="508"/>
    </row>
    <row r="185" spans="3:20" ht="13.5">
      <c r="C185" s="508"/>
      <c r="D185" s="508"/>
      <c r="K185" s="508"/>
      <c r="L185" s="508"/>
      <c r="S185" s="508"/>
      <c r="T185" s="508"/>
    </row>
    <row r="186" spans="3:20" ht="13.5">
      <c r="C186" s="508"/>
      <c r="D186" s="508"/>
      <c r="K186" s="508"/>
      <c r="L186" s="508"/>
      <c r="S186" s="508"/>
      <c r="T186" s="508"/>
    </row>
    <row r="187" spans="3:20" ht="13.5">
      <c r="C187" s="508"/>
      <c r="D187" s="508"/>
      <c r="K187" s="508"/>
      <c r="L187" s="508"/>
      <c r="S187" s="508"/>
      <c r="T187" s="508"/>
    </row>
    <row r="188" spans="3:20" ht="13.5">
      <c r="C188" s="508"/>
      <c r="D188" s="508"/>
      <c r="K188" s="508"/>
      <c r="L188" s="508"/>
      <c r="S188" s="508"/>
      <c r="T188" s="508"/>
    </row>
    <row r="189" spans="3:20" ht="13.5">
      <c r="C189" s="508"/>
      <c r="D189" s="508"/>
      <c r="K189" s="508"/>
      <c r="L189" s="508"/>
      <c r="S189" s="508"/>
      <c r="T189" s="508"/>
    </row>
    <row r="190" spans="3:20" ht="13.5">
      <c r="C190" s="508"/>
      <c r="D190" s="508"/>
      <c r="K190" s="508"/>
      <c r="L190" s="508"/>
      <c r="S190" s="508"/>
      <c r="T190" s="508"/>
    </row>
    <row r="191" spans="3:20" ht="13.5">
      <c r="C191" s="508"/>
      <c r="D191" s="508"/>
      <c r="K191" s="508"/>
      <c r="L191" s="508"/>
      <c r="S191" s="508"/>
      <c r="T191" s="508"/>
    </row>
    <row r="192" spans="3:20" ht="13.5">
      <c r="C192" s="508"/>
      <c r="D192" s="508"/>
      <c r="K192" s="508"/>
      <c r="L192" s="508"/>
      <c r="S192" s="508"/>
      <c r="T192" s="508"/>
    </row>
    <row r="193" spans="3:20" ht="13.5">
      <c r="C193" s="508"/>
      <c r="D193" s="508"/>
      <c r="K193" s="508"/>
      <c r="L193" s="508"/>
      <c r="S193" s="508"/>
      <c r="T193" s="508"/>
    </row>
    <row r="194" spans="3:20" ht="13.5">
      <c r="C194" s="508"/>
      <c r="D194" s="508"/>
      <c r="K194" s="508"/>
      <c r="L194" s="508"/>
      <c r="S194" s="508"/>
      <c r="T194" s="508"/>
    </row>
    <row r="195" spans="3:20" ht="13.5">
      <c r="C195" s="508"/>
      <c r="D195" s="508"/>
      <c r="K195" s="508"/>
      <c r="L195" s="508"/>
      <c r="S195" s="508"/>
      <c r="T195" s="508"/>
    </row>
    <row r="196" spans="3:20" ht="13.5">
      <c r="C196" s="508"/>
      <c r="D196" s="508"/>
      <c r="K196" s="508"/>
      <c r="L196" s="508"/>
      <c r="S196" s="508"/>
      <c r="T196" s="508"/>
    </row>
    <row r="197" spans="3:20" ht="13.5">
      <c r="C197" s="508"/>
      <c r="D197" s="508"/>
      <c r="K197" s="508"/>
      <c r="L197" s="508"/>
      <c r="S197" s="508"/>
      <c r="T197" s="508"/>
    </row>
    <row r="198" spans="3:20" ht="13.5">
      <c r="C198" s="508"/>
      <c r="D198" s="508"/>
      <c r="K198" s="508"/>
      <c r="L198" s="508"/>
      <c r="S198" s="508"/>
      <c r="T198" s="508"/>
    </row>
    <row r="199" spans="3:20" ht="13.5">
      <c r="C199" s="508"/>
      <c r="D199" s="508"/>
      <c r="K199" s="508"/>
      <c r="L199" s="508"/>
      <c r="S199" s="508"/>
      <c r="T199" s="508"/>
    </row>
    <row r="200" spans="3:20" ht="13.5">
      <c r="C200" s="508"/>
      <c r="D200" s="508"/>
      <c r="K200" s="508"/>
      <c r="L200" s="508"/>
      <c r="S200" s="508"/>
      <c r="T200" s="508"/>
    </row>
    <row r="201" spans="3:20" ht="13.5">
      <c r="C201" s="508"/>
      <c r="D201" s="508"/>
      <c r="K201" s="508"/>
      <c r="L201" s="508"/>
      <c r="S201" s="508"/>
      <c r="T201" s="508"/>
    </row>
    <row r="202" spans="3:20" ht="13.5">
      <c r="C202" s="508"/>
      <c r="D202" s="508"/>
      <c r="K202" s="508"/>
      <c r="L202" s="508"/>
      <c r="S202" s="508"/>
      <c r="T202" s="508"/>
    </row>
    <row r="203" spans="3:20" ht="13.5">
      <c r="C203" s="508"/>
      <c r="D203" s="508"/>
      <c r="K203" s="508"/>
      <c r="L203" s="508"/>
      <c r="S203" s="508"/>
      <c r="T203" s="508"/>
    </row>
    <row r="204" spans="3:20" ht="13.5">
      <c r="C204" s="508"/>
      <c r="D204" s="508"/>
      <c r="K204" s="508"/>
      <c r="L204" s="508"/>
      <c r="S204" s="508"/>
      <c r="T204" s="508"/>
    </row>
    <row r="205" spans="3:20" ht="13.5">
      <c r="C205" s="508"/>
      <c r="D205" s="508"/>
      <c r="K205" s="508"/>
      <c r="L205" s="508"/>
      <c r="S205" s="508"/>
      <c r="T205" s="508"/>
    </row>
    <row r="206" spans="3:20" ht="13.5">
      <c r="C206" s="508"/>
      <c r="D206" s="508"/>
      <c r="K206" s="508"/>
      <c r="L206" s="508"/>
      <c r="S206" s="508"/>
      <c r="T206" s="508"/>
    </row>
    <row r="207" spans="3:20" ht="13.5">
      <c r="C207" s="508"/>
      <c r="D207" s="508"/>
      <c r="K207" s="508"/>
      <c r="L207" s="508"/>
      <c r="S207" s="508"/>
      <c r="T207" s="508"/>
    </row>
    <row r="208" spans="3:20" ht="13.5">
      <c r="C208" s="508"/>
      <c r="D208" s="508"/>
      <c r="K208" s="508"/>
      <c r="L208" s="508"/>
      <c r="S208" s="508"/>
      <c r="T208" s="508"/>
    </row>
    <row r="209" spans="3:20" ht="13.5">
      <c r="C209" s="508"/>
      <c r="D209" s="508"/>
      <c r="K209" s="508"/>
      <c r="L209" s="508"/>
      <c r="S209" s="508"/>
      <c r="T209" s="508"/>
    </row>
    <row r="210" spans="3:20" ht="13.5">
      <c r="C210" s="508"/>
      <c r="D210" s="508"/>
      <c r="K210" s="508"/>
      <c r="L210" s="508"/>
      <c r="S210" s="508"/>
      <c r="T210" s="508"/>
    </row>
    <row r="211" spans="3:20" ht="13.5">
      <c r="C211" s="508"/>
      <c r="D211" s="508"/>
      <c r="K211" s="508"/>
      <c r="L211" s="508"/>
      <c r="S211" s="508"/>
      <c r="T211" s="508"/>
    </row>
    <row r="212" spans="3:20" ht="13.5">
      <c r="C212" s="508"/>
      <c r="D212" s="508"/>
      <c r="K212" s="508"/>
      <c r="L212" s="508"/>
      <c r="S212" s="508"/>
      <c r="T212" s="508"/>
    </row>
    <row r="213" spans="3:20" ht="13.5">
      <c r="C213" s="508"/>
      <c r="D213" s="508"/>
      <c r="K213" s="508"/>
      <c r="L213" s="508"/>
      <c r="S213" s="508"/>
      <c r="T213" s="508"/>
    </row>
    <row r="214" spans="3:20" ht="13.5">
      <c r="C214" s="508"/>
      <c r="D214" s="508"/>
      <c r="K214" s="508"/>
      <c r="L214" s="508"/>
      <c r="S214" s="508"/>
      <c r="T214" s="508"/>
    </row>
    <row r="215" spans="3:20" ht="13.5">
      <c r="C215" s="508"/>
      <c r="D215" s="508"/>
      <c r="K215" s="508"/>
      <c r="L215" s="508"/>
      <c r="S215" s="508"/>
      <c r="T215" s="508"/>
    </row>
    <row r="216" spans="3:20" ht="13.5">
      <c r="C216" s="508"/>
      <c r="D216" s="508"/>
      <c r="K216" s="508"/>
      <c r="L216" s="508"/>
      <c r="S216" s="508"/>
      <c r="T216" s="508"/>
    </row>
    <row r="217" spans="3:20" ht="13.5">
      <c r="C217" s="508"/>
      <c r="D217" s="508"/>
      <c r="K217" s="508"/>
      <c r="L217" s="508"/>
      <c r="S217" s="508"/>
      <c r="T217" s="508"/>
    </row>
    <row r="218" spans="3:20" ht="13.5">
      <c r="C218" s="508"/>
      <c r="D218" s="508"/>
      <c r="K218" s="508"/>
      <c r="L218" s="508"/>
      <c r="S218" s="508"/>
      <c r="T218" s="508"/>
    </row>
    <row r="219" spans="3:20" ht="13.5">
      <c r="C219" s="508"/>
      <c r="D219" s="508"/>
      <c r="K219" s="508"/>
      <c r="L219" s="508"/>
      <c r="S219" s="508"/>
      <c r="T219" s="508"/>
    </row>
    <row r="220" spans="3:20" ht="13.5">
      <c r="C220" s="508"/>
      <c r="D220" s="508"/>
      <c r="K220" s="508"/>
      <c r="L220" s="508"/>
      <c r="S220" s="508"/>
      <c r="T220" s="508"/>
    </row>
    <row r="221" spans="3:20" ht="13.5">
      <c r="C221" s="508"/>
      <c r="D221" s="508"/>
      <c r="K221" s="508"/>
      <c r="L221" s="508"/>
      <c r="S221" s="508"/>
      <c r="T221" s="508"/>
    </row>
    <row r="222" spans="3:20" ht="13.5">
      <c r="C222" s="508"/>
      <c r="D222" s="508"/>
      <c r="K222" s="508"/>
      <c r="L222" s="508"/>
      <c r="S222" s="508"/>
      <c r="T222" s="508"/>
    </row>
    <row r="223" spans="3:20" ht="13.5">
      <c r="C223" s="508"/>
      <c r="D223" s="508"/>
      <c r="K223" s="508"/>
      <c r="L223" s="508"/>
      <c r="S223" s="508"/>
      <c r="T223" s="508"/>
    </row>
    <row r="224" spans="3:20" ht="13.5">
      <c r="C224" s="508"/>
      <c r="D224" s="508"/>
      <c r="K224" s="508"/>
      <c r="L224" s="508"/>
      <c r="S224" s="508"/>
      <c r="T224" s="508"/>
    </row>
    <row r="225" spans="3:20" ht="13.5">
      <c r="C225" s="508"/>
      <c r="D225" s="508"/>
      <c r="K225" s="508"/>
      <c r="L225" s="508"/>
      <c r="S225" s="508"/>
      <c r="T225" s="508"/>
    </row>
    <row r="226" spans="3:20" ht="13.5">
      <c r="C226" s="508"/>
      <c r="D226" s="508"/>
      <c r="K226" s="508"/>
      <c r="L226" s="508"/>
      <c r="S226" s="508"/>
      <c r="T226" s="508"/>
    </row>
    <row r="227" spans="3:20" ht="13.5">
      <c r="C227" s="508"/>
      <c r="D227" s="508"/>
      <c r="K227" s="508"/>
      <c r="L227" s="508"/>
      <c r="S227" s="508"/>
      <c r="T227" s="508"/>
    </row>
    <row r="228" spans="3:20" ht="13.5">
      <c r="C228" s="508"/>
      <c r="D228" s="508"/>
      <c r="K228" s="508"/>
      <c r="L228" s="508"/>
      <c r="S228" s="508"/>
      <c r="T228" s="508"/>
    </row>
    <row r="229" spans="3:20" ht="13.5">
      <c r="C229" s="508"/>
      <c r="D229" s="508"/>
      <c r="K229" s="508"/>
      <c r="L229" s="508"/>
      <c r="S229" s="508"/>
      <c r="T229" s="508"/>
    </row>
    <row r="230" spans="3:20" ht="13.5">
      <c r="C230" s="508"/>
      <c r="D230" s="508"/>
      <c r="K230" s="508"/>
      <c r="L230" s="508"/>
      <c r="S230" s="508"/>
      <c r="T230" s="508"/>
    </row>
    <row r="231" spans="3:20" ht="13.5">
      <c r="C231" s="508"/>
      <c r="D231" s="508"/>
      <c r="K231" s="508"/>
      <c r="L231" s="508"/>
      <c r="S231" s="508"/>
      <c r="T231" s="508"/>
    </row>
    <row r="232" spans="3:20" ht="13.5">
      <c r="C232" s="508"/>
      <c r="D232" s="508"/>
      <c r="K232" s="508"/>
      <c r="L232" s="508"/>
      <c r="S232" s="508"/>
      <c r="T232" s="508"/>
    </row>
    <row r="233" spans="3:20" ht="13.5">
      <c r="C233" s="508"/>
      <c r="D233" s="508"/>
      <c r="K233" s="508"/>
      <c r="L233" s="508"/>
      <c r="S233" s="508"/>
      <c r="T233" s="508"/>
    </row>
    <row r="234" spans="3:20" ht="13.5">
      <c r="C234" s="508"/>
      <c r="D234" s="508"/>
      <c r="K234" s="508"/>
      <c r="L234" s="508"/>
      <c r="S234" s="508"/>
      <c r="T234" s="508"/>
    </row>
    <row r="235" spans="3:20" ht="13.5">
      <c r="C235" s="508"/>
      <c r="D235" s="508"/>
      <c r="K235" s="508"/>
      <c r="L235" s="508"/>
      <c r="S235" s="508"/>
      <c r="T235" s="508"/>
    </row>
    <row r="236" spans="3:20" ht="13.5">
      <c r="C236" s="508"/>
      <c r="D236" s="508"/>
      <c r="K236" s="508"/>
      <c r="L236" s="508"/>
      <c r="S236" s="508"/>
      <c r="T236" s="508"/>
    </row>
    <row r="237" spans="3:20" ht="13.5">
      <c r="C237" s="508"/>
      <c r="D237" s="508"/>
      <c r="K237" s="508"/>
      <c r="L237" s="508"/>
      <c r="S237" s="508"/>
      <c r="T237" s="508"/>
    </row>
    <row r="238" spans="3:20" ht="13.5">
      <c r="C238" s="508"/>
      <c r="D238" s="508"/>
      <c r="K238" s="508"/>
      <c r="L238" s="508"/>
      <c r="S238" s="508"/>
      <c r="T238" s="508"/>
    </row>
    <row r="239" spans="3:20" ht="13.5">
      <c r="C239" s="508"/>
      <c r="D239" s="508"/>
      <c r="K239" s="508"/>
      <c r="L239" s="508"/>
      <c r="S239" s="508"/>
      <c r="T239" s="508"/>
    </row>
    <row r="240" spans="3:20" ht="13.5">
      <c r="C240" s="508"/>
      <c r="D240" s="508"/>
      <c r="K240" s="508"/>
      <c r="L240" s="508"/>
      <c r="S240" s="508"/>
      <c r="T240" s="508"/>
    </row>
    <row r="241" spans="3:20" ht="13.5">
      <c r="C241" s="508"/>
      <c r="D241" s="508"/>
      <c r="K241" s="508"/>
      <c r="L241" s="508"/>
      <c r="S241" s="508"/>
      <c r="T241" s="508"/>
    </row>
    <row r="242" spans="3:20" ht="13.5">
      <c r="C242" s="508"/>
      <c r="D242" s="508"/>
      <c r="K242" s="508"/>
      <c r="L242" s="508"/>
      <c r="S242" s="508"/>
      <c r="T242" s="508"/>
    </row>
    <row r="243" spans="3:20" ht="13.5">
      <c r="C243" s="508"/>
      <c r="D243" s="508"/>
      <c r="K243" s="508"/>
      <c r="L243" s="508"/>
      <c r="S243" s="508"/>
      <c r="T243" s="508"/>
    </row>
    <row r="244" spans="3:20" ht="13.5">
      <c r="C244" s="508"/>
      <c r="D244" s="508"/>
      <c r="K244" s="508"/>
      <c r="L244" s="508"/>
      <c r="S244" s="508"/>
      <c r="T244" s="508"/>
    </row>
    <row r="245" spans="3:20" ht="13.5">
      <c r="C245" s="508"/>
      <c r="D245" s="508"/>
      <c r="K245" s="508"/>
      <c r="L245" s="508"/>
      <c r="S245" s="508"/>
      <c r="T245" s="508"/>
    </row>
    <row r="246" spans="3:20" ht="13.5">
      <c r="C246" s="508"/>
      <c r="D246" s="508"/>
      <c r="K246" s="508"/>
      <c r="L246" s="508"/>
      <c r="S246" s="508"/>
      <c r="T246" s="508"/>
    </row>
    <row r="247" spans="3:20" ht="13.5">
      <c r="C247" s="508"/>
      <c r="D247" s="508"/>
      <c r="K247" s="508"/>
      <c r="L247" s="508"/>
      <c r="S247" s="508"/>
      <c r="T247" s="508"/>
    </row>
    <row r="248" spans="3:20" ht="13.5">
      <c r="C248" s="508"/>
      <c r="D248" s="508"/>
      <c r="K248" s="508"/>
      <c r="L248" s="508"/>
      <c r="S248" s="508"/>
      <c r="T248" s="508"/>
    </row>
    <row r="249" spans="3:20" ht="13.5">
      <c r="C249" s="508"/>
      <c r="D249" s="508"/>
      <c r="K249" s="508"/>
      <c r="L249" s="508"/>
      <c r="S249" s="508"/>
      <c r="T249" s="508"/>
    </row>
    <row r="250" spans="3:20" ht="13.5">
      <c r="C250" s="508"/>
      <c r="D250" s="508"/>
      <c r="K250" s="508"/>
      <c r="L250" s="508"/>
      <c r="S250" s="508"/>
      <c r="T250" s="508"/>
    </row>
    <row r="251" spans="3:20" ht="13.5">
      <c r="C251" s="508"/>
      <c r="D251" s="508"/>
      <c r="K251" s="508"/>
      <c r="L251" s="508"/>
      <c r="S251" s="508"/>
      <c r="T251" s="508"/>
    </row>
    <row r="252" spans="3:20" ht="13.5">
      <c r="C252" s="508"/>
      <c r="D252" s="508"/>
      <c r="K252" s="508"/>
      <c r="L252" s="508"/>
      <c r="S252" s="508"/>
      <c r="T252" s="508"/>
    </row>
    <row r="253" spans="3:20" ht="13.5">
      <c r="C253" s="508"/>
      <c r="D253" s="508"/>
      <c r="K253" s="508"/>
      <c r="L253" s="508"/>
      <c r="S253" s="508"/>
      <c r="T253" s="508"/>
    </row>
    <row r="254" spans="3:20" ht="13.5">
      <c r="C254" s="508"/>
      <c r="D254" s="508"/>
      <c r="K254" s="508"/>
      <c r="L254" s="508"/>
      <c r="S254" s="508"/>
      <c r="T254" s="508"/>
    </row>
    <row r="255" spans="3:20" ht="13.5">
      <c r="C255" s="508"/>
      <c r="D255" s="508"/>
      <c r="K255" s="508"/>
      <c r="L255" s="508"/>
      <c r="S255" s="508"/>
      <c r="T255" s="508"/>
    </row>
    <row r="256" spans="3:20" ht="13.5">
      <c r="C256" s="508"/>
      <c r="D256" s="508"/>
      <c r="K256" s="508"/>
      <c r="L256" s="508"/>
      <c r="S256" s="508"/>
      <c r="T256" s="508"/>
    </row>
    <row r="257" spans="3:20" ht="13.5">
      <c r="C257" s="508"/>
      <c r="D257" s="508"/>
      <c r="K257" s="508"/>
      <c r="L257" s="508"/>
      <c r="S257" s="508"/>
      <c r="T257" s="508"/>
    </row>
    <row r="258" spans="3:20" ht="13.5">
      <c r="C258" s="508"/>
      <c r="D258" s="508"/>
      <c r="K258" s="508"/>
      <c r="L258" s="508"/>
      <c r="S258" s="508"/>
      <c r="T258" s="508"/>
    </row>
    <row r="259" spans="3:20" ht="13.5">
      <c r="C259" s="508"/>
      <c r="D259" s="508"/>
      <c r="K259" s="508"/>
      <c r="L259" s="508"/>
      <c r="S259" s="508"/>
      <c r="T259" s="508"/>
    </row>
    <row r="260" spans="3:20" ht="13.5">
      <c r="C260" s="508"/>
      <c r="D260" s="508"/>
      <c r="K260" s="508"/>
      <c r="L260" s="508"/>
      <c r="S260" s="508"/>
      <c r="T260" s="508"/>
    </row>
    <row r="261" spans="3:20" ht="13.5">
      <c r="C261" s="508"/>
      <c r="D261" s="508"/>
      <c r="K261" s="508"/>
      <c r="L261" s="508"/>
      <c r="S261" s="508"/>
      <c r="T261" s="508"/>
    </row>
    <row r="262" spans="3:20" ht="13.5">
      <c r="C262" s="508"/>
      <c r="D262" s="508"/>
      <c r="K262" s="508"/>
      <c r="L262" s="508"/>
      <c r="S262" s="508"/>
      <c r="T262" s="508"/>
    </row>
    <row r="263" spans="3:20" ht="13.5">
      <c r="C263" s="508"/>
      <c r="D263" s="508"/>
      <c r="K263" s="508"/>
      <c r="L263" s="508"/>
      <c r="S263" s="508"/>
      <c r="T263" s="508"/>
    </row>
    <row r="264" spans="3:20" ht="13.5">
      <c r="C264" s="508"/>
      <c r="D264" s="508"/>
      <c r="K264" s="508"/>
      <c r="L264" s="508"/>
      <c r="S264" s="508"/>
      <c r="T264" s="508"/>
    </row>
    <row r="265" spans="3:20" ht="13.5">
      <c r="C265" s="508"/>
      <c r="D265" s="508"/>
      <c r="K265" s="508"/>
      <c r="L265" s="508"/>
      <c r="S265" s="508"/>
      <c r="T265" s="508"/>
    </row>
    <row r="266" spans="3:20" ht="13.5">
      <c r="C266" s="508"/>
      <c r="D266" s="508"/>
      <c r="K266" s="508"/>
      <c r="L266" s="508"/>
      <c r="S266" s="508"/>
      <c r="T266" s="508"/>
    </row>
    <row r="267" spans="3:20" ht="13.5">
      <c r="C267" s="508"/>
      <c r="D267" s="508"/>
      <c r="K267" s="508"/>
      <c r="L267" s="508"/>
      <c r="S267" s="508"/>
      <c r="T267" s="508"/>
    </row>
    <row r="268" spans="3:20" ht="13.5">
      <c r="C268" s="508"/>
      <c r="D268" s="508"/>
      <c r="K268" s="508"/>
      <c r="L268" s="508"/>
      <c r="S268" s="508"/>
      <c r="T268" s="508"/>
    </row>
    <row r="269" spans="3:20" ht="13.5">
      <c r="C269" s="508"/>
      <c r="D269" s="508"/>
      <c r="K269" s="508"/>
      <c r="L269" s="508"/>
      <c r="S269" s="508"/>
      <c r="T269" s="508"/>
    </row>
    <row r="270" spans="3:20" ht="13.5">
      <c r="C270" s="508"/>
      <c r="D270" s="508"/>
      <c r="K270" s="508"/>
      <c r="L270" s="508"/>
      <c r="S270" s="508"/>
      <c r="T270" s="508"/>
    </row>
    <row r="271" spans="3:20" ht="13.5">
      <c r="C271" s="508"/>
      <c r="D271" s="508"/>
      <c r="K271" s="508"/>
      <c r="L271" s="508"/>
      <c r="S271" s="508"/>
      <c r="T271" s="508"/>
    </row>
    <row r="272" spans="3:20" ht="13.5">
      <c r="C272" s="508"/>
      <c r="D272" s="508"/>
      <c r="K272" s="508"/>
      <c r="L272" s="508"/>
      <c r="S272" s="508"/>
      <c r="T272" s="508"/>
    </row>
    <row r="273" spans="3:20" ht="13.5">
      <c r="C273" s="508"/>
      <c r="D273" s="508"/>
      <c r="K273" s="508"/>
      <c r="L273" s="508"/>
      <c r="S273" s="508"/>
      <c r="T273" s="508"/>
    </row>
    <row r="274" spans="3:20" ht="13.5">
      <c r="C274" s="508"/>
      <c r="D274" s="508"/>
      <c r="K274" s="508"/>
      <c r="L274" s="508"/>
      <c r="S274" s="508"/>
      <c r="T274" s="508"/>
    </row>
    <row r="275" spans="3:20" ht="13.5">
      <c r="C275" s="508"/>
      <c r="D275" s="508"/>
      <c r="K275" s="508"/>
      <c r="L275" s="508"/>
      <c r="S275" s="508"/>
      <c r="T275" s="508"/>
    </row>
    <row r="276" spans="3:20" ht="13.5">
      <c r="C276" s="508"/>
      <c r="D276" s="508"/>
      <c r="K276" s="508"/>
      <c r="L276" s="508"/>
      <c r="S276" s="508"/>
      <c r="T276" s="508"/>
    </row>
    <row r="277" spans="3:20" ht="13.5">
      <c r="C277" s="508"/>
      <c r="D277" s="508"/>
      <c r="K277" s="508"/>
      <c r="L277" s="508"/>
      <c r="S277" s="508"/>
      <c r="T277" s="508"/>
    </row>
    <row r="278" spans="3:20" ht="13.5">
      <c r="C278" s="508"/>
      <c r="D278" s="508"/>
      <c r="K278" s="508"/>
      <c r="L278" s="508"/>
      <c r="S278" s="508"/>
      <c r="T278" s="508"/>
    </row>
    <row r="279" spans="3:20" ht="13.5">
      <c r="C279" s="508"/>
      <c r="D279" s="508"/>
      <c r="K279" s="508"/>
      <c r="L279" s="508"/>
      <c r="S279" s="508"/>
      <c r="T279" s="508"/>
    </row>
    <row r="280" spans="3:20" ht="13.5">
      <c r="C280" s="508"/>
      <c r="D280" s="508"/>
      <c r="K280" s="508"/>
      <c r="L280" s="508"/>
      <c r="S280" s="508"/>
      <c r="T280" s="508"/>
    </row>
    <row r="281" spans="3:20" ht="13.5">
      <c r="C281" s="508"/>
      <c r="D281" s="508"/>
      <c r="K281" s="508"/>
      <c r="L281" s="508"/>
      <c r="S281" s="508"/>
      <c r="T281" s="508"/>
    </row>
    <row r="282" spans="3:20" ht="13.5">
      <c r="C282" s="508"/>
      <c r="D282" s="508"/>
      <c r="K282" s="508"/>
      <c r="L282" s="508"/>
      <c r="S282" s="508"/>
      <c r="T282" s="508"/>
    </row>
    <row r="283" spans="3:20" ht="13.5">
      <c r="C283" s="508"/>
      <c r="D283" s="508"/>
      <c r="K283" s="508"/>
      <c r="L283" s="508"/>
      <c r="S283" s="508"/>
      <c r="T283" s="508"/>
    </row>
    <row r="284" spans="3:20" ht="13.5">
      <c r="C284" s="508"/>
      <c r="D284" s="508"/>
      <c r="K284" s="508"/>
      <c r="L284" s="508"/>
      <c r="S284" s="508"/>
      <c r="T284" s="508"/>
    </row>
    <row r="285" spans="3:20" ht="13.5">
      <c r="C285" s="508"/>
      <c r="D285" s="508"/>
      <c r="K285" s="508"/>
      <c r="L285" s="508"/>
      <c r="S285" s="508"/>
      <c r="T285" s="508"/>
    </row>
    <row r="286" spans="3:20" ht="13.5">
      <c r="C286" s="508"/>
      <c r="D286" s="508"/>
      <c r="K286" s="508"/>
      <c r="L286" s="508"/>
      <c r="S286" s="508"/>
      <c r="T286" s="508"/>
    </row>
    <row r="287" spans="3:20" ht="13.5">
      <c r="C287" s="508"/>
      <c r="D287" s="508"/>
      <c r="K287" s="508"/>
      <c r="L287" s="508"/>
      <c r="S287" s="508"/>
      <c r="T287" s="508"/>
    </row>
    <row r="288" spans="3:20" ht="13.5">
      <c r="C288" s="508"/>
      <c r="D288" s="508"/>
      <c r="K288" s="508"/>
      <c r="L288" s="508"/>
      <c r="S288" s="508"/>
      <c r="T288" s="508"/>
    </row>
    <row r="289" spans="3:20" ht="13.5">
      <c r="C289" s="508"/>
      <c r="D289" s="508"/>
      <c r="K289" s="508"/>
      <c r="L289" s="508"/>
      <c r="S289" s="508"/>
      <c r="T289" s="508"/>
    </row>
    <row r="290" spans="3:20" ht="13.5">
      <c r="C290" s="508"/>
      <c r="D290" s="508"/>
      <c r="K290" s="508"/>
      <c r="L290" s="508"/>
      <c r="S290" s="508"/>
      <c r="T290" s="508"/>
    </row>
    <row r="291" spans="3:20" ht="13.5">
      <c r="C291" s="508"/>
      <c r="D291" s="508"/>
      <c r="K291" s="508"/>
      <c r="L291" s="508"/>
      <c r="S291" s="508"/>
      <c r="T291" s="508"/>
    </row>
    <row r="292" spans="3:20" ht="13.5">
      <c r="C292" s="508"/>
      <c r="D292" s="508"/>
      <c r="K292" s="508"/>
      <c r="L292" s="508"/>
      <c r="S292" s="508"/>
      <c r="T292" s="508"/>
    </row>
    <row r="293" spans="3:20" ht="13.5">
      <c r="C293" s="508"/>
      <c r="D293" s="508"/>
      <c r="K293" s="508"/>
      <c r="L293" s="508"/>
      <c r="S293" s="508"/>
      <c r="T293" s="508"/>
    </row>
    <row r="294" spans="3:20" ht="13.5">
      <c r="C294" s="508"/>
      <c r="D294" s="508"/>
      <c r="K294" s="508"/>
      <c r="L294" s="508"/>
      <c r="S294" s="508"/>
      <c r="T294" s="508"/>
    </row>
    <row r="295" spans="3:20" ht="13.5">
      <c r="C295" s="508"/>
      <c r="D295" s="508"/>
      <c r="K295" s="508"/>
      <c r="L295" s="508"/>
      <c r="S295" s="508"/>
      <c r="T295" s="508"/>
    </row>
    <row r="296" spans="3:20" ht="13.5">
      <c r="C296" s="508"/>
      <c r="D296" s="508"/>
      <c r="K296" s="508"/>
      <c r="L296" s="508"/>
      <c r="S296" s="508"/>
      <c r="T296" s="508"/>
    </row>
    <row r="297" spans="3:20" ht="13.5">
      <c r="C297" s="508"/>
      <c r="D297" s="508"/>
      <c r="K297" s="508"/>
      <c r="L297" s="508"/>
      <c r="S297" s="508"/>
      <c r="T297" s="508"/>
    </row>
    <row r="298" spans="3:20" ht="13.5">
      <c r="C298" s="508"/>
      <c r="D298" s="508"/>
      <c r="K298" s="508"/>
      <c r="L298" s="508"/>
      <c r="S298" s="508"/>
      <c r="T298" s="508"/>
    </row>
    <row r="299" spans="3:20" ht="13.5">
      <c r="C299" s="508"/>
      <c r="D299" s="508"/>
      <c r="K299" s="508"/>
      <c r="L299" s="508"/>
      <c r="S299" s="508"/>
      <c r="T299" s="508"/>
    </row>
    <row r="300" spans="3:20" ht="13.5">
      <c r="C300" s="508"/>
      <c r="D300" s="508"/>
      <c r="K300" s="508"/>
      <c r="L300" s="508"/>
      <c r="S300" s="508"/>
      <c r="T300" s="508"/>
    </row>
    <row r="301" spans="3:20" ht="13.5">
      <c r="C301" s="508"/>
      <c r="D301" s="508"/>
      <c r="K301" s="508"/>
      <c r="L301" s="508"/>
      <c r="S301" s="508"/>
      <c r="T301" s="508"/>
    </row>
    <row r="302" spans="3:20" ht="13.5">
      <c r="C302" s="508"/>
      <c r="D302" s="508"/>
      <c r="K302" s="508"/>
      <c r="L302" s="508"/>
      <c r="S302" s="508"/>
      <c r="T302" s="508"/>
    </row>
    <row r="303" spans="3:20" ht="13.5">
      <c r="C303" s="508"/>
      <c r="D303" s="508"/>
      <c r="K303" s="508"/>
      <c r="L303" s="508"/>
      <c r="S303" s="508"/>
      <c r="T303" s="508"/>
    </row>
    <row r="304" spans="3:20" ht="13.5">
      <c r="C304" s="508"/>
      <c r="D304" s="508"/>
      <c r="K304" s="508"/>
      <c r="L304" s="508"/>
      <c r="S304" s="508"/>
      <c r="T304" s="508"/>
    </row>
    <row r="305" spans="3:20" ht="13.5">
      <c r="C305" s="508"/>
      <c r="D305" s="508"/>
      <c r="K305" s="508"/>
      <c r="L305" s="508"/>
      <c r="S305" s="508"/>
      <c r="T305" s="508"/>
    </row>
    <row r="306" spans="3:20" ht="13.5">
      <c r="C306" s="508"/>
      <c r="D306" s="508"/>
      <c r="K306" s="508"/>
      <c r="L306" s="508"/>
      <c r="S306" s="508"/>
      <c r="T306" s="508"/>
    </row>
    <row r="307" spans="3:20" ht="13.5">
      <c r="C307" s="508"/>
      <c r="D307" s="508"/>
      <c r="K307" s="508"/>
      <c r="L307" s="508"/>
      <c r="S307" s="508"/>
      <c r="T307" s="508"/>
    </row>
    <row r="308" spans="3:20" ht="13.5">
      <c r="C308" s="508"/>
      <c r="D308" s="508"/>
      <c r="K308" s="508"/>
      <c r="L308" s="508"/>
      <c r="S308" s="508"/>
      <c r="T308" s="508"/>
    </row>
    <row r="309" spans="3:20" ht="13.5">
      <c r="C309" s="508"/>
      <c r="D309" s="508"/>
      <c r="K309" s="508"/>
      <c r="L309" s="508"/>
      <c r="S309" s="508"/>
      <c r="T309" s="508"/>
    </row>
    <row r="310" spans="3:20" ht="13.5">
      <c r="C310" s="508"/>
      <c r="D310" s="508"/>
      <c r="K310" s="508"/>
      <c r="L310" s="508"/>
      <c r="S310" s="508"/>
      <c r="T310" s="508"/>
    </row>
    <row r="311" spans="3:20" ht="13.5">
      <c r="C311" s="508"/>
      <c r="D311" s="508"/>
      <c r="K311" s="508"/>
      <c r="L311" s="508"/>
      <c r="S311" s="508"/>
      <c r="T311" s="508"/>
    </row>
    <row r="312" spans="3:20" ht="13.5">
      <c r="C312" s="508"/>
      <c r="D312" s="508"/>
      <c r="K312" s="508"/>
      <c r="L312" s="508"/>
      <c r="S312" s="508"/>
      <c r="T312" s="508"/>
    </row>
    <row r="313" spans="3:20" ht="13.5">
      <c r="C313" s="508"/>
      <c r="D313" s="508"/>
      <c r="K313" s="508"/>
      <c r="L313" s="508"/>
      <c r="S313" s="508"/>
      <c r="T313" s="508"/>
    </row>
    <row r="314" spans="3:20" ht="13.5">
      <c r="C314" s="508"/>
      <c r="D314" s="508"/>
      <c r="K314" s="508"/>
      <c r="L314" s="508"/>
      <c r="S314" s="508"/>
      <c r="T314" s="508"/>
    </row>
    <row r="315" spans="3:20" ht="13.5">
      <c r="C315" s="508"/>
      <c r="D315" s="508"/>
      <c r="K315" s="508"/>
      <c r="L315" s="508"/>
      <c r="S315" s="508"/>
      <c r="T315" s="508"/>
    </row>
    <row r="316" spans="3:20" ht="13.5">
      <c r="C316" s="508"/>
      <c r="D316" s="508"/>
      <c r="K316" s="508"/>
      <c r="L316" s="508"/>
      <c r="S316" s="508"/>
      <c r="T316" s="508"/>
    </row>
    <row r="317" spans="3:20" ht="13.5">
      <c r="C317" s="508"/>
      <c r="D317" s="508"/>
      <c r="K317" s="508"/>
      <c r="L317" s="508"/>
      <c r="S317" s="508"/>
      <c r="T317" s="508"/>
    </row>
    <row r="318" spans="3:20" ht="13.5">
      <c r="C318" s="508"/>
      <c r="D318" s="508"/>
      <c r="K318" s="508"/>
      <c r="L318" s="508"/>
      <c r="S318" s="508"/>
      <c r="T318" s="508"/>
    </row>
    <row r="319" spans="3:20" ht="13.5">
      <c r="C319" s="508"/>
      <c r="D319" s="508"/>
      <c r="K319" s="508"/>
      <c r="L319" s="508"/>
      <c r="S319" s="508"/>
      <c r="T319" s="508"/>
    </row>
    <row r="320" spans="3:20" ht="13.5">
      <c r="C320" s="508"/>
      <c r="D320" s="508"/>
      <c r="K320" s="508"/>
      <c r="L320" s="508"/>
      <c r="S320" s="508"/>
      <c r="T320" s="508"/>
    </row>
    <row r="321" spans="3:20" ht="13.5">
      <c r="C321" s="508"/>
      <c r="D321" s="508"/>
      <c r="K321" s="508"/>
      <c r="L321" s="508"/>
      <c r="S321" s="508"/>
      <c r="T321" s="508"/>
    </row>
    <row r="322" spans="3:20" ht="13.5">
      <c r="C322" s="508"/>
      <c r="D322" s="508"/>
      <c r="K322" s="508"/>
      <c r="L322" s="508"/>
      <c r="S322" s="508"/>
      <c r="T322" s="508"/>
    </row>
    <row r="323" spans="3:20" ht="13.5">
      <c r="C323" s="508"/>
      <c r="D323" s="508"/>
      <c r="K323" s="508"/>
      <c r="L323" s="508"/>
      <c r="S323" s="508"/>
      <c r="T323" s="508"/>
    </row>
    <row r="324" spans="3:20" ht="13.5">
      <c r="C324" s="508"/>
      <c r="D324" s="508"/>
      <c r="K324" s="508"/>
      <c r="L324" s="508"/>
      <c r="S324" s="508"/>
      <c r="T324" s="508"/>
    </row>
    <row r="325" spans="3:20" ht="13.5">
      <c r="C325" s="508"/>
      <c r="D325" s="508"/>
      <c r="K325" s="508"/>
      <c r="L325" s="508"/>
      <c r="S325" s="508"/>
      <c r="T325" s="508"/>
    </row>
    <row r="326" spans="3:20" ht="13.5">
      <c r="C326" s="508"/>
      <c r="D326" s="508"/>
      <c r="K326" s="508"/>
      <c r="L326" s="508"/>
      <c r="S326" s="508"/>
      <c r="T326" s="508"/>
    </row>
    <row r="327" spans="3:20" ht="13.5">
      <c r="C327" s="508"/>
      <c r="D327" s="508"/>
      <c r="K327" s="508"/>
      <c r="L327" s="508"/>
      <c r="S327" s="508"/>
      <c r="T327" s="508"/>
    </row>
    <row r="328" spans="3:20" ht="13.5">
      <c r="C328" s="508"/>
      <c r="D328" s="508"/>
      <c r="K328" s="508"/>
      <c r="L328" s="508"/>
      <c r="S328" s="508"/>
      <c r="T328" s="508"/>
    </row>
  </sheetData>
  <sheetProtection selectLockedCells="1"/>
  <mergeCells count="40">
    <mergeCell ref="A14:B14"/>
    <mergeCell ref="K14:L14"/>
    <mergeCell ref="A12:B12"/>
    <mergeCell ref="K12:L12"/>
    <mergeCell ref="A6:B9"/>
    <mergeCell ref="C6:D7"/>
    <mergeCell ref="A13:B13"/>
    <mergeCell ref="K13:L13"/>
    <mergeCell ref="A11:B11"/>
    <mergeCell ref="K11:L11"/>
    <mergeCell ref="A10:B10"/>
    <mergeCell ref="K10:L10"/>
    <mergeCell ref="I8:I9"/>
    <mergeCell ref="J8:J9"/>
    <mergeCell ref="C8:C9"/>
    <mergeCell ref="D8:D9"/>
    <mergeCell ref="E6:F7"/>
    <mergeCell ref="A3:J3"/>
    <mergeCell ref="K3:T3"/>
    <mergeCell ref="Q6:R7"/>
    <mergeCell ref="A4:J4"/>
    <mergeCell ref="K4:T4"/>
    <mergeCell ref="I6:J7"/>
    <mergeCell ref="G6:H7"/>
    <mergeCell ref="E8:E9"/>
    <mergeCell ref="S8:S9"/>
    <mergeCell ref="T8:T9"/>
    <mergeCell ref="S6:T7"/>
    <mergeCell ref="O8:O9"/>
    <mergeCell ref="F8:F9"/>
    <mergeCell ref="M6:N7"/>
    <mergeCell ref="O6:P7"/>
    <mergeCell ref="Q8:Q9"/>
    <mergeCell ref="M8:M9"/>
    <mergeCell ref="G8:G9"/>
    <mergeCell ref="H8:H9"/>
    <mergeCell ref="K6:L9"/>
    <mergeCell ref="P8:P9"/>
    <mergeCell ref="N8:N9"/>
    <mergeCell ref="R8:R9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view="pageBreakPreview" zoomScaleNormal="100" zoomScaleSheetLayoutView="100" workbookViewId="0">
      <selection activeCell="J2" sqref="J2"/>
    </sheetView>
  </sheetViews>
  <sheetFormatPr defaultColWidth="8.75" defaultRowHeight="13.5"/>
  <cols>
    <col min="1" max="1" width="8" style="302" customWidth="1"/>
    <col min="2" max="2" width="10.875" style="302" customWidth="1"/>
    <col min="3" max="3" width="10" style="302" customWidth="1"/>
    <col min="4" max="4" width="9.25" style="302" customWidth="1"/>
    <col min="5" max="8" width="8.75" style="302"/>
    <col min="9" max="9" width="9.25" style="302" customWidth="1"/>
    <col min="10" max="10" width="6.875" style="302" customWidth="1"/>
    <col min="11" max="11" width="10" style="302" customWidth="1"/>
    <col min="12" max="12" width="7.625" style="302" customWidth="1"/>
    <col min="13" max="13" width="8.75" style="302"/>
    <col min="14" max="14" width="7" style="302" customWidth="1"/>
    <col min="15" max="15" width="8.75" style="302"/>
    <col min="16" max="16" width="8" style="302" customWidth="1"/>
    <col min="17" max="17" width="8.75" style="302"/>
    <col min="18" max="18" width="7.875" style="302" customWidth="1"/>
    <col min="19" max="16384" width="8.75" style="302"/>
  </cols>
  <sheetData>
    <row r="1" spans="1:32" s="290" customFormat="1" ht="14.1" customHeight="1">
      <c r="A1" s="289"/>
      <c r="B1" s="289"/>
      <c r="C1" s="289"/>
      <c r="D1" s="289"/>
      <c r="I1" s="291" t="s">
        <v>817</v>
      </c>
      <c r="J1" s="292" t="s">
        <v>438</v>
      </c>
      <c r="K1" s="292"/>
      <c r="M1" s="289"/>
      <c r="N1" s="289"/>
    </row>
    <row r="2" spans="1:32" s="290" customFormat="1" ht="14.1" customHeight="1">
      <c r="A2" s="289"/>
      <c r="B2" s="289"/>
      <c r="C2" s="289"/>
      <c r="D2" s="289"/>
      <c r="I2" s="291"/>
      <c r="J2" s="292"/>
      <c r="K2" s="292"/>
      <c r="M2" s="289"/>
      <c r="N2" s="289"/>
    </row>
    <row r="3" spans="1:32" s="419" customFormat="1" ht="23.1" customHeight="1">
      <c r="A3" s="1015" t="s">
        <v>319</v>
      </c>
      <c r="B3" s="1015"/>
      <c r="C3" s="1015"/>
      <c r="D3" s="1015"/>
      <c r="E3" s="1015"/>
      <c r="F3" s="1015"/>
      <c r="G3" s="1015"/>
      <c r="H3" s="1015"/>
      <c r="I3" s="1015"/>
      <c r="J3" s="1016" t="s">
        <v>321</v>
      </c>
      <c r="K3" s="1016"/>
      <c r="L3" s="1016"/>
      <c r="M3" s="1016"/>
      <c r="N3" s="1016"/>
      <c r="O3" s="1016"/>
      <c r="P3" s="1016"/>
      <c r="Q3" s="1016"/>
      <c r="R3" s="1016"/>
      <c r="S3" s="1016"/>
    </row>
    <row r="4" spans="1:32" s="420" customFormat="1" ht="21" customHeight="1">
      <c r="A4" s="1017" t="s">
        <v>320</v>
      </c>
      <c r="B4" s="1017"/>
      <c r="C4" s="1017"/>
      <c r="D4" s="1017"/>
      <c r="E4" s="1017"/>
      <c r="F4" s="1017"/>
      <c r="G4" s="1017"/>
      <c r="H4" s="1017"/>
      <c r="I4" s="1017"/>
      <c r="J4" s="1018" t="s">
        <v>522</v>
      </c>
      <c r="K4" s="1018"/>
      <c r="L4" s="1018"/>
      <c r="M4" s="1018"/>
      <c r="N4" s="1018"/>
      <c r="O4" s="1018"/>
      <c r="P4" s="1018"/>
      <c r="Q4" s="1018"/>
      <c r="R4" s="1018"/>
      <c r="S4" s="1018"/>
    </row>
    <row r="5" spans="1:32" s="293" customFormat="1" ht="18" customHeight="1" thickBot="1">
      <c r="A5" s="293" t="s">
        <v>63</v>
      </c>
      <c r="I5" s="291" t="s">
        <v>64</v>
      </c>
      <c r="J5" s="293" t="s">
        <v>63</v>
      </c>
      <c r="S5" s="291" t="s">
        <v>64</v>
      </c>
    </row>
    <row r="6" spans="1:32" s="290" customFormat="1" ht="18" customHeight="1">
      <c r="A6" s="977" t="s">
        <v>65</v>
      </c>
      <c r="B6" s="1005"/>
      <c r="C6" s="1023" t="s">
        <v>66</v>
      </c>
      <c r="D6" s="1011" t="s">
        <v>67</v>
      </c>
      <c r="E6" s="1013" t="s">
        <v>68</v>
      </c>
      <c r="F6" s="1013"/>
      <c r="G6" s="1013"/>
      <c r="H6" s="1013"/>
      <c r="I6" s="1014"/>
      <c r="J6" s="977" t="s">
        <v>65</v>
      </c>
      <c r="K6" s="1005"/>
      <c r="L6" s="1012" t="s">
        <v>69</v>
      </c>
      <c r="M6" s="1013"/>
      <c r="N6" s="1013"/>
      <c r="O6" s="1013"/>
      <c r="P6" s="1013"/>
      <c r="Q6" s="1013"/>
      <c r="R6" s="1013"/>
      <c r="S6" s="1014"/>
      <c r="AD6" s="321"/>
      <c r="AE6" s="321"/>
      <c r="AF6" s="321"/>
    </row>
    <row r="7" spans="1:32" s="290" customFormat="1" ht="18" customHeight="1">
      <c r="A7" s="1006"/>
      <c r="B7" s="1007"/>
      <c r="C7" s="1024"/>
      <c r="D7" s="1000"/>
      <c r="E7" s="998" t="s">
        <v>70</v>
      </c>
      <c r="F7" s="998" t="s">
        <v>71</v>
      </c>
      <c r="G7" s="998" t="s">
        <v>72</v>
      </c>
      <c r="H7" s="998" t="s">
        <v>73</v>
      </c>
      <c r="I7" s="1002" t="s">
        <v>74</v>
      </c>
      <c r="J7" s="1006"/>
      <c r="K7" s="1007"/>
      <c r="L7" s="1021" t="s">
        <v>75</v>
      </c>
      <c r="M7" s="1022"/>
      <c r="N7" s="1000" t="s">
        <v>76</v>
      </c>
      <c r="O7" s="1000"/>
      <c r="P7" s="1000" t="s">
        <v>77</v>
      </c>
      <c r="Q7" s="1000"/>
      <c r="R7" s="1026" t="s">
        <v>78</v>
      </c>
      <c r="S7" s="1027"/>
    </row>
    <row r="8" spans="1:32" s="290" customFormat="1" ht="18" customHeight="1">
      <c r="A8" s="1006"/>
      <c r="B8" s="1007"/>
      <c r="C8" s="1024"/>
      <c r="D8" s="1000"/>
      <c r="E8" s="998"/>
      <c r="F8" s="1000"/>
      <c r="G8" s="1000"/>
      <c r="H8" s="1000"/>
      <c r="I8" s="1003"/>
      <c r="J8" s="1006"/>
      <c r="K8" s="1007"/>
      <c r="L8" s="1019" t="s">
        <v>79</v>
      </c>
      <c r="M8" s="998" t="s">
        <v>62</v>
      </c>
      <c r="N8" s="998" t="s">
        <v>79</v>
      </c>
      <c r="O8" s="998" t="s">
        <v>62</v>
      </c>
      <c r="P8" s="998" t="s">
        <v>79</v>
      </c>
      <c r="Q8" s="998" t="s">
        <v>62</v>
      </c>
      <c r="R8" s="998" t="s">
        <v>79</v>
      </c>
      <c r="S8" s="1002" t="s">
        <v>62</v>
      </c>
    </row>
    <row r="9" spans="1:32" s="290" customFormat="1" ht="18" customHeight="1">
      <c r="A9" s="1008"/>
      <c r="B9" s="1009"/>
      <c r="C9" s="1025"/>
      <c r="D9" s="1001"/>
      <c r="E9" s="999"/>
      <c r="F9" s="1001"/>
      <c r="G9" s="1001"/>
      <c r="H9" s="1001"/>
      <c r="I9" s="1004"/>
      <c r="J9" s="1008"/>
      <c r="K9" s="1009"/>
      <c r="L9" s="1020"/>
      <c r="M9" s="999"/>
      <c r="N9" s="999"/>
      <c r="O9" s="999"/>
      <c r="P9" s="999"/>
      <c r="Q9" s="999"/>
      <c r="R9" s="999"/>
      <c r="S9" s="1010"/>
    </row>
    <row r="10" spans="1:32" s="290" customFormat="1" ht="18" customHeight="1">
      <c r="A10" s="996" t="s">
        <v>80</v>
      </c>
      <c r="B10" s="997"/>
      <c r="C10" s="294">
        <v>110</v>
      </c>
      <c r="D10" s="294">
        <v>7744</v>
      </c>
      <c r="E10" s="294">
        <v>831</v>
      </c>
      <c r="F10" s="294">
        <v>1192</v>
      </c>
      <c r="G10" s="294">
        <v>4245</v>
      </c>
      <c r="H10" s="294">
        <v>1171</v>
      </c>
      <c r="I10" s="294">
        <v>305</v>
      </c>
      <c r="J10" s="996" t="s">
        <v>80</v>
      </c>
      <c r="K10" s="997"/>
      <c r="L10" s="295">
        <v>1</v>
      </c>
      <c r="M10" s="296">
        <v>72</v>
      </c>
      <c r="N10" s="296">
        <v>9</v>
      </c>
      <c r="O10" s="296">
        <v>451</v>
      </c>
      <c r="P10" s="296">
        <v>89</v>
      </c>
      <c r="Q10" s="296">
        <v>6561</v>
      </c>
      <c r="R10" s="296">
        <v>11</v>
      </c>
      <c r="S10" s="296">
        <v>660</v>
      </c>
    </row>
    <row r="11" spans="1:32" s="290" customFormat="1" ht="18" customHeight="1">
      <c r="A11" s="996" t="s">
        <v>9</v>
      </c>
      <c r="B11" s="997"/>
      <c r="C11" s="294">
        <v>70</v>
      </c>
      <c r="D11" s="294">
        <v>4971</v>
      </c>
      <c r="E11" s="294">
        <v>1196</v>
      </c>
      <c r="F11" s="294">
        <v>955</v>
      </c>
      <c r="G11" s="294">
        <v>1899</v>
      </c>
      <c r="H11" s="294">
        <v>702</v>
      </c>
      <c r="I11" s="294">
        <v>219</v>
      </c>
      <c r="J11" s="996" t="s">
        <v>9</v>
      </c>
      <c r="K11" s="997"/>
      <c r="L11" s="295">
        <v>16</v>
      </c>
      <c r="M11" s="296">
        <v>268</v>
      </c>
      <c r="N11" s="296">
        <v>5</v>
      </c>
      <c r="O11" s="296">
        <v>213</v>
      </c>
      <c r="P11" s="296">
        <v>45</v>
      </c>
      <c r="Q11" s="296">
        <v>4086</v>
      </c>
      <c r="R11" s="296">
        <v>4</v>
      </c>
      <c r="S11" s="296">
        <v>404</v>
      </c>
    </row>
    <row r="12" spans="1:32" s="290" customFormat="1" ht="18" customHeight="1">
      <c r="A12" s="996" t="s">
        <v>322</v>
      </c>
      <c r="B12" s="997"/>
      <c r="C12" s="294">
        <v>79</v>
      </c>
      <c r="D12" s="294">
        <v>5159</v>
      </c>
      <c r="E12" s="294">
        <v>0</v>
      </c>
      <c r="F12" s="294">
        <v>1</v>
      </c>
      <c r="G12" s="294">
        <v>1328</v>
      </c>
      <c r="H12" s="294">
        <v>3762</v>
      </c>
      <c r="I12" s="294">
        <v>68</v>
      </c>
      <c r="J12" s="996" t="s">
        <v>322</v>
      </c>
      <c r="K12" s="997"/>
      <c r="L12" s="295">
        <v>20</v>
      </c>
      <c r="M12" s="296">
        <v>305</v>
      </c>
      <c r="N12" s="296">
        <v>0</v>
      </c>
      <c r="O12" s="296">
        <v>0</v>
      </c>
      <c r="P12" s="296">
        <v>57</v>
      </c>
      <c r="Q12" s="296">
        <v>4070</v>
      </c>
      <c r="R12" s="296">
        <v>5</v>
      </c>
      <c r="S12" s="296">
        <v>784</v>
      </c>
    </row>
    <row r="13" spans="1:32" s="290" customFormat="1" ht="18" customHeight="1">
      <c r="A13" s="996" t="s">
        <v>623</v>
      </c>
      <c r="B13" s="997"/>
      <c r="C13" s="294">
        <v>159</v>
      </c>
      <c r="D13" s="294">
        <v>10457</v>
      </c>
      <c r="E13" s="294">
        <v>0</v>
      </c>
      <c r="F13" s="294">
        <v>2102</v>
      </c>
      <c r="G13" s="294">
        <v>8299</v>
      </c>
      <c r="H13" s="294">
        <v>56</v>
      </c>
      <c r="I13" s="294">
        <v>0</v>
      </c>
      <c r="J13" s="996" t="s">
        <v>623</v>
      </c>
      <c r="K13" s="997"/>
      <c r="L13" s="295">
        <v>35</v>
      </c>
      <c r="M13" s="296">
        <v>708</v>
      </c>
      <c r="N13" s="296">
        <v>2</v>
      </c>
      <c r="O13" s="296">
        <v>46</v>
      </c>
      <c r="P13" s="296">
        <v>79</v>
      </c>
      <c r="Q13" s="296">
        <v>5566</v>
      </c>
      <c r="R13" s="296">
        <v>0</v>
      </c>
      <c r="S13" s="296">
        <v>0</v>
      </c>
    </row>
    <row r="14" spans="1:32" s="297" customFormat="1" ht="18" customHeight="1">
      <c r="A14" s="994" t="s">
        <v>776</v>
      </c>
      <c r="B14" s="995"/>
      <c r="C14" s="298">
        <f t="shared" ref="C14:I14" si="0">SUM(C16:C38)</f>
        <v>164</v>
      </c>
      <c r="D14" s="298">
        <f t="shared" si="0"/>
        <v>10091</v>
      </c>
      <c r="E14" s="298">
        <f t="shared" si="0"/>
        <v>537</v>
      </c>
      <c r="F14" s="298">
        <f t="shared" si="0"/>
        <v>1749</v>
      </c>
      <c r="G14" s="298">
        <f t="shared" si="0"/>
        <v>7668</v>
      </c>
      <c r="H14" s="298">
        <f t="shared" si="0"/>
        <v>137</v>
      </c>
      <c r="I14" s="298">
        <f t="shared" si="0"/>
        <v>0</v>
      </c>
      <c r="J14" s="994" t="s">
        <v>776</v>
      </c>
      <c r="K14" s="995"/>
      <c r="L14" s="299">
        <f t="shared" ref="L14:S14" si="1">SUM(L16:L38)</f>
        <v>15</v>
      </c>
      <c r="M14" s="300">
        <f t="shared" si="1"/>
        <v>292</v>
      </c>
      <c r="N14" s="300">
        <f t="shared" si="1"/>
        <v>19</v>
      </c>
      <c r="O14" s="300">
        <f t="shared" si="1"/>
        <v>720</v>
      </c>
      <c r="P14" s="300">
        <f t="shared" si="1"/>
        <v>100</v>
      </c>
      <c r="Q14" s="300">
        <f t="shared" si="1"/>
        <v>6461</v>
      </c>
      <c r="R14" s="300">
        <f t="shared" si="1"/>
        <v>30</v>
      </c>
      <c r="S14" s="300">
        <f t="shared" si="1"/>
        <v>2618</v>
      </c>
    </row>
    <row r="15" spans="1:32" s="290" customFormat="1" ht="9.1999999999999993" customHeight="1">
      <c r="A15" s="394"/>
      <c r="B15" s="301"/>
      <c r="C15" s="294"/>
      <c r="D15" s="294"/>
      <c r="E15" s="294"/>
      <c r="F15" s="294"/>
      <c r="G15" s="294"/>
      <c r="H15" s="294"/>
      <c r="I15" s="294"/>
      <c r="J15" s="394"/>
      <c r="K15" s="301"/>
      <c r="L15" s="295"/>
      <c r="M15" s="296"/>
      <c r="N15" s="296"/>
      <c r="O15" s="296"/>
      <c r="P15" s="296"/>
      <c r="Q15" s="296"/>
      <c r="R15" s="296"/>
      <c r="S15" s="296"/>
    </row>
    <row r="16" spans="1:32" s="290" customFormat="1" ht="17.45" customHeight="1">
      <c r="A16" s="394" t="s">
        <v>10</v>
      </c>
      <c r="B16" s="395" t="s">
        <v>362</v>
      </c>
      <c r="C16" s="519">
        <v>19</v>
      </c>
      <c r="D16" s="519">
        <v>1402</v>
      </c>
      <c r="E16" s="519">
        <v>9</v>
      </c>
      <c r="F16" s="519">
        <v>183</v>
      </c>
      <c r="G16" s="519">
        <v>1210</v>
      </c>
      <c r="H16" s="519">
        <v>0</v>
      </c>
      <c r="I16" s="519">
        <v>0</v>
      </c>
      <c r="J16" s="394" t="s">
        <v>10</v>
      </c>
      <c r="K16" s="398" t="s">
        <v>362</v>
      </c>
      <c r="L16" s="519">
        <v>3</v>
      </c>
      <c r="M16" s="519">
        <v>56</v>
      </c>
      <c r="N16" s="519">
        <v>1</v>
      </c>
      <c r="O16" s="519">
        <v>86</v>
      </c>
      <c r="P16" s="519">
        <v>3</v>
      </c>
      <c r="Q16" s="519">
        <v>201</v>
      </c>
      <c r="R16" s="519">
        <v>12</v>
      </c>
      <c r="S16" s="519">
        <v>1059</v>
      </c>
    </row>
    <row r="17" spans="1:29" s="290" customFormat="1" ht="17.45" customHeight="1">
      <c r="A17" s="394" t="s">
        <v>12</v>
      </c>
      <c r="B17" s="395" t="s">
        <v>363</v>
      </c>
      <c r="C17" s="519">
        <v>13</v>
      </c>
      <c r="D17" s="519">
        <v>601</v>
      </c>
      <c r="E17" s="519">
        <v>0</v>
      </c>
      <c r="F17" s="519">
        <v>73</v>
      </c>
      <c r="G17" s="519">
        <v>528</v>
      </c>
      <c r="H17" s="519">
        <v>0</v>
      </c>
      <c r="I17" s="519">
        <v>0</v>
      </c>
      <c r="J17" s="394" t="s">
        <v>12</v>
      </c>
      <c r="K17" s="398" t="s">
        <v>363</v>
      </c>
      <c r="L17" s="519">
        <v>6</v>
      </c>
      <c r="M17" s="519">
        <v>48</v>
      </c>
      <c r="N17" s="519">
        <v>1</v>
      </c>
      <c r="O17" s="519">
        <v>73</v>
      </c>
      <c r="P17" s="519">
        <v>6</v>
      </c>
      <c r="Q17" s="519">
        <v>480</v>
      </c>
      <c r="R17" s="519">
        <v>0</v>
      </c>
      <c r="S17" s="519">
        <v>0</v>
      </c>
    </row>
    <row r="18" spans="1:29" s="290" customFormat="1" ht="17.45" customHeight="1">
      <c r="A18" s="394" t="s">
        <v>14</v>
      </c>
      <c r="B18" s="395" t="s">
        <v>364</v>
      </c>
      <c r="C18" s="519">
        <v>14</v>
      </c>
      <c r="D18" s="519">
        <v>1107</v>
      </c>
      <c r="E18" s="519">
        <v>0</v>
      </c>
      <c r="F18" s="519">
        <v>0</v>
      </c>
      <c r="G18" s="519">
        <v>1107</v>
      </c>
      <c r="H18" s="519">
        <v>0</v>
      </c>
      <c r="I18" s="519">
        <v>0</v>
      </c>
      <c r="J18" s="394" t="s">
        <v>14</v>
      </c>
      <c r="K18" s="398" t="s">
        <v>364</v>
      </c>
      <c r="L18" s="519">
        <v>0</v>
      </c>
      <c r="M18" s="519">
        <v>0</v>
      </c>
      <c r="N18" s="519">
        <v>1</v>
      </c>
      <c r="O18" s="519">
        <v>19</v>
      </c>
      <c r="P18" s="519">
        <v>0</v>
      </c>
      <c r="Q18" s="519">
        <v>0</v>
      </c>
      <c r="R18" s="519">
        <v>13</v>
      </c>
      <c r="S18" s="519">
        <v>1088</v>
      </c>
    </row>
    <row r="19" spans="1:29" s="290" customFormat="1" ht="17.45" customHeight="1">
      <c r="A19" s="394" t="s">
        <v>16</v>
      </c>
      <c r="B19" s="395" t="s">
        <v>365</v>
      </c>
      <c r="C19" s="519">
        <v>11</v>
      </c>
      <c r="D19" s="519">
        <v>524</v>
      </c>
      <c r="E19" s="519">
        <v>0</v>
      </c>
      <c r="F19" s="519">
        <v>95</v>
      </c>
      <c r="G19" s="519">
        <v>351</v>
      </c>
      <c r="H19" s="519">
        <v>78</v>
      </c>
      <c r="I19" s="519">
        <v>0</v>
      </c>
      <c r="J19" s="394" t="s">
        <v>16</v>
      </c>
      <c r="K19" s="398" t="s">
        <v>365</v>
      </c>
      <c r="L19" s="519">
        <v>0</v>
      </c>
      <c r="M19" s="519">
        <v>0</v>
      </c>
      <c r="N19" s="519">
        <v>8</v>
      </c>
      <c r="O19" s="519">
        <v>399</v>
      </c>
      <c r="P19" s="519">
        <v>3</v>
      </c>
      <c r="Q19" s="519">
        <v>125</v>
      </c>
      <c r="R19" s="519">
        <v>0</v>
      </c>
      <c r="S19" s="519">
        <v>0</v>
      </c>
    </row>
    <row r="20" spans="1:29" s="290" customFormat="1" ht="17.45" customHeight="1">
      <c r="A20" s="394" t="s">
        <v>18</v>
      </c>
      <c r="B20" s="395" t="s">
        <v>366</v>
      </c>
      <c r="C20" s="519">
        <v>8</v>
      </c>
      <c r="D20" s="519">
        <v>550</v>
      </c>
      <c r="E20" s="519">
        <v>0</v>
      </c>
      <c r="F20" s="519">
        <v>550</v>
      </c>
      <c r="G20" s="519">
        <v>0</v>
      </c>
      <c r="H20" s="519">
        <v>0</v>
      </c>
      <c r="I20" s="519">
        <v>0</v>
      </c>
      <c r="J20" s="394" t="s">
        <v>18</v>
      </c>
      <c r="K20" s="398" t="s">
        <v>366</v>
      </c>
      <c r="L20" s="519">
        <v>0</v>
      </c>
      <c r="M20" s="519">
        <v>0</v>
      </c>
      <c r="N20" s="519">
        <v>0</v>
      </c>
      <c r="O20" s="519">
        <v>0</v>
      </c>
      <c r="P20" s="519">
        <v>8</v>
      </c>
      <c r="Q20" s="519">
        <v>550</v>
      </c>
      <c r="R20" s="519">
        <v>0</v>
      </c>
      <c r="S20" s="519">
        <v>0</v>
      </c>
    </row>
    <row r="21" spans="1:29" s="290" customFormat="1" ht="17.45" customHeight="1">
      <c r="A21" s="400" t="s">
        <v>20</v>
      </c>
      <c r="B21" s="401" t="s">
        <v>367</v>
      </c>
      <c r="C21" s="519">
        <v>6</v>
      </c>
      <c r="D21" s="519">
        <v>277</v>
      </c>
      <c r="E21" s="519">
        <v>0</v>
      </c>
      <c r="F21" s="519">
        <v>0</v>
      </c>
      <c r="G21" s="519">
        <v>277</v>
      </c>
      <c r="H21" s="519">
        <v>0</v>
      </c>
      <c r="I21" s="519">
        <v>0</v>
      </c>
      <c r="J21" s="394" t="s">
        <v>20</v>
      </c>
      <c r="K21" s="398" t="s">
        <v>367</v>
      </c>
      <c r="L21" s="519">
        <v>0</v>
      </c>
      <c r="M21" s="519">
        <v>0</v>
      </c>
      <c r="N21" s="519">
        <v>0</v>
      </c>
      <c r="O21" s="519">
        <v>0</v>
      </c>
      <c r="P21" s="519">
        <v>6</v>
      </c>
      <c r="Q21" s="519">
        <v>277</v>
      </c>
      <c r="R21" s="519">
        <v>0</v>
      </c>
      <c r="S21" s="519">
        <v>0</v>
      </c>
      <c r="Z21" s="330"/>
      <c r="AB21" s="368"/>
      <c r="AC21" s="368"/>
    </row>
    <row r="22" spans="1:29" s="290" customFormat="1" ht="17.45" customHeight="1">
      <c r="A22" s="400" t="s">
        <v>22</v>
      </c>
      <c r="B22" s="401" t="s">
        <v>368</v>
      </c>
      <c r="C22" s="519">
        <v>14</v>
      </c>
      <c r="D22" s="519">
        <v>981</v>
      </c>
      <c r="E22" s="519">
        <v>0</v>
      </c>
      <c r="F22" s="519">
        <v>158</v>
      </c>
      <c r="G22" s="519">
        <v>823</v>
      </c>
      <c r="H22" s="519">
        <v>0</v>
      </c>
      <c r="I22" s="519">
        <v>0</v>
      </c>
      <c r="J22" s="394" t="s">
        <v>22</v>
      </c>
      <c r="K22" s="398" t="s">
        <v>368</v>
      </c>
      <c r="L22" s="519" t="s">
        <v>808</v>
      </c>
      <c r="M22" s="519" t="s">
        <v>808</v>
      </c>
      <c r="N22" s="519" t="s">
        <v>808</v>
      </c>
      <c r="O22" s="519" t="s">
        <v>808</v>
      </c>
      <c r="P22" s="519">
        <v>9</v>
      </c>
      <c r="Q22" s="519">
        <v>510</v>
      </c>
      <c r="R22" s="519">
        <v>5</v>
      </c>
      <c r="S22" s="519">
        <v>471</v>
      </c>
      <c r="Z22" s="330"/>
      <c r="AB22" s="368"/>
      <c r="AC22" s="368"/>
    </row>
    <row r="23" spans="1:29" s="290" customFormat="1" ht="17.45" customHeight="1">
      <c r="A23" s="400" t="s">
        <v>24</v>
      </c>
      <c r="B23" s="401" t="s">
        <v>369</v>
      </c>
      <c r="C23" s="519">
        <v>19</v>
      </c>
      <c r="D23" s="519">
        <v>1293</v>
      </c>
      <c r="E23" s="519">
        <v>378</v>
      </c>
      <c r="F23" s="519">
        <v>359</v>
      </c>
      <c r="G23" s="519">
        <v>556</v>
      </c>
      <c r="H23" s="519">
        <v>0</v>
      </c>
      <c r="I23" s="519">
        <v>0</v>
      </c>
      <c r="J23" s="394" t="s">
        <v>24</v>
      </c>
      <c r="K23" s="398" t="s">
        <v>369</v>
      </c>
      <c r="L23" s="519">
        <v>0</v>
      </c>
      <c r="M23" s="519">
        <v>0</v>
      </c>
      <c r="N23" s="519">
        <v>2</v>
      </c>
      <c r="O23" s="519">
        <v>32</v>
      </c>
      <c r="P23" s="519">
        <v>17</v>
      </c>
      <c r="Q23" s="519">
        <v>1261</v>
      </c>
      <c r="R23" s="519">
        <v>0</v>
      </c>
      <c r="S23" s="519">
        <v>0</v>
      </c>
      <c r="Z23" s="330"/>
      <c r="AB23" s="368"/>
      <c r="AC23" s="368"/>
    </row>
    <row r="24" spans="1:29" s="290" customFormat="1" ht="17.45" customHeight="1">
      <c r="A24" s="400" t="s">
        <v>26</v>
      </c>
      <c r="B24" s="401" t="s">
        <v>370</v>
      </c>
      <c r="C24" s="519">
        <v>0</v>
      </c>
      <c r="D24" s="519">
        <v>0</v>
      </c>
      <c r="E24" s="519">
        <v>0</v>
      </c>
      <c r="F24" s="519">
        <v>0</v>
      </c>
      <c r="G24" s="519">
        <v>0</v>
      </c>
      <c r="H24" s="519">
        <v>0</v>
      </c>
      <c r="I24" s="519">
        <v>0</v>
      </c>
      <c r="J24" s="394" t="s">
        <v>26</v>
      </c>
      <c r="K24" s="398" t="s">
        <v>370</v>
      </c>
      <c r="L24" s="519">
        <v>0</v>
      </c>
      <c r="M24" s="519">
        <v>0</v>
      </c>
      <c r="N24" s="519">
        <v>0</v>
      </c>
      <c r="O24" s="519">
        <v>0</v>
      </c>
      <c r="P24" s="519">
        <v>0</v>
      </c>
      <c r="Q24" s="519">
        <v>0</v>
      </c>
      <c r="R24" s="519">
        <v>0</v>
      </c>
      <c r="S24" s="519">
        <v>0</v>
      </c>
      <c r="Z24" s="330"/>
      <c r="AB24" s="368"/>
      <c r="AC24" s="368"/>
    </row>
    <row r="25" spans="1:29" s="290" customFormat="1" ht="17.45" customHeight="1">
      <c r="A25" s="400" t="s">
        <v>28</v>
      </c>
      <c r="B25" s="401" t="s">
        <v>371</v>
      </c>
      <c r="C25" s="519">
        <v>21</v>
      </c>
      <c r="D25" s="519">
        <v>1395</v>
      </c>
      <c r="E25" s="519">
        <v>0</v>
      </c>
      <c r="F25" s="519">
        <v>0</v>
      </c>
      <c r="G25" s="519">
        <v>1395</v>
      </c>
      <c r="H25" s="519">
        <v>0</v>
      </c>
      <c r="I25" s="519">
        <v>0</v>
      </c>
      <c r="J25" s="394" t="s">
        <v>28</v>
      </c>
      <c r="K25" s="398" t="s">
        <v>371</v>
      </c>
      <c r="L25" s="519">
        <v>0</v>
      </c>
      <c r="M25" s="519">
        <v>0</v>
      </c>
      <c r="N25" s="519">
        <v>0</v>
      </c>
      <c r="O25" s="519">
        <v>0</v>
      </c>
      <c r="P25" s="519">
        <v>21</v>
      </c>
      <c r="Q25" s="519">
        <v>1395</v>
      </c>
      <c r="R25" s="519">
        <v>0</v>
      </c>
      <c r="S25" s="519">
        <v>0</v>
      </c>
      <c r="Z25" s="330"/>
      <c r="AB25" s="368"/>
      <c r="AC25" s="368"/>
    </row>
    <row r="26" spans="1:29" s="290" customFormat="1" ht="17.45" customHeight="1">
      <c r="A26" s="400" t="s">
        <v>30</v>
      </c>
      <c r="B26" s="401" t="s">
        <v>372</v>
      </c>
      <c r="C26" s="519">
        <v>2</v>
      </c>
      <c r="D26" s="519">
        <v>36</v>
      </c>
      <c r="E26" s="519">
        <v>0</v>
      </c>
      <c r="F26" s="519">
        <v>0</v>
      </c>
      <c r="G26" s="519">
        <v>0</v>
      </c>
      <c r="H26" s="519">
        <v>36</v>
      </c>
      <c r="I26" s="519">
        <v>0</v>
      </c>
      <c r="J26" s="394" t="s">
        <v>30</v>
      </c>
      <c r="K26" s="398" t="s">
        <v>372</v>
      </c>
      <c r="L26" s="519">
        <v>0</v>
      </c>
      <c r="M26" s="519">
        <v>0</v>
      </c>
      <c r="N26" s="519">
        <v>2</v>
      </c>
      <c r="O26" s="519">
        <v>36</v>
      </c>
      <c r="P26" s="519">
        <v>0</v>
      </c>
      <c r="Q26" s="519">
        <v>0</v>
      </c>
      <c r="R26" s="519">
        <v>0</v>
      </c>
      <c r="S26" s="519">
        <v>0</v>
      </c>
      <c r="Z26" s="330"/>
      <c r="AB26" s="368"/>
      <c r="AC26" s="368"/>
    </row>
    <row r="27" spans="1:29" s="290" customFormat="1" ht="17.45" customHeight="1">
      <c r="A27" s="400" t="s">
        <v>32</v>
      </c>
      <c r="B27" s="401" t="s">
        <v>373</v>
      </c>
      <c r="C27" s="519">
        <v>1</v>
      </c>
      <c r="D27" s="519">
        <v>27</v>
      </c>
      <c r="E27" s="519">
        <v>0</v>
      </c>
      <c r="F27" s="519">
        <v>27</v>
      </c>
      <c r="G27" s="519">
        <v>0</v>
      </c>
      <c r="H27" s="519">
        <v>0</v>
      </c>
      <c r="I27" s="519">
        <v>0</v>
      </c>
      <c r="J27" s="394" t="s">
        <v>32</v>
      </c>
      <c r="K27" s="398" t="s">
        <v>373</v>
      </c>
      <c r="L27" s="519">
        <v>0</v>
      </c>
      <c r="M27" s="519">
        <v>0</v>
      </c>
      <c r="N27" s="519">
        <v>1</v>
      </c>
      <c r="O27" s="519">
        <v>27</v>
      </c>
      <c r="P27" s="519">
        <v>0</v>
      </c>
      <c r="Q27" s="519">
        <v>0</v>
      </c>
      <c r="R27" s="519">
        <v>0</v>
      </c>
      <c r="S27" s="519">
        <v>0</v>
      </c>
      <c r="Z27" s="330"/>
      <c r="AB27" s="368"/>
      <c r="AC27" s="368"/>
    </row>
    <row r="28" spans="1:29" s="290" customFormat="1" ht="17.45" customHeight="1">
      <c r="A28" s="400" t="s">
        <v>34</v>
      </c>
      <c r="B28" s="401" t="s">
        <v>374</v>
      </c>
      <c r="C28" s="519">
        <v>0</v>
      </c>
      <c r="D28" s="519">
        <v>0</v>
      </c>
      <c r="E28" s="519">
        <v>0</v>
      </c>
      <c r="F28" s="519">
        <v>0</v>
      </c>
      <c r="G28" s="519">
        <v>0</v>
      </c>
      <c r="H28" s="519">
        <v>0</v>
      </c>
      <c r="I28" s="519">
        <v>0</v>
      </c>
      <c r="J28" s="394" t="s">
        <v>34</v>
      </c>
      <c r="K28" s="398" t="s">
        <v>374</v>
      </c>
      <c r="L28" s="519">
        <v>0</v>
      </c>
      <c r="M28" s="519">
        <v>0</v>
      </c>
      <c r="N28" s="519">
        <v>0</v>
      </c>
      <c r="O28" s="519">
        <v>0</v>
      </c>
      <c r="P28" s="519">
        <v>0</v>
      </c>
      <c r="Q28" s="519">
        <v>0</v>
      </c>
      <c r="R28" s="519">
        <v>0</v>
      </c>
      <c r="S28" s="519">
        <v>0</v>
      </c>
      <c r="Z28" s="330"/>
      <c r="AB28" s="368"/>
      <c r="AC28" s="368"/>
    </row>
    <row r="29" spans="1:29" s="290" customFormat="1" ht="17.45" customHeight="1">
      <c r="A29" s="400" t="s">
        <v>36</v>
      </c>
      <c r="B29" s="401" t="s">
        <v>375</v>
      </c>
      <c r="C29" s="519">
        <v>2</v>
      </c>
      <c r="D29" s="519">
        <v>200</v>
      </c>
      <c r="E29" s="519">
        <v>150</v>
      </c>
      <c r="F29" s="519">
        <v>50</v>
      </c>
      <c r="G29" s="519">
        <v>0</v>
      </c>
      <c r="H29" s="519">
        <v>0</v>
      </c>
      <c r="I29" s="519">
        <v>0</v>
      </c>
      <c r="J29" s="394" t="s">
        <v>36</v>
      </c>
      <c r="K29" s="398" t="s">
        <v>375</v>
      </c>
      <c r="L29" s="519">
        <v>0</v>
      </c>
      <c r="M29" s="519">
        <v>0</v>
      </c>
      <c r="N29" s="519">
        <v>0</v>
      </c>
      <c r="O29" s="519">
        <v>0</v>
      </c>
      <c r="P29" s="519">
        <v>2</v>
      </c>
      <c r="Q29" s="519">
        <v>200</v>
      </c>
      <c r="R29" s="519">
        <v>0</v>
      </c>
      <c r="S29" s="519">
        <v>0</v>
      </c>
      <c r="Z29" s="330"/>
      <c r="AB29" s="368"/>
      <c r="AC29" s="368"/>
    </row>
    <row r="30" spans="1:29" s="290" customFormat="1" ht="17.45" customHeight="1">
      <c r="A30" s="400" t="s">
        <v>38</v>
      </c>
      <c r="B30" s="401" t="s">
        <v>376</v>
      </c>
      <c r="C30" s="519">
        <v>1</v>
      </c>
      <c r="D30" s="519">
        <v>19</v>
      </c>
      <c r="E30" s="519">
        <v>0</v>
      </c>
      <c r="F30" s="519">
        <v>0</v>
      </c>
      <c r="G30" s="519">
        <v>0</v>
      </c>
      <c r="H30" s="519">
        <v>19</v>
      </c>
      <c r="I30" s="519">
        <v>0</v>
      </c>
      <c r="J30" s="394" t="s">
        <v>38</v>
      </c>
      <c r="K30" s="398" t="s">
        <v>376</v>
      </c>
      <c r="L30" s="519">
        <v>0</v>
      </c>
      <c r="M30" s="519">
        <v>0</v>
      </c>
      <c r="N30" s="519">
        <v>1</v>
      </c>
      <c r="O30" s="519">
        <v>19</v>
      </c>
      <c r="P30" s="519">
        <v>0</v>
      </c>
      <c r="Q30" s="519">
        <v>0</v>
      </c>
      <c r="R30" s="519">
        <v>0</v>
      </c>
      <c r="S30" s="519">
        <v>0</v>
      </c>
      <c r="Z30" s="330"/>
      <c r="AB30" s="368"/>
      <c r="AC30" s="368"/>
    </row>
    <row r="31" spans="1:29" s="290" customFormat="1" ht="17.45" customHeight="1">
      <c r="A31" s="400" t="s">
        <v>40</v>
      </c>
      <c r="B31" s="401" t="s">
        <v>377</v>
      </c>
      <c r="C31" s="519">
        <v>0</v>
      </c>
      <c r="D31" s="519">
        <v>0</v>
      </c>
      <c r="E31" s="519">
        <v>0</v>
      </c>
      <c r="F31" s="519">
        <v>0</v>
      </c>
      <c r="G31" s="519">
        <v>0</v>
      </c>
      <c r="H31" s="519">
        <v>0</v>
      </c>
      <c r="I31" s="519">
        <v>0</v>
      </c>
      <c r="J31" s="394" t="s">
        <v>40</v>
      </c>
      <c r="K31" s="398" t="s">
        <v>377</v>
      </c>
      <c r="L31" s="519">
        <v>0</v>
      </c>
      <c r="M31" s="519">
        <v>0</v>
      </c>
      <c r="N31" s="519">
        <v>0</v>
      </c>
      <c r="O31" s="519">
        <v>0</v>
      </c>
      <c r="P31" s="519">
        <v>0</v>
      </c>
      <c r="Q31" s="519">
        <v>0</v>
      </c>
      <c r="R31" s="519">
        <v>0</v>
      </c>
      <c r="S31" s="519">
        <v>0</v>
      </c>
      <c r="Z31" s="330"/>
      <c r="AB31" s="368"/>
      <c r="AC31" s="368"/>
    </row>
    <row r="32" spans="1:29" s="290" customFormat="1" ht="17.649999999999999" customHeight="1">
      <c r="A32" s="400" t="s">
        <v>42</v>
      </c>
      <c r="B32" s="401" t="s">
        <v>378</v>
      </c>
      <c r="C32" s="519">
        <v>0</v>
      </c>
      <c r="D32" s="519">
        <v>0</v>
      </c>
      <c r="E32" s="519">
        <v>0</v>
      </c>
      <c r="F32" s="519">
        <v>0</v>
      </c>
      <c r="G32" s="519">
        <v>0</v>
      </c>
      <c r="H32" s="519">
        <v>0</v>
      </c>
      <c r="I32" s="519">
        <v>0</v>
      </c>
      <c r="J32" s="394" t="s">
        <v>42</v>
      </c>
      <c r="K32" s="398" t="s">
        <v>378</v>
      </c>
      <c r="L32" s="519">
        <v>0</v>
      </c>
      <c r="M32" s="519">
        <v>0</v>
      </c>
      <c r="N32" s="519">
        <v>0</v>
      </c>
      <c r="O32" s="519">
        <v>0</v>
      </c>
      <c r="P32" s="519">
        <v>0</v>
      </c>
      <c r="Q32" s="519">
        <v>0</v>
      </c>
      <c r="R32" s="519">
        <v>0</v>
      </c>
      <c r="S32" s="519">
        <v>0</v>
      </c>
      <c r="Z32" s="330"/>
      <c r="AB32" s="368"/>
      <c r="AC32" s="368"/>
    </row>
    <row r="33" spans="1:29" s="290" customFormat="1" ht="17.649999999999999" customHeight="1">
      <c r="A33" s="400" t="s">
        <v>44</v>
      </c>
      <c r="B33" s="401" t="s">
        <v>379</v>
      </c>
      <c r="C33" s="519">
        <v>1</v>
      </c>
      <c r="D33" s="519">
        <v>95</v>
      </c>
      <c r="E33" s="519">
        <v>0</v>
      </c>
      <c r="F33" s="519">
        <v>0</v>
      </c>
      <c r="G33" s="519">
        <v>91</v>
      </c>
      <c r="H33" s="519">
        <v>4</v>
      </c>
      <c r="I33" s="519">
        <v>0</v>
      </c>
      <c r="J33" s="394" t="s">
        <v>44</v>
      </c>
      <c r="K33" s="398" t="s">
        <v>379</v>
      </c>
      <c r="L33" s="519">
        <v>0</v>
      </c>
      <c r="M33" s="519">
        <v>0</v>
      </c>
      <c r="N33" s="519">
        <v>0</v>
      </c>
      <c r="O33" s="519">
        <v>0</v>
      </c>
      <c r="P33" s="519">
        <v>1</v>
      </c>
      <c r="Q33" s="519">
        <v>95</v>
      </c>
      <c r="R33" s="519">
        <v>0</v>
      </c>
      <c r="S33" s="519">
        <v>0</v>
      </c>
      <c r="Z33" s="330"/>
      <c r="AB33" s="368"/>
      <c r="AC33" s="368"/>
    </row>
    <row r="34" spans="1:29" s="290" customFormat="1" ht="17.649999999999999" customHeight="1">
      <c r="A34" s="400" t="s">
        <v>46</v>
      </c>
      <c r="B34" s="401" t="s">
        <v>380</v>
      </c>
      <c r="C34" s="519">
        <v>0</v>
      </c>
      <c r="D34" s="519">
        <v>0</v>
      </c>
      <c r="E34" s="519">
        <v>0</v>
      </c>
      <c r="F34" s="519">
        <v>0</v>
      </c>
      <c r="G34" s="519">
        <v>0</v>
      </c>
      <c r="H34" s="519">
        <v>0</v>
      </c>
      <c r="I34" s="519">
        <v>0</v>
      </c>
      <c r="J34" s="394" t="s">
        <v>46</v>
      </c>
      <c r="K34" s="398" t="s">
        <v>380</v>
      </c>
      <c r="L34" s="519">
        <v>0</v>
      </c>
      <c r="M34" s="519">
        <v>0</v>
      </c>
      <c r="N34" s="519">
        <v>0</v>
      </c>
      <c r="O34" s="519">
        <v>0</v>
      </c>
      <c r="P34" s="519">
        <v>0</v>
      </c>
      <c r="Q34" s="519">
        <v>0</v>
      </c>
      <c r="R34" s="519">
        <v>0</v>
      </c>
      <c r="S34" s="519">
        <v>0</v>
      </c>
      <c r="Z34" s="330"/>
      <c r="AB34" s="368"/>
      <c r="AC34" s="368"/>
    </row>
    <row r="35" spans="1:29" s="290" customFormat="1" ht="17.649999999999999" customHeight="1">
      <c r="A35" s="394" t="s">
        <v>48</v>
      </c>
      <c r="B35" s="395" t="s">
        <v>381</v>
      </c>
      <c r="C35" s="519">
        <v>23</v>
      </c>
      <c r="D35" s="519">
        <v>1287</v>
      </c>
      <c r="E35" s="519">
        <v>0</v>
      </c>
      <c r="F35" s="519">
        <v>0</v>
      </c>
      <c r="G35" s="519">
        <v>1287</v>
      </c>
      <c r="H35" s="519">
        <v>0</v>
      </c>
      <c r="I35" s="519">
        <v>0</v>
      </c>
      <c r="J35" s="394" t="s">
        <v>48</v>
      </c>
      <c r="K35" s="398" t="s">
        <v>381</v>
      </c>
      <c r="L35" s="519">
        <v>0</v>
      </c>
      <c r="M35" s="519">
        <v>0</v>
      </c>
      <c r="N35" s="519">
        <v>0</v>
      </c>
      <c r="O35" s="519">
        <v>0</v>
      </c>
      <c r="P35" s="519">
        <v>23</v>
      </c>
      <c r="Q35" s="519">
        <v>1287</v>
      </c>
      <c r="R35" s="519">
        <v>0</v>
      </c>
      <c r="S35" s="519">
        <v>0</v>
      </c>
    </row>
    <row r="36" spans="1:29" s="290" customFormat="1" ht="17.649999999999999" customHeight="1">
      <c r="A36" s="394" t="s">
        <v>50</v>
      </c>
      <c r="B36" s="395" t="s">
        <v>382</v>
      </c>
      <c r="C36" s="519">
        <v>7</v>
      </c>
      <c r="D36" s="519">
        <v>268</v>
      </c>
      <c r="E36" s="519">
        <v>0</v>
      </c>
      <c r="F36" s="519">
        <v>254</v>
      </c>
      <c r="G36" s="519">
        <v>14</v>
      </c>
      <c r="H36" s="519">
        <v>0</v>
      </c>
      <c r="I36" s="519">
        <v>0</v>
      </c>
      <c r="J36" s="394" t="s">
        <v>50</v>
      </c>
      <c r="K36" s="398" t="s">
        <v>382</v>
      </c>
      <c r="L36" s="519">
        <v>6</v>
      </c>
      <c r="M36" s="519">
        <v>188</v>
      </c>
      <c r="N36" s="519">
        <v>0</v>
      </c>
      <c r="O36" s="519">
        <v>0</v>
      </c>
      <c r="P36" s="519">
        <v>1</v>
      </c>
      <c r="Q36" s="519">
        <v>80</v>
      </c>
      <c r="R36" s="519">
        <v>0</v>
      </c>
      <c r="S36" s="519">
        <v>0</v>
      </c>
    </row>
    <row r="37" spans="1:29" s="290" customFormat="1" ht="17.649999999999999" customHeight="1">
      <c r="A37" s="394" t="s">
        <v>52</v>
      </c>
      <c r="B37" s="395" t="s">
        <v>383</v>
      </c>
      <c r="C37" s="519">
        <v>2</v>
      </c>
      <c r="D37" s="519">
        <v>29</v>
      </c>
      <c r="E37" s="519">
        <v>0</v>
      </c>
      <c r="F37" s="519">
        <v>0</v>
      </c>
      <c r="G37" s="519">
        <v>29</v>
      </c>
      <c r="H37" s="519">
        <v>0</v>
      </c>
      <c r="I37" s="519">
        <v>0</v>
      </c>
      <c r="J37" s="394" t="s">
        <v>52</v>
      </c>
      <c r="K37" s="398" t="s">
        <v>383</v>
      </c>
      <c r="L37" s="519">
        <v>0</v>
      </c>
      <c r="M37" s="519">
        <v>0</v>
      </c>
      <c r="N37" s="519">
        <v>2</v>
      </c>
      <c r="O37" s="519">
        <v>29</v>
      </c>
      <c r="P37" s="519">
        <v>0</v>
      </c>
      <c r="Q37" s="519">
        <v>0</v>
      </c>
      <c r="R37" s="519">
        <v>0</v>
      </c>
      <c r="S37" s="519">
        <v>0</v>
      </c>
    </row>
    <row r="38" spans="1:29" s="290" customFormat="1" ht="17.649999999999999" customHeight="1" thickBot="1">
      <c r="A38" s="396" t="s">
        <v>54</v>
      </c>
      <c r="B38" s="397" t="s">
        <v>384</v>
      </c>
      <c r="C38" s="520">
        <v>0</v>
      </c>
      <c r="D38" s="520">
        <v>0</v>
      </c>
      <c r="E38" s="520">
        <v>0</v>
      </c>
      <c r="F38" s="520">
        <v>0</v>
      </c>
      <c r="G38" s="520">
        <v>0</v>
      </c>
      <c r="H38" s="520">
        <v>0</v>
      </c>
      <c r="I38" s="520">
        <v>0</v>
      </c>
      <c r="J38" s="396" t="s">
        <v>54</v>
      </c>
      <c r="K38" s="399" t="s">
        <v>384</v>
      </c>
      <c r="L38" s="520">
        <v>0</v>
      </c>
      <c r="M38" s="520">
        <v>0</v>
      </c>
      <c r="N38" s="520">
        <v>0</v>
      </c>
      <c r="O38" s="520">
        <v>0</v>
      </c>
      <c r="P38" s="520">
        <v>0</v>
      </c>
      <c r="Q38" s="520">
        <v>0</v>
      </c>
      <c r="R38" s="520">
        <v>0</v>
      </c>
      <c r="S38" s="520">
        <v>0</v>
      </c>
    </row>
    <row r="39" spans="1:29" s="435" customFormat="1" ht="11.1" customHeight="1">
      <c r="A39" s="521" t="s">
        <v>739</v>
      </c>
      <c r="B39" s="521"/>
      <c r="C39" s="521"/>
      <c r="D39" s="522"/>
      <c r="E39" s="522"/>
      <c r="F39" s="522"/>
      <c r="G39" s="522"/>
      <c r="H39" s="522"/>
      <c r="I39" s="523" t="s">
        <v>738</v>
      </c>
      <c r="J39" s="521" t="s">
        <v>739</v>
      </c>
      <c r="K39" s="521"/>
      <c r="L39" s="522"/>
      <c r="M39" s="524"/>
      <c r="N39" s="524"/>
      <c r="O39" s="524"/>
      <c r="P39" s="522"/>
      <c r="Q39" s="524"/>
      <c r="R39" s="521"/>
      <c r="S39" s="523" t="s">
        <v>738</v>
      </c>
    </row>
    <row r="40" spans="1:29" s="435" customFormat="1" ht="11.1" customHeight="1">
      <c r="A40" s="525" t="s">
        <v>97</v>
      </c>
      <c r="B40" s="526"/>
      <c r="C40" s="526"/>
      <c r="D40" s="526"/>
      <c r="E40" s="526"/>
      <c r="F40" s="526"/>
      <c r="G40" s="526"/>
      <c r="H40" s="526"/>
      <c r="I40" s="527" t="s">
        <v>502</v>
      </c>
      <c r="J40" s="525" t="s">
        <v>98</v>
      </c>
      <c r="K40" s="528"/>
      <c r="L40" s="528"/>
      <c r="M40" s="528"/>
      <c r="N40" s="528"/>
      <c r="O40" s="524"/>
      <c r="P40" s="522"/>
      <c r="Q40" s="524"/>
      <c r="R40" s="521"/>
      <c r="S40" s="527" t="s">
        <v>502</v>
      </c>
    </row>
  </sheetData>
  <sheetProtection selectLockedCells="1"/>
  <mergeCells count="37">
    <mergeCell ref="D6:D9"/>
    <mergeCell ref="L6:S6"/>
    <mergeCell ref="A3:I3"/>
    <mergeCell ref="J3:S3"/>
    <mergeCell ref="A4:I4"/>
    <mergeCell ref="J4:S4"/>
    <mergeCell ref="A6:B9"/>
    <mergeCell ref="P8:P9"/>
    <mergeCell ref="Q8:Q9"/>
    <mergeCell ref="R8:R9"/>
    <mergeCell ref="L8:L9"/>
    <mergeCell ref="L7:M7"/>
    <mergeCell ref="C6:C9"/>
    <mergeCell ref="H7:H9"/>
    <mergeCell ref="E6:I6"/>
    <mergeCell ref="R7:S7"/>
    <mergeCell ref="N8:N9"/>
    <mergeCell ref="O8:O9"/>
    <mergeCell ref="N7:O7"/>
    <mergeCell ref="J6:K9"/>
    <mergeCell ref="S8:S9"/>
    <mergeCell ref="P7:Q7"/>
    <mergeCell ref="E7:E9"/>
    <mergeCell ref="F7:F9"/>
    <mergeCell ref="I7:I9"/>
    <mergeCell ref="G7:G9"/>
    <mergeCell ref="M8:M9"/>
    <mergeCell ref="A14:B14"/>
    <mergeCell ref="J14:K14"/>
    <mergeCell ref="A10:B10"/>
    <mergeCell ref="A12:B12"/>
    <mergeCell ref="J12:K12"/>
    <mergeCell ref="J10:K10"/>
    <mergeCell ref="A13:B13"/>
    <mergeCell ref="J13:K13"/>
    <mergeCell ref="A11:B11"/>
    <mergeCell ref="J11:K11"/>
  </mergeCells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view="pageBreakPreview" zoomScaleNormal="100" zoomScaleSheetLayoutView="100" workbookViewId="0">
      <selection activeCell="P6" sqref="P6:P9"/>
    </sheetView>
  </sheetViews>
  <sheetFormatPr defaultRowHeight="14.25"/>
  <cols>
    <col min="1" max="1" width="8.75" style="5" customWidth="1"/>
    <col min="2" max="2" width="10.625" style="20" customWidth="1"/>
    <col min="3" max="3" width="16.75" style="10" customWidth="1"/>
    <col min="4" max="4" width="8" style="10" customWidth="1"/>
    <col min="5" max="5" width="9" style="5" customWidth="1"/>
    <col min="6" max="6" width="10.625" style="5" customWidth="1"/>
    <col min="7" max="7" width="8.625" style="5" customWidth="1"/>
    <col min="8" max="8" width="10.125" style="5" customWidth="1"/>
    <col min="9" max="9" width="8.75" style="5" customWidth="1"/>
    <col min="10" max="10" width="10.625" style="20" customWidth="1"/>
    <col min="11" max="11" width="10.625" style="5" customWidth="1"/>
    <col min="12" max="12" width="9.5" style="5" customWidth="1"/>
    <col min="13" max="13" width="10.375" style="5" customWidth="1"/>
    <col min="14" max="14" width="11.25" style="5" customWidth="1"/>
    <col min="15" max="15" width="9.5" style="5" customWidth="1"/>
    <col min="16" max="16" width="11.75" style="5" customWidth="1"/>
    <col min="17" max="16384" width="9" style="5"/>
  </cols>
  <sheetData>
    <row r="1" spans="1:16" s="16" customFormat="1" ht="14.1" customHeight="1">
      <c r="B1" s="19"/>
      <c r="C1" s="19"/>
      <c r="D1" s="19"/>
      <c r="F1" s="11"/>
      <c r="G1" s="9"/>
      <c r="H1" s="11" t="s">
        <v>288</v>
      </c>
      <c r="I1" s="9" t="s">
        <v>439</v>
      </c>
      <c r="J1" s="19"/>
      <c r="P1" s="11"/>
    </row>
    <row r="2" spans="1:16" s="16" customFormat="1" ht="14.1" customHeight="1">
      <c r="B2" s="19"/>
      <c r="C2" s="19"/>
      <c r="D2" s="19"/>
      <c r="J2" s="19"/>
      <c r="P2" s="11"/>
    </row>
    <row r="3" spans="1:16" s="12" customFormat="1" ht="20.100000000000001" customHeight="1">
      <c r="A3" s="855" t="s">
        <v>119</v>
      </c>
      <c r="B3" s="855"/>
      <c r="C3" s="855"/>
      <c r="D3" s="855"/>
      <c r="E3" s="855"/>
      <c r="F3" s="855"/>
      <c r="G3" s="855"/>
      <c r="H3" s="855"/>
      <c r="I3" s="855" t="s">
        <v>524</v>
      </c>
      <c r="J3" s="855"/>
      <c r="K3" s="855"/>
      <c r="L3" s="855"/>
      <c r="M3" s="855"/>
      <c r="N3" s="855"/>
      <c r="O3" s="855"/>
      <c r="P3" s="855"/>
    </row>
    <row r="4" spans="1:16" s="14" customFormat="1" ht="24" customHeight="1">
      <c r="A4" s="856" t="s">
        <v>521</v>
      </c>
      <c r="B4" s="856"/>
      <c r="C4" s="856"/>
      <c r="D4" s="856"/>
      <c r="E4" s="856"/>
      <c r="F4" s="856"/>
      <c r="G4" s="856"/>
      <c r="H4" s="856"/>
      <c r="I4" s="856" t="s">
        <v>523</v>
      </c>
      <c r="J4" s="856"/>
      <c r="K4" s="856"/>
      <c r="L4" s="856"/>
      <c r="M4" s="856"/>
      <c r="N4" s="856"/>
      <c r="O4" s="856"/>
      <c r="P4" s="856"/>
    </row>
    <row r="5" spans="1:16" s="9" customFormat="1" ht="18" customHeight="1" thickBot="1">
      <c r="A5" s="9" t="s">
        <v>120</v>
      </c>
      <c r="H5" s="9" t="s">
        <v>520</v>
      </c>
      <c r="I5" s="9" t="s">
        <v>120</v>
      </c>
      <c r="P5" s="11" t="s">
        <v>121</v>
      </c>
    </row>
    <row r="6" spans="1:16" s="16" customFormat="1" ht="18" customHeight="1">
      <c r="A6" s="977" t="s">
        <v>60</v>
      </c>
      <c r="B6" s="1005"/>
      <c r="C6" s="1049" t="s">
        <v>517</v>
      </c>
      <c r="D6" s="1040" t="s">
        <v>122</v>
      </c>
      <c r="E6" s="1052"/>
      <c r="F6" s="1053"/>
      <c r="G6" s="1040" t="s">
        <v>518</v>
      </c>
      <c r="H6" s="1041"/>
      <c r="I6" s="977" t="s">
        <v>60</v>
      </c>
      <c r="J6" s="1005"/>
      <c r="K6" s="1038" t="s">
        <v>515</v>
      </c>
      <c r="L6" s="1038"/>
      <c r="M6" s="1038"/>
      <c r="N6" s="1038"/>
      <c r="O6" s="1039"/>
      <c r="P6" s="1040" t="s">
        <v>519</v>
      </c>
    </row>
    <row r="7" spans="1:16" s="16" customFormat="1" ht="18" customHeight="1">
      <c r="A7" s="1006"/>
      <c r="B7" s="1007"/>
      <c r="C7" s="1050"/>
      <c r="D7" s="1054"/>
      <c r="E7" s="1055"/>
      <c r="F7" s="1056"/>
      <c r="G7" s="1042" t="s">
        <v>516</v>
      </c>
      <c r="H7" s="316" t="s">
        <v>618</v>
      </c>
      <c r="I7" s="1006"/>
      <c r="J7" s="1007"/>
      <c r="K7" s="317" t="s">
        <v>618</v>
      </c>
      <c r="L7" s="1035" t="s">
        <v>123</v>
      </c>
      <c r="M7" s="1036"/>
      <c r="N7" s="1036"/>
      <c r="O7" s="1037"/>
      <c r="P7" s="1046"/>
    </row>
    <row r="8" spans="1:16" s="16" customFormat="1" ht="18" customHeight="1">
      <c r="A8" s="1006"/>
      <c r="B8" s="1007"/>
      <c r="C8" s="1050"/>
      <c r="D8" s="1047"/>
      <c r="E8" s="1034" t="s">
        <v>503</v>
      </c>
      <c r="F8" s="1034" t="s">
        <v>504</v>
      </c>
      <c r="G8" s="1042"/>
      <c r="H8" s="1044" t="s">
        <v>505</v>
      </c>
      <c r="I8" s="1006"/>
      <c r="J8" s="1007"/>
      <c r="K8" s="1034" t="s">
        <v>504</v>
      </c>
      <c r="L8" s="1032" t="s">
        <v>506</v>
      </c>
      <c r="M8" s="1032" t="s">
        <v>507</v>
      </c>
      <c r="N8" s="1032" t="s">
        <v>508</v>
      </c>
      <c r="O8" s="1032" t="s">
        <v>154</v>
      </c>
      <c r="P8" s="1046"/>
    </row>
    <row r="9" spans="1:16" s="16" customFormat="1" ht="18" customHeight="1">
      <c r="A9" s="1008"/>
      <c r="B9" s="1009"/>
      <c r="C9" s="1051"/>
      <c r="D9" s="1048"/>
      <c r="E9" s="1033"/>
      <c r="F9" s="1033"/>
      <c r="G9" s="1043"/>
      <c r="H9" s="1045"/>
      <c r="I9" s="1008"/>
      <c r="J9" s="1009"/>
      <c r="K9" s="1033"/>
      <c r="L9" s="1033"/>
      <c r="M9" s="1033"/>
      <c r="N9" s="1033"/>
      <c r="O9" s="1033"/>
      <c r="P9" s="1045"/>
    </row>
    <row r="10" spans="1:16" s="17" customFormat="1" ht="18.75" customHeight="1">
      <c r="A10" s="1028" t="s">
        <v>124</v>
      </c>
      <c r="B10" s="1029"/>
      <c r="C10" s="27">
        <v>471</v>
      </c>
      <c r="D10" s="27">
        <v>485</v>
      </c>
      <c r="E10" s="27">
        <v>146</v>
      </c>
      <c r="F10" s="27">
        <v>339</v>
      </c>
      <c r="G10" s="27">
        <v>362</v>
      </c>
      <c r="H10" s="27">
        <v>107</v>
      </c>
      <c r="I10" s="1028" t="s">
        <v>124</v>
      </c>
      <c r="J10" s="1029"/>
      <c r="K10" s="27">
        <v>255</v>
      </c>
      <c r="L10" s="27">
        <v>0</v>
      </c>
      <c r="M10" s="27">
        <v>0</v>
      </c>
      <c r="N10" s="27">
        <v>0</v>
      </c>
      <c r="O10" s="27">
        <v>0</v>
      </c>
      <c r="P10" s="27">
        <v>596</v>
      </c>
    </row>
    <row r="11" spans="1:16" s="17" customFormat="1" ht="18.75" customHeight="1">
      <c r="A11" s="1028" t="s">
        <v>9</v>
      </c>
      <c r="B11" s="1029"/>
      <c r="C11" s="27">
        <v>601</v>
      </c>
      <c r="D11" s="27">
        <v>592</v>
      </c>
      <c r="E11" s="27">
        <v>124</v>
      </c>
      <c r="F11" s="27">
        <v>468</v>
      </c>
      <c r="G11" s="27">
        <v>382</v>
      </c>
      <c r="H11" s="27">
        <v>70</v>
      </c>
      <c r="I11" s="1028" t="s">
        <v>9</v>
      </c>
      <c r="J11" s="1029"/>
      <c r="K11" s="27">
        <v>312</v>
      </c>
      <c r="L11" s="27">
        <v>0</v>
      </c>
      <c r="M11" s="27">
        <v>0</v>
      </c>
      <c r="N11" s="27">
        <v>0</v>
      </c>
      <c r="O11" s="27">
        <v>0</v>
      </c>
      <c r="P11" s="27">
        <v>811</v>
      </c>
    </row>
    <row r="12" spans="1:16" s="17" customFormat="1" ht="18.75" customHeight="1">
      <c r="A12" s="1028" t="s">
        <v>322</v>
      </c>
      <c r="B12" s="1029"/>
      <c r="C12" s="27">
        <v>811</v>
      </c>
      <c r="D12" s="27">
        <v>807</v>
      </c>
      <c r="E12" s="27">
        <v>193</v>
      </c>
      <c r="F12" s="27">
        <v>614</v>
      </c>
      <c r="G12" s="27">
        <v>552</v>
      </c>
      <c r="H12" s="27">
        <v>128</v>
      </c>
      <c r="I12" s="1028" t="s">
        <v>322</v>
      </c>
      <c r="J12" s="1029"/>
      <c r="K12" s="27">
        <v>424</v>
      </c>
      <c r="L12" s="27">
        <v>0</v>
      </c>
      <c r="M12" s="27">
        <v>0</v>
      </c>
      <c r="N12" s="27">
        <v>0</v>
      </c>
      <c r="O12" s="27">
        <v>0</v>
      </c>
      <c r="P12" s="27">
        <v>1066</v>
      </c>
    </row>
    <row r="13" spans="1:16" s="17" customFormat="1" ht="18.75" customHeight="1">
      <c r="A13" s="1028" t="s">
        <v>623</v>
      </c>
      <c r="B13" s="1029"/>
      <c r="C13" s="27">
        <v>1066</v>
      </c>
      <c r="D13" s="27">
        <v>869</v>
      </c>
      <c r="E13" s="27">
        <v>270</v>
      </c>
      <c r="F13" s="27">
        <v>599</v>
      </c>
      <c r="G13" s="27">
        <v>783</v>
      </c>
      <c r="H13" s="27">
        <v>253</v>
      </c>
      <c r="I13" s="1028" t="s">
        <v>623</v>
      </c>
      <c r="J13" s="1029"/>
      <c r="K13" s="27">
        <v>530</v>
      </c>
      <c r="L13" s="27">
        <v>3</v>
      </c>
      <c r="M13" s="27">
        <v>0</v>
      </c>
      <c r="N13" s="27">
        <v>0</v>
      </c>
      <c r="O13" s="27">
        <v>2</v>
      </c>
      <c r="P13" s="27">
        <v>1152</v>
      </c>
    </row>
    <row r="14" spans="1:16" s="17" customFormat="1" ht="18.75" customHeight="1">
      <c r="A14" s="1030" t="s">
        <v>778</v>
      </c>
      <c r="B14" s="1031"/>
      <c r="C14" s="46">
        <f t="shared" ref="C14:P14" si="0">SUM(C16:C38)</f>
        <v>1154</v>
      </c>
      <c r="D14" s="46">
        <f t="shared" si="0"/>
        <v>814</v>
      </c>
      <c r="E14" s="46">
        <f t="shared" si="0"/>
        <v>221</v>
      </c>
      <c r="F14" s="46">
        <f t="shared" si="0"/>
        <v>593</v>
      </c>
      <c r="G14" s="46">
        <f t="shared" si="0"/>
        <v>622</v>
      </c>
      <c r="H14" s="46">
        <f t="shared" si="0"/>
        <v>175</v>
      </c>
      <c r="I14" s="1030" t="s">
        <v>778</v>
      </c>
      <c r="J14" s="1031"/>
      <c r="K14" s="46">
        <f t="shared" si="0"/>
        <v>447</v>
      </c>
      <c r="L14" s="46">
        <f t="shared" si="0"/>
        <v>620</v>
      </c>
      <c r="M14" s="46">
        <f t="shared" si="0"/>
        <v>0</v>
      </c>
      <c r="N14" s="46">
        <f t="shared" si="0"/>
        <v>0</v>
      </c>
      <c r="O14" s="46">
        <f t="shared" si="0"/>
        <v>2</v>
      </c>
      <c r="P14" s="46">
        <f t="shared" si="0"/>
        <v>1346</v>
      </c>
    </row>
    <row r="15" spans="1:16" s="16" customFormat="1" ht="13.7" customHeight="1">
      <c r="B15" s="303"/>
      <c r="C15" s="27"/>
      <c r="D15" s="27"/>
      <c r="E15" s="27"/>
      <c r="F15" s="27"/>
      <c r="G15" s="27"/>
      <c r="H15" s="27"/>
      <c r="J15" s="303"/>
      <c r="K15" s="27"/>
      <c r="L15" s="27"/>
      <c r="M15" s="27"/>
      <c r="N15" s="27"/>
      <c r="O15" s="27"/>
      <c r="P15" s="27"/>
    </row>
    <row r="16" spans="1:16" s="422" customFormat="1" ht="17.25" customHeight="1">
      <c r="A16" s="393" t="s">
        <v>10</v>
      </c>
      <c r="B16" s="392" t="s">
        <v>362</v>
      </c>
      <c r="C16" s="531">
        <v>202</v>
      </c>
      <c r="D16" s="531">
        <f>SUM(E16:F16)</f>
        <v>143</v>
      </c>
      <c r="E16" s="531">
        <v>37</v>
      </c>
      <c r="F16" s="531">
        <v>106</v>
      </c>
      <c r="G16" s="531">
        <f t="shared" ref="G16:G38" si="1">SUM(H16,K16)</f>
        <v>93</v>
      </c>
      <c r="H16" s="531">
        <v>22</v>
      </c>
      <c r="I16" s="393" t="s">
        <v>10</v>
      </c>
      <c r="J16" s="392" t="s">
        <v>362</v>
      </c>
      <c r="K16" s="531">
        <v>71</v>
      </c>
      <c r="L16" s="532">
        <v>93</v>
      </c>
      <c r="M16" s="532">
        <v>0</v>
      </c>
      <c r="N16" s="532">
        <v>0</v>
      </c>
      <c r="O16" s="532">
        <v>0</v>
      </c>
      <c r="P16" s="531">
        <f>SUM(C16,D16-G16)</f>
        <v>252</v>
      </c>
    </row>
    <row r="17" spans="1:17" s="422" customFormat="1" ht="17.25" customHeight="1">
      <c r="A17" s="393" t="s">
        <v>12</v>
      </c>
      <c r="B17" s="392" t="s">
        <v>363</v>
      </c>
      <c r="C17" s="531">
        <v>218</v>
      </c>
      <c r="D17" s="531">
        <f>SUM(E17:F17)</f>
        <v>49</v>
      </c>
      <c r="E17" s="531">
        <v>23</v>
      </c>
      <c r="F17" s="531">
        <v>26</v>
      </c>
      <c r="G17" s="531">
        <f t="shared" si="1"/>
        <v>17</v>
      </c>
      <c r="H17" s="531">
        <v>5</v>
      </c>
      <c r="I17" s="393" t="s">
        <v>12</v>
      </c>
      <c r="J17" s="392" t="s">
        <v>363</v>
      </c>
      <c r="K17" s="531">
        <v>12</v>
      </c>
      <c r="L17" s="532">
        <v>17</v>
      </c>
      <c r="M17" s="532">
        <v>0</v>
      </c>
      <c r="N17" s="532">
        <v>0</v>
      </c>
      <c r="O17" s="532">
        <v>0</v>
      </c>
      <c r="P17" s="531">
        <f t="shared" ref="P17:P38" si="2">SUM(C17,D17-G17)</f>
        <v>250</v>
      </c>
    </row>
    <row r="18" spans="1:17" s="422" customFormat="1" ht="17.25" customHeight="1">
      <c r="A18" s="393" t="s">
        <v>14</v>
      </c>
      <c r="B18" s="392" t="s">
        <v>364</v>
      </c>
      <c r="C18" s="531">
        <v>106</v>
      </c>
      <c r="D18" s="531">
        <f>SUM(E18:F18)</f>
        <v>65</v>
      </c>
      <c r="E18" s="531">
        <v>12</v>
      </c>
      <c r="F18" s="531">
        <v>53</v>
      </c>
      <c r="G18" s="531">
        <f t="shared" si="1"/>
        <v>41</v>
      </c>
      <c r="H18" s="531">
        <v>7</v>
      </c>
      <c r="I18" s="393" t="s">
        <v>14</v>
      </c>
      <c r="J18" s="392" t="s">
        <v>364</v>
      </c>
      <c r="K18" s="531">
        <v>34</v>
      </c>
      <c r="L18" s="531">
        <v>41</v>
      </c>
      <c r="M18" s="531">
        <v>0</v>
      </c>
      <c r="N18" s="531">
        <v>0</v>
      </c>
      <c r="O18" s="531">
        <v>0</v>
      </c>
      <c r="P18" s="531">
        <f t="shared" si="2"/>
        <v>130</v>
      </c>
    </row>
    <row r="19" spans="1:17" s="422" customFormat="1" ht="17.25" customHeight="1">
      <c r="A19" s="393" t="s">
        <v>16</v>
      </c>
      <c r="B19" s="392" t="s">
        <v>365</v>
      </c>
      <c r="C19" s="531">
        <v>54</v>
      </c>
      <c r="D19" s="531">
        <f t="shared" ref="D19:D38" si="3">SUM(E19:F19)</f>
        <v>14</v>
      </c>
      <c r="E19" s="531">
        <v>3</v>
      </c>
      <c r="F19" s="531">
        <v>11</v>
      </c>
      <c r="G19" s="531">
        <f t="shared" si="1"/>
        <v>30</v>
      </c>
      <c r="H19" s="531">
        <v>9</v>
      </c>
      <c r="I19" s="393" t="s">
        <v>16</v>
      </c>
      <c r="J19" s="392" t="s">
        <v>365</v>
      </c>
      <c r="K19" s="531">
        <v>21</v>
      </c>
      <c r="L19" s="531">
        <v>30</v>
      </c>
      <c r="M19" s="531">
        <v>0</v>
      </c>
      <c r="N19" s="531">
        <v>0</v>
      </c>
      <c r="O19" s="531">
        <v>0</v>
      </c>
      <c r="P19" s="531">
        <f t="shared" si="2"/>
        <v>38</v>
      </c>
    </row>
    <row r="20" spans="1:17" s="422" customFormat="1" ht="17.25" customHeight="1">
      <c r="A20" s="393" t="s">
        <v>18</v>
      </c>
      <c r="B20" s="392" t="s">
        <v>366</v>
      </c>
      <c r="C20" s="531">
        <v>85</v>
      </c>
      <c r="D20" s="531">
        <f t="shared" si="3"/>
        <v>63</v>
      </c>
      <c r="E20" s="531">
        <v>12</v>
      </c>
      <c r="F20" s="531">
        <v>51</v>
      </c>
      <c r="G20" s="531">
        <f t="shared" si="1"/>
        <v>48</v>
      </c>
      <c r="H20" s="531">
        <v>7</v>
      </c>
      <c r="I20" s="393" t="s">
        <v>18</v>
      </c>
      <c r="J20" s="392" t="s">
        <v>366</v>
      </c>
      <c r="K20" s="531">
        <v>41</v>
      </c>
      <c r="L20" s="531">
        <v>48</v>
      </c>
      <c r="M20" s="531">
        <v>0</v>
      </c>
      <c r="N20" s="531">
        <v>0</v>
      </c>
      <c r="O20" s="531">
        <v>0</v>
      </c>
      <c r="P20" s="531">
        <f t="shared" si="2"/>
        <v>100</v>
      </c>
    </row>
    <row r="21" spans="1:17" s="422" customFormat="1" ht="17.25" customHeight="1">
      <c r="A21" s="391" t="s">
        <v>20</v>
      </c>
      <c r="B21" s="390" t="s">
        <v>367</v>
      </c>
      <c r="C21" s="531">
        <v>82</v>
      </c>
      <c r="D21" s="531">
        <f t="shared" si="3"/>
        <v>69</v>
      </c>
      <c r="E21" s="531">
        <v>37</v>
      </c>
      <c r="F21" s="531">
        <v>32</v>
      </c>
      <c r="G21" s="531">
        <f t="shared" si="1"/>
        <v>73</v>
      </c>
      <c r="H21" s="531">
        <v>46</v>
      </c>
      <c r="I21" s="393" t="s">
        <v>20</v>
      </c>
      <c r="J21" s="392" t="s">
        <v>367</v>
      </c>
      <c r="K21" s="531">
        <v>27</v>
      </c>
      <c r="L21" s="531">
        <v>73</v>
      </c>
      <c r="M21" s="531">
        <v>0</v>
      </c>
      <c r="N21" s="531">
        <v>0</v>
      </c>
      <c r="O21" s="531">
        <v>0</v>
      </c>
      <c r="P21" s="531">
        <f t="shared" si="2"/>
        <v>78</v>
      </c>
      <c r="Q21" s="364"/>
    </row>
    <row r="22" spans="1:17" s="422" customFormat="1" ht="17.25" customHeight="1">
      <c r="A22" s="391" t="s">
        <v>22</v>
      </c>
      <c r="B22" s="390" t="s">
        <v>368</v>
      </c>
      <c r="C22" s="531">
        <v>58</v>
      </c>
      <c r="D22" s="531">
        <f t="shared" si="3"/>
        <v>4</v>
      </c>
      <c r="E22" s="531">
        <v>1</v>
      </c>
      <c r="F22" s="531">
        <v>3</v>
      </c>
      <c r="G22" s="531">
        <f t="shared" si="1"/>
        <v>14</v>
      </c>
      <c r="H22" s="531">
        <v>6</v>
      </c>
      <c r="I22" s="393" t="s">
        <v>22</v>
      </c>
      <c r="J22" s="392" t="s">
        <v>368</v>
      </c>
      <c r="K22" s="531">
        <v>8</v>
      </c>
      <c r="L22" s="531">
        <v>14</v>
      </c>
      <c r="M22" s="531">
        <v>0</v>
      </c>
      <c r="N22" s="531">
        <v>0</v>
      </c>
      <c r="O22" s="531">
        <v>0</v>
      </c>
      <c r="P22" s="531">
        <f t="shared" si="2"/>
        <v>48</v>
      </c>
      <c r="Q22" s="364"/>
    </row>
    <row r="23" spans="1:17" s="422" customFormat="1" ht="17.25" customHeight="1">
      <c r="A23" s="391" t="s">
        <v>24</v>
      </c>
      <c r="B23" s="390" t="s">
        <v>369</v>
      </c>
      <c r="C23" s="531">
        <v>13</v>
      </c>
      <c r="D23" s="531">
        <f t="shared" si="3"/>
        <v>5</v>
      </c>
      <c r="E23" s="531">
        <v>0</v>
      </c>
      <c r="F23" s="531">
        <v>5</v>
      </c>
      <c r="G23" s="531">
        <f t="shared" si="1"/>
        <v>2</v>
      </c>
      <c r="H23" s="531">
        <v>0</v>
      </c>
      <c r="I23" s="393" t="s">
        <v>24</v>
      </c>
      <c r="J23" s="392" t="s">
        <v>369</v>
      </c>
      <c r="K23" s="531">
        <v>2</v>
      </c>
      <c r="L23" s="531">
        <v>2</v>
      </c>
      <c r="M23" s="531">
        <v>0</v>
      </c>
      <c r="N23" s="531">
        <v>0</v>
      </c>
      <c r="O23" s="531">
        <v>0</v>
      </c>
      <c r="P23" s="531">
        <f t="shared" si="2"/>
        <v>16</v>
      </c>
      <c r="Q23" s="364"/>
    </row>
    <row r="24" spans="1:17" s="16" customFormat="1" ht="13.5" customHeight="1">
      <c r="A24" s="348" t="s">
        <v>26</v>
      </c>
      <c r="B24" s="349" t="s">
        <v>761</v>
      </c>
      <c r="C24" s="828">
        <v>17</v>
      </c>
      <c r="D24" s="828">
        <v>10</v>
      </c>
      <c r="E24" s="828">
        <v>0</v>
      </c>
      <c r="F24" s="828">
        <v>10</v>
      </c>
      <c r="G24" s="828">
        <v>7</v>
      </c>
      <c r="H24" s="828">
        <v>0</v>
      </c>
      <c r="I24" s="413" t="s">
        <v>26</v>
      </c>
      <c r="J24" s="414" t="s">
        <v>761</v>
      </c>
      <c r="K24" s="828">
        <v>7</v>
      </c>
      <c r="L24" s="828">
        <v>7</v>
      </c>
      <c r="M24" s="828">
        <v>0</v>
      </c>
      <c r="N24" s="828">
        <v>0</v>
      </c>
      <c r="O24" s="828">
        <v>0</v>
      </c>
      <c r="P24" s="828">
        <v>20</v>
      </c>
    </row>
    <row r="25" spans="1:17" s="422" customFormat="1" ht="17.25" customHeight="1">
      <c r="A25" s="391" t="s">
        <v>28</v>
      </c>
      <c r="B25" s="390" t="s">
        <v>371</v>
      </c>
      <c r="C25" s="531">
        <v>149</v>
      </c>
      <c r="D25" s="531">
        <f t="shared" si="3"/>
        <v>158</v>
      </c>
      <c r="E25" s="531">
        <v>37</v>
      </c>
      <c r="F25" s="531">
        <v>121</v>
      </c>
      <c r="G25" s="531">
        <f t="shared" si="1"/>
        <v>78</v>
      </c>
      <c r="H25" s="531">
        <v>16</v>
      </c>
      <c r="I25" s="393" t="s">
        <v>28</v>
      </c>
      <c r="J25" s="392" t="s">
        <v>371</v>
      </c>
      <c r="K25" s="531">
        <v>62</v>
      </c>
      <c r="L25" s="531">
        <v>78</v>
      </c>
      <c r="M25" s="531">
        <v>0</v>
      </c>
      <c r="N25" s="531">
        <v>0</v>
      </c>
      <c r="O25" s="531">
        <v>0</v>
      </c>
      <c r="P25" s="531">
        <f t="shared" si="2"/>
        <v>229</v>
      </c>
      <c r="Q25" s="364"/>
    </row>
    <row r="26" spans="1:17" s="422" customFormat="1" ht="17.25" customHeight="1">
      <c r="A26" s="391" t="s">
        <v>30</v>
      </c>
      <c r="B26" s="390" t="s">
        <v>372</v>
      </c>
      <c r="C26" s="531">
        <v>10</v>
      </c>
      <c r="D26" s="531">
        <f t="shared" si="3"/>
        <v>20</v>
      </c>
      <c r="E26" s="531">
        <v>0</v>
      </c>
      <c r="F26" s="531">
        <v>20</v>
      </c>
      <c r="G26" s="531">
        <f t="shared" si="1"/>
        <v>15</v>
      </c>
      <c r="H26" s="531">
        <v>0</v>
      </c>
      <c r="I26" s="393" t="s">
        <v>30</v>
      </c>
      <c r="J26" s="392" t="s">
        <v>372</v>
      </c>
      <c r="K26" s="531">
        <v>15</v>
      </c>
      <c r="L26" s="531">
        <v>15</v>
      </c>
      <c r="M26" s="531">
        <v>0</v>
      </c>
      <c r="N26" s="531">
        <v>0</v>
      </c>
      <c r="O26" s="531">
        <v>0</v>
      </c>
      <c r="P26" s="531">
        <f t="shared" si="2"/>
        <v>15</v>
      </c>
      <c r="Q26" s="364"/>
    </row>
    <row r="27" spans="1:17" s="422" customFormat="1" ht="17.25" customHeight="1">
      <c r="A27" s="391" t="s">
        <v>32</v>
      </c>
      <c r="B27" s="390" t="s">
        <v>373</v>
      </c>
      <c r="C27" s="531">
        <v>0</v>
      </c>
      <c r="D27" s="531">
        <f t="shared" si="3"/>
        <v>19</v>
      </c>
      <c r="E27" s="531">
        <v>5</v>
      </c>
      <c r="F27" s="531">
        <v>14</v>
      </c>
      <c r="G27" s="531">
        <f t="shared" si="1"/>
        <v>19</v>
      </c>
      <c r="H27" s="531">
        <v>5</v>
      </c>
      <c r="I27" s="393" t="s">
        <v>32</v>
      </c>
      <c r="J27" s="392" t="s">
        <v>373</v>
      </c>
      <c r="K27" s="531">
        <v>14</v>
      </c>
      <c r="L27" s="531">
        <v>19</v>
      </c>
      <c r="M27" s="531">
        <v>0</v>
      </c>
      <c r="N27" s="531">
        <v>0</v>
      </c>
      <c r="O27" s="531">
        <v>0</v>
      </c>
      <c r="P27" s="531">
        <f t="shared" si="2"/>
        <v>0</v>
      </c>
      <c r="Q27" s="364"/>
    </row>
    <row r="28" spans="1:17" s="422" customFormat="1" ht="17.25" customHeight="1">
      <c r="A28" s="391" t="s">
        <v>34</v>
      </c>
      <c r="B28" s="390" t="s">
        <v>374</v>
      </c>
      <c r="C28" s="531">
        <v>5</v>
      </c>
      <c r="D28" s="531">
        <f t="shared" si="3"/>
        <v>0</v>
      </c>
      <c r="E28" s="531">
        <v>0</v>
      </c>
      <c r="F28" s="531">
        <v>0</v>
      </c>
      <c r="G28" s="531">
        <f t="shared" si="1"/>
        <v>4</v>
      </c>
      <c r="H28" s="531">
        <v>0</v>
      </c>
      <c r="I28" s="393" t="s">
        <v>34</v>
      </c>
      <c r="J28" s="392" t="s">
        <v>374</v>
      </c>
      <c r="K28" s="531">
        <v>4</v>
      </c>
      <c r="L28" s="531">
        <v>4</v>
      </c>
      <c r="M28" s="531">
        <v>0</v>
      </c>
      <c r="N28" s="531">
        <v>0</v>
      </c>
      <c r="O28" s="531">
        <v>0</v>
      </c>
      <c r="P28" s="531">
        <f t="shared" si="2"/>
        <v>1</v>
      </c>
      <c r="Q28" s="364"/>
    </row>
    <row r="29" spans="1:17" s="422" customFormat="1" ht="17.25" customHeight="1">
      <c r="A29" s="391" t="s">
        <v>36</v>
      </c>
      <c r="B29" s="390" t="s">
        <v>375</v>
      </c>
      <c r="C29" s="531">
        <v>7</v>
      </c>
      <c r="D29" s="531">
        <f t="shared" si="3"/>
        <v>0</v>
      </c>
      <c r="E29" s="531">
        <v>0</v>
      </c>
      <c r="F29" s="531">
        <v>0</v>
      </c>
      <c r="G29" s="531">
        <f t="shared" si="1"/>
        <v>0</v>
      </c>
      <c r="H29" s="531">
        <v>0</v>
      </c>
      <c r="I29" s="393" t="s">
        <v>36</v>
      </c>
      <c r="J29" s="392" t="s">
        <v>375</v>
      </c>
      <c r="K29" s="531">
        <v>0</v>
      </c>
      <c r="L29" s="531">
        <v>0</v>
      </c>
      <c r="M29" s="531">
        <v>0</v>
      </c>
      <c r="N29" s="531">
        <v>0</v>
      </c>
      <c r="O29" s="531">
        <v>0</v>
      </c>
      <c r="P29" s="531">
        <f t="shared" si="2"/>
        <v>7</v>
      </c>
      <c r="Q29" s="364"/>
    </row>
    <row r="30" spans="1:17" s="422" customFormat="1" ht="17.25" customHeight="1">
      <c r="A30" s="391" t="s">
        <v>38</v>
      </c>
      <c r="B30" s="390" t="s">
        <v>376</v>
      </c>
      <c r="C30" s="531">
        <v>18</v>
      </c>
      <c r="D30" s="531">
        <f t="shared" si="3"/>
        <v>20</v>
      </c>
      <c r="E30" s="531">
        <v>14</v>
      </c>
      <c r="F30" s="531">
        <v>6</v>
      </c>
      <c r="G30" s="531">
        <f t="shared" si="1"/>
        <v>20</v>
      </c>
      <c r="H30" s="531">
        <v>12</v>
      </c>
      <c r="I30" s="393" t="s">
        <v>38</v>
      </c>
      <c r="J30" s="392" t="s">
        <v>376</v>
      </c>
      <c r="K30" s="531">
        <v>8</v>
      </c>
      <c r="L30" s="531">
        <v>20</v>
      </c>
      <c r="M30" s="531">
        <v>0</v>
      </c>
      <c r="N30" s="531">
        <v>0</v>
      </c>
      <c r="O30" s="531">
        <v>0</v>
      </c>
      <c r="P30" s="531">
        <f t="shared" si="2"/>
        <v>18</v>
      </c>
      <c r="Q30" s="364"/>
    </row>
    <row r="31" spans="1:17" s="422" customFormat="1" ht="17.25" customHeight="1">
      <c r="A31" s="391" t="s">
        <v>40</v>
      </c>
      <c r="B31" s="390" t="s">
        <v>377</v>
      </c>
      <c r="C31" s="531">
        <v>9</v>
      </c>
      <c r="D31" s="531">
        <f t="shared" si="3"/>
        <v>12</v>
      </c>
      <c r="E31" s="531">
        <v>0</v>
      </c>
      <c r="F31" s="531">
        <v>12</v>
      </c>
      <c r="G31" s="531">
        <f t="shared" si="1"/>
        <v>11</v>
      </c>
      <c r="H31" s="531">
        <v>0</v>
      </c>
      <c r="I31" s="393" t="s">
        <v>40</v>
      </c>
      <c r="J31" s="392" t="s">
        <v>377</v>
      </c>
      <c r="K31" s="531">
        <v>11</v>
      </c>
      <c r="L31" s="531">
        <v>11</v>
      </c>
      <c r="M31" s="531">
        <v>0</v>
      </c>
      <c r="N31" s="531">
        <v>0</v>
      </c>
      <c r="O31" s="531">
        <v>0</v>
      </c>
      <c r="P31" s="531">
        <f t="shared" si="2"/>
        <v>10</v>
      </c>
      <c r="Q31" s="364"/>
    </row>
    <row r="32" spans="1:17" s="422" customFormat="1" ht="17.25" customHeight="1">
      <c r="A32" s="391" t="s">
        <v>42</v>
      </c>
      <c r="B32" s="390" t="s">
        <v>378</v>
      </c>
      <c r="C32" s="531">
        <v>14</v>
      </c>
      <c r="D32" s="531">
        <f t="shared" si="3"/>
        <v>92</v>
      </c>
      <c r="E32" s="531">
        <v>11</v>
      </c>
      <c r="F32" s="531">
        <v>81</v>
      </c>
      <c r="G32" s="531">
        <f>SUM(H32,K32)</f>
        <v>67</v>
      </c>
      <c r="H32" s="531">
        <v>8</v>
      </c>
      <c r="I32" s="393" t="s">
        <v>42</v>
      </c>
      <c r="J32" s="392" t="s">
        <v>378</v>
      </c>
      <c r="K32" s="531">
        <v>59</v>
      </c>
      <c r="L32" s="531">
        <v>67</v>
      </c>
      <c r="M32" s="531">
        <v>0</v>
      </c>
      <c r="N32" s="531">
        <v>0</v>
      </c>
      <c r="O32" s="531">
        <v>0</v>
      </c>
      <c r="P32" s="531">
        <f t="shared" si="2"/>
        <v>39</v>
      </c>
      <c r="Q32" s="364"/>
    </row>
    <row r="33" spans="1:17" s="422" customFormat="1" ht="17.25" customHeight="1">
      <c r="A33" s="391" t="s">
        <v>44</v>
      </c>
      <c r="B33" s="390" t="s">
        <v>379</v>
      </c>
      <c r="C33" s="531">
        <v>30</v>
      </c>
      <c r="D33" s="531">
        <f t="shared" si="3"/>
        <v>40</v>
      </c>
      <c r="E33" s="531">
        <v>10</v>
      </c>
      <c r="F33" s="531">
        <v>30</v>
      </c>
      <c r="G33" s="531">
        <f>SUM(H33,K33)</f>
        <v>42</v>
      </c>
      <c r="H33" s="531">
        <v>7</v>
      </c>
      <c r="I33" s="393" t="s">
        <v>44</v>
      </c>
      <c r="J33" s="392" t="s">
        <v>379</v>
      </c>
      <c r="K33" s="531">
        <v>35</v>
      </c>
      <c r="L33" s="531">
        <v>42</v>
      </c>
      <c r="M33" s="531">
        <v>0</v>
      </c>
      <c r="N33" s="531">
        <v>0</v>
      </c>
      <c r="O33" s="531">
        <v>0</v>
      </c>
      <c r="P33" s="531">
        <f t="shared" si="2"/>
        <v>28</v>
      </c>
      <c r="Q33" s="364"/>
    </row>
    <row r="34" spans="1:17" s="422" customFormat="1" ht="17.25" customHeight="1">
      <c r="A34" s="391" t="s">
        <v>46</v>
      </c>
      <c r="B34" s="389" t="s">
        <v>380</v>
      </c>
      <c r="C34" s="531">
        <v>23</v>
      </c>
      <c r="D34" s="531">
        <f t="shared" si="3"/>
        <v>8</v>
      </c>
      <c r="E34" s="531">
        <v>1</v>
      </c>
      <c r="F34" s="531">
        <v>7</v>
      </c>
      <c r="G34" s="531">
        <f>SUM(H34,K34)</f>
        <v>15</v>
      </c>
      <c r="H34" s="828">
        <v>7</v>
      </c>
      <c r="I34" s="393" t="s">
        <v>46</v>
      </c>
      <c r="J34" s="388" t="s">
        <v>380</v>
      </c>
      <c r="K34" s="828">
        <v>8</v>
      </c>
      <c r="L34" s="828">
        <v>15</v>
      </c>
      <c r="M34" s="531">
        <v>0</v>
      </c>
      <c r="N34" s="531">
        <v>0</v>
      </c>
      <c r="O34" s="531">
        <v>0</v>
      </c>
      <c r="P34" s="531">
        <f t="shared" si="2"/>
        <v>16</v>
      </c>
      <c r="Q34" s="364"/>
    </row>
    <row r="35" spans="1:17" s="422" customFormat="1" ht="17.25" customHeight="1">
      <c r="A35" s="393" t="s">
        <v>48</v>
      </c>
      <c r="B35" s="392" t="s">
        <v>381</v>
      </c>
      <c r="C35" s="531">
        <v>17</v>
      </c>
      <c r="D35" s="531">
        <f t="shared" si="3"/>
        <v>6</v>
      </c>
      <c r="E35" s="531">
        <v>3</v>
      </c>
      <c r="F35" s="531">
        <v>3</v>
      </c>
      <c r="G35" s="531">
        <f t="shared" si="1"/>
        <v>4</v>
      </c>
      <c r="H35" s="531">
        <v>2</v>
      </c>
      <c r="I35" s="393" t="s">
        <v>48</v>
      </c>
      <c r="J35" s="392" t="s">
        <v>381</v>
      </c>
      <c r="K35" s="531">
        <v>2</v>
      </c>
      <c r="L35" s="531">
        <v>2</v>
      </c>
      <c r="M35" s="531">
        <v>0</v>
      </c>
      <c r="N35" s="531">
        <v>0</v>
      </c>
      <c r="O35" s="531">
        <v>2</v>
      </c>
      <c r="P35" s="531">
        <f t="shared" si="2"/>
        <v>19</v>
      </c>
    </row>
    <row r="36" spans="1:17" s="422" customFormat="1" ht="17.25" customHeight="1">
      <c r="A36" s="393" t="s">
        <v>50</v>
      </c>
      <c r="B36" s="392" t="s">
        <v>382</v>
      </c>
      <c r="C36" s="531">
        <v>28</v>
      </c>
      <c r="D36" s="531">
        <f t="shared" si="3"/>
        <v>6</v>
      </c>
      <c r="E36" s="531">
        <v>6</v>
      </c>
      <c r="F36" s="531">
        <v>0</v>
      </c>
      <c r="G36" s="531">
        <f t="shared" si="1"/>
        <v>12</v>
      </c>
      <c r="H36" s="531">
        <v>8</v>
      </c>
      <c r="I36" s="393" t="s">
        <v>50</v>
      </c>
      <c r="J36" s="392" t="s">
        <v>382</v>
      </c>
      <c r="K36" s="531">
        <v>4</v>
      </c>
      <c r="L36" s="531">
        <v>12</v>
      </c>
      <c r="M36" s="531">
        <v>0</v>
      </c>
      <c r="N36" s="531">
        <v>0</v>
      </c>
      <c r="O36" s="531">
        <v>0</v>
      </c>
      <c r="P36" s="531">
        <f t="shared" si="2"/>
        <v>22</v>
      </c>
    </row>
    <row r="37" spans="1:17" s="422" customFormat="1" ht="17.25" customHeight="1">
      <c r="A37" s="393" t="s">
        <v>52</v>
      </c>
      <c r="B37" s="392" t="s">
        <v>383</v>
      </c>
      <c r="C37" s="531">
        <v>8</v>
      </c>
      <c r="D37" s="531">
        <f t="shared" si="3"/>
        <v>10</v>
      </c>
      <c r="E37" s="531">
        <v>8</v>
      </c>
      <c r="F37" s="531">
        <v>2</v>
      </c>
      <c r="G37" s="531">
        <f t="shared" si="1"/>
        <v>10</v>
      </c>
      <c r="H37" s="531">
        <v>8</v>
      </c>
      <c r="I37" s="393" t="s">
        <v>52</v>
      </c>
      <c r="J37" s="392" t="s">
        <v>383</v>
      </c>
      <c r="K37" s="531">
        <v>2</v>
      </c>
      <c r="L37" s="531">
        <v>10</v>
      </c>
      <c r="M37" s="531">
        <v>0</v>
      </c>
      <c r="N37" s="531">
        <v>0</v>
      </c>
      <c r="O37" s="531">
        <v>0</v>
      </c>
      <c r="P37" s="531">
        <f t="shared" si="2"/>
        <v>8</v>
      </c>
    </row>
    <row r="38" spans="1:17" s="422" customFormat="1" ht="17.25" customHeight="1" thickBot="1">
      <c r="A38" s="387" t="s">
        <v>54</v>
      </c>
      <c r="B38" s="386" t="s">
        <v>384</v>
      </c>
      <c r="C38" s="520">
        <v>1</v>
      </c>
      <c r="D38" s="520">
        <f t="shared" si="3"/>
        <v>1</v>
      </c>
      <c r="E38" s="520">
        <v>1</v>
      </c>
      <c r="F38" s="520">
        <v>0</v>
      </c>
      <c r="G38" s="520">
        <f t="shared" si="1"/>
        <v>0</v>
      </c>
      <c r="H38" s="520">
        <v>0</v>
      </c>
      <c r="I38" s="387" t="s">
        <v>54</v>
      </c>
      <c r="J38" s="386" t="s">
        <v>384</v>
      </c>
      <c r="K38" s="520">
        <v>0</v>
      </c>
      <c r="L38" s="520">
        <v>0</v>
      </c>
      <c r="M38" s="520">
        <v>0</v>
      </c>
      <c r="N38" s="520">
        <v>0</v>
      </c>
      <c r="O38" s="520">
        <v>0</v>
      </c>
      <c r="P38" s="520">
        <f t="shared" si="2"/>
        <v>2</v>
      </c>
    </row>
    <row r="39" spans="1:17" s="18" customFormat="1" ht="11.1" customHeight="1">
      <c r="A39" s="372" t="s">
        <v>744</v>
      </c>
      <c r="B39" s="372"/>
      <c r="C39" s="372"/>
      <c r="D39" s="447"/>
      <c r="E39" s="447"/>
      <c r="F39" s="447"/>
      <c r="G39" s="447"/>
      <c r="H39" s="533" t="s">
        <v>738</v>
      </c>
      <c r="I39" s="372" t="s">
        <v>744</v>
      </c>
      <c r="J39" s="372"/>
      <c r="K39" s="447"/>
      <c r="L39" s="447"/>
      <c r="M39" s="447"/>
      <c r="N39" s="447"/>
      <c r="O39" s="447"/>
      <c r="P39" s="373" t="s">
        <v>738</v>
      </c>
    </row>
    <row r="40" spans="1:17" s="18" customFormat="1" ht="11.1" customHeight="1">
      <c r="A40" s="372" t="s">
        <v>303</v>
      </c>
      <c r="B40" s="372"/>
      <c r="C40" s="372"/>
      <c r="D40" s="447"/>
      <c r="E40" s="447"/>
      <c r="F40" s="447"/>
      <c r="G40" s="447"/>
      <c r="H40" s="447"/>
      <c r="I40" s="372" t="s">
        <v>303</v>
      </c>
      <c r="J40" s="372"/>
      <c r="K40" s="447"/>
      <c r="L40" s="447"/>
      <c r="M40" s="447"/>
      <c r="N40" s="447"/>
      <c r="O40" s="447"/>
      <c r="P40" s="373"/>
    </row>
    <row r="41" spans="1:17" s="16" customFormat="1" ht="11.25">
      <c r="B41" s="19"/>
      <c r="C41" s="19"/>
      <c r="D41" s="19"/>
      <c r="J41" s="19"/>
    </row>
    <row r="42" spans="1:17" s="16" customFormat="1" ht="11.25">
      <c r="B42" s="19"/>
      <c r="C42" s="19"/>
      <c r="D42" s="19"/>
      <c r="J42" s="19"/>
    </row>
    <row r="43" spans="1:17" s="16" customFormat="1" ht="11.25">
      <c r="B43" s="19"/>
      <c r="C43" s="19"/>
      <c r="D43" s="19"/>
      <c r="J43" s="19"/>
    </row>
    <row r="44" spans="1:17" s="16" customFormat="1" ht="11.25">
      <c r="B44" s="19"/>
      <c r="C44" s="19"/>
      <c r="D44" s="19"/>
      <c r="J44" s="19"/>
    </row>
    <row r="45" spans="1:17" s="16" customFormat="1" ht="11.25">
      <c r="B45" s="19"/>
      <c r="C45" s="19"/>
      <c r="D45" s="19"/>
      <c r="J45" s="19"/>
    </row>
    <row r="46" spans="1:17" s="16" customFormat="1" ht="11.25">
      <c r="B46" s="19"/>
      <c r="C46" s="19"/>
      <c r="D46" s="19"/>
      <c r="J46" s="19"/>
    </row>
    <row r="47" spans="1:17" s="16" customFormat="1" ht="11.25">
      <c r="B47" s="19"/>
      <c r="C47" s="19"/>
      <c r="D47" s="19"/>
      <c r="J47" s="19"/>
    </row>
    <row r="48" spans="1:17" s="16" customFormat="1" ht="11.25">
      <c r="B48" s="19"/>
      <c r="C48" s="19"/>
      <c r="D48" s="19"/>
      <c r="J48" s="19"/>
    </row>
    <row r="49" spans="2:10" s="16" customFormat="1" ht="11.25">
      <c r="B49" s="19"/>
      <c r="C49" s="19"/>
      <c r="D49" s="19"/>
      <c r="J49" s="19"/>
    </row>
    <row r="50" spans="2:10" s="16" customFormat="1" ht="11.25">
      <c r="B50" s="19"/>
      <c r="C50" s="19"/>
      <c r="D50" s="19"/>
      <c r="J50" s="19"/>
    </row>
    <row r="51" spans="2:10" s="16" customFormat="1" ht="11.25">
      <c r="B51" s="19"/>
      <c r="C51" s="19"/>
      <c r="D51" s="19"/>
      <c r="J51" s="19"/>
    </row>
    <row r="52" spans="2:10" s="16" customFormat="1" ht="11.25">
      <c r="B52" s="19"/>
      <c r="C52" s="19"/>
      <c r="D52" s="19"/>
      <c r="J52" s="19"/>
    </row>
    <row r="53" spans="2:10" s="16" customFormat="1" ht="11.25">
      <c r="B53" s="19"/>
      <c r="C53" s="19"/>
      <c r="D53" s="19"/>
      <c r="J53" s="19"/>
    </row>
    <row r="54" spans="2:10" s="16" customFormat="1" ht="11.25">
      <c r="B54" s="19"/>
      <c r="C54" s="19"/>
      <c r="D54" s="19"/>
      <c r="J54" s="19"/>
    </row>
    <row r="55" spans="2:10" s="16" customFormat="1" ht="11.25">
      <c r="B55" s="19"/>
      <c r="C55" s="19"/>
      <c r="D55" s="19"/>
      <c r="J55" s="19"/>
    </row>
    <row r="56" spans="2:10" s="16" customFormat="1" ht="11.25">
      <c r="B56" s="19"/>
      <c r="C56" s="19"/>
      <c r="D56" s="19"/>
      <c r="J56" s="19"/>
    </row>
    <row r="57" spans="2:10" s="16" customFormat="1" ht="11.25">
      <c r="B57" s="19"/>
      <c r="C57" s="19"/>
      <c r="D57" s="19"/>
      <c r="J57" s="19"/>
    </row>
    <row r="58" spans="2:10" s="16" customFormat="1" ht="11.25">
      <c r="B58" s="19"/>
      <c r="C58" s="19"/>
      <c r="D58" s="19"/>
      <c r="J58" s="19"/>
    </row>
    <row r="59" spans="2:10" s="16" customFormat="1" ht="11.25">
      <c r="B59" s="19"/>
      <c r="C59" s="19"/>
      <c r="D59" s="19"/>
      <c r="J59" s="19"/>
    </row>
    <row r="60" spans="2:10" s="16" customFormat="1" ht="11.25">
      <c r="B60" s="19"/>
      <c r="C60" s="19"/>
      <c r="D60" s="19"/>
      <c r="J60" s="19"/>
    </row>
    <row r="61" spans="2:10" s="16" customFormat="1" ht="11.25">
      <c r="B61" s="19"/>
      <c r="C61" s="19"/>
      <c r="D61" s="19"/>
      <c r="J61" s="19"/>
    </row>
    <row r="62" spans="2:10" s="16" customFormat="1" ht="11.25">
      <c r="B62" s="19"/>
      <c r="C62" s="19"/>
      <c r="D62" s="19"/>
      <c r="J62" s="19"/>
    </row>
    <row r="63" spans="2:10" s="16" customFormat="1" ht="11.25">
      <c r="B63" s="19"/>
      <c r="C63" s="19"/>
      <c r="D63" s="19"/>
      <c r="J63" s="19"/>
    </row>
    <row r="64" spans="2:10" s="16" customFormat="1" ht="11.25">
      <c r="B64" s="19"/>
      <c r="C64" s="19"/>
      <c r="D64" s="19"/>
      <c r="J64" s="19"/>
    </row>
    <row r="65" spans="2:10" s="16" customFormat="1" ht="11.25">
      <c r="B65" s="19"/>
      <c r="C65" s="19"/>
      <c r="D65" s="19"/>
      <c r="J65" s="19"/>
    </row>
    <row r="66" spans="2:10" s="16" customFormat="1" ht="11.25">
      <c r="B66" s="19"/>
      <c r="C66" s="19"/>
      <c r="D66" s="19"/>
      <c r="J66" s="19"/>
    </row>
    <row r="67" spans="2:10" s="16" customFormat="1" ht="11.25">
      <c r="B67" s="19"/>
      <c r="C67" s="19"/>
      <c r="D67" s="19"/>
      <c r="J67" s="19"/>
    </row>
    <row r="68" spans="2:10" s="16" customFormat="1" ht="11.25">
      <c r="B68" s="19"/>
      <c r="C68" s="19"/>
      <c r="D68" s="19"/>
      <c r="J68" s="19"/>
    </row>
    <row r="69" spans="2:10" s="16" customFormat="1" ht="11.25">
      <c r="B69" s="19"/>
      <c r="C69" s="19"/>
      <c r="D69" s="19"/>
      <c r="J69" s="19"/>
    </row>
    <row r="70" spans="2:10" s="16" customFormat="1" ht="11.25">
      <c r="B70" s="19"/>
      <c r="C70" s="19"/>
      <c r="D70" s="19"/>
      <c r="J70" s="19"/>
    </row>
    <row r="71" spans="2:10" s="16" customFormat="1" ht="11.25">
      <c r="B71" s="19"/>
      <c r="C71" s="19"/>
      <c r="D71" s="19"/>
      <c r="J71" s="19"/>
    </row>
    <row r="72" spans="2:10" s="16" customFormat="1" ht="11.25">
      <c r="B72" s="19"/>
      <c r="C72" s="19"/>
      <c r="D72" s="19"/>
      <c r="J72" s="19"/>
    </row>
    <row r="73" spans="2:10" s="16" customFormat="1" ht="11.25">
      <c r="B73" s="19"/>
      <c r="C73" s="19"/>
      <c r="D73" s="19"/>
      <c r="J73" s="19"/>
    </row>
    <row r="74" spans="2:10" s="16" customFormat="1" ht="11.25">
      <c r="B74" s="19"/>
      <c r="C74" s="19"/>
      <c r="D74" s="19"/>
      <c r="J74" s="19"/>
    </row>
    <row r="75" spans="2:10" s="16" customFormat="1" ht="11.25">
      <c r="B75" s="19"/>
      <c r="C75" s="19"/>
      <c r="D75" s="19"/>
      <c r="J75" s="19"/>
    </row>
  </sheetData>
  <sheetProtection selectLockedCells="1"/>
  <mergeCells count="32">
    <mergeCell ref="E8:E9"/>
    <mergeCell ref="A3:H3"/>
    <mergeCell ref="I3:P3"/>
    <mergeCell ref="O8:O9"/>
    <mergeCell ref="K6:O6"/>
    <mergeCell ref="G6:H6"/>
    <mergeCell ref="G7:G9"/>
    <mergeCell ref="F8:F9"/>
    <mergeCell ref="H8:H9"/>
    <mergeCell ref="P6:P9"/>
    <mergeCell ref="D8:D9"/>
    <mergeCell ref="C6:C9"/>
    <mergeCell ref="D6:F7"/>
    <mergeCell ref="L8:L9"/>
    <mergeCell ref="M8:M9"/>
    <mergeCell ref="A4:H4"/>
    <mergeCell ref="I4:P4"/>
    <mergeCell ref="I14:J14"/>
    <mergeCell ref="N8:N9"/>
    <mergeCell ref="I6:J9"/>
    <mergeCell ref="K8:K9"/>
    <mergeCell ref="L7:O7"/>
    <mergeCell ref="I10:J10"/>
    <mergeCell ref="I11:J11"/>
    <mergeCell ref="I12:J12"/>
    <mergeCell ref="I13:J13"/>
    <mergeCell ref="A10:B10"/>
    <mergeCell ref="A14:B14"/>
    <mergeCell ref="A6:B9"/>
    <mergeCell ref="A11:B11"/>
    <mergeCell ref="A12:B12"/>
    <mergeCell ref="A13:B13"/>
  </mergeCells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6"/>
  <sheetViews>
    <sheetView view="pageBreakPreview" zoomScaleNormal="100" zoomScaleSheetLayoutView="100" workbookViewId="0">
      <selection activeCell="K2" sqref="K2"/>
    </sheetView>
  </sheetViews>
  <sheetFormatPr defaultRowHeight="14.25"/>
  <cols>
    <col min="1" max="1" width="11.125" style="20" customWidth="1"/>
    <col min="2" max="2" width="7.125" style="10" customWidth="1"/>
    <col min="3" max="3" width="7.125" style="5" customWidth="1"/>
    <col min="4" max="4" width="7.125" style="10" customWidth="1"/>
    <col min="5" max="10" width="7.125" style="5" customWidth="1"/>
    <col min="11" max="11" width="7.25" style="33" customWidth="1"/>
    <col min="12" max="16384" width="9" style="5"/>
  </cols>
  <sheetData>
    <row r="1" spans="1:32" ht="14.1" customHeight="1">
      <c r="A1" s="22"/>
      <c r="K1" s="11" t="s">
        <v>818</v>
      </c>
    </row>
    <row r="2" spans="1:32" ht="14.1" customHeight="1">
      <c r="A2" s="22"/>
      <c r="K2" s="11"/>
    </row>
    <row r="3" spans="1:32" s="12" customFormat="1" ht="20.100000000000001" customHeight="1">
      <c r="A3" s="855" t="s">
        <v>397</v>
      </c>
      <c r="B3" s="855"/>
      <c r="C3" s="855"/>
      <c r="D3" s="855"/>
      <c r="E3" s="855"/>
      <c r="F3" s="855"/>
      <c r="G3" s="855"/>
      <c r="H3" s="855"/>
      <c r="I3" s="855"/>
      <c r="J3" s="855"/>
      <c r="K3" s="855"/>
    </row>
    <row r="4" spans="1:32" s="14" customFormat="1" ht="24" customHeight="1">
      <c r="A4" s="856" t="s">
        <v>398</v>
      </c>
      <c r="B4" s="856"/>
      <c r="C4" s="856"/>
      <c r="D4" s="856"/>
      <c r="E4" s="856"/>
      <c r="F4" s="856"/>
      <c r="G4" s="856"/>
      <c r="H4" s="856"/>
      <c r="I4" s="856"/>
      <c r="J4" s="856"/>
      <c r="K4" s="856"/>
    </row>
    <row r="5" spans="1:32" s="9" customFormat="1" ht="18" customHeight="1" thickBot="1">
      <c r="A5" s="9" t="s">
        <v>164</v>
      </c>
      <c r="K5" s="11" t="s">
        <v>165</v>
      </c>
    </row>
    <row r="6" spans="1:32" s="16" customFormat="1" ht="27.6" customHeight="1">
      <c r="A6" s="953" t="s">
        <v>166</v>
      </c>
      <c r="B6" s="1061" t="s">
        <v>167</v>
      </c>
      <c r="C6" s="1058"/>
      <c r="D6" s="1057" t="s">
        <v>168</v>
      </c>
      <c r="E6" s="1058"/>
      <c r="F6" s="1065" t="s">
        <v>162</v>
      </c>
      <c r="G6" s="1066"/>
      <c r="H6" s="1066"/>
      <c r="I6" s="1066"/>
      <c r="J6" s="1066"/>
      <c r="K6" s="1066"/>
      <c r="AD6" s="313"/>
      <c r="AE6" s="313"/>
      <c r="AF6" s="313"/>
    </row>
    <row r="7" spans="1:32" s="16" customFormat="1" ht="27.6" customHeight="1">
      <c r="A7" s="1063"/>
      <c r="B7" s="1062"/>
      <c r="C7" s="1060"/>
      <c r="D7" s="1059"/>
      <c r="E7" s="1060"/>
      <c r="F7" s="1067" t="s">
        <v>525</v>
      </c>
      <c r="G7" s="1068"/>
      <c r="H7" s="1067" t="s">
        <v>169</v>
      </c>
      <c r="I7" s="1068"/>
      <c r="J7" s="1067" t="s">
        <v>170</v>
      </c>
      <c r="K7" s="1069"/>
    </row>
    <row r="8" spans="1:32" s="16" customFormat="1" ht="27.6" customHeight="1">
      <c r="A8" s="1064"/>
      <c r="B8" s="23" t="s">
        <v>163</v>
      </c>
      <c r="C8" s="24" t="s">
        <v>526</v>
      </c>
      <c r="D8" s="24" t="s">
        <v>163</v>
      </c>
      <c r="E8" s="24" t="s">
        <v>526</v>
      </c>
      <c r="F8" s="24" t="s">
        <v>163</v>
      </c>
      <c r="G8" s="24" t="s">
        <v>526</v>
      </c>
      <c r="H8" s="24" t="s">
        <v>163</v>
      </c>
      <c r="I8" s="24" t="s">
        <v>526</v>
      </c>
      <c r="J8" s="24" t="s">
        <v>163</v>
      </c>
      <c r="K8" s="25" t="s">
        <v>526</v>
      </c>
    </row>
    <row r="9" spans="1:32" s="17" customFormat="1" ht="99.95" customHeight="1">
      <c r="A9" s="28" t="s">
        <v>8</v>
      </c>
      <c r="B9" s="27">
        <v>806</v>
      </c>
      <c r="C9" s="27">
        <v>1968</v>
      </c>
      <c r="D9" s="27">
        <v>798</v>
      </c>
      <c r="E9" s="27">
        <v>1760</v>
      </c>
      <c r="F9" s="27">
        <v>8</v>
      </c>
      <c r="G9" s="27">
        <v>208</v>
      </c>
      <c r="H9" s="27">
        <v>7</v>
      </c>
      <c r="I9" s="27">
        <v>205</v>
      </c>
      <c r="J9" s="27">
        <v>1</v>
      </c>
      <c r="K9" s="27">
        <v>3</v>
      </c>
    </row>
    <row r="10" spans="1:32" s="17" customFormat="1" ht="99.95" customHeight="1">
      <c r="A10" s="28" t="s">
        <v>9</v>
      </c>
      <c r="B10" s="27">
        <v>686</v>
      </c>
      <c r="C10" s="27">
        <v>1597</v>
      </c>
      <c r="D10" s="27">
        <v>666</v>
      </c>
      <c r="E10" s="27">
        <v>1551</v>
      </c>
      <c r="F10" s="27">
        <v>20</v>
      </c>
      <c r="G10" s="27">
        <v>46</v>
      </c>
      <c r="H10" s="27">
        <v>1</v>
      </c>
      <c r="I10" s="27">
        <v>2</v>
      </c>
      <c r="J10" s="27">
        <v>19</v>
      </c>
      <c r="K10" s="27">
        <v>44</v>
      </c>
    </row>
    <row r="11" spans="1:32" s="17" customFormat="1" ht="99.95" customHeight="1">
      <c r="A11" s="28" t="s">
        <v>322</v>
      </c>
      <c r="B11" s="27">
        <v>727</v>
      </c>
      <c r="C11" s="27">
        <v>1157</v>
      </c>
      <c r="D11" s="27">
        <v>710</v>
      </c>
      <c r="E11" s="27">
        <v>1140</v>
      </c>
      <c r="F11" s="27">
        <v>17</v>
      </c>
      <c r="G11" s="27">
        <v>17</v>
      </c>
      <c r="H11" s="27">
        <v>15</v>
      </c>
      <c r="I11" s="27">
        <v>15</v>
      </c>
      <c r="J11" s="27">
        <v>2</v>
      </c>
      <c r="K11" s="27">
        <v>2</v>
      </c>
    </row>
    <row r="12" spans="1:32" s="17" customFormat="1" ht="99.95" customHeight="1">
      <c r="A12" s="28" t="s">
        <v>623</v>
      </c>
      <c r="B12" s="27">
        <v>662</v>
      </c>
      <c r="C12" s="27">
        <v>1433</v>
      </c>
      <c r="D12" s="27">
        <v>661</v>
      </c>
      <c r="E12" s="27">
        <v>1432</v>
      </c>
      <c r="F12" s="27">
        <v>1</v>
      </c>
      <c r="G12" s="27">
        <v>1</v>
      </c>
      <c r="H12" s="27">
        <v>1</v>
      </c>
      <c r="I12" s="27">
        <v>1</v>
      </c>
      <c r="J12" s="27">
        <v>0</v>
      </c>
      <c r="K12" s="27">
        <v>0</v>
      </c>
    </row>
    <row r="13" spans="1:32" s="17" customFormat="1" ht="99.95" customHeight="1" thickBot="1">
      <c r="A13" s="29" t="s">
        <v>779</v>
      </c>
      <c r="B13" s="534">
        <f>SUM(D13,F13)</f>
        <v>483</v>
      </c>
      <c r="C13" s="534">
        <f>SUM(E13,G13)</f>
        <v>1063</v>
      </c>
      <c r="D13" s="534">
        <v>479</v>
      </c>
      <c r="E13" s="534">
        <v>1055</v>
      </c>
      <c r="F13" s="534">
        <f>SUM(H13,J13)</f>
        <v>4</v>
      </c>
      <c r="G13" s="534">
        <f>SUM(I13,K13)</f>
        <v>8</v>
      </c>
      <c r="H13" s="534">
        <v>1</v>
      </c>
      <c r="I13" s="534">
        <v>1</v>
      </c>
      <c r="J13" s="534">
        <v>3</v>
      </c>
      <c r="K13" s="534">
        <v>7</v>
      </c>
    </row>
    <row r="14" spans="1:32" s="30" customFormat="1" ht="11.1" customHeight="1">
      <c r="A14" s="372" t="s">
        <v>340</v>
      </c>
      <c r="B14" s="535"/>
      <c r="C14" s="535"/>
      <c r="D14" s="535"/>
      <c r="E14" s="535"/>
      <c r="F14" s="536"/>
      <c r="G14" s="536"/>
      <c r="H14" s="536"/>
      <c r="I14" s="536"/>
      <c r="J14" s="536"/>
      <c r="K14" s="373" t="s">
        <v>756</v>
      </c>
    </row>
    <row r="15" spans="1:32" s="16" customFormat="1" ht="11.25">
      <c r="A15" s="19"/>
      <c r="B15" s="19"/>
      <c r="F15" s="31"/>
      <c r="G15" s="31"/>
      <c r="H15" s="31"/>
      <c r="I15" s="31"/>
      <c r="J15" s="31"/>
      <c r="K15" s="32"/>
    </row>
    <row r="16" spans="1:32" s="16" customFormat="1" ht="11.25">
      <c r="A16" s="19"/>
      <c r="B16" s="19"/>
      <c r="F16" s="31"/>
      <c r="G16" s="31"/>
      <c r="H16" s="31"/>
      <c r="I16" s="31"/>
      <c r="J16" s="31"/>
      <c r="K16" s="32"/>
    </row>
    <row r="17" spans="1:29" s="16" customFormat="1" ht="11.25">
      <c r="A17" s="19"/>
      <c r="B17" s="19"/>
      <c r="F17" s="31"/>
      <c r="G17" s="31"/>
      <c r="H17" s="31"/>
      <c r="I17" s="31"/>
      <c r="J17" s="31"/>
      <c r="K17" s="32"/>
    </row>
    <row r="18" spans="1:29" s="16" customFormat="1" ht="11.25">
      <c r="A18" s="19"/>
      <c r="B18" s="19"/>
      <c r="F18" s="31"/>
      <c r="G18" s="31"/>
      <c r="H18" s="31"/>
      <c r="I18" s="31"/>
      <c r="J18" s="31"/>
      <c r="K18" s="32"/>
    </row>
    <row r="19" spans="1:29" s="16" customFormat="1" ht="11.25">
      <c r="A19" s="19"/>
      <c r="B19" s="19"/>
      <c r="D19" s="19"/>
      <c r="F19" s="31"/>
      <c r="G19" s="31"/>
      <c r="H19" s="31"/>
      <c r="I19" s="31"/>
      <c r="J19" s="31"/>
      <c r="K19" s="32"/>
    </row>
    <row r="20" spans="1:29" s="16" customFormat="1" ht="11.25">
      <c r="A20" s="19"/>
      <c r="B20" s="19"/>
      <c r="D20" s="19"/>
      <c r="F20" s="31"/>
      <c r="G20" s="31"/>
      <c r="H20" s="31"/>
      <c r="I20" s="31"/>
      <c r="J20" s="31"/>
      <c r="K20" s="32"/>
    </row>
    <row r="21" spans="1:29" s="16" customFormat="1" ht="11.25">
      <c r="A21" s="311"/>
      <c r="B21" s="311"/>
      <c r="D21" s="19"/>
      <c r="F21" s="31"/>
      <c r="G21" s="31"/>
      <c r="H21" s="31"/>
      <c r="I21" s="31"/>
      <c r="J21" s="31"/>
      <c r="K21" s="32"/>
      <c r="Z21" s="326"/>
      <c r="AB21" s="312"/>
      <c r="AC21" s="312"/>
    </row>
    <row r="22" spans="1:29" s="16" customFormat="1" ht="11.25">
      <c r="A22" s="311"/>
      <c r="B22" s="311"/>
      <c r="D22" s="19"/>
      <c r="F22" s="31"/>
      <c r="G22" s="31"/>
      <c r="H22" s="31"/>
      <c r="I22" s="31"/>
      <c r="J22" s="31"/>
      <c r="K22" s="32"/>
      <c r="Z22" s="326"/>
      <c r="AB22" s="312"/>
      <c r="AC22" s="312"/>
    </row>
    <row r="23" spans="1:29" s="16" customFormat="1" ht="11.25">
      <c r="A23" s="311"/>
      <c r="B23" s="311"/>
      <c r="D23" s="19"/>
      <c r="F23" s="31"/>
      <c r="G23" s="31"/>
      <c r="H23" s="31"/>
      <c r="I23" s="31"/>
      <c r="J23" s="31"/>
      <c r="K23" s="32"/>
      <c r="Z23" s="326"/>
      <c r="AB23" s="312"/>
      <c r="AC23" s="312"/>
    </row>
    <row r="24" spans="1:29" s="16" customFormat="1" ht="11.25">
      <c r="A24" s="311"/>
      <c r="B24" s="311"/>
      <c r="D24" s="19"/>
      <c r="F24" s="31"/>
      <c r="G24" s="31"/>
      <c r="H24" s="31"/>
      <c r="I24" s="31"/>
      <c r="J24" s="31"/>
      <c r="K24" s="32"/>
      <c r="Z24" s="326"/>
      <c r="AB24" s="312"/>
      <c r="AC24" s="312"/>
    </row>
    <row r="25" spans="1:29" s="16" customFormat="1" ht="11.25">
      <c r="A25" s="311"/>
      <c r="B25" s="311"/>
      <c r="D25" s="19"/>
      <c r="F25" s="31"/>
      <c r="G25" s="31"/>
      <c r="H25" s="31"/>
      <c r="I25" s="31"/>
      <c r="J25" s="31"/>
      <c r="K25" s="32"/>
      <c r="Z25" s="326"/>
      <c r="AB25" s="312"/>
      <c r="AC25" s="312"/>
    </row>
    <row r="26" spans="1:29" s="16" customFormat="1" ht="11.25">
      <c r="A26" s="311"/>
      <c r="B26" s="311"/>
      <c r="D26" s="19"/>
      <c r="F26" s="31"/>
      <c r="G26" s="31"/>
      <c r="H26" s="31"/>
      <c r="I26" s="31"/>
      <c r="J26" s="31"/>
      <c r="K26" s="32"/>
      <c r="Z26" s="326"/>
      <c r="AB26" s="312"/>
      <c r="AC26" s="312"/>
    </row>
    <row r="27" spans="1:29" s="16" customFormat="1" ht="11.25">
      <c r="A27" s="311"/>
      <c r="B27" s="311"/>
      <c r="D27" s="19"/>
      <c r="F27" s="31"/>
      <c r="G27" s="31"/>
      <c r="H27" s="31"/>
      <c r="I27" s="31"/>
      <c r="J27" s="31"/>
      <c r="K27" s="32"/>
      <c r="Z27" s="326"/>
      <c r="AB27" s="312"/>
      <c r="AC27" s="312"/>
    </row>
    <row r="28" spans="1:29" s="16" customFormat="1" ht="11.25">
      <c r="A28" s="311"/>
      <c r="B28" s="311"/>
      <c r="D28" s="19"/>
      <c r="F28" s="31"/>
      <c r="G28" s="31"/>
      <c r="H28" s="31"/>
      <c r="I28" s="31"/>
      <c r="J28" s="31"/>
      <c r="K28" s="32"/>
      <c r="Z28" s="326"/>
      <c r="AB28" s="312"/>
      <c r="AC28" s="312"/>
    </row>
    <row r="29" spans="1:29" s="16" customFormat="1" ht="11.25">
      <c r="A29" s="311"/>
      <c r="B29" s="311"/>
      <c r="D29" s="19"/>
      <c r="F29" s="31"/>
      <c r="G29" s="31"/>
      <c r="H29" s="31"/>
      <c r="I29" s="31"/>
      <c r="J29" s="31"/>
      <c r="K29" s="32"/>
      <c r="Z29" s="326"/>
      <c r="AB29" s="312"/>
      <c r="AC29" s="312"/>
    </row>
    <row r="30" spans="1:29" s="16" customFormat="1" ht="11.25">
      <c r="A30" s="311"/>
      <c r="B30" s="311"/>
      <c r="D30" s="19"/>
      <c r="F30" s="31"/>
      <c r="G30" s="31"/>
      <c r="H30" s="31"/>
      <c r="I30" s="31"/>
      <c r="J30" s="31"/>
      <c r="K30" s="32"/>
      <c r="Z30" s="326"/>
      <c r="AB30" s="312"/>
      <c r="AC30" s="312"/>
    </row>
    <row r="31" spans="1:29" s="16" customFormat="1" ht="11.25">
      <c r="A31" s="311"/>
      <c r="B31" s="311"/>
      <c r="D31" s="19"/>
      <c r="F31" s="31"/>
      <c r="G31" s="31"/>
      <c r="H31" s="31"/>
      <c r="I31" s="31"/>
      <c r="J31" s="31"/>
      <c r="K31" s="32"/>
      <c r="Z31" s="326"/>
      <c r="AB31" s="312"/>
      <c r="AC31" s="312"/>
    </row>
    <row r="32" spans="1:29" s="16" customFormat="1" ht="11.25">
      <c r="A32" s="311"/>
      <c r="B32" s="311"/>
      <c r="D32" s="19"/>
      <c r="F32" s="31"/>
      <c r="G32" s="31"/>
      <c r="H32" s="31"/>
      <c r="I32" s="31"/>
      <c r="J32" s="31"/>
      <c r="K32" s="32"/>
      <c r="Z32" s="326"/>
      <c r="AB32" s="312"/>
      <c r="AC32" s="312"/>
    </row>
    <row r="33" spans="1:29" s="16" customFormat="1" ht="11.25">
      <c r="A33" s="311"/>
      <c r="B33" s="311"/>
      <c r="D33" s="19"/>
      <c r="F33" s="31"/>
      <c r="G33" s="31"/>
      <c r="H33" s="31"/>
      <c r="I33" s="31"/>
      <c r="J33" s="31"/>
      <c r="K33" s="32"/>
      <c r="Z33" s="326"/>
      <c r="AB33" s="312"/>
      <c r="AC33" s="312"/>
    </row>
    <row r="34" spans="1:29" s="16" customFormat="1" ht="11.25">
      <c r="A34" s="311"/>
      <c r="B34" s="311"/>
      <c r="D34" s="19"/>
      <c r="F34" s="31"/>
      <c r="G34" s="31"/>
      <c r="H34" s="31"/>
      <c r="I34" s="31"/>
      <c r="J34" s="31"/>
      <c r="K34" s="32"/>
      <c r="Z34" s="326"/>
      <c r="AB34" s="312"/>
      <c r="AC34" s="312"/>
    </row>
    <row r="35" spans="1:29" s="16" customFormat="1" ht="11.25">
      <c r="A35" s="19"/>
      <c r="B35" s="19"/>
      <c r="D35" s="19"/>
      <c r="F35" s="31"/>
      <c r="G35" s="31"/>
      <c r="H35" s="31"/>
      <c r="I35" s="31"/>
      <c r="J35" s="31"/>
      <c r="K35" s="32"/>
    </row>
    <row r="36" spans="1:29" s="16" customFormat="1" ht="11.25">
      <c r="A36" s="19"/>
      <c r="B36" s="19"/>
      <c r="D36" s="19"/>
      <c r="F36" s="31"/>
      <c r="G36" s="31"/>
      <c r="H36" s="31"/>
      <c r="I36" s="31"/>
      <c r="J36" s="31"/>
      <c r="K36" s="32"/>
    </row>
    <row r="37" spans="1:29" s="16" customFormat="1" ht="11.25">
      <c r="A37" s="19"/>
      <c r="B37" s="19"/>
      <c r="D37" s="19"/>
      <c r="F37" s="31"/>
      <c r="G37" s="31"/>
      <c r="H37" s="31"/>
      <c r="I37" s="31"/>
      <c r="J37" s="31"/>
      <c r="K37" s="32"/>
    </row>
    <row r="38" spans="1:29" s="16" customFormat="1" ht="11.25">
      <c r="A38" s="19"/>
      <c r="B38" s="19"/>
      <c r="D38" s="19"/>
      <c r="F38" s="31"/>
      <c r="G38" s="31"/>
      <c r="H38" s="31"/>
      <c r="I38" s="31"/>
      <c r="J38" s="31"/>
      <c r="K38" s="32"/>
    </row>
    <row r="39" spans="1:29" s="16" customFormat="1" ht="11.25">
      <c r="A39" s="19"/>
      <c r="B39" s="19"/>
      <c r="D39" s="19"/>
      <c r="F39" s="31"/>
      <c r="G39" s="31"/>
      <c r="H39" s="31"/>
      <c r="I39" s="31"/>
      <c r="J39" s="31"/>
      <c r="K39" s="32"/>
    </row>
    <row r="40" spans="1:29" s="16" customFormat="1" ht="11.25">
      <c r="A40" s="19"/>
      <c r="B40" s="19"/>
      <c r="D40" s="19"/>
      <c r="K40" s="32"/>
    </row>
    <row r="41" spans="1:29" s="16" customFormat="1" ht="11.25">
      <c r="A41" s="19"/>
      <c r="B41" s="19"/>
      <c r="D41" s="19"/>
      <c r="K41" s="32"/>
    </row>
    <row r="42" spans="1:29" s="16" customFormat="1" ht="11.25">
      <c r="A42" s="19"/>
      <c r="B42" s="19"/>
      <c r="D42" s="19"/>
      <c r="K42" s="32"/>
    </row>
    <row r="43" spans="1:29" s="16" customFormat="1" ht="11.25">
      <c r="A43" s="19"/>
      <c r="B43" s="19"/>
      <c r="D43" s="19"/>
      <c r="K43" s="32"/>
    </row>
    <row r="44" spans="1:29" s="16" customFormat="1" ht="11.25">
      <c r="A44" s="19"/>
      <c r="B44" s="19"/>
      <c r="D44" s="19"/>
      <c r="K44" s="32"/>
    </row>
    <row r="45" spans="1:29" s="16" customFormat="1" ht="11.25">
      <c r="A45" s="19"/>
      <c r="B45" s="19"/>
      <c r="D45" s="19"/>
      <c r="K45" s="32"/>
    </row>
    <row r="46" spans="1:29" s="16" customFormat="1" ht="11.25">
      <c r="A46" s="19"/>
      <c r="B46" s="19"/>
      <c r="D46" s="19"/>
      <c r="K46" s="32"/>
    </row>
    <row r="47" spans="1:29" s="16" customFormat="1" ht="11.25">
      <c r="A47" s="19"/>
      <c r="B47" s="19"/>
      <c r="D47" s="19"/>
      <c r="K47" s="32"/>
    </row>
    <row r="48" spans="1:29" s="16" customFormat="1" ht="11.25">
      <c r="A48" s="19"/>
      <c r="B48" s="19"/>
      <c r="D48" s="19"/>
      <c r="K48" s="32"/>
    </row>
    <row r="49" spans="1:11" s="16" customFormat="1" ht="11.25">
      <c r="A49" s="19"/>
      <c r="B49" s="19"/>
      <c r="D49" s="19"/>
      <c r="K49" s="32"/>
    </row>
    <row r="50" spans="1:11" s="16" customFormat="1" ht="11.25">
      <c r="A50" s="19"/>
      <c r="B50" s="19"/>
      <c r="D50" s="19"/>
      <c r="K50" s="32"/>
    </row>
    <row r="51" spans="1:11" s="16" customFormat="1" ht="11.25">
      <c r="A51" s="19"/>
      <c r="B51" s="19"/>
      <c r="D51" s="19"/>
      <c r="K51" s="32"/>
    </row>
    <row r="52" spans="1:11" s="16" customFormat="1" ht="11.25">
      <c r="A52" s="19"/>
      <c r="B52" s="19"/>
      <c r="D52" s="19"/>
      <c r="K52" s="32"/>
    </row>
    <row r="53" spans="1:11" s="16" customFormat="1" ht="11.25">
      <c r="A53" s="19"/>
      <c r="B53" s="19"/>
      <c r="D53" s="19"/>
      <c r="K53" s="32"/>
    </row>
    <row r="54" spans="1:11" s="16" customFormat="1" ht="11.25">
      <c r="A54" s="19"/>
      <c r="B54" s="19"/>
      <c r="D54" s="19"/>
      <c r="K54" s="32"/>
    </row>
    <row r="55" spans="1:11" s="16" customFormat="1" ht="11.25">
      <c r="A55" s="19"/>
      <c r="B55" s="19"/>
      <c r="D55" s="19"/>
      <c r="K55" s="32"/>
    </row>
    <row r="56" spans="1:11" s="16" customFormat="1" ht="11.25">
      <c r="A56" s="19"/>
      <c r="B56" s="19"/>
      <c r="D56" s="19"/>
      <c r="K56" s="32"/>
    </row>
    <row r="57" spans="1:11" s="16" customFormat="1" ht="11.25">
      <c r="A57" s="19"/>
      <c r="B57" s="19"/>
      <c r="D57" s="19"/>
      <c r="K57" s="32"/>
    </row>
    <row r="58" spans="1:11" s="16" customFormat="1" ht="11.25">
      <c r="A58" s="19"/>
      <c r="B58" s="19"/>
      <c r="D58" s="19"/>
      <c r="K58" s="32"/>
    </row>
    <row r="59" spans="1:11" s="16" customFormat="1" ht="11.25">
      <c r="A59" s="19"/>
      <c r="B59" s="19"/>
      <c r="D59" s="19"/>
      <c r="K59" s="32"/>
    </row>
    <row r="60" spans="1:11" s="16" customFormat="1" ht="11.25">
      <c r="A60" s="19"/>
      <c r="B60" s="19"/>
      <c r="D60" s="19"/>
      <c r="K60" s="32"/>
    </row>
    <row r="61" spans="1:11" s="16" customFormat="1" ht="11.25">
      <c r="A61" s="19"/>
      <c r="B61" s="19"/>
      <c r="D61" s="19"/>
      <c r="K61" s="32"/>
    </row>
    <row r="62" spans="1:11" s="16" customFormat="1" ht="11.25">
      <c r="A62" s="19"/>
      <c r="B62" s="19"/>
      <c r="D62" s="19"/>
      <c r="K62" s="32"/>
    </row>
    <row r="63" spans="1:11" s="16" customFormat="1" ht="11.25">
      <c r="A63" s="19"/>
      <c r="B63" s="19"/>
      <c r="D63" s="19"/>
      <c r="K63" s="32"/>
    </row>
    <row r="64" spans="1:11" s="16" customFormat="1" ht="11.25">
      <c r="A64" s="19"/>
      <c r="B64" s="19"/>
      <c r="D64" s="19"/>
      <c r="K64" s="32"/>
    </row>
    <row r="65" spans="1:11" s="16" customFormat="1" ht="11.25">
      <c r="A65" s="19"/>
      <c r="B65" s="19"/>
      <c r="D65" s="19"/>
      <c r="K65" s="32"/>
    </row>
    <row r="66" spans="1:11" s="16" customFormat="1" ht="11.25">
      <c r="A66" s="19"/>
      <c r="B66" s="19"/>
      <c r="D66" s="19"/>
      <c r="K66" s="32"/>
    </row>
    <row r="67" spans="1:11" s="16" customFormat="1" ht="11.25">
      <c r="A67" s="19"/>
      <c r="B67" s="19"/>
      <c r="D67" s="19"/>
      <c r="K67" s="32"/>
    </row>
    <row r="68" spans="1:11" s="16" customFormat="1" ht="11.25">
      <c r="A68" s="19"/>
      <c r="B68" s="19"/>
      <c r="D68" s="19"/>
      <c r="K68" s="32"/>
    </row>
    <row r="69" spans="1:11" s="16" customFormat="1" ht="11.25">
      <c r="A69" s="19"/>
      <c r="B69" s="19"/>
      <c r="D69" s="19"/>
      <c r="K69" s="32"/>
    </row>
    <row r="70" spans="1:11" s="16" customFormat="1" ht="11.25">
      <c r="A70" s="19"/>
      <c r="B70" s="19"/>
      <c r="D70" s="19"/>
      <c r="K70" s="32"/>
    </row>
    <row r="71" spans="1:11" s="16" customFormat="1" ht="11.25">
      <c r="A71" s="19"/>
      <c r="B71" s="19"/>
      <c r="D71" s="19"/>
      <c r="K71" s="32"/>
    </row>
    <row r="72" spans="1:11" s="16" customFormat="1" ht="11.25">
      <c r="A72" s="19"/>
      <c r="B72" s="19"/>
      <c r="D72" s="19"/>
      <c r="K72" s="32"/>
    </row>
    <row r="73" spans="1:11" s="16" customFormat="1" ht="11.25">
      <c r="A73" s="19"/>
      <c r="B73" s="19"/>
      <c r="D73" s="19"/>
      <c r="K73" s="32"/>
    </row>
    <row r="74" spans="1:11" s="16" customFormat="1" ht="11.25">
      <c r="A74" s="19"/>
      <c r="B74" s="19"/>
      <c r="D74" s="19"/>
      <c r="K74" s="32"/>
    </row>
    <row r="75" spans="1:11" s="16" customFormat="1" ht="11.25">
      <c r="A75" s="19"/>
      <c r="B75" s="19"/>
      <c r="D75" s="19"/>
      <c r="K75" s="32"/>
    </row>
    <row r="76" spans="1:11" s="16" customFormat="1" ht="11.25">
      <c r="A76" s="19"/>
      <c r="B76" s="19"/>
      <c r="D76" s="19"/>
      <c r="K76" s="32"/>
    </row>
    <row r="77" spans="1:11" s="16" customFormat="1" ht="11.25">
      <c r="A77" s="19"/>
      <c r="B77" s="19"/>
      <c r="D77" s="19"/>
      <c r="K77" s="32"/>
    </row>
    <row r="78" spans="1:11" s="16" customFormat="1" ht="11.25">
      <c r="A78" s="19"/>
      <c r="B78" s="19"/>
      <c r="D78" s="19"/>
      <c r="K78" s="32"/>
    </row>
    <row r="79" spans="1:11" s="16" customFormat="1" ht="11.25">
      <c r="A79" s="19"/>
      <c r="B79" s="19"/>
      <c r="D79" s="19"/>
      <c r="K79" s="32"/>
    </row>
    <row r="80" spans="1:11" s="16" customFormat="1" ht="11.25">
      <c r="A80" s="19"/>
      <c r="B80" s="19"/>
      <c r="D80" s="19"/>
      <c r="K80" s="32"/>
    </row>
    <row r="81" spans="1:11" s="16" customFormat="1" ht="11.25">
      <c r="A81" s="19"/>
      <c r="B81" s="19"/>
      <c r="D81" s="19"/>
      <c r="K81" s="32"/>
    </row>
    <row r="82" spans="1:11" s="16" customFormat="1" ht="11.25">
      <c r="A82" s="19"/>
      <c r="B82" s="19"/>
      <c r="D82" s="19"/>
      <c r="K82" s="32"/>
    </row>
    <row r="83" spans="1:11" s="16" customFormat="1" ht="11.25">
      <c r="A83" s="19"/>
      <c r="B83" s="19"/>
      <c r="D83" s="19"/>
      <c r="K83" s="32"/>
    </row>
    <row r="84" spans="1:11" s="16" customFormat="1" ht="11.25">
      <c r="A84" s="19"/>
      <c r="B84" s="19"/>
      <c r="D84" s="19"/>
      <c r="K84" s="32"/>
    </row>
    <row r="85" spans="1:11" s="16" customFormat="1" ht="11.25">
      <c r="A85" s="19"/>
      <c r="B85" s="19"/>
      <c r="D85" s="19"/>
      <c r="K85" s="32"/>
    </row>
    <row r="86" spans="1:11" s="16" customFormat="1" ht="11.25">
      <c r="A86" s="19"/>
      <c r="B86" s="19"/>
      <c r="D86" s="19"/>
      <c r="K86" s="32"/>
    </row>
    <row r="87" spans="1:11" s="16" customFormat="1" ht="11.25">
      <c r="A87" s="19"/>
      <c r="B87" s="19"/>
      <c r="D87" s="19"/>
      <c r="K87" s="32"/>
    </row>
    <row r="88" spans="1:11" s="16" customFormat="1" ht="11.25">
      <c r="A88" s="19"/>
      <c r="B88" s="19"/>
      <c r="D88" s="19"/>
      <c r="K88" s="32"/>
    </row>
    <row r="89" spans="1:11" s="16" customFormat="1" ht="11.25">
      <c r="A89" s="19"/>
      <c r="B89" s="19"/>
      <c r="D89" s="19"/>
      <c r="K89" s="32"/>
    </row>
    <row r="90" spans="1:11" s="16" customFormat="1" ht="11.25">
      <c r="A90" s="19"/>
      <c r="B90" s="19"/>
      <c r="D90" s="19"/>
      <c r="K90" s="32"/>
    </row>
    <row r="91" spans="1:11" s="16" customFormat="1" ht="11.25">
      <c r="A91" s="19"/>
      <c r="B91" s="19"/>
      <c r="D91" s="19"/>
      <c r="K91" s="32"/>
    </row>
    <row r="92" spans="1:11" s="16" customFormat="1" ht="11.25">
      <c r="A92" s="19"/>
      <c r="B92" s="19"/>
      <c r="D92" s="19"/>
      <c r="K92" s="32"/>
    </row>
    <row r="93" spans="1:11" s="16" customFormat="1" ht="11.25">
      <c r="A93" s="19"/>
      <c r="B93" s="19"/>
      <c r="D93" s="19"/>
      <c r="K93" s="32"/>
    </row>
    <row r="94" spans="1:11" s="16" customFormat="1" ht="11.25">
      <c r="A94" s="19"/>
      <c r="B94" s="19"/>
      <c r="D94" s="19"/>
      <c r="K94" s="32"/>
    </row>
    <row r="95" spans="1:11" s="16" customFormat="1" ht="11.25">
      <c r="A95" s="19"/>
      <c r="B95" s="19"/>
      <c r="D95" s="19"/>
      <c r="K95" s="32"/>
    </row>
    <row r="96" spans="1:11" s="16" customFormat="1" ht="11.25">
      <c r="A96" s="19"/>
      <c r="B96" s="19"/>
      <c r="D96" s="19"/>
      <c r="K96" s="32"/>
    </row>
  </sheetData>
  <sheetProtection selectLockedCells="1"/>
  <mergeCells count="9">
    <mergeCell ref="D6:E7"/>
    <mergeCell ref="B6:C7"/>
    <mergeCell ref="A6:A8"/>
    <mergeCell ref="A3:K3"/>
    <mergeCell ref="A4:K4"/>
    <mergeCell ref="F6:K6"/>
    <mergeCell ref="F7:G7"/>
    <mergeCell ref="H7:I7"/>
    <mergeCell ref="J7:K7"/>
  </mergeCells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3"/>
  <sheetViews>
    <sheetView view="pageBreakPreview" topLeftCell="C1" zoomScaleNormal="100" zoomScaleSheetLayoutView="100" workbookViewId="0">
      <selection activeCell="I32" sqref="I32"/>
    </sheetView>
  </sheetViews>
  <sheetFormatPr defaultRowHeight="14.25"/>
  <cols>
    <col min="1" max="1" width="12.625" style="5" customWidth="1"/>
    <col min="2" max="11" width="13.875" style="5" customWidth="1"/>
    <col min="12" max="12" width="12.625" style="5" customWidth="1"/>
    <col min="13" max="13" width="7.625" style="5" customWidth="1"/>
    <col min="14" max="14" width="11.625" style="5" customWidth="1"/>
    <col min="15" max="16" width="8.625" style="5" customWidth="1"/>
    <col min="17" max="17" width="9.125" style="5" customWidth="1"/>
    <col min="18" max="18" width="9.625" style="5" customWidth="1"/>
    <col min="19" max="20" width="9.125" style="5" customWidth="1"/>
    <col min="21" max="21" width="8.625" style="5" customWidth="1"/>
    <col min="22" max="16384" width="9" style="5"/>
  </cols>
  <sheetData>
    <row r="1" spans="1:21" s="16" customFormat="1" ht="14.1" customHeight="1">
      <c r="A1" s="9" t="s">
        <v>819</v>
      </c>
      <c r="L1" s="763" t="s">
        <v>588</v>
      </c>
      <c r="M1" s="9" t="s">
        <v>834</v>
      </c>
    </row>
    <row r="2" spans="1:21" s="16" customFormat="1" ht="14.1" customHeight="1"/>
    <row r="3" spans="1:21" s="12" customFormat="1" ht="20.100000000000001" customHeight="1">
      <c r="A3" s="855" t="s">
        <v>399</v>
      </c>
      <c r="B3" s="855"/>
      <c r="C3" s="855"/>
      <c r="D3" s="855"/>
      <c r="E3" s="855"/>
      <c r="F3" s="855"/>
      <c r="G3" s="856" t="s">
        <v>400</v>
      </c>
      <c r="H3" s="856"/>
      <c r="I3" s="856"/>
      <c r="J3" s="856"/>
      <c r="K3" s="856"/>
      <c r="L3" s="856"/>
      <c r="M3" s="855" t="s">
        <v>399</v>
      </c>
      <c r="N3" s="855"/>
      <c r="O3" s="855"/>
      <c r="P3" s="855"/>
      <c r="Q3" s="855"/>
      <c r="R3" s="855"/>
      <c r="S3" s="855"/>
      <c r="T3" s="855"/>
      <c r="U3" s="855"/>
    </row>
    <row r="4" spans="1:21" s="14" customFormat="1" ht="24" customHeight="1">
      <c r="B4" s="557"/>
      <c r="C4" s="557"/>
      <c r="D4" s="557"/>
      <c r="E4" s="557"/>
      <c r="F4" s="557"/>
      <c r="G4" s="557"/>
      <c r="M4" s="856" t="s">
        <v>400</v>
      </c>
      <c r="N4" s="856"/>
      <c r="O4" s="856"/>
      <c r="P4" s="856"/>
      <c r="Q4" s="856"/>
      <c r="R4" s="856"/>
      <c r="S4" s="856"/>
      <c r="T4" s="856"/>
      <c r="U4" s="856"/>
    </row>
    <row r="5" spans="1:21" s="9" customFormat="1" ht="18" customHeight="1" thickBot="1">
      <c r="A5" s="9" t="s">
        <v>332</v>
      </c>
      <c r="L5" s="11" t="s">
        <v>333</v>
      </c>
      <c r="M5" s="9" t="s">
        <v>332</v>
      </c>
      <c r="N5" s="11"/>
      <c r="U5" s="11" t="s">
        <v>333</v>
      </c>
    </row>
    <row r="6" spans="1:21" s="16" customFormat="1" ht="18" customHeight="1">
      <c r="A6" s="977" t="s">
        <v>289</v>
      </c>
      <c r="B6" s="1078" t="s">
        <v>828</v>
      </c>
      <c r="C6" s="1096" t="s">
        <v>793</v>
      </c>
      <c r="D6" s="1092"/>
      <c r="E6" s="1092"/>
      <c r="F6" s="1092"/>
      <c r="G6" s="1092" t="s">
        <v>827</v>
      </c>
      <c r="H6" s="1092"/>
      <c r="I6" s="1092"/>
      <c r="J6" s="1092"/>
      <c r="K6" s="1097"/>
      <c r="L6" s="1081" t="s">
        <v>791</v>
      </c>
      <c r="M6" s="1093" t="s">
        <v>826</v>
      </c>
      <c r="N6" s="1093"/>
      <c r="O6" s="1091" t="s">
        <v>785</v>
      </c>
      <c r="P6" s="1092"/>
      <c r="Q6" s="1092"/>
      <c r="R6" s="1092"/>
      <c r="S6" s="1092"/>
      <c r="T6" s="1092"/>
      <c r="U6" s="1092"/>
    </row>
    <row r="7" spans="1:21" s="16" customFormat="1" ht="24.95" customHeight="1">
      <c r="A7" s="1006"/>
      <c r="B7" s="1079"/>
      <c r="C7" s="1070" t="s">
        <v>829</v>
      </c>
      <c r="D7" s="1070" t="s">
        <v>830</v>
      </c>
      <c r="E7" s="1070" t="s">
        <v>831</v>
      </c>
      <c r="F7" s="1074" t="s">
        <v>832</v>
      </c>
      <c r="G7" s="1076" t="s">
        <v>833</v>
      </c>
      <c r="H7" s="1070" t="s">
        <v>787</v>
      </c>
      <c r="I7" s="1070" t="s">
        <v>835</v>
      </c>
      <c r="J7" s="1072" t="s">
        <v>836</v>
      </c>
      <c r="K7" s="1070" t="s">
        <v>788</v>
      </c>
      <c r="L7" s="1082"/>
      <c r="M7" s="1094"/>
      <c r="N7" s="1094"/>
      <c r="O7" s="1089" t="s">
        <v>820</v>
      </c>
      <c r="P7" s="1085" t="s">
        <v>821</v>
      </c>
      <c r="Q7" s="1074" t="s">
        <v>822</v>
      </c>
      <c r="R7" s="1072"/>
      <c r="S7" s="1085" t="s">
        <v>823</v>
      </c>
      <c r="T7" s="1085" t="s">
        <v>824</v>
      </c>
      <c r="U7" s="1087" t="s">
        <v>825</v>
      </c>
    </row>
    <row r="8" spans="1:21" s="16" customFormat="1" ht="35.1" customHeight="1">
      <c r="A8" s="1008"/>
      <c r="B8" s="1080"/>
      <c r="C8" s="1071"/>
      <c r="D8" s="1071"/>
      <c r="E8" s="1071"/>
      <c r="F8" s="1075"/>
      <c r="G8" s="1077"/>
      <c r="H8" s="1071"/>
      <c r="I8" s="1071"/>
      <c r="J8" s="1073"/>
      <c r="K8" s="1071"/>
      <c r="L8" s="1083"/>
      <c r="M8" s="1095"/>
      <c r="N8" s="1095"/>
      <c r="O8" s="1090"/>
      <c r="P8" s="1086"/>
      <c r="Q8" s="765" t="s">
        <v>789</v>
      </c>
      <c r="R8" s="764" t="s">
        <v>790</v>
      </c>
      <c r="S8" s="1086"/>
      <c r="T8" s="1086"/>
      <c r="U8" s="1088"/>
    </row>
    <row r="9" spans="1:21" s="17" customFormat="1" ht="17.100000000000001" customHeight="1">
      <c r="A9" s="556" t="s">
        <v>124</v>
      </c>
      <c r="B9" s="804" t="s">
        <v>794</v>
      </c>
      <c r="C9" s="804" t="s">
        <v>794</v>
      </c>
      <c r="D9" s="804" t="s">
        <v>794</v>
      </c>
      <c r="E9" s="804" t="s">
        <v>794</v>
      </c>
      <c r="F9" s="804" t="s">
        <v>794</v>
      </c>
      <c r="G9" s="804" t="s">
        <v>794</v>
      </c>
      <c r="H9" s="804" t="s">
        <v>794</v>
      </c>
      <c r="I9" s="804" t="s">
        <v>794</v>
      </c>
      <c r="J9" s="804" t="s">
        <v>794</v>
      </c>
      <c r="K9" s="804" t="s">
        <v>794</v>
      </c>
      <c r="L9" s="799" t="s">
        <v>80</v>
      </c>
      <c r="M9" s="1084" t="s">
        <v>80</v>
      </c>
      <c r="N9" s="1084"/>
      <c r="O9" s="809" t="s">
        <v>794</v>
      </c>
      <c r="P9" s="11" t="s">
        <v>794</v>
      </c>
      <c r="Q9" s="11" t="s">
        <v>794</v>
      </c>
      <c r="R9" s="11" t="s">
        <v>794</v>
      </c>
      <c r="S9" s="11" t="s">
        <v>794</v>
      </c>
      <c r="T9" s="11" t="s">
        <v>794</v>
      </c>
      <c r="U9" s="795" t="s">
        <v>794</v>
      </c>
    </row>
    <row r="10" spans="1:21" s="17" customFormat="1" ht="17.100000000000001" customHeight="1">
      <c r="A10" s="512" t="s">
        <v>9</v>
      </c>
      <c r="B10" s="804" t="s">
        <v>794</v>
      </c>
      <c r="C10" s="804" t="s">
        <v>794</v>
      </c>
      <c r="D10" s="804" t="s">
        <v>794</v>
      </c>
      <c r="E10" s="804" t="s">
        <v>794</v>
      </c>
      <c r="F10" s="804" t="s">
        <v>794</v>
      </c>
      <c r="G10" s="804" t="s">
        <v>794</v>
      </c>
      <c r="H10" s="804" t="s">
        <v>794</v>
      </c>
      <c r="I10" s="804" t="s">
        <v>794</v>
      </c>
      <c r="J10" s="804" t="s">
        <v>794</v>
      </c>
      <c r="K10" s="804" t="s">
        <v>794</v>
      </c>
      <c r="L10" s="800" t="s">
        <v>9</v>
      </c>
      <c r="M10" s="1028" t="s">
        <v>9</v>
      </c>
      <c r="N10" s="1028"/>
      <c r="O10" s="809" t="s">
        <v>794</v>
      </c>
      <c r="P10" s="11" t="s">
        <v>794</v>
      </c>
      <c r="Q10" s="11" t="s">
        <v>794</v>
      </c>
      <c r="R10" s="11" t="s">
        <v>794</v>
      </c>
      <c r="S10" s="11" t="s">
        <v>794</v>
      </c>
      <c r="T10" s="11" t="s">
        <v>794</v>
      </c>
      <c r="U10" s="795" t="s">
        <v>794</v>
      </c>
    </row>
    <row r="11" spans="1:21" s="17" customFormat="1" ht="17.100000000000001" customHeight="1">
      <c r="A11" s="512" t="s">
        <v>322</v>
      </c>
      <c r="B11" s="804" t="s">
        <v>794</v>
      </c>
      <c r="C11" s="804" t="s">
        <v>794</v>
      </c>
      <c r="D11" s="804" t="s">
        <v>794</v>
      </c>
      <c r="E11" s="804" t="s">
        <v>794</v>
      </c>
      <c r="F11" s="804" t="s">
        <v>794</v>
      </c>
      <c r="G11" s="804" t="s">
        <v>794</v>
      </c>
      <c r="H11" s="804" t="s">
        <v>794</v>
      </c>
      <c r="I11" s="804" t="s">
        <v>794</v>
      </c>
      <c r="J11" s="804" t="s">
        <v>794</v>
      </c>
      <c r="K11" s="804" t="s">
        <v>794</v>
      </c>
      <c r="L11" s="800" t="s">
        <v>322</v>
      </c>
      <c r="M11" s="1028" t="s">
        <v>322</v>
      </c>
      <c r="N11" s="1028"/>
      <c r="O11" s="809" t="s">
        <v>794</v>
      </c>
      <c r="P11" s="11" t="s">
        <v>794</v>
      </c>
      <c r="Q11" s="11" t="s">
        <v>794</v>
      </c>
      <c r="R11" s="11" t="s">
        <v>794</v>
      </c>
      <c r="S11" s="11" t="s">
        <v>794</v>
      </c>
      <c r="T11" s="11" t="s">
        <v>794</v>
      </c>
      <c r="U11" s="795" t="s">
        <v>794</v>
      </c>
    </row>
    <row r="12" spans="1:21" s="17" customFormat="1" ht="17.100000000000001" customHeight="1">
      <c r="A12" s="512" t="s">
        <v>623</v>
      </c>
      <c r="B12" s="804" t="s">
        <v>794</v>
      </c>
      <c r="C12" s="804" t="s">
        <v>794</v>
      </c>
      <c r="D12" s="804" t="s">
        <v>794</v>
      </c>
      <c r="E12" s="804" t="s">
        <v>794</v>
      </c>
      <c r="F12" s="804" t="s">
        <v>794</v>
      </c>
      <c r="G12" s="804" t="s">
        <v>794</v>
      </c>
      <c r="H12" s="804" t="s">
        <v>794</v>
      </c>
      <c r="I12" s="804" t="s">
        <v>794</v>
      </c>
      <c r="J12" s="804" t="s">
        <v>794</v>
      </c>
      <c r="K12" s="804" t="s">
        <v>794</v>
      </c>
      <c r="L12" s="800" t="s">
        <v>623</v>
      </c>
      <c r="M12" s="1028" t="s">
        <v>623</v>
      </c>
      <c r="N12" s="1028"/>
      <c r="O12" s="809" t="s">
        <v>794</v>
      </c>
      <c r="P12" s="11" t="s">
        <v>794</v>
      </c>
      <c r="Q12" s="11" t="s">
        <v>794</v>
      </c>
      <c r="R12" s="11" t="s">
        <v>794</v>
      </c>
      <c r="S12" s="11" t="s">
        <v>794</v>
      </c>
      <c r="T12" s="11" t="s">
        <v>794</v>
      </c>
      <c r="U12" s="795" t="s">
        <v>794</v>
      </c>
    </row>
    <row r="13" spans="1:21" s="17" customFormat="1" ht="17.100000000000001" customHeight="1">
      <c r="A13" s="513" t="s">
        <v>786</v>
      </c>
      <c r="B13" s="805">
        <v>1.49</v>
      </c>
      <c r="C13" s="805">
        <v>1.764</v>
      </c>
      <c r="D13" s="805">
        <v>0.79500000000000004</v>
      </c>
      <c r="E13" s="805">
        <v>1.6839999999999999</v>
      </c>
      <c r="F13" s="805">
        <v>1.329</v>
      </c>
      <c r="G13" s="805">
        <v>1.0720000000000001</v>
      </c>
      <c r="H13" s="805">
        <v>1.2150000000000001</v>
      </c>
      <c r="I13" s="805">
        <v>1.865</v>
      </c>
      <c r="J13" s="805">
        <v>1.1950000000000001</v>
      </c>
      <c r="K13" s="805">
        <v>0.871</v>
      </c>
      <c r="L13" s="801" t="s">
        <v>775</v>
      </c>
      <c r="M13" s="1030" t="s">
        <v>775</v>
      </c>
      <c r="N13" s="1030"/>
      <c r="O13" s="810">
        <v>1.3420000000000001</v>
      </c>
      <c r="P13" s="791">
        <v>1.4750000000000001</v>
      </c>
      <c r="Q13" s="791">
        <v>1.67</v>
      </c>
      <c r="R13" s="791">
        <v>0.98899999999999999</v>
      </c>
      <c r="S13" s="791">
        <v>0.504</v>
      </c>
      <c r="T13" s="791">
        <v>2.1890000000000001</v>
      </c>
      <c r="U13" s="796">
        <v>0.34300000000000003</v>
      </c>
    </row>
    <row r="14" spans="1:21" s="16" customFormat="1" ht="6.75" customHeight="1">
      <c r="A14" s="555"/>
      <c r="B14" s="804"/>
      <c r="C14" s="804"/>
      <c r="D14" s="804"/>
      <c r="E14" s="804"/>
      <c r="F14" s="804"/>
      <c r="G14" s="804"/>
      <c r="H14" s="804"/>
      <c r="I14" s="804"/>
      <c r="J14" s="804"/>
      <c r="K14" s="804"/>
      <c r="L14" s="768"/>
      <c r="O14" s="809"/>
      <c r="P14" s="11"/>
      <c r="Q14" s="11"/>
      <c r="R14" s="11"/>
      <c r="S14" s="11"/>
      <c r="T14" s="11"/>
      <c r="U14" s="795"/>
    </row>
    <row r="15" spans="1:21" s="16" customFormat="1" ht="15.95" customHeight="1">
      <c r="A15" s="137" t="s">
        <v>10</v>
      </c>
      <c r="B15" s="806">
        <v>1.6060000000000001</v>
      </c>
      <c r="C15" s="806">
        <v>2.2759999999999998</v>
      </c>
      <c r="D15" s="806">
        <v>0.129</v>
      </c>
      <c r="E15" s="806">
        <v>1.014</v>
      </c>
      <c r="F15" s="806">
        <v>1.5349999999999999</v>
      </c>
      <c r="G15" s="806">
        <v>0.68200000000000005</v>
      </c>
      <c r="H15" s="806">
        <v>0.47599999999999998</v>
      </c>
      <c r="I15" s="806">
        <v>0.63200000000000001</v>
      </c>
      <c r="J15" s="806">
        <v>1.2849999999999999</v>
      </c>
      <c r="K15" s="806">
        <v>2.21</v>
      </c>
      <c r="L15" s="376" t="s">
        <v>362</v>
      </c>
      <c r="M15" s="21" t="s">
        <v>10</v>
      </c>
      <c r="N15" s="9" t="s">
        <v>362</v>
      </c>
      <c r="O15" s="811">
        <v>1.05</v>
      </c>
      <c r="P15" s="763">
        <v>1.4650000000000001</v>
      </c>
      <c r="Q15" s="763">
        <v>1.9419999999999999</v>
      </c>
      <c r="R15" s="763">
        <v>0.53500000000000003</v>
      </c>
      <c r="S15" s="763">
        <v>0.85199999999999998</v>
      </c>
      <c r="T15" s="763">
        <v>1.49</v>
      </c>
      <c r="U15" s="797">
        <v>3.7999999999999999E-2</v>
      </c>
    </row>
    <row r="16" spans="1:21" s="16" customFormat="1" ht="15.95" customHeight="1">
      <c r="A16" s="137" t="s">
        <v>12</v>
      </c>
      <c r="B16" s="806">
        <v>1.4690000000000001</v>
      </c>
      <c r="C16" s="806">
        <v>1.831</v>
      </c>
      <c r="D16" s="806">
        <v>1.7150000000000001</v>
      </c>
      <c r="E16" s="806">
        <v>1.772</v>
      </c>
      <c r="F16" s="806">
        <v>1.3169999999999999</v>
      </c>
      <c r="G16" s="806">
        <v>0.57199999999999995</v>
      </c>
      <c r="H16" s="806">
        <v>0.53500000000000003</v>
      </c>
      <c r="I16" s="806">
        <v>0.436</v>
      </c>
      <c r="J16" s="806">
        <v>1.298</v>
      </c>
      <c r="K16" s="806">
        <v>1.6479999999999999</v>
      </c>
      <c r="L16" s="376" t="s">
        <v>363</v>
      </c>
      <c r="M16" s="21" t="s">
        <v>12</v>
      </c>
      <c r="N16" s="9" t="s">
        <v>363</v>
      </c>
      <c r="O16" s="811">
        <v>1.08</v>
      </c>
      <c r="P16" s="763">
        <v>1.0940000000000001</v>
      </c>
      <c r="Q16" s="763">
        <v>1.927</v>
      </c>
      <c r="R16" s="763">
        <v>1.4870000000000001</v>
      </c>
      <c r="S16" s="763">
        <v>0.29599999999999999</v>
      </c>
      <c r="T16" s="763">
        <v>1.899</v>
      </c>
      <c r="U16" s="797">
        <v>0.224</v>
      </c>
    </row>
    <row r="17" spans="1:21" s="16" customFormat="1" ht="15.95" customHeight="1">
      <c r="A17" s="137" t="s">
        <v>14</v>
      </c>
      <c r="B17" s="806">
        <v>1.073</v>
      </c>
      <c r="C17" s="806">
        <v>1.099</v>
      </c>
      <c r="D17" s="806">
        <v>0.183</v>
      </c>
      <c r="E17" s="806">
        <v>0.96899999999999997</v>
      </c>
      <c r="F17" s="806">
        <v>1.0609999999999999</v>
      </c>
      <c r="G17" s="806">
        <v>0.94299999999999995</v>
      </c>
      <c r="H17" s="806">
        <v>0.114</v>
      </c>
      <c r="I17" s="806">
        <v>0.35599999999999998</v>
      </c>
      <c r="J17" s="806">
        <v>0.50600000000000001</v>
      </c>
      <c r="K17" s="806">
        <v>1.6879999999999999</v>
      </c>
      <c r="L17" s="376" t="s">
        <v>364</v>
      </c>
      <c r="M17" s="21" t="s">
        <v>14</v>
      </c>
      <c r="N17" s="9" t="s">
        <v>364</v>
      </c>
      <c r="O17" s="811">
        <v>1.3009999999999999</v>
      </c>
      <c r="P17" s="763">
        <v>0.92400000000000004</v>
      </c>
      <c r="Q17" s="763">
        <v>0.49099999999999999</v>
      </c>
      <c r="R17" s="763">
        <v>1.3320000000000001</v>
      </c>
      <c r="S17" s="763">
        <v>0.21199999999999999</v>
      </c>
      <c r="T17" s="763">
        <v>0.48099999999999998</v>
      </c>
      <c r="U17" s="797" t="s">
        <v>808</v>
      </c>
    </row>
    <row r="18" spans="1:21" s="16" customFormat="1" ht="15.95" customHeight="1">
      <c r="A18" s="137" t="s">
        <v>16</v>
      </c>
      <c r="B18" s="806">
        <v>2.1160000000000001</v>
      </c>
      <c r="C18" s="806">
        <v>1.984</v>
      </c>
      <c r="D18" s="806">
        <v>1.393</v>
      </c>
      <c r="E18" s="806">
        <v>1.9239999999999999</v>
      </c>
      <c r="F18" s="806">
        <v>2.2229999999999999</v>
      </c>
      <c r="G18" s="806">
        <v>2.3610000000000002</v>
      </c>
      <c r="H18" s="806">
        <v>1.8320000000000001</v>
      </c>
      <c r="I18" s="806">
        <v>1.879</v>
      </c>
      <c r="J18" s="806">
        <v>2.1659999999999999</v>
      </c>
      <c r="K18" s="806">
        <v>2.6309999999999998</v>
      </c>
      <c r="L18" s="376" t="s">
        <v>365</v>
      </c>
      <c r="M18" s="21" t="s">
        <v>16</v>
      </c>
      <c r="N18" s="9" t="s">
        <v>365</v>
      </c>
      <c r="O18" s="811">
        <v>2.5870000000000002</v>
      </c>
      <c r="P18" s="763">
        <v>3.0539999999999998</v>
      </c>
      <c r="Q18" s="763">
        <v>1.865</v>
      </c>
      <c r="R18" s="763">
        <v>2.3559999999999999</v>
      </c>
      <c r="S18" s="763">
        <v>0.63600000000000001</v>
      </c>
      <c r="T18" s="763">
        <v>1.4970000000000001</v>
      </c>
      <c r="U18" s="797">
        <v>1.165</v>
      </c>
    </row>
    <row r="19" spans="1:21" s="16" customFormat="1" ht="15.95" customHeight="1">
      <c r="A19" s="137" t="s">
        <v>18</v>
      </c>
      <c r="B19" s="806">
        <v>1.468</v>
      </c>
      <c r="C19" s="806">
        <v>1.9430000000000001</v>
      </c>
      <c r="D19" s="806">
        <v>0.66700000000000004</v>
      </c>
      <c r="E19" s="806">
        <v>1.675</v>
      </c>
      <c r="F19" s="806">
        <v>1.119</v>
      </c>
      <c r="G19" s="806">
        <v>0.69799999999999995</v>
      </c>
      <c r="H19" s="806">
        <v>7.1999999999999995E-2</v>
      </c>
      <c r="I19" s="806">
        <v>1.0509999999999999</v>
      </c>
      <c r="J19" s="806">
        <v>0.88300000000000001</v>
      </c>
      <c r="K19" s="806">
        <v>1.47</v>
      </c>
      <c r="L19" s="376" t="s">
        <v>366</v>
      </c>
      <c r="M19" s="21" t="s">
        <v>18</v>
      </c>
      <c r="N19" s="9" t="s">
        <v>366</v>
      </c>
      <c r="O19" s="811">
        <v>0.86399999999999999</v>
      </c>
      <c r="P19" s="763">
        <v>1.127</v>
      </c>
      <c r="Q19" s="763">
        <v>1.7470000000000001</v>
      </c>
      <c r="R19" s="763">
        <v>1.099</v>
      </c>
      <c r="S19" s="763">
        <v>0.155</v>
      </c>
      <c r="T19" s="763">
        <v>2.202</v>
      </c>
      <c r="U19" s="797" t="s">
        <v>808</v>
      </c>
    </row>
    <row r="20" spans="1:21" s="16" customFormat="1" ht="15.95" customHeight="1">
      <c r="A20" s="554" t="s">
        <v>20</v>
      </c>
      <c r="B20" s="806">
        <v>1.0629999999999999</v>
      </c>
      <c r="C20" s="806">
        <v>1.2090000000000001</v>
      </c>
      <c r="D20" s="806">
        <v>0.79600000000000004</v>
      </c>
      <c r="E20" s="806">
        <v>1.0429999999999999</v>
      </c>
      <c r="F20" s="806">
        <v>0.995</v>
      </c>
      <c r="G20" s="806">
        <v>1.276</v>
      </c>
      <c r="H20" s="806">
        <v>0.92400000000000004</v>
      </c>
      <c r="I20" s="806">
        <v>0.76200000000000001</v>
      </c>
      <c r="J20" s="806">
        <v>1.159</v>
      </c>
      <c r="K20" s="806">
        <v>0.998</v>
      </c>
      <c r="L20" s="376" t="s">
        <v>367</v>
      </c>
      <c r="M20" s="348" t="s">
        <v>20</v>
      </c>
      <c r="N20" s="9" t="s">
        <v>367</v>
      </c>
      <c r="O20" s="811">
        <v>1.054</v>
      </c>
      <c r="P20" s="763">
        <v>1.276</v>
      </c>
      <c r="Q20" s="763">
        <v>1.0580000000000001</v>
      </c>
      <c r="R20" s="792">
        <v>0.748</v>
      </c>
      <c r="S20" s="763">
        <v>0.501</v>
      </c>
      <c r="T20" s="793">
        <v>2.1190000000000002</v>
      </c>
      <c r="U20" s="797" t="s">
        <v>808</v>
      </c>
    </row>
    <row r="21" spans="1:21" s="16" customFormat="1" ht="15.95" customHeight="1">
      <c r="A21" s="554" t="s">
        <v>22</v>
      </c>
      <c r="B21" s="806">
        <v>1.9159999999999999</v>
      </c>
      <c r="C21" s="806">
        <v>2.1059999999999999</v>
      </c>
      <c r="D21" s="806">
        <v>0.41899999999999998</v>
      </c>
      <c r="E21" s="806">
        <v>3.2879999999999998</v>
      </c>
      <c r="F21" s="806">
        <v>2.306</v>
      </c>
      <c r="G21" s="806">
        <v>1.583</v>
      </c>
      <c r="H21" s="806">
        <v>0.29399999999999998</v>
      </c>
      <c r="I21" s="806">
        <v>1.996</v>
      </c>
      <c r="J21" s="806">
        <v>2.319</v>
      </c>
      <c r="K21" s="806">
        <v>1.9950000000000001</v>
      </c>
      <c r="L21" s="376" t="s">
        <v>368</v>
      </c>
      <c r="M21" s="348" t="s">
        <v>22</v>
      </c>
      <c r="N21" s="9" t="s">
        <v>368</v>
      </c>
      <c r="O21" s="811">
        <v>2.2149999999999999</v>
      </c>
      <c r="P21" s="763">
        <v>2.258</v>
      </c>
      <c r="Q21" s="763">
        <v>1.6559999999999999</v>
      </c>
      <c r="R21" s="792">
        <v>0.66400000000000003</v>
      </c>
      <c r="S21" s="763">
        <v>0.27300000000000002</v>
      </c>
      <c r="T21" s="793">
        <v>4.9589999999999996</v>
      </c>
      <c r="U21" s="797" t="s">
        <v>808</v>
      </c>
    </row>
    <row r="22" spans="1:21" s="16" customFormat="1" ht="15.95" customHeight="1">
      <c r="A22" s="554" t="s">
        <v>24</v>
      </c>
      <c r="B22" s="806">
        <v>1.2230000000000001</v>
      </c>
      <c r="C22" s="806">
        <v>1.171</v>
      </c>
      <c r="D22" s="806">
        <v>8.5000000000000006E-2</v>
      </c>
      <c r="E22" s="806">
        <v>0.14199999999999999</v>
      </c>
      <c r="F22" s="806">
        <v>1.006</v>
      </c>
      <c r="G22" s="806">
        <v>2.0870000000000002</v>
      </c>
      <c r="H22" s="806">
        <v>0.92500000000000004</v>
      </c>
      <c r="I22" s="806">
        <v>0.94099999999999995</v>
      </c>
      <c r="J22" s="806">
        <v>0.66</v>
      </c>
      <c r="K22" s="806">
        <v>0.89</v>
      </c>
      <c r="L22" s="376" t="s">
        <v>369</v>
      </c>
      <c r="M22" s="348" t="s">
        <v>24</v>
      </c>
      <c r="N22" s="9" t="s">
        <v>369</v>
      </c>
      <c r="O22" s="811">
        <v>1.2709999999999999</v>
      </c>
      <c r="P22" s="763">
        <v>1.9159999999999999</v>
      </c>
      <c r="Q22" s="763">
        <v>0.65100000000000002</v>
      </c>
      <c r="R22" s="792">
        <v>0.42</v>
      </c>
      <c r="S22" s="763">
        <v>-0.26700000000000002</v>
      </c>
      <c r="T22" s="793">
        <v>0.71499999999999997</v>
      </c>
      <c r="U22" s="797" t="s">
        <v>808</v>
      </c>
    </row>
    <row r="23" spans="1:21" s="16" customFormat="1" ht="15.95" customHeight="1">
      <c r="A23" s="554" t="s">
        <v>26</v>
      </c>
      <c r="B23" s="806">
        <v>1.085</v>
      </c>
      <c r="C23" s="806">
        <v>1.0669999999999999</v>
      </c>
      <c r="D23" s="806">
        <v>2.6339999999999999</v>
      </c>
      <c r="E23" s="806">
        <v>0.99199999999999999</v>
      </c>
      <c r="F23" s="806">
        <v>0.90900000000000003</v>
      </c>
      <c r="G23" s="806">
        <v>1.39</v>
      </c>
      <c r="H23" s="806">
        <v>1.5329999999999999</v>
      </c>
      <c r="I23" s="806">
        <v>1.978</v>
      </c>
      <c r="J23" s="806">
        <v>0.65100000000000002</v>
      </c>
      <c r="K23" s="806">
        <v>-0.14199999999999999</v>
      </c>
      <c r="L23" s="376" t="s">
        <v>370</v>
      </c>
      <c r="M23" s="348" t="s">
        <v>26</v>
      </c>
      <c r="N23" s="9" t="s">
        <v>370</v>
      </c>
      <c r="O23" s="811">
        <v>0.875</v>
      </c>
      <c r="P23" s="763">
        <v>0.436</v>
      </c>
      <c r="Q23" s="763">
        <v>1.4670000000000001</v>
      </c>
      <c r="R23" s="792">
        <v>1.8240000000000001</v>
      </c>
      <c r="S23" s="763">
        <v>0.69799999999999995</v>
      </c>
      <c r="T23" s="793">
        <v>1.952</v>
      </c>
      <c r="U23" s="797" t="s">
        <v>808</v>
      </c>
    </row>
    <row r="24" spans="1:21" s="16" customFormat="1" ht="15.95" customHeight="1">
      <c r="A24" s="554" t="s">
        <v>28</v>
      </c>
      <c r="B24" s="806">
        <v>1.268</v>
      </c>
      <c r="C24" s="806">
        <v>1.131</v>
      </c>
      <c r="D24" s="806">
        <v>1.1910000000000001</v>
      </c>
      <c r="E24" s="806">
        <v>1.6910000000000001</v>
      </c>
      <c r="F24" s="806">
        <v>0.96</v>
      </c>
      <c r="G24" s="806">
        <v>1.204</v>
      </c>
      <c r="H24" s="806">
        <v>1.129</v>
      </c>
      <c r="I24" s="806">
        <v>1.0069999999999999</v>
      </c>
      <c r="J24" s="806">
        <v>1.03</v>
      </c>
      <c r="K24" s="806">
        <v>2.081</v>
      </c>
      <c r="L24" s="376" t="s">
        <v>371</v>
      </c>
      <c r="M24" s="348" t="s">
        <v>28</v>
      </c>
      <c r="N24" s="9" t="s">
        <v>371</v>
      </c>
      <c r="O24" s="811">
        <v>0.307</v>
      </c>
      <c r="P24" s="763">
        <v>2.1459999999999999</v>
      </c>
      <c r="Q24" s="763">
        <v>1.909</v>
      </c>
      <c r="R24" s="792">
        <v>0.68</v>
      </c>
      <c r="S24" s="763">
        <v>1.474</v>
      </c>
      <c r="T24" s="793">
        <v>0.97799999999999998</v>
      </c>
      <c r="U24" s="797" t="s">
        <v>808</v>
      </c>
    </row>
    <row r="25" spans="1:21" s="16" customFormat="1" ht="15.95" customHeight="1">
      <c r="A25" s="554" t="s">
        <v>30</v>
      </c>
      <c r="B25" s="806">
        <v>1.008</v>
      </c>
      <c r="C25" s="806">
        <v>0.747</v>
      </c>
      <c r="D25" s="806">
        <v>0.41499999999999998</v>
      </c>
      <c r="E25" s="806" t="s">
        <v>808</v>
      </c>
      <c r="F25" s="806">
        <v>0.41899999999999998</v>
      </c>
      <c r="G25" s="806">
        <v>1.0580000000000001</v>
      </c>
      <c r="H25" s="806">
        <v>0.72699999999999998</v>
      </c>
      <c r="I25" s="806">
        <v>-0.65700000000000003</v>
      </c>
      <c r="J25" s="806">
        <v>0.63900000000000001</v>
      </c>
      <c r="K25" s="806">
        <v>1.4279999999999999</v>
      </c>
      <c r="L25" s="376" t="s">
        <v>372</v>
      </c>
      <c r="M25" s="348" t="s">
        <v>30</v>
      </c>
      <c r="N25" s="9" t="s">
        <v>372</v>
      </c>
      <c r="O25" s="811">
        <v>0.503</v>
      </c>
      <c r="P25" s="763">
        <v>1.1559999999999999</v>
      </c>
      <c r="Q25" s="763">
        <v>1.1519999999999999</v>
      </c>
      <c r="R25" s="792">
        <v>0.85699999999999998</v>
      </c>
      <c r="S25" s="763">
        <v>-0.32700000000000001</v>
      </c>
      <c r="T25" s="793" t="s">
        <v>808</v>
      </c>
      <c r="U25" s="797" t="s">
        <v>808</v>
      </c>
    </row>
    <row r="26" spans="1:21" s="16" customFormat="1" ht="15.95" customHeight="1">
      <c r="A26" s="554" t="s">
        <v>32</v>
      </c>
      <c r="B26" s="806">
        <v>1.1200000000000001</v>
      </c>
      <c r="C26" s="806">
        <v>0.996</v>
      </c>
      <c r="D26" s="806">
        <v>0.109</v>
      </c>
      <c r="E26" s="806">
        <v>0.19</v>
      </c>
      <c r="F26" s="806">
        <v>0.76700000000000002</v>
      </c>
      <c r="G26" s="806">
        <v>1.498</v>
      </c>
      <c r="H26" s="806">
        <v>0.45400000000000001</v>
      </c>
      <c r="I26" s="806">
        <v>0.191</v>
      </c>
      <c r="J26" s="806">
        <v>0.88400000000000001</v>
      </c>
      <c r="K26" s="806">
        <v>1.093</v>
      </c>
      <c r="L26" s="376" t="s">
        <v>373</v>
      </c>
      <c r="M26" s="348" t="s">
        <v>32</v>
      </c>
      <c r="N26" s="9" t="s">
        <v>373</v>
      </c>
      <c r="O26" s="811">
        <v>1.119</v>
      </c>
      <c r="P26" s="763">
        <v>1.159</v>
      </c>
      <c r="Q26" s="763">
        <v>0.96</v>
      </c>
      <c r="R26" s="792">
        <v>-0.03</v>
      </c>
      <c r="S26" s="763">
        <v>0.24099999999999999</v>
      </c>
      <c r="T26" s="793">
        <v>0.19400000000000001</v>
      </c>
      <c r="U26" s="797" t="s">
        <v>808</v>
      </c>
    </row>
    <row r="27" spans="1:21" s="16" customFormat="1" ht="15.95" customHeight="1">
      <c r="A27" s="554" t="s">
        <v>34</v>
      </c>
      <c r="B27" s="806">
        <v>0.82599999999999996</v>
      </c>
      <c r="C27" s="806">
        <v>1.5469999999999999</v>
      </c>
      <c r="D27" s="806">
        <v>4.3999999999999997E-2</v>
      </c>
      <c r="E27" s="806" t="s">
        <v>808</v>
      </c>
      <c r="F27" s="806">
        <v>0.84599999999999997</v>
      </c>
      <c r="G27" s="806">
        <v>0.86299999999999999</v>
      </c>
      <c r="H27" s="806">
        <v>-0.19</v>
      </c>
      <c r="I27" s="806">
        <v>2.0680000000000001</v>
      </c>
      <c r="J27" s="806">
        <v>0.85299999999999998</v>
      </c>
      <c r="K27" s="806">
        <v>0.26700000000000002</v>
      </c>
      <c r="L27" s="376" t="s">
        <v>374</v>
      </c>
      <c r="M27" s="348" t="s">
        <v>34</v>
      </c>
      <c r="N27" s="9" t="s">
        <v>374</v>
      </c>
      <c r="O27" s="811">
        <v>1.0349999999999999</v>
      </c>
      <c r="P27" s="763">
        <v>0.91400000000000003</v>
      </c>
      <c r="Q27" s="763">
        <v>1.41</v>
      </c>
      <c r="R27" s="792">
        <v>-0.624</v>
      </c>
      <c r="S27" s="763">
        <v>0.123</v>
      </c>
      <c r="T27" s="793" t="s">
        <v>808</v>
      </c>
      <c r="U27" s="797" t="s">
        <v>808</v>
      </c>
    </row>
    <row r="28" spans="1:21" s="16" customFormat="1" ht="15.95" customHeight="1">
      <c r="A28" s="554" t="s">
        <v>36</v>
      </c>
      <c r="B28" s="806">
        <v>0.77</v>
      </c>
      <c r="C28" s="806">
        <v>0.70799999999999996</v>
      </c>
      <c r="D28" s="806">
        <v>-5.0000000000000001E-3</v>
      </c>
      <c r="E28" s="806">
        <v>0.42399999999999999</v>
      </c>
      <c r="F28" s="806">
        <v>2.5539999999999998</v>
      </c>
      <c r="G28" s="806">
        <v>0.61599999999999999</v>
      </c>
      <c r="H28" s="806" t="s">
        <v>808</v>
      </c>
      <c r="I28" s="806">
        <v>1.2869999999999999</v>
      </c>
      <c r="J28" s="806">
        <v>0.85599999999999998</v>
      </c>
      <c r="K28" s="806">
        <v>0.47699999999999998</v>
      </c>
      <c r="L28" s="376" t="s">
        <v>375</v>
      </c>
      <c r="M28" s="348" t="s">
        <v>36</v>
      </c>
      <c r="N28" s="9" t="s">
        <v>375</v>
      </c>
      <c r="O28" s="811">
        <v>1.341</v>
      </c>
      <c r="P28" s="763">
        <v>1.411</v>
      </c>
      <c r="Q28" s="763">
        <v>0.71299999999999997</v>
      </c>
      <c r="R28" s="792">
        <v>0.44700000000000001</v>
      </c>
      <c r="S28" s="763">
        <v>0.36199999999999999</v>
      </c>
      <c r="T28" s="793">
        <v>0.42399999999999999</v>
      </c>
      <c r="U28" s="797" t="s">
        <v>808</v>
      </c>
    </row>
    <row r="29" spans="1:21" s="16" customFormat="1" ht="15.95" customHeight="1">
      <c r="A29" s="554" t="s">
        <v>38</v>
      </c>
      <c r="B29" s="806">
        <v>1.7350000000000001</v>
      </c>
      <c r="C29" s="806">
        <v>2.6190000000000002</v>
      </c>
      <c r="D29" s="806">
        <v>1.1839999999999999</v>
      </c>
      <c r="E29" s="806">
        <v>1.6879999999999999</v>
      </c>
      <c r="F29" s="806">
        <v>1.613</v>
      </c>
      <c r="G29" s="806">
        <v>1.3220000000000001</v>
      </c>
      <c r="H29" s="806">
        <v>1.552</v>
      </c>
      <c r="I29" s="806">
        <v>0.53300000000000003</v>
      </c>
      <c r="J29" s="806">
        <v>0.69699999999999995</v>
      </c>
      <c r="K29" s="806">
        <v>2.0430000000000001</v>
      </c>
      <c r="L29" s="376" t="s">
        <v>376</v>
      </c>
      <c r="M29" s="348" t="s">
        <v>38</v>
      </c>
      <c r="N29" s="9" t="s">
        <v>376</v>
      </c>
      <c r="O29" s="811">
        <v>1.2669999999999999</v>
      </c>
      <c r="P29" s="763">
        <v>1.8540000000000001</v>
      </c>
      <c r="Q29" s="763">
        <v>2.238</v>
      </c>
      <c r="R29" s="792">
        <v>1.718</v>
      </c>
      <c r="S29" s="763">
        <v>0.48699999999999999</v>
      </c>
      <c r="T29" s="793">
        <v>0.80400000000000005</v>
      </c>
      <c r="U29" s="797" t="s">
        <v>808</v>
      </c>
    </row>
    <row r="30" spans="1:21" s="16" customFormat="1" ht="15.95" customHeight="1">
      <c r="A30" s="554" t="s">
        <v>40</v>
      </c>
      <c r="B30" s="806">
        <v>1.6830000000000001</v>
      </c>
      <c r="C30" s="806">
        <v>0.88800000000000001</v>
      </c>
      <c r="D30" s="806">
        <v>1.056</v>
      </c>
      <c r="E30" s="806">
        <v>0.745</v>
      </c>
      <c r="F30" s="806">
        <v>2.1850000000000001</v>
      </c>
      <c r="G30" s="806">
        <v>1.7669999999999999</v>
      </c>
      <c r="H30" s="806">
        <v>0.81899999999999995</v>
      </c>
      <c r="I30" s="806">
        <v>1.5840000000000001</v>
      </c>
      <c r="J30" s="806">
        <v>0.36099999999999999</v>
      </c>
      <c r="K30" s="806">
        <v>1.946</v>
      </c>
      <c r="L30" s="376" t="s">
        <v>377</v>
      </c>
      <c r="M30" s="348" t="s">
        <v>40</v>
      </c>
      <c r="N30" s="9" t="s">
        <v>377</v>
      </c>
      <c r="O30" s="811">
        <v>1.6759999999999999</v>
      </c>
      <c r="P30" s="763">
        <v>1.774</v>
      </c>
      <c r="Q30" s="763">
        <v>1.5620000000000001</v>
      </c>
      <c r="R30" s="792">
        <v>1.6719999999999999</v>
      </c>
      <c r="S30" s="763">
        <v>2.3E-2</v>
      </c>
      <c r="T30" s="793">
        <v>1.4430000000000001</v>
      </c>
      <c r="U30" s="797" t="s">
        <v>808</v>
      </c>
    </row>
    <row r="31" spans="1:21" s="16" customFormat="1" ht="15.95" customHeight="1">
      <c r="A31" s="554" t="s">
        <v>42</v>
      </c>
      <c r="B31" s="806">
        <v>1.2310000000000001</v>
      </c>
      <c r="C31" s="806">
        <v>0.745</v>
      </c>
      <c r="D31" s="806">
        <v>7.4999999999999997E-2</v>
      </c>
      <c r="E31" s="806">
        <v>0.9</v>
      </c>
      <c r="F31" s="806">
        <v>1.0529999999999999</v>
      </c>
      <c r="G31" s="806">
        <v>1.0109999999999999</v>
      </c>
      <c r="H31" s="806" t="s">
        <v>808</v>
      </c>
      <c r="I31" s="806">
        <v>0.96099999999999997</v>
      </c>
      <c r="J31" s="806">
        <v>1.0629999999999999</v>
      </c>
      <c r="K31" s="806">
        <v>2.2210000000000001</v>
      </c>
      <c r="L31" s="376" t="s">
        <v>378</v>
      </c>
      <c r="M31" s="348" t="s">
        <v>42</v>
      </c>
      <c r="N31" s="9" t="s">
        <v>378</v>
      </c>
      <c r="O31" s="811">
        <v>2.254</v>
      </c>
      <c r="P31" s="763">
        <v>1.0449999999999999</v>
      </c>
      <c r="Q31" s="763">
        <v>0.29499999999999998</v>
      </c>
      <c r="R31" s="792">
        <v>1.6020000000000001</v>
      </c>
      <c r="S31" s="763">
        <v>0.64</v>
      </c>
      <c r="T31" s="793">
        <v>1.4530000000000001</v>
      </c>
      <c r="U31" s="797" t="s">
        <v>808</v>
      </c>
    </row>
    <row r="32" spans="1:21" s="16" customFormat="1" ht="15.95" customHeight="1">
      <c r="A32" s="554" t="s">
        <v>44</v>
      </c>
      <c r="B32" s="806">
        <v>1.603</v>
      </c>
      <c r="C32" s="806">
        <v>0.99199999999999999</v>
      </c>
      <c r="D32" s="806">
        <v>0.28599999999999998</v>
      </c>
      <c r="E32" s="806" t="s">
        <v>808</v>
      </c>
      <c r="F32" s="806">
        <v>1.6930000000000001</v>
      </c>
      <c r="G32" s="806">
        <v>0.94399999999999995</v>
      </c>
      <c r="H32" s="806">
        <v>0.33800000000000002</v>
      </c>
      <c r="I32" s="806">
        <v>1.298</v>
      </c>
      <c r="J32" s="806">
        <v>1.1759999999999999</v>
      </c>
      <c r="K32" s="806">
        <v>2.512</v>
      </c>
      <c r="L32" s="376" t="s">
        <v>379</v>
      </c>
      <c r="M32" s="348" t="s">
        <v>44</v>
      </c>
      <c r="N32" s="9" t="s">
        <v>379</v>
      </c>
      <c r="O32" s="811">
        <v>2.9460000000000002</v>
      </c>
      <c r="P32" s="763">
        <v>1.002</v>
      </c>
      <c r="Q32" s="763">
        <v>1.131</v>
      </c>
      <c r="R32" s="792">
        <v>2.4E-2</v>
      </c>
      <c r="S32" s="763">
        <v>1.1779999999999999</v>
      </c>
      <c r="T32" s="793">
        <v>2.9740000000000002</v>
      </c>
      <c r="U32" s="797" t="s">
        <v>808</v>
      </c>
    </row>
    <row r="33" spans="1:21" s="16" customFormat="1" ht="15.95" customHeight="1">
      <c r="A33" s="554" t="s">
        <v>46</v>
      </c>
      <c r="B33" s="806">
        <v>1.5860000000000001</v>
      </c>
      <c r="C33" s="806">
        <v>0.60599999999999998</v>
      </c>
      <c r="D33" s="806">
        <v>1.177</v>
      </c>
      <c r="E33" s="806">
        <v>7.016</v>
      </c>
      <c r="F33" s="806">
        <v>0.96499999999999997</v>
      </c>
      <c r="G33" s="806">
        <v>0.64</v>
      </c>
      <c r="H33" s="806" t="s">
        <v>808</v>
      </c>
      <c r="I33" s="806">
        <v>1.129</v>
      </c>
      <c r="J33" s="806">
        <v>1.248</v>
      </c>
      <c r="K33" s="806">
        <v>2.024</v>
      </c>
      <c r="L33" s="376" t="s">
        <v>380</v>
      </c>
      <c r="M33" s="348" t="s">
        <v>46</v>
      </c>
      <c r="N33" s="9" t="s">
        <v>380</v>
      </c>
      <c r="O33" s="811">
        <v>1.3160000000000001</v>
      </c>
      <c r="P33" s="763">
        <v>0.95099999999999996</v>
      </c>
      <c r="Q33" s="763">
        <v>1.1890000000000001</v>
      </c>
      <c r="R33" s="792">
        <v>0.85699999999999998</v>
      </c>
      <c r="S33" s="763">
        <v>0.40100000000000002</v>
      </c>
      <c r="T33" s="793">
        <v>8.2159999999999993</v>
      </c>
      <c r="U33" s="797" t="s">
        <v>808</v>
      </c>
    </row>
    <row r="34" spans="1:21" s="16" customFormat="1" ht="15.95" customHeight="1">
      <c r="A34" s="137" t="s">
        <v>48</v>
      </c>
      <c r="B34" s="806">
        <v>3.0750000000000002</v>
      </c>
      <c r="C34" s="806">
        <v>3.97</v>
      </c>
      <c r="D34" s="806">
        <v>2.0910000000000002</v>
      </c>
      <c r="E34" s="806">
        <v>1.077</v>
      </c>
      <c r="F34" s="806">
        <v>5.7850000000000001</v>
      </c>
      <c r="G34" s="806">
        <v>1.55</v>
      </c>
      <c r="H34" s="806" t="s">
        <v>808</v>
      </c>
      <c r="I34" s="806">
        <v>2.1269999999999998</v>
      </c>
      <c r="J34" s="806">
        <v>3.5289999999999999</v>
      </c>
      <c r="K34" s="806">
        <v>4.8559999999999999</v>
      </c>
      <c r="L34" s="376" t="s">
        <v>381</v>
      </c>
      <c r="M34" s="21" t="s">
        <v>48</v>
      </c>
      <c r="N34" s="9" t="s">
        <v>381</v>
      </c>
      <c r="O34" s="811">
        <v>5.2190000000000003</v>
      </c>
      <c r="P34" s="763">
        <v>4.1420000000000003</v>
      </c>
      <c r="Q34" s="763">
        <v>3.0819999999999999</v>
      </c>
      <c r="R34" s="763">
        <v>1.679</v>
      </c>
      <c r="S34" s="763">
        <v>0.86499999999999999</v>
      </c>
      <c r="T34" s="763">
        <v>-5.0990000000000002</v>
      </c>
      <c r="U34" s="797" t="s">
        <v>808</v>
      </c>
    </row>
    <row r="35" spans="1:21" s="16" customFormat="1" ht="15.95" customHeight="1">
      <c r="A35" s="137" t="s">
        <v>50</v>
      </c>
      <c r="B35" s="806">
        <v>1.331</v>
      </c>
      <c r="C35" s="806">
        <v>1.1419999999999999</v>
      </c>
      <c r="D35" s="806">
        <v>1.089</v>
      </c>
      <c r="E35" s="806">
        <v>0.48</v>
      </c>
      <c r="F35" s="806">
        <v>0.93100000000000005</v>
      </c>
      <c r="G35" s="806">
        <v>1.3720000000000001</v>
      </c>
      <c r="H35" s="806">
        <v>0.749</v>
      </c>
      <c r="I35" s="806">
        <v>1.099</v>
      </c>
      <c r="J35" s="806">
        <v>1.0840000000000001</v>
      </c>
      <c r="K35" s="806">
        <v>1.5389999999999999</v>
      </c>
      <c r="L35" s="376" t="s">
        <v>382</v>
      </c>
      <c r="M35" s="21" t="s">
        <v>50</v>
      </c>
      <c r="N35" s="9" t="s">
        <v>382</v>
      </c>
      <c r="O35" s="811">
        <v>1.891</v>
      </c>
      <c r="P35" s="763">
        <v>1.202</v>
      </c>
      <c r="Q35" s="763">
        <v>0.96399999999999997</v>
      </c>
      <c r="R35" s="763">
        <v>0.74299999999999999</v>
      </c>
      <c r="S35" s="763">
        <v>0.39700000000000002</v>
      </c>
      <c r="T35" s="763" t="s">
        <v>808</v>
      </c>
      <c r="U35" s="797" t="s">
        <v>808</v>
      </c>
    </row>
    <row r="36" spans="1:21" s="16" customFormat="1" ht="15.95" customHeight="1">
      <c r="A36" s="137" t="s">
        <v>52</v>
      </c>
      <c r="B36" s="806">
        <v>1.387</v>
      </c>
      <c r="C36" s="806">
        <v>4.3220000000000001</v>
      </c>
      <c r="D36" s="806">
        <v>1.097</v>
      </c>
      <c r="E36" s="806">
        <v>0.48699999999999999</v>
      </c>
      <c r="F36" s="806">
        <v>1.839</v>
      </c>
      <c r="G36" s="806">
        <v>-0.17699999999999999</v>
      </c>
      <c r="H36" s="806">
        <v>9.0999999999999998E-2</v>
      </c>
      <c r="I36" s="806">
        <v>-0.50800000000000001</v>
      </c>
      <c r="J36" s="806">
        <v>0.437</v>
      </c>
      <c r="K36" s="806">
        <v>0.76100000000000001</v>
      </c>
      <c r="L36" s="376" t="s">
        <v>383</v>
      </c>
      <c r="M36" s="21" t="s">
        <v>52</v>
      </c>
      <c r="N36" s="9" t="s">
        <v>383</v>
      </c>
      <c r="O36" s="811">
        <v>0.59</v>
      </c>
      <c r="P36" s="763">
        <v>0.36299999999999999</v>
      </c>
      <c r="Q36" s="763">
        <v>2.6349999999999998</v>
      </c>
      <c r="R36" s="763">
        <v>0.85299999999999998</v>
      </c>
      <c r="S36" s="763">
        <v>-0.114</v>
      </c>
      <c r="T36" s="763">
        <v>0.751</v>
      </c>
      <c r="U36" s="797" t="s">
        <v>808</v>
      </c>
    </row>
    <row r="37" spans="1:21" s="16" customFormat="1" ht="15.95" customHeight="1" thickBot="1">
      <c r="A37" s="553" t="s">
        <v>54</v>
      </c>
      <c r="B37" s="807">
        <v>1.4790000000000001</v>
      </c>
      <c r="C37" s="808">
        <v>1.7649999999999999</v>
      </c>
      <c r="D37" s="808">
        <v>2.2530000000000001</v>
      </c>
      <c r="E37" s="808">
        <v>0.122</v>
      </c>
      <c r="F37" s="808">
        <v>0.46</v>
      </c>
      <c r="G37" s="808">
        <v>0.60199999999999998</v>
      </c>
      <c r="H37" s="808">
        <v>-0.19700000000000001</v>
      </c>
      <c r="I37" s="808">
        <v>0.93500000000000005</v>
      </c>
      <c r="J37" s="808" t="s">
        <v>808</v>
      </c>
      <c r="K37" s="808">
        <v>1.61</v>
      </c>
      <c r="L37" s="378" t="s">
        <v>384</v>
      </c>
      <c r="M37" s="803" t="s">
        <v>54</v>
      </c>
      <c r="N37" s="802" t="s">
        <v>384</v>
      </c>
      <c r="O37" s="794">
        <v>0.66800000000000004</v>
      </c>
      <c r="P37" s="15" t="s">
        <v>808</v>
      </c>
      <c r="Q37" s="15">
        <v>1.772</v>
      </c>
      <c r="R37" s="15">
        <v>2.3439999999999999</v>
      </c>
      <c r="S37" s="15">
        <v>0.41499999999999998</v>
      </c>
      <c r="T37" s="15">
        <v>2.2570000000000001</v>
      </c>
      <c r="U37" s="798" t="s">
        <v>808</v>
      </c>
    </row>
    <row r="38" spans="1:21" s="16" customFormat="1" ht="11.25" customHeight="1">
      <c r="A38" s="129" t="s">
        <v>783</v>
      </c>
      <c r="L38" s="629" t="s">
        <v>792</v>
      </c>
      <c r="M38" s="629"/>
      <c r="N38" s="629"/>
      <c r="U38" s="629" t="s">
        <v>792</v>
      </c>
    </row>
    <row r="39" spans="1:21" s="16" customFormat="1" ht="11.25" customHeight="1">
      <c r="A39" s="129" t="s">
        <v>784</v>
      </c>
    </row>
    <row r="40" spans="1:21" s="18" customFormat="1" ht="11.25" customHeight="1">
      <c r="A40" s="129" t="s">
        <v>780</v>
      </c>
    </row>
    <row r="41" spans="1:21" s="18" customFormat="1" ht="11.25" customHeight="1">
      <c r="A41" s="129" t="s">
        <v>781</v>
      </c>
    </row>
    <row r="42" spans="1:21" s="18" customFormat="1" ht="11.25" customHeight="1">
      <c r="A42" s="129" t="s">
        <v>782</v>
      </c>
    </row>
    <row r="43" spans="1:21" s="16" customFormat="1" ht="11.25"/>
    <row r="44" spans="1:21" s="16" customFormat="1" ht="11.25"/>
    <row r="45" spans="1:21" s="16" customFormat="1" ht="11.25"/>
    <row r="46" spans="1:21" s="16" customFormat="1" ht="11.25"/>
    <row r="47" spans="1:21" s="16" customFormat="1" ht="11.25"/>
    <row r="48" spans="1:21" s="16" customFormat="1" ht="11.25">
      <c r="J48" s="552"/>
    </row>
    <row r="49" spans="10:10" s="16" customFormat="1" ht="11.25">
      <c r="J49" s="552"/>
    </row>
    <row r="50" spans="10:10" s="16" customFormat="1" ht="11.25">
      <c r="J50" s="552"/>
    </row>
    <row r="51" spans="10:10" s="16" customFormat="1" ht="11.25">
      <c r="J51" s="552"/>
    </row>
    <row r="52" spans="10:10" s="16" customFormat="1" ht="11.25">
      <c r="J52" s="552"/>
    </row>
    <row r="53" spans="10:10" s="16" customFormat="1" ht="11.25">
      <c r="J53" s="551"/>
    </row>
    <row r="54" spans="10:10" s="16" customFormat="1" ht="11.25">
      <c r="J54" s="551"/>
    </row>
    <row r="55" spans="10:10" s="16" customFormat="1" ht="11.25">
      <c r="J55" s="551"/>
    </row>
    <row r="56" spans="10:10" s="16" customFormat="1" ht="11.25">
      <c r="J56" s="551"/>
    </row>
    <row r="57" spans="10:10" s="16" customFormat="1" ht="11.25">
      <c r="J57" s="551"/>
    </row>
    <row r="58" spans="10:10" s="16" customFormat="1" ht="11.25">
      <c r="J58" s="551"/>
    </row>
    <row r="59" spans="10:10" s="16" customFormat="1" ht="11.25">
      <c r="J59" s="551"/>
    </row>
    <row r="60" spans="10:10" s="16" customFormat="1" ht="11.25">
      <c r="J60" s="551"/>
    </row>
    <row r="61" spans="10:10" s="16" customFormat="1" ht="11.25">
      <c r="J61" s="551"/>
    </row>
    <row r="62" spans="10:10" s="16" customFormat="1" ht="11.25">
      <c r="J62" s="551"/>
    </row>
    <row r="63" spans="10:10" s="16" customFormat="1" ht="11.25">
      <c r="J63" s="551"/>
    </row>
    <row r="64" spans="10:10" s="16" customFormat="1" ht="11.25">
      <c r="J64" s="551"/>
    </row>
    <row r="65" spans="10:10" s="16" customFormat="1" ht="11.25">
      <c r="J65" s="551"/>
    </row>
    <row r="66" spans="10:10" s="16" customFormat="1" ht="11.25">
      <c r="J66" s="550"/>
    </row>
    <row r="67" spans="10:10" s="16" customFormat="1" ht="11.25">
      <c r="J67" s="552"/>
    </row>
    <row r="68" spans="10:10" s="16" customFormat="1" ht="11.25">
      <c r="J68" s="552"/>
    </row>
    <row r="69" spans="10:10" s="16" customFormat="1" ht="11.25">
      <c r="J69" s="552"/>
    </row>
    <row r="70" spans="10:10" s="16" customFormat="1" ht="11.25">
      <c r="J70" s="552"/>
    </row>
    <row r="71" spans="10:10" s="16" customFormat="1" ht="11.25"/>
    <row r="72" spans="10:10" s="16" customFormat="1" ht="11.25"/>
    <row r="73" spans="10:10" s="16" customFormat="1" ht="11.25"/>
    <row r="74" spans="10:10" s="16" customFormat="1" ht="11.25"/>
    <row r="75" spans="10:10" s="16" customFormat="1" ht="11.25"/>
    <row r="76" spans="10:10" s="16" customFormat="1" ht="11.25"/>
    <row r="77" spans="10:10" s="16" customFormat="1" ht="11.25"/>
    <row r="78" spans="10:10" s="16" customFormat="1" ht="11.25"/>
    <row r="79" spans="10:10" s="16" customFormat="1" ht="11.25"/>
    <row r="80" spans="10:10" s="16" customFormat="1" ht="11.25"/>
    <row r="81" s="16" customFormat="1" ht="11.25"/>
    <row r="82" s="16" customFormat="1" ht="11.25"/>
    <row r="83" s="16" customFormat="1" ht="11.25"/>
    <row r="84" s="16" customFormat="1" ht="11.25"/>
    <row r="85" s="16" customFormat="1" ht="11.25"/>
    <row r="86" s="16" customFormat="1" ht="11.25"/>
    <row r="87" s="16" customFormat="1" ht="11.25"/>
    <row r="88" s="16" customFormat="1" ht="11.25"/>
    <row r="89" s="16" customFormat="1" ht="11.25"/>
    <row r="90" s="16" customFormat="1" ht="11.25"/>
    <row r="91" s="16" customFormat="1" ht="11.25"/>
    <row r="92" s="16" customFormat="1" ht="11.25"/>
    <row r="93" s="16" customFormat="1" ht="11.25"/>
    <row r="94" s="16" customFormat="1" ht="11.25"/>
    <row r="95" s="16" customFormat="1" ht="11.25"/>
    <row r="96" s="16" customFormat="1" ht="11.25"/>
    <row r="97" s="16" customFormat="1" ht="11.25"/>
    <row r="98" s="16" customFormat="1" ht="11.25"/>
    <row r="99" s="16" customFormat="1" ht="11.25"/>
    <row r="100" s="16" customFormat="1" ht="11.25"/>
    <row r="101" s="16" customFormat="1" ht="11.25"/>
    <row r="102" s="16" customFormat="1" ht="11.25"/>
    <row r="103" s="16" customFormat="1" ht="11.25"/>
  </sheetData>
  <sheetProtection selectLockedCells="1"/>
  <mergeCells count="31">
    <mergeCell ref="A3:F3"/>
    <mergeCell ref="G3:L3"/>
    <mergeCell ref="M3:U3"/>
    <mergeCell ref="M4:U4"/>
    <mergeCell ref="M9:N9"/>
    <mergeCell ref="S7:S8"/>
    <mergeCell ref="T7:T8"/>
    <mergeCell ref="U7:U8"/>
    <mergeCell ref="O7:O8"/>
    <mergeCell ref="P7:P8"/>
    <mergeCell ref="O6:U6"/>
    <mergeCell ref="Q7:R7"/>
    <mergeCell ref="M6:N8"/>
    <mergeCell ref="C6:F6"/>
    <mergeCell ref="G6:K6"/>
    <mergeCell ref="M10:N10"/>
    <mergeCell ref="M11:N11"/>
    <mergeCell ref="M12:N12"/>
    <mergeCell ref="M13:N13"/>
    <mergeCell ref="A6:A8"/>
    <mergeCell ref="I7:I8"/>
    <mergeCell ref="J7:J8"/>
    <mergeCell ref="F7:F8"/>
    <mergeCell ref="E7:E8"/>
    <mergeCell ref="G7:G8"/>
    <mergeCell ref="H7:H8"/>
    <mergeCell ref="K7:K8"/>
    <mergeCell ref="B6:B8"/>
    <mergeCell ref="C7:C8"/>
    <mergeCell ref="D7:D8"/>
    <mergeCell ref="L6:L8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view="pageBreakPreview" zoomScaleNormal="100" zoomScaleSheetLayoutView="100" workbookViewId="0">
      <selection activeCell="A26" sqref="A26"/>
    </sheetView>
  </sheetViews>
  <sheetFormatPr defaultRowHeight="14.25"/>
  <cols>
    <col min="1" max="1" width="7.625" style="20" customWidth="1"/>
    <col min="2" max="2" width="11.125" style="20" customWidth="1"/>
    <col min="3" max="3" width="10.75" style="10" customWidth="1"/>
    <col min="4" max="4" width="10.25" style="10" customWidth="1"/>
    <col min="5" max="5" width="10.875" style="5" customWidth="1"/>
    <col min="6" max="8" width="10.625" style="5" customWidth="1"/>
    <col min="9" max="9" width="11.375" style="5" customWidth="1"/>
    <col min="10" max="15" width="8.875" style="5" customWidth="1"/>
    <col min="16" max="17" width="8.875" style="10" customWidth="1"/>
    <col min="18" max="23" width="11.625" style="10" customWidth="1"/>
    <col min="24" max="25" width="12.625" style="10" customWidth="1"/>
    <col min="26" max="28" width="11.625" style="10" customWidth="1"/>
    <col min="29" max="29" width="11.75" style="10" customWidth="1"/>
    <col min="30" max="35" width="11.625" style="5" customWidth="1"/>
    <col min="36" max="37" width="11.625" style="10" customWidth="1"/>
    <col min="38" max="38" width="12.625" style="5" customWidth="1"/>
    <col min="39" max="16384" width="9" style="5"/>
  </cols>
  <sheetData>
    <row r="1" spans="1:39" s="16" customFormat="1" ht="14.1" customHeight="1">
      <c r="A1" s="22"/>
      <c r="B1" s="19"/>
      <c r="C1" s="19"/>
      <c r="D1" s="19"/>
      <c r="H1" s="417" t="s">
        <v>589</v>
      </c>
      <c r="I1" s="22" t="s">
        <v>590</v>
      </c>
      <c r="P1" s="19"/>
      <c r="X1" s="417" t="s">
        <v>440</v>
      </c>
      <c r="Y1" s="22" t="s">
        <v>441</v>
      </c>
      <c r="AJ1" s="19"/>
      <c r="AK1" s="19"/>
      <c r="AL1" s="763" t="s">
        <v>442</v>
      </c>
    </row>
    <row r="2" spans="1:39" s="16" customFormat="1" ht="14.1" customHeight="1">
      <c r="A2" s="19"/>
      <c r="B2" s="19"/>
      <c r="C2" s="19"/>
      <c r="D2" s="19"/>
      <c r="K2" s="417"/>
      <c r="P2" s="19"/>
      <c r="Q2" s="19"/>
      <c r="AE2" s="22"/>
      <c r="AJ2" s="19"/>
      <c r="AK2" s="19"/>
    </row>
    <row r="3" spans="1:39" s="12" customFormat="1" ht="20.100000000000001" customHeight="1">
      <c r="A3" s="855" t="s">
        <v>548</v>
      </c>
      <c r="B3" s="855"/>
      <c r="C3" s="855"/>
      <c r="D3" s="855"/>
      <c r="E3" s="855"/>
      <c r="F3" s="855"/>
      <c r="G3" s="855"/>
      <c r="H3" s="855"/>
      <c r="I3" s="855" t="s">
        <v>550</v>
      </c>
      <c r="J3" s="855"/>
      <c r="K3" s="855"/>
      <c r="L3" s="855"/>
      <c r="M3" s="855"/>
      <c r="N3" s="855"/>
      <c r="O3" s="855"/>
      <c r="P3" s="855"/>
      <c r="Q3" s="855"/>
      <c r="R3" s="943" t="s">
        <v>401</v>
      </c>
      <c r="S3" s="1106"/>
      <c r="T3" s="1106"/>
      <c r="U3" s="1106"/>
      <c r="V3" s="1106"/>
      <c r="W3" s="1106"/>
      <c r="X3" s="1106"/>
      <c r="Y3" s="855" t="s">
        <v>402</v>
      </c>
      <c r="Z3" s="855"/>
      <c r="AA3" s="855"/>
      <c r="AB3" s="943"/>
      <c r="AC3" s="855"/>
      <c r="AD3" s="855"/>
      <c r="AE3" s="855"/>
      <c r="AF3" s="855" t="s">
        <v>401</v>
      </c>
      <c r="AG3" s="1142"/>
      <c r="AH3" s="1142"/>
      <c r="AI3" s="1142"/>
      <c r="AJ3" s="1142"/>
      <c r="AK3" s="1142"/>
      <c r="AL3" s="1142"/>
    </row>
    <row r="4" spans="1:39" s="14" customFormat="1" ht="24" customHeight="1">
      <c r="A4" s="856" t="s">
        <v>549</v>
      </c>
      <c r="B4" s="856"/>
      <c r="C4" s="856"/>
      <c r="D4" s="856"/>
      <c r="E4" s="856"/>
      <c r="F4" s="856"/>
      <c r="G4" s="856"/>
      <c r="H4" s="856"/>
      <c r="I4" s="13"/>
      <c r="J4" s="13"/>
      <c r="K4" s="13"/>
      <c r="L4" s="34"/>
      <c r="M4" s="34"/>
      <c r="N4" s="34"/>
      <c r="O4" s="34"/>
      <c r="P4" s="34"/>
      <c r="Q4" s="34"/>
      <c r="R4" s="35"/>
      <c r="S4" s="35"/>
      <c r="T4" s="35"/>
      <c r="U4" s="35"/>
      <c r="V4" s="35"/>
      <c r="W4" s="35"/>
      <c r="X4" s="35"/>
      <c r="Y4" s="856"/>
      <c r="Z4" s="1135"/>
      <c r="AA4" s="1135"/>
      <c r="AB4" s="1135"/>
      <c r="AC4" s="1135"/>
      <c r="AD4" s="1135"/>
      <c r="AE4" s="1135"/>
      <c r="AF4" s="1143"/>
      <c r="AG4" s="1135"/>
      <c r="AH4" s="1135"/>
      <c r="AI4" s="1135"/>
      <c r="AJ4" s="1135"/>
      <c r="AK4" s="1135"/>
      <c r="AL4" s="1135"/>
    </row>
    <row r="5" spans="1:39" s="36" customFormat="1" ht="18" customHeight="1" thickBot="1">
      <c r="A5" s="36" t="s">
        <v>171</v>
      </c>
      <c r="H5" s="417" t="s">
        <v>341</v>
      </c>
      <c r="I5" s="36" t="s">
        <v>171</v>
      </c>
      <c r="X5" s="417" t="s">
        <v>341</v>
      </c>
      <c r="Y5" s="36" t="s">
        <v>171</v>
      </c>
      <c r="AK5" s="417"/>
      <c r="AL5" s="417" t="s">
        <v>341</v>
      </c>
    </row>
    <row r="6" spans="1:39" s="16" customFormat="1" ht="19.350000000000001" customHeight="1">
      <c r="A6" s="977" t="s">
        <v>342</v>
      </c>
      <c r="B6" s="1124"/>
      <c r="C6" s="1103" t="s">
        <v>343</v>
      </c>
      <c r="D6" s="941"/>
      <c r="E6" s="942" t="s">
        <v>172</v>
      </c>
      <c r="F6" s="1099"/>
      <c r="G6" s="1099"/>
      <c r="H6" s="1099"/>
      <c r="I6" s="953" t="s">
        <v>177</v>
      </c>
      <c r="J6" s="1111" t="s">
        <v>172</v>
      </c>
      <c r="K6" s="1099"/>
      <c r="L6" s="1099"/>
      <c r="M6" s="1099"/>
      <c r="N6" s="1099"/>
      <c r="O6" s="1099"/>
      <c r="P6" s="1099"/>
      <c r="Q6" s="1099"/>
      <c r="R6" s="1099" t="s">
        <v>172</v>
      </c>
      <c r="S6" s="1099"/>
      <c r="T6" s="1099"/>
      <c r="U6" s="1099"/>
      <c r="V6" s="1099"/>
      <c r="W6" s="1100"/>
      <c r="X6" s="1121" t="s">
        <v>344</v>
      </c>
      <c r="Y6" s="953" t="s">
        <v>177</v>
      </c>
      <c r="Z6" s="1136" t="s">
        <v>173</v>
      </c>
      <c r="AA6" s="1137"/>
      <c r="AB6" s="1137"/>
      <c r="AC6" s="1137"/>
      <c r="AD6" s="1137"/>
      <c r="AE6" s="1137"/>
      <c r="AF6" s="1099" t="s">
        <v>173</v>
      </c>
      <c r="AG6" s="1099"/>
      <c r="AH6" s="1099"/>
      <c r="AI6" s="1099"/>
      <c r="AJ6" s="1099"/>
      <c r="AK6" s="1132"/>
      <c r="AL6" s="1121" t="s">
        <v>344</v>
      </c>
    </row>
    <row r="7" spans="1:39" s="16" customFormat="1" ht="19.350000000000001" customHeight="1">
      <c r="A7" s="1125"/>
      <c r="B7" s="1118"/>
      <c r="C7" s="1104"/>
      <c r="D7" s="1102"/>
      <c r="E7" s="1109" t="s">
        <v>345</v>
      </c>
      <c r="F7" s="1114"/>
      <c r="G7" s="1114"/>
      <c r="H7" s="1114"/>
      <c r="I7" s="1063"/>
      <c r="J7" s="1129" t="s">
        <v>345</v>
      </c>
      <c r="K7" s="1130"/>
      <c r="L7" s="1130"/>
      <c r="M7" s="1130"/>
      <c r="N7" s="1130"/>
      <c r="O7" s="1130"/>
      <c r="P7" s="1130"/>
      <c r="Q7" s="1130"/>
      <c r="R7" s="928" t="s">
        <v>795</v>
      </c>
      <c r="S7" s="918"/>
      <c r="T7" s="918" t="s">
        <v>346</v>
      </c>
      <c r="U7" s="918"/>
      <c r="V7" s="918" t="s">
        <v>347</v>
      </c>
      <c r="W7" s="918"/>
      <c r="X7" s="1122"/>
      <c r="Y7" s="1063"/>
      <c r="Z7" s="938" t="s">
        <v>348</v>
      </c>
      <c r="AA7" s="1102"/>
      <c r="AB7" s="918" t="s">
        <v>349</v>
      </c>
      <c r="AC7" s="1102"/>
      <c r="AD7" s="1138" t="s">
        <v>350</v>
      </c>
      <c r="AE7" s="1138"/>
      <c r="AF7" s="928" t="s">
        <v>351</v>
      </c>
      <c r="AG7" s="1102"/>
      <c r="AH7" s="918" t="s">
        <v>352</v>
      </c>
      <c r="AI7" s="1102"/>
      <c r="AJ7" s="918" t="s">
        <v>353</v>
      </c>
      <c r="AK7" s="1133"/>
      <c r="AL7" s="1122"/>
    </row>
    <row r="8" spans="1:39" s="16" customFormat="1" ht="27" customHeight="1">
      <c r="A8" s="1125"/>
      <c r="B8" s="1118"/>
      <c r="C8" s="1104"/>
      <c r="D8" s="1102"/>
      <c r="E8" s="918" t="s">
        <v>354</v>
      </c>
      <c r="F8" s="1102"/>
      <c r="G8" s="1110" t="s">
        <v>355</v>
      </c>
      <c r="H8" s="1115"/>
      <c r="I8" s="1063"/>
      <c r="J8" s="1107" t="s">
        <v>356</v>
      </c>
      <c r="K8" s="1108"/>
      <c r="L8" s="918" t="s">
        <v>357</v>
      </c>
      <c r="M8" s="1102"/>
      <c r="N8" s="1110" t="s">
        <v>358</v>
      </c>
      <c r="O8" s="1108"/>
      <c r="P8" s="918" t="s">
        <v>359</v>
      </c>
      <c r="Q8" s="1109"/>
      <c r="R8" s="928"/>
      <c r="S8" s="918"/>
      <c r="T8" s="918"/>
      <c r="U8" s="918"/>
      <c r="V8" s="918"/>
      <c r="W8" s="918"/>
      <c r="X8" s="1122"/>
      <c r="Y8" s="1063"/>
      <c r="Z8" s="1104"/>
      <c r="AA8" s="1102"/>
      <c r="AB8" s="1102"/>
      <c r="AC8" s="1102"/>
      <c r="AD8" s="1139"/>
      <c r="AE8" s="1139"/>
      <c r="AF8" s="1134"/>
      <c r="AG8" s="1102"/>
      <c r="AH8" s="1102"/>
      <c r="AI8" s="1102"/>
      <c r="AJ8" s="1102"/>
      <c r="AK8" s="1133"/>
      <c r="AL8" s="1122"/>
    </row>
    <row r="9" spans="1:39" s="16" customFormat="1" ht="13.5" customHeight="1">
      <c r="A9" s="1125"/>
      <c r="B9" s="1118"/>
      <c r="C9" s="938" t="s">
        <v>360</v>
      </c>
      <c r="D9" s="918" t="s">
        <v>361</v>
      </c>
      <c r="E9" s="918" t="s">
        <v>360</v>
      </c>
      <c r="F9" s="918" t="s">
        <v>361</v>
      </c>
      <c r="G9" s="928" t="s">
        <v>360</v>
      </c>
      <c r="H9" s="1112" t="s">
        <v>361</v>
      </c>
      <c r="I9" s="1063"/>
      <c r="J9" s="938" t="s">
        <v>360</v>
      </c>
      <c r="K9" s="1110" t="s">
        <v>361</v>
      </c>
      <c r="L9" s="918" t="s">
        <v>360</v>
      </c>
      <c r="M9" s="918" t="s">
        <v>361</v>
      </c>
      <c r="N9" s="918" t="s">
        <v>360</v>
      </c>
      <c r="O9" s="1110" t="s">
        <v>361</v>
      </c>
      <c r="P9" s="918" t="s">
        <v>360</v>
      </c>
      <c r="Q9" s="945" t="s">
        <v>361</v>
      </c>
      <c r="R9" s="928" t="s">
        <v>360</v>
      </c>
      <c r="S9" s="918" t="s">
        <v>361</v>
      </c>
      <c r="T9" s="918" t="s">
        <v>360</v>
      </c>
      <c r="U9" s="918" t="s">
        <v>361</v>
      </c>
      <c r="V9" s="918" t="s">
        <v>360</v>
      </c>
      <c r="W9" s="918" t="s">
        <v>361</v>
      </c>
      <c r="X9" s="1122"/>
      <c r="Y9" s="1063"/>
      <c r="Z9" s="928" t="s">
        <v>360</v>
      </c>
      <c r="AA9" s="918" t="s">
        <v>361</v>
      </c>
      <c r="AB9" s="918" t="s">
        <v>360</v>
      </c>
      <c r="AC9" s="918" t="s">
        <v>361</v>
      </c>
      <c r="AD9" s="928" t="s">
        <v>360</v>
      </c>
      <c r="AE9" s="1140" t="s">
        <v>361</v>
      </c>
      <c r="AF9" s="928" t="s">
        <v>360</v>
      </c>
      <c r="AG9" s="918" t="s">
        <v>361</v>
      </c>
      <c r="AH9" s="928" t="s">
        <v>360</v>
      </c>
      <c r="AI9" s="918" t="s">
        <v>361</v>
      </c>
      <c r="AJ9" s="928" t="s">
        <v>360</v>
      </c>
      <c r="AK9" s="961" t="s">
        <v>361</v>
      </c>
      <c r="AL9" s="1122"/>
    </row>
    <row r="10" spans="1:39" s="16" customFormat="1" ht="13.5" customHeight="1">
      <c r="A10" s="1126"/>
      <c r="B10" s="1127"/>
      <c r="C10" s="1116"/>
      <c r="D10" s="1101"/>
      <c r="E10" s="1101"/>
      <c r="F10" s="1101"/>
      <c r="G10" s="1105"/>
      <c r="H10" s="1113"/>
      <c r="I10" s="1064"/>
      <c r="J10" s="1116"/>
      <c r="K10" s="1128"/>
      <c r="L10" s="1101"/>
      <c r="M10" s="1101"/>
      <c r="N10" s="1101"/>
      <c r="O10" s="1128"/>
      <c r="P10" s="1101"/>
      <c r="Q10" s="1131"/>
      <c r="R10" s="1105"/>
      <c r="S10" s="1101"/>
      <c r="T10" s="1101"/>
      <c r="U10" s="1101"/>
      <c r="V10" s="1101"/>
      <c r="W10" s="1101"/>
      <c r="X10" s="1123"/>
      <c r="Y10" s="1064"/>
      <c r="Z10" s="1105"/>
      <c r="AA10" s="1101"/>
      <c r="AB10" s="1101"/>
      <c r="AC10" s="1101"/>
      <c r="AD10" s="1101"/>
      <c r="AE10" s="1141"/>
      <c r="AF10" s="1105"/>
      <c r="AG10" s="1101"/>
      <c r="AH10" s="1105"/>
      <c r="AI10" s="1101"/>
      <c r="AJ10" s="1105"/>
      <c r="AK10" s="1144"/>
      <c r="AL10" s="1123"/>
    </row>
    <row r="11" spans="1:39" s="42" customFormat="1" ht="17.100000000000001" customHeight="1">
      <c r="A11" s="989" t="s">
        <v>8</v>
      </c>
      <c r="B11" s="990"/>
      <c r="C11" s="37">
        <v>187191</v>
      </c>
      <c r="D11" s="38">
        <v>392093</v>
      </c>
      <c r="E11" s="38">
        <v>63120</v>
      </c>
      <c r="F11" s="38">
        <v>23500</v>
      </c>
      <c r="G11" s="38">
        <v>5923</v>
      </c>
      <c r="H11" s="38">
        <v>4136</v>
      </c>
      <c r="I11" s="39" t="s">
        <v>8</v>
      </c>
      <c r="J11" s="37">
        <v>4215</v>
      </c>
      <c r="K11" s="38">
        <v>4234</v>
      </c>
      <c r="L11" s="38">
        <v>16348</v>
      </c>
      <c r="M11" s="38">
        <v>29160</v>
      </c>
      <c r="N11" s="38">
        <v>678</v>
      </c>
      <c r="O11" s="38">
        <v>1641</v>
      </c>
      <c r="P11" s="38">
        <v>3363</v>
      </c>
      <c r="Q11" s="38">
        <v>3669</v>
      </c>
      <c r="R11" s="181">
        <v>60199</v>
      </c>
      <c r="S11" s="181">
        <v>128593</v>
      </c>
      <c r="T11" s="181">
        <v>31470</v>
      </c>
      <c r="U11" s="181">
        <v>186527</v>
      </c>
      <c r="V11" s="181">
        <v>1875</v>
      </c>
      <c r="W11" s="181">
        <v>10633</v>
      </c>
      <c r="X11" s="41" t="s">
        <v>8</v>
      </c>
      <c r="Y11" s="39" t="s">
        <v>8</v>
      </c>
      <c r="Z11" s="181">
        <v>31449</v>
      </c>
      <c r="AA11" s="27">
        <v>40165</v>
      </c>
      <c r="AB11" s="27">
        <v>43905</v>
      </c>
      <c r="AC11" s="27">
        <v>58585</v>
      </c>
      <c r="AD11" s="38">
        <v>79297</v>
      </c>
      <c r="AE11" s="38">
        <v>23385</v>
      </c>
      <c r="AF11" s="27">
        <v>22933</v>
      </c>
      <c r="AG11" s="27">
        <v>255502</v>
      </c>
      <c r="AH11" s="27">
        <v>997</v>
      </c>
      <c r="AI11" s="27">
        <v>2969</v>
      </c>
      <c r="AJ11" s="27">
        <v>8610</v>
      </c>
      <c r="AK11" s="195">
        <v>11487</v>
      </c>
      <c r="AL11" s="41" t="s">
        <v>8</v>
      </c>
    </row>
    <row r="12" spans="1:39" s="42" customFormat="1" ht="17.100000000000001" customHeight="1">
      <c r="A12" s="989" t="s">
        <v>9</v>
      </c>
      <c r="B12" s="990"/>
      <c r="C12" s="37">
        <v>186963</v>
      </c>
      <c r="D12" s="38">
        <v>354867</v>
      </c>
      <c r="E12" s="38">
        <v>63767</v>
      </c>
      <c r="F12" s="38">
        <v>20461</v>
      </c>
      <c r="G12" s="38">
        <v>4133</v>
      </c>
      <c r="H12" s="38">
        <v>825</v>
      </c>
      <c r="I12" s="39" t="s">
        <v>9</v>
      </c>
      <c r="J12" s="37">
        <v>5868</v>
      </c>
      <c r="K12" s="38">
        <v>8534</v>
      </c>
      <c r="L12" s="38">
        <v>17771</v>
      </c>
      <c r="M12" s="38">
        <v>31375</v>
      </c>
      <c r="N12" s="38">
        <v>942</v>
      </c>
      <c r="O12" s="38">
        <v>1316</v>
      </c>
      <c r="P12" s="38">
        <v>4112</v>
      </c>
      <c r="Q12" s="38">
        <v>2615</v>
      </c>
      <c r="R12" s="181">
        <v>58690</v>
      </c>
      <c r="S12" s="181">
        <v>112128</v>
      </c>
      <c r="T12" s="181">
        <v>29916</v>
      </c>
      <c r="U12" s="181">
        <v>167885</v>
      </c>
      <c r="V12" s="181">
        <v>1764</v>
      </c>
      <c r="W12" s="181">
        <v>9728</v>
      </c>
      <c r="X12" s="41" t="s">
        <v>9</v>
      </c>
      <c r="Y12" s="39" t="s">
        <v>9</v>
      </c>
      <c r="Z12" s="27">
        <v>30379</v>
      </c>
      <c r="AA12" s="27">
        <v>37388</v>
      </c>
      <c r="AB12" s="27">
        <v>42609</v>
      </c>
      <c r="AC12" s="27">
        <v>55364</v>
      </c>
      <c r="AD12" s="38">
        <v>80149</v>
      </c>
      <c r="AE12" s="38">
        <v>20183</v>
      </c>
      <c r="AF12" s="27">
        <v>24110</v>
      </c>
      <c r="AG12" s="27">
        <v>226701</v>
      </c>
      <c r="AH12" s="27">
        <v>1001</v>
      </c>
      <c r="AI12" s="27">
        <v>4411</v>
      </c>
      <c r="AJ12" s="27">
        <v>8715</v>
      </c>
      <c r="AK12" s="195">
        <v>10814</v>
      </c>
      <c r="AL12" s="41" t="s">
        <v>9</v>
      </c>
    </row>
    <row r="13" spans="1:39" s="42" customFormat="1" ht="17.100000000000001" customHeight="1">
      <c r="A13" s="989" t="s">
        <v>757</v>
      </c>
      <c r="B13" s="1098"/>
      <c r="C13" s="37">
        <v>215128</v>
      </c>
      <c r="D13" s="38">
        <v>348875</v>
      </c>
      <c r="E13" s="38">
        <v>79206</v>
      </c>
      <c r="F13" s="38">
        <v>17890</v>
      </c>
      <c r="G13" s="38">
        <v>5725</v>
      </c>
      <c r="H13" s="38">
        <v>1277</v>
      </c>
      <c r="I13" s="39" t="s">
        <v>757</v>
      </c>
      <c r="J13" s="38">
        <v>7968</v>
      </c>
      <c r="K13" s="38">
        <v>11488</v>
      </c>
      <c r="L13" s="38">
        <v>21339</v>
      </c>
      <c r="M13" s="38">
        <v>29558</v>
      </c>
      <c r="N13" s="38">
        <v>621</v>
      </c>
      <c r="O13" s="38">
        <v>1858</v>
      </c>
      <c r="P13" s="38">
        <v>2995</v>
      </c>
      <c r="Q13" s="38">
        <v>1542</v>
      </c>
      <c r="R13" s="181">
        <v>65148</v>
      </c>
      <c r="S13" s="181">
        <v>118779</v>
      </c>
      <c r="T13" s="181">
        <v>30152</v>
      </c>
      <c r="U13" s="181">
        <v>158013</v>
      </c>
      <c r="V13" s="181">
        <v>1974</v>
      </c>
      <c r="W13" s="181">
        <v>8470</v>
      </c>
      <c r="X13" s="41" t="s">
        <v>758</v>
      </c>
      <c r="Y13" s="39" t="s">
        <v>757</v>
      </c>
      <c r="Z13" s="27">
        <v>33756</v>
      </c>
      <c r="AA13" s="27">
        <v>40125</v>
      </c>
      <c r="AB13" s="27">
        <v>45883</v>
      </c>
      <c r="AC13" s="27">
        <v>56517</v>
      </c>
      <c r="AD13" s="38">
        <v>94990</v>
      </c>
      <c r="AE13" s="38">
        <v>21978</v>
      </c>
      <c r="AF13" s="27">
        <v>30218</v>
      </c>
      <c r="AG13" s="27">
        <v>214043</v>
      </c>
      <c r="AH13" s="27">
        <v>1305</v>
      </c>
      <c r="AI13" s="27">
        <v>4453</v>
      </c>
      <c r="AJ13" s="27">
        <v>8977</v>
      </c>
      <c r="AK13" s="38">
        <v>11760</v>
      </c>
      <c r="AL13" s="41" t="s">
        <v>322</v>
      </c>
    </row>
    <row r="14" spans="1:39" s="42" customFormat="1" ht="17.100000000000001" customHeight="1">
      <c r="A14" s="989" t="s">
        <v>623</v>
      </c>
      <c r="B14" s="1098"/>
      <c r="C14" s="37">
        <v>190945</v>
      </c>
      <c r="D14" s="38">
        <v>520032.82999999996</v>
      </c>
      <c r="E14" s="38">
        <v>64519</v>
      </c>
      <c r="F14" s="38">
        <v>35036</v>
      </c>
      <c r="G14" s="38">
        <v>6563</v>
      </c>
      <c r="H14" s="38">
        <v>1227</v>
      </c>
      <c r="I14" s="39" t="s">
        <v>623</v>
      </c>
      <c r="J14" s="38">
        <v>5621</v>
      </c>
      <c r="K14" s="38">
        <v>7465</v>
      </c>
      <c r="L14" s="38">
        <v>19417</v>
      </c>
      <c r="M14" s="38">
        <v>25985</v>
      </c>
      <c r="N14" s="38">
        <v>511</v>
      </c>
      <c r="O14" s="38">
        <v>1035</v>
      </c>
      <c r="P14" s="38">
        <v>1102</v>
      </c>
      <c r="Q14" s="38">
        <v>679.83</v>
      </c>
      <c r="R14" s="181">
        <v>63583</v>
      </c>
      <c r="S14" s="181">
        <v>289272</v>
      </c>
      <c r="T14" s="181">
        <v>27998</v>
      </c>
      <c r="U14" s="181">
        <v>149683</v>
      </c>
      <c r="V14" s="181">
        <v>1631</v>
      </c>
      <c r="W14" s="181">
        <v>9650</v>
      </c>
      <c r="X14" s="41" t="s">
        <v>623</v>
      </c>
      <c r="Y14" s="39" t="s">
        <v>623</v>
      </c>
      <c r="Z14" s="27">
        <v>31249</v>
      </c>
      <c r="AA14" s="27">
        <v>41349</v>
      </c>
      <c r="AB14" s="27">
        <v>41975</v>
      </c>
      <c r="AC14" s="27">
        <v>213983</v>
      </c>
      <c r="AD14" s="38">
        <v>84463</v>
      </c>
      <c r="AE14" s="38">
        <v>39151</v>
      </c>
      <c r="AF14" s="27">
        <v>23208</v>
      </c>
      <c r="AG14" s="27">
        <v>209514</v>
      </c>
      <c r="AH14" s="27">
        <v>1350</v>
      </c>
      <c r="AI14" s="27">
        <v>4943</v>
      </c>
      <c r="AJ14" s="27">
        <v>8700</v>
      </c>
      <c r="AK14" s="38">
        <v>11998</v>
      </c>
      <c r="AL14" s="41" t="s">
        <v>623</v>
      </c>
    </row>
    <row r="15" spans="1:39" s="42" customFormat="1" ht="17.100000000000001" customHeight="1">
      <c r="A15" s="1119" t="s">
        <v>777</v>
      </c>
      <c r="B15" s="1120"/>
      <c r="C15" s="374">
        <f>SUM(C17:C39)</f>
        <v>203683</v>
      </c>
      <c r="D15" s="44">
        <f t="shared" ref="D15:W15" si="0">SUM(D17:D39)</f>
        <v>328897</v>
      </c>
      <c r="E15" s="44">
        <f t="shared" si="0"/>
        <v>73245</v>
      </c>
      <c r="F15" s="44">
        <f t="shared" si="0"/>
        <v>14641</v>
      </c>
      <c r="G15" s="44">
        <f t="shared" si="0"/>
        <v>6662</v>
      </c>
      <c r="H15" s="44">
        <f t="shared" si="0"/>
        <v>1117</v>
      </c>
      <c r="I15" s="43" t="s">
        <v>777</v>
      </c>
      <c r="J15" s="44">
        <f t="shared" si="0"/>
        <v>5897</v>
      </c>
      <c r="K15" s="44">
        <f t="shared" si="0"/>
        <v>10762</v>
      </c>
      <c r="L15" s="44">
        <f t="shared" si="0"/>
        <v>18977</v>
      </c>
      <c r="M15" s="44">
        <f t="shared" si="0"/>
        <v>24186</v>
      </c>
      <c r="N15" s="44">
        <f t="shared" si="0"/>
        <v>730</v>
      </c>
      <c r="O15" s="44">
        <f t="shared" si="0"/>
        <v>1391</v>
      </c>
      <c r="P15" s="44">
        <f t="shared" si="0"/>
        <v>1025</v>
      </c>
      <c r="Q15" s="44">
        <f t="shared" si="0"/>
        <v>402</v>
      </c>
      <c r="R15" s="44">
        <f t="shared" si="0"/>
        <v>67810</v>
      </c>
      <c r="S15" s="44">
        <f t="shared" si="0"/>
        <v>119078</v>
      </c>
      <c r="T15" s="44">
        <f t="shared" si="0"/>
        <v>27770</v>
      </c>
      <c r="U15" s="44">
        <f t="shared" si="0"/>
        <v>148648</v>
      </c>
      <c r="V15" s="44">
        <f t="shared" si="0"/>
        <v>1567</v>
      </c>
      <c r="W15" s="44">
        <f t="shared" si="0"/>
        <v>8672</v>
      </c>
      <c r="X15" s="45" t="s">
        <v>777</v>
      </c>
      <c r="Y15" s="767" t="s">
        <v>777</v>
      </c>
      <c r="Z15" s="44">
        <f t="shared" ref="Z15:AK15" si="1">SUM(Z17:Z39)</f>
        <v>32511</v>
      </c>
      <c r="AA15" s="44">
        <f t="shared" si="1"/>
        <v>37948</v>
      </c>
      <c r="AB15" s="44">
        <f t="shared" si="1"/>
        <v>45931</v>
      </c>
      <c r="AC15" s="44">
        <f t="shared" si="1"/>
        <v>55991</v>
      </c>
      <c r="AD15" s="44">
        <f t="shared" si="1"/>
        <v>92508</v>
      </c>
      <c r="AE15" s="44">
        <f t="shared" si="1"/>
        <v>20459</v>
      </c>
      <c r="AF15" s="44">
        <f t="shared" si="1"/>
        <v>21290</v>
      </c>
      <c r="AG15" s="44">
        <f t="shared" si="1"/>
        <v>195381</v>
      </c>
      <c r="AH15" s="44">
        <f t="shared" si="1"/>
        <v>1315</v>
      </c>
      <c r="AI15" s="44">
        <f t="shared" si="1"/>
        <v>7934</v>
      </c>
      <c r="AJ15" s="44">
        <f t="shared" si="1"/>
        <v>10128</v>
      </c>
      <c r="AK15" s="44">
        <f t="shared" si="1"/>
        <v>11184</v>
      </c>
      <c r="AL15" s="45" t="s">
        <v>777</v>
      </c>
      <c r="AM15" s="40"/>
    </row>
    <row r="16" spans="1:39" s="40" customFormat="1" ht="14.65" customHeight="1">
      <c r="A16" s="1117"/>
      <c r="B16" s="1118"/>
      <c r="C16" s="374"/>
      <c r="D16" s="44"/>
      <c r="E16" s="38"/>
      <c r="F16" s="38"/>
      <c r="G16" s="38"/>
      <c r="H16" s="38"/>
      <c r="I16" s="47"/>
      <c r="J16" s="37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48"/>
      <c r="Y16" s="47"/>
      <c r="Z16" s="27"/>
      <c r="AA16" s="27"/>
      <c r="AB16" s="27"/>
      <c r="AC16" s="27"/>
      <c r="AD16" s="38"/>
      <c r="AE16" s="38"/>
      <c r="AF16" s="27"/>
      <c r="AG16" s="27"/>
      <c r="AH16" s="27"/>
      <c r="AI16" s="27"/>
      <c r="AJ16" s="27"/>
      <c r="AK16" s="27"/>
      <c r="AL16" s="48"/>
    </row>
    <row r="17" spans="1:38" s="40" customFormat="1" ht="15.95" customHeight="1">
      <c r="A17" s="40" t="s">
        <v>10</v>
      </c>
      <c r="B17" s="375" t="s">
        <v>362</v>
      </c>
      <c r="C17" s="829">
        <f>IF(SUM(E17,G17,J17,L17,N17,P17,R17,T17,V17)=SUM(Z17,AB17,AD17,AF17,AH17,AJ17),SUM(E17,G17,J17,L17,N17,P17,R17,T17,V17),"ERR")</f>
        <v>31964</v>
      </c>
      <c r="D17" s="830">
        <f>IF(SUM(F17,H17,K17,M17,O17,Q17,S17,U17,W17)=SUM(AA17,AC17,AE17,AG17,AI17,AK17),SUM(F17,H17,K17,M17,O17,Q17,S17,U17,W17),"ERR")</f>
        <v>19146</v>
      </c>
      <c r="E17" s="694">
        <v>20851</v>
      </c>
      <c r="F17" s="694">
        <v>2764</v>
      </c>
      <c r="G17" s="694">
        <v>1403</v>
      </c>
      <c r="H17" s="694">
        <v>274</v>
      </c>
      <c r="I17" s="47" t="s">
        <v>10</v>
      </c>
      <c r="J17" s="694">
        <v>1043</v>
      </c>
      <c r="K17" s="694">
        <v>767</v>
      </c>
      <c r="L17" s="694">
        <v>4030</v>
      </c>
      <c r="M17" s="694">
        <v>3816</v>
      </c>
      <c r="N17" s="694">
        <v>0</v>
      </c>
      <c r="O17" s="694">
        <v>0</v>
      </c>
      <c r="P17" s="694">
        <v>129</v>
      </c>
      <c r="Q17" s="694">
        <v>54</v>
      </c>
      <c r="R17" s="727">
        <v>3354</v>
      </c>
      <c r="S17" s="727">
        <v>3949</v>
      </c>
      <c r="T17" s="727">
        <v>1076</v>
      </c>
      <c r="U17" s="727">
        <v>7378</v>
      </c>
      <c r="V17" s="727">
        <v>78</v>
      </c>
      <c r="W17" s="727">
        <v>144</v>
      </c>
      <c r="X17" s="57" t="s">
        <v>362</v>
      </c>
      <c r="Y17" s="766" t="s">
        <v>10</v>
      </c>
      <c r="Z17" s="730">
        <v>2026</v>
      </c>
      <c r="AA17" s="730">
        <v>1604</v>
      </c>
      <c r="AB17" s="730">
        <v>2622</v>
      </c>
      <c r="AC17" s="730">
        <v>2682</v>
      </c>
      <c r="AD17" s="730">
        <v>23524</v>
      </c>
      <c r="AE17" s="730">
        <v>3480</v>
      </c>
      <c r="AF17" s="730">
        <v>2861</v>
      </c>
      <c r="AG17" s="730">
        <v>10335</v>
      </c>
      <c r="AH17" s="730">
        <v>122</v>
      </c>
      <c r="AI17" s="730">
        <v>503</v>
      </c>
      <c r="AJ17" s="730">
        <v>809</v>
      </c>
      <c r="AK17" s="730">
        <v>542</v>
      </c>
      <c r="AL17" s="376" t="s">
        <v>362</v>
      </c>
    </row>
    <row r="18" spans="1:38" s="40" customFormat="1" ht="15.95" customHeight="1">
      <c r="A18" s="40" t="s">
        <v>12</v>
      </c>
      <c r="B18" s="375" t="s">
        <v>363</v>
      </c>
      <c r="C18" s="829">
        <f t="shared" ref="C18:D39" si="2">IF(SUM(E18,G18,J18,L18,N18,P18,R18,T18,V18)=SUM(Z18,AB18,AD18,AF18,AH18,AJ18),SUM(E18,G18,J18,L18,N18,P18,R18,T18,V18),"ERR")</f>
        <v>18880</v>
      </c>
      <c r="D18" s="830">
        <f t="shared" si="2"/>
        <v>24369</v>
      </c>
      <c r="E18" s="694">
        <v>6414</v>
      </c>
      <c r="F18" s="694">
        <v>931</v>
      </c>
      <c r="G18" s="694">
        <v>834</v>
      </c>
      <c r="H18" s="694">
        <v>199</v>
      </c>
      <c r="I18" s="47" t="s">
        <v>12</v>
      </c>
      <c r="J18" s="694">
        <v>776</v>
      </c>
      <c r="K18" s="694">
        <v>2115</v>
      </c>
      <c r="L18" s="694">
        <v>4449</v>
      </c>
      <c r="M18" s="694">
        <v>5952</v>
      </c>
      <c r="N18" s="694">
        <v>0</v>
      </c>
      <c r="O18" s="694">
        <v>0</v>
      </c>
      <c r="P18" s="694">
        <v>0</v>
      </c>
      <c r="Q18" s="694">
        <v>0</v>
      </c>
      <c r="R18" s="727">
        <v>4529</v>
      </c>
      <c r="S18" s="727">
        <v>7207</v>
      </c>
      <c r="T18" s="727">
        <v>1734</v>
      </c>
      <c r="U18" s="727">
        <v>6957</v>
      </c>
      <c r="V18" s="727">
        <v>144</v>
      </c>
      <c r="W18" s="727">
        <v>1008</v>
      </c>
      <c r="X18" s="57" t="s">
        <v>363</v>
      </c>
      <c r="Y18" s="47" t="s">
        <v>12</v>
      </c>
      <c r="Z18" s="730">
        <v>2809</v>
      </c>
      <c r="AA18" s="730">
        <v>2052</v>
      </c>
      <c r="AB18" s="730">
        <v>4602</v>
      </c>
      <c r="AC18" s="730">
        <v>4651</v>
      </c>
      <c r="AD18" s="730">
        <v>7728</v>
      </c>
      <c r="AE18" s="730">
        <v>1256</v>
      </c>
      <c r="AF18" s="730">
        <v>2323</v>
      </c>
      <c r="AG18" s="730">
        <v>15240</v>
      </c>
      <c r="AH18" s="730">
        <v>161</v>
      </c>
      <c r="AI18" s="730">
        <v>534</v>
      </c>
      <c r="AJ18" s="730">
        <v>1257</v>
      </c>
      <c r="AK18" s="730">
        <v>636</v>
      </c>
      <c r="AL18" s="376" t="s">
        <v>363</v>
      </c>
    </row>
    <row r="19" spans="1:38" s="40" customFormat="1" ht="15.95" customHeight="1">
      <c r="A19" s="40" t="s">
        <v>14</v>
      </c>
      <c r="B19" s="375" t="s">
        <v>364</v>
      </c>
      <c r="C19" s="829">
        <f t="shared" si="2"/>
        <v>10513</v>
      </c>
      <c r="D19" s="830">
        <f t="shared" si="2"/>
        <v>14867</v>
      </c>
      <c r="E19" s="694">
        <v>3876</v>
      </c>
      <c r="F19" s="694">
        <v>756</v>
      </c>
      <c r="G19" s="694">
        <v>640</v>
      </c>
      <c r="H19" s="694">
        <v>95</v>
      </c>
      <c r="I19" s="47" t="s">
        <v>14</v>
      </c>
      <c r="J19" s="694">
        <v>186</v>
      </c>
      <c r="K19" s="694">
        <v>158</v>
      </c>
      <c r="L19" s="694">
        <v>552</v>
      </c>
      <c r="M19" s="694">
        <v>855</v>
      </c>
      <c r="N19" s="694">
        <v>0</v>
      </c>
      <c r="O19" s="694">
        <v>0</v>
      </c>
      <c r="P19" s="694">
        <v>114</v>
      </c>
      <c r="Q19" s="694">
        <v>128</v>
      </c>
      <c r="R19" s="727">
        <v>3765</v>
      </c>
      <c r="S19" s="727">
        <v>5541</v>
      </c>
      <c r="T19" s="727">
        <v>1369</v>
      </c>
      <c r="U19" s="833">
        <v>7321</v>
      </c>
      <c r="V19" s="727">
        <v>11</v>
      </c>
      <c r="W19" s="727">
        <v>13</v>
      </c>
      <c r="X19" s="57" t="s">
        <v>364</v>
      </c>
      <c r="Y19" s="47" t="s">
        <v>14</v>
      </c>
      <c r="Z19" s="730">
        <v>2088</v>
      </c>
      <c r="AA19" s="730">
        <v>1760</v>
      </c>
      <c r="AB19" s="730">
        <v>2809</v>
      </c>
      <c r="AC19" s="730">
        <v>3110</v>
      </c>
      <c r="AD19" s="730">
        <v>3774</v>
      </c>
      <c r="AE19" s="730">
        <v>818</v>
      </c>
      <c r="AF19" s="730">
        <v>1010</v>
      </c>
      <c r="AG19" s="730">
        <v>8164</v>
      </c>
      <c r="AH19" s="730">
        <v>34</v>
      </c>
      <c r="AI19" s="730">
        <v>162</v>
      </c>
      <c r="AJ19" s="730">
        <v>798</v>
      </c>
      <c r="AK19" s="730">
        <v>853</v>
      </c>
      <c r="AL19" s="376" t="s">
        <v>364</v>
      </c>
    </row>
    <row r="20" spans="1:38" s="40" customFormat="1" ht="15.95" customHeight="1">
      <c r="A20" s="40" t="s">
        <v>16</v>
      </c>
      <c r="B20" s="375" t="s">
        <v>365</v>
      </c>
      <c r="C20" s="829">
        <f t="shared" si="2"/>
        <v>10709</v>
      </c>
      <c r="D20" s="830">
        <f t="shared" si="2"/>
        <v>24665</v>
      </c>
      <c r="E20" s="694">
        <v>3887</v>
      </c>
      <c r="F20" s="694">
        <v>775</v>
      </c>
      <c r="G20" s="694">
        <v>308</v>
      </c>
      <c r="H20" s="694">
        <v>52</v>
      </c>
      <c r="I20" s="47" t="s">
        <v>16</v>
      </c>
      <c r="J20" s="694">
        <v>112</v>
      </c>
      <c r="K20" s="694">
        <v>70</v>
      </c>
      <c r="L20" s="694">
        <v>664</v>
      </c>
      <c r="M20" s="694">
        <v>1088</v>
      </c>
      <c r="N20" s="694">
        <v>0</v>
      </c>
      <c r="O20" s="694">
        <v>0</v>
      </c>
      <c r="P20" s="694">
        <v>0</v>
      </c>
      <c r="Q20" s="694">
        <v>0</v>
      </c>
      <c r="R20" s="727">
        <v>3876</v>
      </c>
      <c r="S20" s="727">
        <v>7962</v>
      </c>
      <c r="T20" s="727">
        <v>1298</v>
      </c>
      <c r="U20" s="727">
        <v>12440</v>
      </c>
      <c r="V20" s="727">
        <v>564</v>
      </c>
      <c r="W20" s="727">
        <v>2278</v>
      </c>
      <c r="X20" s="57" t="s">
        <v>365</v>
      </c>
      <c r="Y20" s="47" t="s">
        <v>16</v>
      </c>
      <c r="Z20" s="730">
        <v>2265</v>
      </c>
      <c r="AA20" s="730">
        <v>3322</v>
      </c>
      <c r="AB20" s="730">
        <v>1885</v>
      </c>
      <c r="AC20" s="730">
        <v>2534</v>
      </c>
      <c r="AD20" s="730">
        <v>4738</v>
      </c>
      <c r="AE20" s="730">
        <v>1267</v>
      </c>
      <c r="AF20" s="730">
        <v>1291</v>
      </c>
      <c r="AG20" s="730">
        <v>16782</v>
      </c>
      <c r="AH20" s="730">
        <v>16</v>
      </c>
      <c r="AI20" s="730">
        <v>93</v>
      </c>
      <c r="AJ20" s="730">
        <v>514</v>
      </c>
      <c r="AK20" s="730">
        <v>667</v>
      </c>
      <c r="AL20" s="376" t="s">
        <v>365</v>
      </c>
    </row>
    <row r="21" spans="1:38" s="40" customFormat="1" ht="15.95" customHeight="1">
      <c r="A21" s="159" t="s">
        <v>18</v>
      </c>
      <c r="B21" s="347" t="s">
        <v>366</v>
      </c>
      <c r="C21" s="829">
        <f t="shared" si="2"/>
        <v>23644</v>
      </c>
      <c r="D21" s="830">
        <f t="shared" si="2"/>
        <v>11630</v>
      </c>
      <c r="E21" s="694">
        <v>15252</v>
      </c>
      <c r="F21" s="694">
        <v>2501</v>
      </c>
      <c r="G21" s="694">
        <v>1137</v>
      </c>
      <c r="H21" s="694">
        <v>132</v>
      </c>
      <c r="I21" s="47" t="s">
        <v>18</v>
      </c>
      <c r="J21" s="694">
        <v>2630</v>
      </c>
      <c r="K21" s="694">
        <v>1394</v>
      </c>
      <c r="L21" s="694">
        <v>2349</v>
      </c>
      <c r="M21" s="694">
        <v>2657</v>
      </c>
      <c r="N21" s="694">
        <v>0</v>
      </c>
      <c r="O21" s="694">
        <v>0</v>
      </c>
      <c r="P21" s="694">
        <v>1</v>
      </c>
      <c r="Q21" s="694">
        <v>0</v>
      </c>
      <c r="R21" s="727">
        <v>1368</v>
      </c>
      <c r="S21" s="727">
        <v>2277</v>
      </c>
      <c r="T21" s="727">
        <v>899</v>
      </c>
      <c r="U21" s="727">
        <v>2614</v>
      </c>
      <c r="V21" s="727">
        <v>8</v>
      </c>
      <c r="W21" s="727">
        <v>55</v>
      </c>
      <c r="X21" s="57" t="s">
        <v>366</v>
      </c>
      <c r="Y21" s="47" t="s">
        <v>18</v>
      </c>
      <c r="Z21" s="730">
        <v>1261</v>
      </c>
      <c r="AA21" s="730">
        <v>938</v>
      </c>
      <c r="AB21" s="728">
        <v>2456</v>
      </c>
      <c r="AC21" s="728">
        <v>2608</v>
      </c>
      <c r="AD21" s="730">
        <v>16705</v>
      </c>
      <c r="AE21" s="730">
        <v>2013</v>
      </c>
      <c r="AF21" s="730">
        <v>2080</v>
      </c>
      <c r="AG21" s="730">
        <v>5002</v>
      </c>
      <c r="AH21" s="730">
        <v>352</v>
      </c>
      <c r="AI21" s="730">
        <v>829</v>
      </c>
      <c r="AJ21" s="730">
        <v>790</v>
      </c>
      <c r="AK21" s="730">
        <v>240</v>
      </c>
      <c r="AL21" s="376" t="s">
        <v>366</v>
      </c>
    </row>
    <row r="22" spans="1:38" s="40" customFormat="1" ht="15.95" customHeight="1">
      <c r="A22" s="159" t="s">
        <v>20</v>
      </c>
      <c r="B22" s="347" t="s">
        <v>367</v>
      </c>
      <c r="C22" s="829">
        <f t="shared" si="2"/>
        <v>6976</v>
      </c>
      <c r="D22" s="830">
        <f t="shared" si="2"/>
        <v>12939</v>
      </c>
      <c r="E22" s="694">
        <v>2043</v>
      </c>
      <c r="F22" s="694">
        <v>404</v>
      </c>
      <c r="G22" s="694">
        <v>246</v>
      </c>
      <c r="H22" s="694">
        <v>34</v>
      </c>
      <c r="I22" s="47" t="s">
        <v>20</v>
      </c>
      <c r="J22" s="694">
        <v>45</v>
      </c>
      <c r="K22" s="694">
        <v>48</v>
      </c>
      <c r="L22" s="694">
        <v>697</v>
      </c>
      <c r="M22" s="694">
        <v>1006</v>
      </c>
      <c r="N22" s="694">
        <v>0</v>
      </c>
      <c r="O22" s="694">
        <v>0</v>
      </c>
      <c r="P22" s="694">
        <v>0</v>
      </c>
      <c r="Q22" s="694">
        <v>0</v>
      </c>
      <c r="R22" s="727">
        <v>2737</v>
      </c>
      <c r="S22" s="833">
        <v>6880</v>
      </c>
      <c r="T22" s="727">
        <v>1053</v>
      </c>
      <c r="U22" s="727">
        <v>3436</v>
      </c>
      <c r="V22" s="727">
        <v>155</v>
      </c>
      <c r="W22" s="727">
        <v>1131</v>
      </c>
      <c r="X22" s="57" t="s">
        <v>367</v>
      </c>
      <c r="Y22" s="47" t="s">
        <v>20</v>
      </c>
      <c r="Z22" s="729">
        <v>1572</v>
      </c>
      <c r="AA22" s="730">
        <v>2318</v>
      </c>
      <c r="AB22" s="728">
        <v>1510</v>
      </c>
      <c r="AC22" s="728">
        <v>2595</v>
      </c>
      <c r="AD22" s="730">
        <v>2880</v>
      </c>
      <c r="AE22" s="730">
        <v>1019</v>
      </c>
      <c r="AF22" s="730">
        <v>586</v>
      </c>
      <c r="AG22" s="730">
        <v>6126</v>
      </c>
      <c r="AH22" s="730">
        <v>23</v>
      </c>
      <c r="AI22" s="730">
        <v>131</v>
      </c>
      <c r="AJ22" s="730">
        <v>405</v>
      </c>
      <c r="AK22" s="730">
        <v>750</v>
      </c>
      <c r="AL22" s="376" t="s">
        <v>367</v>
      </c>
    </row>
    <row r="23" spans="1:38" s="40" customFormat="1" ht="15.95" customHeight="1">
      <c r="A23" s="159" t="s">
        <v>22</v>
      </c>
      <c r="B23" s="347" t="s">
        <v>368</v>
      </c>
      <c r="C23" s="829">
        <f t="shared" si="2"/>
        <v>13478</v>
      </c>
      <c r="D23" s="830">
        <f t="shared" si="2"/>
        <v>24125</v>
      </c>
      <c r="E23" s="694">
        <v>2340</v>
      </c>
      <c r="F23" s="694">
        <v>505</v>
      </c>
      <c r="G23" s="694">
        <v>240</v>
      </c>
      <c r="H23" s="694">
        <v>39</v>
      </c>
      <c r="I23" s="47" t="s">
        <v>22</v>
      </c>
      <c r="J23" s="694">
        <v>206</v>
      </c>
      <c r="K23" s="694">
        <v>372</v>
      </c>
      <c r="L23" s="694">
        <v>1061</v>
      </c>
      <c r="M23" s="694">
        <v>1161</v>
      </c>
      <c r="N23" s="694">
        <v>0</v>
      </c>
      <c r="O23" s="694">
        <v>0</v>
      </c>
      <c r="P23" s="694">
        <v>0</v>
      </c>
      <c r="Q23" s="694">
        <v>0</v>
      </c>
      <c r="R23" s="727">
        <v>6338</v>
      </c>
      <c r="S23" s="727">
        <v>11096</v>
      </c>
      <c r="T23" s="727">
        <v>3248</v>
      </c>
      <c r="U23" s="727">
        <v>10328</v>
      </c>
      <c r="V23" s="727">
        <v>45</v>
      </c>
      <c r="W23" s="727">
        <v>624</v>
      </c>
      <c r="X23" s="57" t="s">
        <v>368</v>
      </c>
      <c r="Y23" s="47" t="s">
        <v>22</v>
      </c>
      <c r="Z23" s="729">
        <v>2567</v>
      </c>
      <c r="AA23" s="730">
        <v>2564</v>
      </c>
      <c r="AB23" s="728">
        <v>4721</v>
      </c>
      <c r="AC23" s="728">
        <v>5068</v>
      </c>
      <c r="AD23" s="730">
        <v>3198</v>
      </c>
      <c r="AE23" s="730">
        <v>822</v>
      </c>
      <c r="AF23" s="730">
        <v>1855</v>
      </c>
      <c r="AG23" s="730">
        <v>14012</v>
      </c>
      <c r="AH23" s="730">
        <v>107</v>
      </c>
      <c r="AI23" s="730">
        <v>441</v>
      </c>
      <c r="AJ23" s="730">
        <v>1030</v>
      </c>
      <c r="AK23" s="730">
        <v>1218</v>
      </c>
      <c r="AL23" s="376" t="s">
        <v>368</v>
      </c>
    </row>
    <row r="24" spans="1:38" s="40" customFormat="1" ht="15.95" customHeight="1">
      <c r="A24" s="159" t="s">
        <v>24</v>
      </c>
      <c r="B24" s="347" t="s">
        <v>369</v>
      </c>
      <c r="C24" s="829">
        <f t="shared" si="2"/>
        <v>8882</v>
      </c>
      <c r="D24" s="830">
        <f t="shared" si="2"/>
        <v>26775</v>
      </c>
      <c r="E24" s="694">
        <v>1688</v>
      </c>
      <c r="F24" s="694">
        <v>332</v>
      </c>
      <c r="G24" s="694">
        <v>281</v>
      </c>
      <c r="H24" s="694">
        <v>42</v>
      </c>
      <c r="I24" s="47" t="s">
        <v>24</v>
      </c>
      <c r="J24" s="694">
        <v>30</v>
      </c>
      <c r="K24" s="694">
        <v>38</v>
      </c>
      <c r="L24" s="694">
        <v>602</v>
      </c>
      <c r="M24" s="694">
        <v>696</v>
      </c>
      <c r="N24" s="694">
        <v>0</v>
      </c>
      <c r="O24" s="694">
        <v>0</v>
      </c>
      <c r="P24" s="694">
        <v>1</v>
      </c>
      <c r="Q24" s="694">
        <v>0</v>
      </c>
      <c r="R24" s="727">
        <v>3696</v>
      </c>
      <c r="S24" s="727">
        <v>9924</v>
      </c>
      <c r="T24" s="727">
        <v>2563</v>
      </c>
      <c r="U24" s="833">
        <v>15316</v>
      </c>
      <c r="V24" s="727">
        <v>21</v>
      </c>
      <c r="W24" s="727">
        <v>427</v>
      </c>
      <c r="X24" s="57" t="s">
        <v>369</v>
      </c>
      <c r="Y24" s="47" t="s">
        <v>24</v>
      </c>
      <c r="Z24" s="729">
        <v>1742</v>
      </c>
      <c r="AA24" s="730">
        <v>2095</v>
      </c>
      <c r="AB24" s="728">
        <v>2985</v>
      </c>
      <c r="AC24" s="728">
        <v>4870</v>
      </c>
      <c r="AD24" s="730">
        <v>2866</v>
      </c>
      <c r="AE24" s="730">
        <v>1287</v>
      </c>
      <c r="AF24" s="730">
        <v>862</v>
      </c>
      <c r="AG24" s="730">
        <v>17616</v>
      </c>
      <c r="AH24" s="730">
        <v>27</v>
      </c>
      <c r="AI24" s="730">
        <v>121</v>
      </c>
      <c r="AJ24" s="730">
        <v>400</v>
      </c>
      <c r="AK24" s="730">
        <v>786</v>
      </c>
      <c r="AL24" s="376" t="s">
        <v>369</v>
      </c>
    </row>
    <row r="25" spans="1:38" s="40" customFormat="1" ht="15.95" customHeight="1">
      <c r="A25" s="159" t="s">
        <v>26</v>
      </c>
      <c r="B25" s="347" t="s">
        <v>370</v>
      </c>
      <c r="C25" s="829">
        <f t="shared" si="2"/>
        <v>5257</v>
      </c>
      <c r="D25" s="830">
        <f t="shared" si="2"/>
        <v>12696</v>
      </c>
      <c r="E25" s="694">
        <v>1038</v>
      </c>
      <c r="F25" s="694">
        <v>295</v>
      </c>
      <c r="G25" s="694">
        <v>240</v>
      </c>
      <c r="H25" s="694">
        <v>33</v>
      </c>
      <c r="I25" s="47" t="s">
        <v>26</v>
      </c>
      <c r="J25" s="694">
        <v>33</v>
      </c>
      <c r="K25" s="694">
        <v>101</v>
      </c>
      <c r="L25" s="694">
        <v>225</v>
      </c>
      <c r="M25" s="694">
        <v>573</v>
      </c>
      <c r="N25" s="694">
        <v>0</v>
      </c>
      <c r="O25" s="694">
        <v>0</v>
      </c>
      <c r="P25" s="694">
        <v>0</v>
      </c>
      <c r="Q25" s="694">
        <v>0</v>
      </c>
      <c r="R25" s="727">
        <v>2582</v>
      </c>
      <c r="S25" s="727">
        <v>4807</v>
      </c>
      <c r="T25" s="727">
        <v>1046</v>
      </c>
      <c r="U25" s="727">
        <v>6600</v>
      </c>
      <c r="V25" s="727">
        <v>93</v>
      </c>
      <c r="W25" s="727">
        <v>287</v>
      </c>
      <c r="X25" s="57" t="s">
        <v>370</v>
      </c>
      <c r="Y25" s="47" t="s">
        <v>26</v>
      </c>
      <c r="Z25" s="729">
        <v>1150</v>
      </c>
      <c r="AA25" s="730">
        <v>1694</v>
      </c>
      <c r="AB25" s="728">
        <v>1406</v>
      </c>
      <c r="AC25" s="728">
        <v>2171</v>
      </c>
      <c r="AD25" s="730">
        <v>1961</v>
      </c>
      <c r="AE25" s="730">
        <v>783</v>
      </c>
      <c r="AF25" s="730">
        <v>501</v>
      </c>
      <c r="AG25" s="730">
        <v>7717</v>
      </c>
      <c r="AH25" s="730">
        <v>8</v>
      </c>
      <c r="AI25" s="730">
        <v>35</v>
      </c>
      <c r="AJ25" s="730">
        <v>231</v>
      </c>
      <c r="AK25" s="730">
        <v>296</v>
      </c>
      <c r="AL25" s="376" t="s">
        <v>370</v>
      </c>
    </row>
    <row r="26" spans="1:38" s="40" customFormat="1" ht="15.95" customHeight="1">
      <c r="A26" s="159" t="s">
        <v>28</v>
      </c>
      <c r="B26" s="347" t="s">
        <v>371</v>
      </c>
      <c r="C26" s="829">
        <f t="shared" si="2"/>
        <v>12268</v>
      </c>
      <c r="D26" s="830">
        <f t="shared" si="2"/>
        <v>8022</v>
      </c>
      <c r="E26" s="694">
        <v>7059</v>
      </c>
      <c r="F26" s="694">
        <v>1146</v>
      </c>
      <c r="G26" s="694">
        <v>348</v>
      </c>
      <c r="H26" s="694">
        <v>59</v>
      </c>
      <c r="I26" s="47" t="s">
        <v>28</v>
      </c>
      <c r="J26" s="694">
        <v>76</v>
      </c>
      <c r="K26" s="694">
        <v>146</v>
      </c>
      <c r="L26" s="694">
        <v>985</v>
      </c>
      <c r="M26" s="694">
        <v>1166</v>
      </c>
      <c r="N26" s="694">
        <v>171</v>
      </c>
      <c r="O26" s="694">
        <v>333</v>
      </c>
      <c r="P26" s="694">
        <v>8</v>
      </c>
      <c r="Q26" s="694">
        <v>12</v>
      </c>
      <c r="R26" s="727">
        <v>2314</v>
      </c>
      <c r="S26" s="727">
        <v>2054</v>
      </c>
      <c r="T26" s="727">
        <v>1295</v>
      </c>
      <c r="U26" s="727">
        <v>3077</v>
      </c>
      <c r="V26" s="727">
        <v>12</v>
      </c>
      <c r="W26" s="727">
        <v>29</v>
      </c>
      <c r="X26" s="57" t="s">
        <v>371</v>
      </c>
      <c r="Y26" s="47" t="s">
        <v>28</v>
      </c>
      <c r="Z26" s="729">
        <v>1215</v>
      </c>
      <c r="AA26" s="730">
        <v>952</v>
      </c>
      <c r="AB26" s="728">
        <v>2172</v>
      </c>
      <c r="AC26" s="728">
        <v>2015</v>
      </c>
      <c r="AD26" s="730">
        <v>7780</v>
      </c>
      <c r="AE26" s="730">
        <v>1440</v>
      </c>
      <c r="AF26" s="730">
        <v>474</v>
      </c>
      <c r="AG26" s="730">
        <v>2836</v>
      </c>
      <c r="AH26" s="730">
        <v>114</v>
      </c>
      <c r="AI26" s="730">
        <v>250</v>
      </c>
      <c r="AJ26" s="730">
        <v>513</v>
      </c>
      <c r="AK26" s="730">
        <v>529</v>
      </c>
      <c r="AL26" s="376" t="s">
        <v>371</v>
      </c>
    </row>
    <row r="27" spans="1:38" s="40" customFormat="1" ht="15.95" customHeight="1">
      <c r="A27" s="159" t="s">
        <v>30</v>
      </c>
      <c r="B27" s="347" t="s">
        <v>372</v>
      </c>
      <c r="C27" s="829">
        <f t="shared" si="2"/>
        <v>2937</v>
      </c>
      <c r="D27" s="830">
        <f t="shared" si="2"/>
        <v>9273</v>
      </c>
      <c r="E27" s="694">
        <v>129</v>
      </c>
      <c r="F27" s="694">
        <v>32</v>
      </c>
      <c r="G27" s="694">
        <v>19</v>
      </c>
      <c r="H27" s="694">
        <v>5</v>
      </c>
      <c r="I27" s="47" t="s">
        <v>30</v>
      </c>
      <c r="J27" s="694">
        <v>0</v>
      </c>
      <c r="K27" s="694">
        <v>0</v>
      </c>
      <c r="L27" s="694">
        <v>52</v>
      </c>
      <c r="M27" s="694">
        <v>64</v>
      </c>
      <c r="N27" s="694">
        <v>0</v>
      </c>
      <c r="O27" s="694">
        <v>0</v>
      </c>
      <c r="P27" s="694">
        <v>0</v>
      </c>
      <c r="Q27" s="694">
        <v>0</v>
      </c>
      <c r="R27" s="727">
        <v>1844</v>
      </c>
      <c r="S27" s="727">
        <v>3645</v>
      </c>
      <c r="T27" s="727">
        <v>885</v>
      </c>
      <c r="U27" s="833">
        <v>5310</v>
      </c>
      <c r="V27" s="727">
        <v>8</v>
      </c>
      <c r="W27" s="727">
        <v>217</v>
      </c>
      <c r="X27" s="57" t="s">
        <v>372</v>
      </c>
      <c r="Y27" s="47" t="s">
        <v>30</v>
      </c>
      <c r="Z27" s="729">
        <v>719</v>
      </c>
      <c r="AA27" s="730">
        <v>1048</v>
      </c>
      <c r="AB27" s="728">
        <v>938</v>
      </c>
      <c r="AC27" s="728">
        <v>1261</v>
      </c>
      <c r="AD27" s="730">
        <v>564</v>
      </c>
      <c r="AE27" s="730">
        <v>238</v>
      </c>
      <c r="AF27" s="730">
        <v>346</v>
      </c>
      <c r="AG27" s="730">
        <v>6180</v>
      </c>
      <c r="AH27" s="730">
        <v>7</v>
      </c>
      <c r="AI27" s="730">
        <v>18</v>
      </c>
      <c r="AJ27" s="730">
        <v>363</v>
      </c>
      <c r="AK27" s="730">
        <v>528</v>
      </c>
      <c r="AL27" s="376" t="s">
        <v>372</v>
      </c>
    </row>
    <row r="28" spans="1:38" s="40" customFormat="1" ht="15.95" customHeight="1">
      <c r="A28" s="159" t="s">
        <v>32</v>
      </c>
      <c r="B28" s="347" t="s">
        <v>373</v>
      </c>
      <c r="C28" s="829">
        <f t="shared" si="2"/>
        <v>6437</v>
      </c>
      <c r="D28" s="830">
        <f t="shared" si="2"/>
        <v>18080</v>
      </c>
      <c r="E28" s="694">
        <v>515</v>
      </c>
      <c r="F28" s="694">
        <v>274</v>
      </c>
      <c r="G28" s="694">
        <v>70</v>
      </c>
      <c r="H28" s="694">
        <v>16</v>
      </c>
      <c r="I28" s="47" t="s">
        <v>32</v>
      </c>
      <c r="J28" s="694">
        <v>30</v>
      </c>
      <c r="K28" s="694">
        <v>47</v>
      </c>
      <c r="L28" s="694">
        <v>332</v>
      </c>
      <c r="M28" s="694">
        <v>546</v>
      </c>
      <c r="N28" s="694">
        <v>0</v>
      </c>
      <c r="O28" s="694">
        <v>0</v>
      </c>
      <c r="P28" s="694">
        <v>2</v>
      </c>
      <c r="Q28" s="694">
        <v>2</v>
      </c>
      <c r="R28" s="727">
        <v>3059</v>
      </c>
      <c r="S28" s="727">
        <v>6623</v>
      </c>
      <c r="T28" s="727">
        <v>2404</v>
      </c>
      <c r="U28" s="833">
        <v>10531</v>
      </c>
      <c r="V28" s="727">
        <v>25</v>
      </c>
      <c r="W28" s="727">
        <v>41</v>
      </c>
      <c r="X28" s="57" t="s">
        <v>373</v>
      </c>
      <c r="Y28" s="47" t="s">
        <v>32</v>
      </c>
      <c r="Z28" s="729">
        <v>1476</v>
      </c>
      <c r="AA28" s="730">
        <v>1991</v>
      </c>
      <c r="AB28" s="728">
        <v>2500</v>
      </c>
      <c r="AC28" s="728">
        <v>3733</v>
      </c>
      <c r="AD28" s="730">
        <v>1520</v>
      </c>
      <c r="AE28" s="730">
        <v>653</v>
      </c>
      <c r="AF28" s="730">
        <v>618</v>
      </c>
      <c r="AG28" s="730">
        <v>11023</v>
      </c>
      <c r="AH28" s="730">
        <v>7</v>
      </c>
      <c r="AI28" s="730">
        <v>57</v>
      </c>
      <c r="AJ28" s="730">
        <v>316</v>
      </c>
      <c r="AK28" s="730">
        <v>623</v>
      </c>
      <c r="AL28" s="376" t="s">
        <v>373</v>
      </c>
    </row>
    <row r="29" spans="1:38" s="40" customFormat="1" ht="15.95" customHeight="1">
      <c r="A29" s="159" t="s">
        <v>34</v>
      </c>
      <c r="B29" s="347" t="s">
        <v>374</v>
      </c>
      <c r="C29" s="829">
        <f t="shared" si="2"/>
        <v>3209</v>
      </c>
      <c r="D29" s="830">
        <f t="shared" si="2"/>
        <v>12662</v>
      </c>
      <c r="E29" s="694">
        <v>197</v>
      </c>
      <c r="F29" s="694">
        <v>55</v>
      </c>
      <c r="G29" s="694">
        <v>30</v>
      </c>
      <c r="H29" s="694">
        <v>9</v>
      </c>
      <c r="I29" s="47" t="s">
        <v>34</v>
      </c>
      <c r="J29" s="694">
        <v>0</v>
      </c>
      <c r="K29" s="694">
        <v>0</v>
      </c>
      <c r="L29" s="694">
        <v>71</v>
      </c>
      <c r="M29" s="694">
        <v>163</v>
      </c>
      <c r="N29" s="694">
        <v>0</v>
      </c>
      <c r="O29" s="694">
        <v>0</v>
      </c>
      <c r="P29" s="694">
        <v>0</v>
      </c>
      <c r="Q29" s="694">
        <v>0</v>
      </c>
      <c r="R29" s="727">
        <v>1873</v>
      </c>
      <c r="S29" s="727">
        <v>3372</v>
      </c>
      <c r="T29" s="727">
        <v>1014</v>
      </c>
      <c r="U29" s="727">
        <v>8548</v>
      </c>
      <c r="V29" s="727">
        <v>24</v>
      </c>
      <c r="W29" s="727">
        <v>515</v>
      </c>
      <c r="X29" s="57" t="s">
        <v>374</v>
      </c>
      <c r="Y29" s="47" t="s">
        <v>34</v>
      </c>
      <c r="Z29" s="729">
        <v>1030</v>
      </c>
      <c r="AA29" s="730">
        <v>1869</v>
      </c>
      <c r="AB29" s="728">
        <v>933</v>
      </c>
      <c r="AC29" s="728">
        <v>1149</v>
      </c>
      <c r="AD29" s="730">
        <v>617</v>
      </c>
      <c r="AE29" s="730">
        <v>276</v>
      </c>
      <c r="AF29" s="730">
        <v>335</v>
      </c>
      <c r="AG29" s="730">
        <v>8633</v>
      </c>
      <c r="AH29" s="730">
        <v>0</v>
      </c>
      <c r="AI29" s="730">
        <v>0</v>
      </c>
      <c r="AJ29" s="730">
        <v>294</v>
      </c>
      <c r="AK29" s="730">
        <v>735</v>
      </c>
      <c r="AL29" s="376" t="s">
        <v>374</v>
      </c>
    </row>
    <row r="30" spans="1:38" s="40" customFormat="1" ht="15.95" customHeight="1">
      <c r="A30" s="159" t="s">
        <v>36</v>
      </c>
      <c r="B30" s="347" t="s">
        <v>375</v>
      </c>
      <c r="C30" s="829">
        <f t="shared" si="2"/>
        <v>2532</v>
      </c>
      <c r="D30" s="830">
        <f t="shared" si="2"/>
        <v>8413</v>
      </c>
      <c r="E30" s="694">
        <v>160</v>
      </c>
      <c r="F30" s="694">
        <v>83</v>
      </c>
      <c r="G30" s="694">
        <v>22</v>
      </c>
      <c r="H30" s="694">
        <v>5</v>
      </c>
      <c r="I30" s="47" t="s">
        <v>36</v>
      </c>
      <c r="J30" s="694">
        <v>1</v>
      </c>
      <c r="K30" s="694">
        <v>0</v>
      </c>
      <c r="L30" s="694">
        <v>154</v>
      </c>
      <c r="M30" s="694">
        <v>221</v>
      </c>
      <c r="N30" s="694">
        <v>0</v>
      </c>
      <c r="O30" s="694">
        <v>0</v>
      </c>
      <c r="P30" s="694">
        <v>0</v>
      </c>
      <c r="Q30" s="694">
        <v>0</v>
      </c>
      <c r="R30" s="727">
        <v>1669</v>
      </c>
      <c r="S30" s="727">
        <v>5372</v>
      </c>
      <c r="T30" s="727">
        <v>526</v>
      </c>
      <c r="U30" s="727">
        <v>2732</v>
      </c>
      <c r="V30" s="727">
        <v>0</v>
      </c>
      <c r="W30" s="727">
        <v>0</v>
      </c>
      <c r="X30" s="57" t="s">
        <v>375</v>
      </c>
      <c r="Y30" s="47" t="s">
        <v>36</v>
      </c>
      <c r="Z30" s="729">
        <v>1119</v>
      </c>
      <c r="AA30" s="730">
        <v>1849</v>
      </c>
      <c r="AB30" s="728">
        <v>584</v>
      </c>
      <c r="AC30" s="728">
        <v>602</v>
      </c>
      <c r="AD30" s="730">
        <v>406</v>
      </c>
      <c r="AE30" s="730">
        <v>125</v>
      </c>
      <c r="AF30" s="730">
        <v>312</v>
      </c>
      <c r="AG30" s="730">
        <v>5722</v>
      </c>
      <c r="AH30" s="730">
        <v>1</v>
      </c>
      <c r="AI30" s="730">
        <v>5</v>
      </c>
      <c r="AJ30" s="730">
        <v>110</v>
      </c>
      <c r="AK30" s="730">
        <v>110</v>
      </c>
      <c r="AL30" s="376" t="s">
        <v>375</v>
      </c>
    </row>
    <row r="31" spans="1:38" s="40" customFormat="1" ht="15.95" customHeight="1">
      <c r="A31" s="159" t="s">
        <v>38</v>
      </c>
      <c r="B31" s="347" t="s">
        <v>376</v>
      </c>
      <c r="C31" s="829">
        <f t="shared" si="2"/>
        <v>4952</v>
      </c>
      <c r="D31" s="830">
        <f t="shared" si="2"/>
        <v>12564</v>
      </c>
      <c r="E31" s="694">
        <v>833</v>
      </c>
      <c r="F31" s="694">
        <v>494</v>
      </c>
      <c r="G31" s="694">
        <v>82</v>
      </c>
      <c r="H31" s="694">
        <v>22</v>
      </c>
      <c r="I31" s="47" t="s">
        <v>38</v>
      </c>
      <c r="J31" s="694">
        <v>19</v>
      </c>
      <c r="K31" s="694">
        <v>9</v>
      </c>
      <c r="L31" s="694">
        <v>449</v>
      </c>
      <c r="M31" s="694">
        <v>553</v>
      </c>
      <c r="N31" s="694">
        <v>1</v>
      </c>
      <c r="O31" s="694">
        <v>1</v>
      </c>
      <c r="P31" s="694">
        <v>2</v>
      </c>
      <c r="Q31" s="694">
        <v>4</v>
      </c>
      <c r="R31" s="727">
        <v>2624</v>
      </c>
      <c r="S31" s="727">
        <v>3376</v>
      </c>
      <c r="T31" s="727">
        <v>716</v>
      </c>
      <c r="U31" s="727">
        <v>7420</v>
      </c>
      <c r="V31" s="727">
        <v>226</v>
      </c>
      <c r="W31" s="727">
        <v>685</v>
      </c>
      <c r="X31" s="57" t="s">
        <v>376</v>
      </c>
      <c r="Y31" s="47" t="s">
        <v>38</v>
      </c>
      <c r="Z31" s="729">
        <v>798</v>
      </c>
      <c r="AA31" s="730">
        <v>974</v>
      </c>
      <c r="AB31" s="728">
        <v>1146</v>
      </c>
      <c r="AC31" s="728">
        <v>1486</v>
      </c>
      <c r="AD31" s="730">
        <v>1532</v>
      </c>
      <c r="AE31" s="730">
        <v>590</v>
      </c>
      <c r="AF31" s="730">
        <v>1298</v>
      </c>
      <c r="AG31" s="730">
        <v>9292</v>
      </c>
      <c r="AH31" s="730">
        <v>4</v>
      </c>
      <c r="AI31" s="730">
        <v>32</v>
      </c>
      <c r="AJ31" s="730">
        <v>174</v>
      </c>
      <c r="AK31" s="730">
        <v>190</v>
      </c>
      <c r="AL31" s="376" t="s">
        <v>376</v>
      </c>
    </row>
    <row r="32" spans="1:38" s="40" customFormat="1" ht="15.95" customHeight="1">
      <c r="A32" s="159" t="s">
        <v>40</v>
      </c>
      <c r="B32" s="347" t="s">
        <v>377</v>
      </c>
      <c r="C32" s="829">
        <f t="shared" si="2"/>
        <v>7769</v>
      </c>
      <c r="D32" s="830">
        <f t="shared" si="2"/>
        <v>13951</v>
      </c>
      <c r="E32" s="694">
        <v>511</v>
      </c>
      <c r="F32" s="694">
        <v>130</v>
      </c>
      <c r="G32" s="694">
        <v>95</v>
      </c>
      <c r="H32" s="694">
        <v>11</v>
      </c>
      <c r="I32" s="47" t="s">
        <v>40</v>
      </c>
      <c r="J32" s="694">
        <v>1</v>
      </c>
      <c r="K32" s="694">
        <v>6</v>
      </c>
      <c r="L32" s="694">
        <v>410</v>
      </c>
      <c r="M32" s="694">
        <v>521</v>
      </c>
      <c r="N32" s="694">
        <v>0</v>
      </c>
      <c r="O32" s="694">
        <v>0</v>
      </c>
      <c r="P32" s="694">
        <v>42</v>
      </c>
      <c r="Q32" s="694">
        <v>20</v>
      </c>
      <c r="R32" s="727">
        <v>4994</v>
      </c>
      <c r="S32" s="727">
        <v>6096</v>
      </c>
      <c r="T32" s="727">
        <v>1679</v>
      </c>
      <c r="U32" s="727">
        <v>6855</v>
      </c>
      <c r="V32" s="727">
        <v>37</v>
      </c>
      <c r="W32" s="727">
        <v>312</v>
      </c>
      <c r="X32" s="57" t="s">
        <v>377</v>
      </c>
      <c r="Y32" s="47" t="s">
        <v>40</v>
      </c>
      <c r="Z32" s="729">
        <v>1669</v>
      </c>
      <c r="AA32" s="730">
        <v>1336</v>
      </c>
      <c r="AB32" s="728">
        <v>2868</v>
      </c>
      <c r="AC32" s="728">
        <v>2542</v>
      </c>
      <c r="AD32" s="730">
        <v>1900</v>
      </c>
      <c r="AE32" s="730">
        <v>697</v>
      </c>
      <c r="AF32" s="730">
        <v>840</v>
      </c>
      <c r="AG32" s="730">
        <v>8770</v>
      </c>
      <c r="AH32" s="730">
        <v>11</v>
      </c>
      <c r="AI32" s="730">
        <v>44</v>
      </c>
      <c r="AJ32" s="730">
        <v>481</v>
      </c>
      <c r="AK32" s="730">
        <v>562</v>
      </c>
      <c r="AL32" s="376" t="s">
        <v>377</v>
      </c>
    </row>
    <row r="33" spans="1:38" s="40" customFormat="1" ht="15.95" customHeight="1">
      <c r="A33" s="159" t="s">
        <v>42</v>
      </c>
      <c r="B33" s="347" t="s">
        <v>378</v>
      </c>
      <c r="C33" s="829">
        <f t="shared" si="2"/>
        <v>3632</v>
      </c>
      <c r="D33" s="830">
        <f t="shared" si="2"/>
        <v>7647</v>
      </c>
      <c r="E33" s="694">
        <v>558</v>
      </c>
      <c r="F33" s="694">
        <v>183</v>
      </c>
      <c r="G33" s="694">
        <v>31</v>
      </c>
      <c r="H33" s="694">
        <v>4</v>
      </c>
      <c r="I33" s="47" t="s">
        <v>42</v>
      </c>
      <c r="J33" s="694">
        <v>29</v>
      </c>
      <c r="K33" s="694">
        <v>28</v>
      </c>
      <c r="L33" s="694">
        <v>83</v>
      </c>
      <c r="M33" s="694">
        <v>194</v>
      </c>
      <c r="N33" s="694">
        <v>108</v>
      </c>
      <c r="O33" s="694">
        <v>168</v>
      </c>
      <c r="P33" s="694">
        <v>1</v>
      </c>
      <c r="Q33" s="694">
        <v>2</v>
      </c>
      <c r="R33" s="727">
        <v>1902</v>
      </c>
      <c r="S33" s="727">
        <v>2522</v>
      </c>
      <c r="T33" s="727">
        <v>920</v>
      </c>
      <c r="U33" s="727">
        <v>4546</v>
      </c>
      <c r="V33" s="727">
        <v>0</v>
      </c>
      <c r="W33" s="727">
        <v>0</v>
      </c>
      <c r="X33" s="57" t="s">
        <v>378</v>
      </c>
      <c r="Y33" s="47" t="s">
        <v>42</v>
      </c>
      <c r="Z33" s="729">
        <v>564</v>
      </c>
      <c r="AA33" s="730">
        <v>429</v>
      </c>
      <c r="AB33" s="728">
        <v>1480</v>
      </c>
      <c r="AC33" s="728">
        <v>1695</v>
      </c>
      <c r="AD33" s="730">
        <v>1053</v>
      </c>
      <c r="AE33" s="730">
        <v>323</v>
      </c>
      <c r="AF33" s="730">
        <v>324</v>
      </c>
      <c r="AG33" s="730">
        <v>4942</v>
      </c>
      <c r="AH33" s="730">
        <v>55</v>
      </c>
      <c r="AI33" s="730">
        <v>149</v>
      </c>
      <c r="AJ33" s="730">
        <v>156</v>
      </c>
      <c r="AK33" s="730">
        <v>109</v>
      </c>
      <c r="AL33" s="376" t="s">
        <v>378</v>
      </c>
    </row>
    <row r="34" spans="1:38" s="40" customFormat="1" ht="15.95" customHeight="1">
      <c r="A34" s="159" t="s">
        <v>44</v>
      </c>
      <c r="B34" s="347" t="s">
        <v>379</v>
      </c>
      <c r="C34" s="829">
        <f t="shared" si="2"/>
        <v>6817</v>
      </c>
      <c r="D34" s="830">
        <f t="shared" si="2"/>
        <v>19506</v>
      </c>
      <c r="E34" s="694">
        <v>609</v>
      </c>
      <c r="F34" s="694">
        <v>109</v>
      </c>
      <c r="G34" s="694">
        <v>34</v>
      </c>
      <c r="H34" s="694">
        <v>5</v>
      </c>
      <c r="I34" s="47" t="s">
        <v>44</v>
      </c>
      <c r="J34" s="694">
        <v>178</v>
      </c>
      <c r="K34" s="694">
        <v>4618</v>
      </c>
      <c r="L34" s="694">
        <v>144</v>
      </c>
      <c r="M34" s="694">
        <v>179</v>
      </c>
      <c r="N34" s="694">
        <v>1</v>
      </c>
      <c r="O34" s="694">
        <v>1</v>
      </c>
      <c r="P34" s="694">
        <v>0</v>
      </c>
      <c r="Q34" s="694">
        <v>0</v>
      </c>
      <c r="R34" s="727">
        <v>4503</v>
      </c>
      <c r="S34" s="727">
        <v>7009</v>
      </c>
      <c r="T34" s="727">
        <v>1312</v>
      </c>
      <c r="U34" s="727">
        <v>7185</v>
      </c>
      <c r="V34" s="727">
        <v>36</v>
      </c>
      <c r="W34" s="727">
        <v>400</v>
      </c>
      <c r="X34" s="57" t="s">
        <v>379</v>
      </c>
      <c r="Y34" s="47" t="s">
        <v>44</v>
      </c>
      <c r="Z34" s="729">
        <v>1411</v>
      </c>
      <c r="AA34" s="730">
        <v>1592</v>
      </c>
      <c r="AB34" s="728">
        <v>2398</v>
      </c>
      <c r="AC34" s="728">
        <v>3266</v>
      </c>
      <c r="AD34" s="730">
        <v>1582</v>
      </c>
      <c r="AE34" s="730">
        <v>538</v>
      </c>
      <c r="AF34" s="730">
        <v>791</v>
      </c>
      <c r="AG34" s="730">
        <v>9105</v>
      </c>
      <c r="AH34" s="730">
        <v>152</v>
      </c>
      <c r="AI34" s="730">
        <v>4263</v>
      </c>
      <c r="AJ34" s="730">
        <v>483</v>
      </c>
      <c r="AK34" s="730">
        <v>742</v>
      </c>
      <c r="AL34" s="376" t="s">
        <v>379</v>
      </c>
    </row>
    <row r="35" spans="1:38" s="40" customFormat="1" ht="15.95" customHeight="1">
      <c r="A35" s="40" t="s">
        <v>46</v>
      </c>
      <c r="B35" s="375" t="s">
        <v>380</v>
      </c>
      <c r="C35" s="829">
        <f t="shared" si="2"/>
        <v>9893</v>
      </c>
      <c r="D35" s="830">
        <f t="shared" si="2"/>
        <v>13436</v>
      </c>
      <c r="E35" s="694">
        <v>3411</v>
      </c>
      <c r="F35" s="694">
        <v>1161</v>
      </c>
      <c r="G35" s="694">
        <v>174</v>
      </c>
      <c r="H35" s="694">
        <v>40</v>
      </c>
      <c r="I35" s="47" t="s">
        <v>46</v>
      </c>
      <c r="J35" s="694">
        <v>476</v>
      </c>
      <c r="K35" s="694">
        <v>807</v>
      </c>
      <c r="L35" s="694">
        <v>971</v>
      </c>
      <c r="M35" s="694">
        <v>1657</v>
      </c>
      <c r="N35" s="694">
        <v>386</v>
      </c>
      <c r="O35" s="694">
        <v>864</v>
      </c>
      <c r="P35" s="694">
        <v>704</v>
      </c>
      <c r="Q35" s="694">
        <v>68</v>
      </c>
      <c r="R35" s="727">
        <v>3379</v>
      </c>
      <c r="S35" s="727">
        <v>3640</v>
      </c>
      <c r="T35" s="727">
        <v>381</v>
      </c>
      <c r="U35" s="727">
        <v>4860</v>
      </c>
      <c r="V35" s="727">
        <v>11</v>
      </c>
      <c r="W35" s="727">
        <v>339</v>
      </c>
      <c r="X35" s="57" t="s">
        <v>380</v>
      </c>
      <c r="Y35" s="47" t="s">
        <v>46</v>
      </c>
      <c r="Z35" s="730">
        <v>1134</v>
      </c>
      <c r="AA35" s="730">
        <v>1072</v>
      </c>
      <c r="AB35" s="730">
        <v>2261</v>
      </c>
      <c r="AC35" s="730">
        <v>2218</v>
      </c>
      <c r="AD35" s="730">
        <v>5133</v>
      </c>
      <c r="AE35" s="730">
        <v>1265</v>
      </c>
      <c r="AF35" s="730">
        <v>892</v>
      </c>
      <c r="AG35" s="730">
        <v>8341</v>
      </c>
      <c r="AH35" s="730">
        <v>96</v>
      </c>
      <c r="AI35" s="730">
        <v>216</v>
      </c>
      <c r="AJ35" s="730">
        <v>377</v>
      </c>
      <c r="AK35" s="730">
        <v>324</v>
      </c>
      <c r="AL35" s="376" t="s">
        <v>380</v>
      </c>
    </row>
    <row r="36" spans="1:38" s="40" customFormat="1" ht="15.95" customHeight="1">
      <c r="A36" s="40" t="s">
        <v>48</v>
      </c>
      <c r="B36" s="375" t="s">
        <v>381</v>
      </c>
      <c r="C36" s="829">
        <f t="shared" si="2"/>
        <v>5411</v>
      </c>
      <c r="D36" s="830">
        <f t="shared" si="2"/>
        <v>12315</v>
      </c>
      <c r="E36" s="694">
        <v>523</v>
      </c>
      <c r="F36" s="694">
        <v>252</v>
      </c>
      <c r="G36" s="694">
        <v>144</v>
      </c>
      <c r="H36" s="694">
        <v>15</v>
      </c>
      <c r="I36" s="47" t="s">
        <v>48</v>
      </c>
      <c r="J36" s="694">
        <v>9</v>
      </c>
      <c r="K36" s="694">
        <v>9</v>
      </c>
      <c r="L36" s="694">
        <v>180</v>
      </c>
      <c r="M36" s="694">
        <v>302</v>
      </c>
      <c r="N36" s="694">
        <v>0</v>
      </c>
      <c r="O36" s="694">
        <v>0</v>
      </c>
      <c r="P36" s="694">
        <v>4</v>
      </c>
      <c r="Q36" s="694">
        <v>34</v>
      </c>
      <c r="R36" s="727">
        <v>3257</v>
      </c>
      <c r="S36" s="833">
        <v>6908</v>
      </c>
      <c r="T36" s="727">
        <v>1294</v>
      </c>
      <c r="U36" s="727">
        <v>4795</v>
      </c>
      <c r="V36" s="727">
        <v>0</v>
      </c>
      <c r="W36" s="727">
        <v>0</v>
      </c>
      <c r="X36" s="57" t="s">
        <v>381</v>
      </c>
      <c r="Y36" s="47" t="s">
        <v>48</v>
      </c>
      <c r="Z36" s="730">
        <v>1564</v>
      </c>
      <c r="AA36" s="730">
        <v>2468</v>
      </c>
      <c r="AB36" s="730">
        <v>1839</v>
      </c>
      <c r="AC36" s="730">
        <v>3208</v>
      </c>
      <c r="AD36" s="730">
        <v>1023</v>
      </c>
      <c r="AE36" s="730">
        <v>701</v>
      </c>
      <c r="AF36" s="730">
        <v>645</v>
      </c>
      <c r="AG36" s="730">
        <v>5602</v>
      </c>
      <c r="AH36" s="730">
        <v>2</v>
      </c>
      <c r="AI36" s="730">
        <v>2</v>
      </c>
      <c r="AJ36" s="730">
        <v>338</v>
      </c>
      <c r="AK36" s="730">
        <v>334</v>
      </c>
      <c r="AL36" s="376" t="s">
        <v>381</v>
      </c>
    </row>
    <row r="37" spans="1:38" s="40" customFormat="1" ht="15.95" customHeight="1">
      <c r="A37" s="40" t="s">
        <v>50</v>
      </c>
      <c r="B37" s="375" t="s">
        <v>382</v>
      </c>
      <c r="C37" s="829">
        <f t="shared" si="2"/>
        <v>3355</v>
      </c>
      <c r="D37" s="830">
        <f t="shared" si="2"/>
        <v>12713</v>
      </c>
      <c r="E37" s="694">
        <v>460</v>
      </c>
      <c r="F37" s="694">
        <v>1179</v>
      </c>
      <c r="G37" s="694">
        <v>16</v>
      </c>
      <c r="H37" s="694">
        <v>2</v>
      </c>
      <c r="I37" s="47" t="s">
        <v>50</v>
      </c>
      <c r="J37" s="694">
        <v>1</v>
      </c>
      <c r="K37" s="694">
        <v>5</v>
      </c>
      <c r="L37" s="694">
        <v>65</v>
      </c>
      <c r="M37" s="694">
        <v>123</v>
      </c>
      <c r="N37" s="694">
        <v>0</v>
      </c>
      <c r="O37" s="694">
        <v>0</v>
      </c>
      <c r="P37" s="694">
        <v>17</v>
      </c>
      <c r="Q37" s="694">
        <v>78</v>
      </c>
      <c r="R37" s="727">
        <v>2196</v>
      </c>
      <c r="S37" s="727">
        <v>5500</v>
      </c>
      <c r="T37" s="727">
        <v>566</v>
      </c>
      <c r="U37" s="833">
        <v>5687</v>
      </c>
      <c r="V37" s="727">
        <v>34</v>
      </c>
      <c r="W37" s="727">
        <v>139</v>
      </c>
      <c r="X37" s="57" t="s">
        <v>382</v>
      </c>
      <c r="Y37" s="47" t="s">
        <v>50</v>
      </c>
      <c r="Z37" s="730">
        <v>1403</v>
      </c>
      <c r="AA37" s="730">
        <v>3093</v>
      </c>
      <c r="AB37" s="730">
        <v>757</v>
      </c>
      <c r="AC37" s="730">
        <v>1360</v>
      </c>
      <c r="AD37" s="730">
        <v>570</v>
      </c>
      <c r="AE37" s="730">
        <v>334</v>
      </c>
      <c r="AF37" s="730">
        <v>434</v>
      </c>
      <c r="AG37" s="730">
        <v>7542</v>
      </c>
      <c r="AH37" s="730">
        <v>8</v>
      </c>
      <c r="AI37" s="730">
        <v>33</v>
      </c>
      <c r="AJ37" s="730">
        <v>183</v>
      </c>
      <c r="AK37" s="730">
        <v>351</v>
      </c>
      <c r="AL37" s="376" t="s">
        <v>382</v>
      </c>
    </row>
    <row r="38" spans="1:38" s="40" customFormat="1" ht="15.95" customHeight="1">
      <c r="A38" s="40" t="s">
        <v>52</v>
      </c>
      <c r="B38" s="375" t="s">
        <v>383</v>
      </c>
      <c r="C38" s="829">
        <f t="shared" si="2"/>
        <v>3736</v>
      </c>
      <c r="D38" s="830">
        <f t="shared" si="2"/>
        <v>8626</v>
      </c>
      <c r="E38" s="694">
        <v>807</v>
      </c>
      <c r="F38" s="694">
        <v>268</v>
      </c>
      <c r="G38" s="694">
        <v>227</v>
      </c>
      <c r="H38" s="694">
        <v>22</v>
      </c>
      <c r="I38" s="47" t="s">
        <v>52</v>
      </c>
      <c r="J38" s="694">
        <v>16</v>
      </c>
      <c r="K38" s="694">
        <v>24</v>
      </c>
      <c r="L38" s="694">
        <v>415</v>
      </c>
      <c r="M38" s="694">
        <v>581</v>
      </c>
      <c r="N38" s="694">
        <v>63</v>
      </c>
      <c r="O38" s="694">
        <v>24</v>
      </c>
      <c r="P38" s="694">
        <v>0</v>
      </c>
      <c r="Q38" s="694">
        <v>0</v>
      </c>
      <c r="R38" s="727">
        <v>1708</v>
      </c>
      <c r="S38" s="727">
        <v>3074</v>
      </c>
      <c r="T38" s="727">
        <v>468</v>
      </c>
      <c r="U38" s="727">
        <v>4616</v>
      </c>
      <c r="V38" s="727">
        <v>32</v>
      </c>
      <c r="W38" s="727">
        <v>17</v>
      </c>
      <c r="X38" s="57" t="s">
        <v>383</v>
      </c>
      <c r="Y38" s="47" t="s">
        <v>52</v>
      </c>
      <c r="Z38" s="730">
        <v>789</v>
      </c>
      <c r="AA38" s="730">
        <v>664</v>
      </c>
      <c r="AB38" s="730">
        <v>1041</v>
      </c>
      <c r="AC38" s="730">
        <v>1157</v>
      </c>
      <c r="AD38" s="730">
        <v>1242</v>
      </c>
      <c r="AE38" s="730">
        <v>506</v>
      </c>
      <c r="AF38" s="730">
        <v>565</v>
      </c>
      <c r="AG38" s="730">
        <v>6232</v>
      </c>
      <c r="AH38" s="730">
        <v>8</v>
      </c>
      <c r="AI38" s="730">
        <v>16</v>
      </c>
      <c r="AJ38" s="730">
        <v>91</v>
      </c>
      <c r="AK38" s="730">
        <v>51</v>
      </c>
      <c r="AL38" s="376" t="s">
        <v>383</v>
      </c>
    </row>
    <row r="39" spans="1:38" s="40" customFormat="1" ht="15.95" customHeight="1" thickBot="1">
      <c r="A39" s="49" t="s">
        <v>54</v>
      </c>
      <c r="B39" s="377" t="s">
        <v>384</v>
      </c>
      <c r="C39" s="831">
        <f t="shared" si="2"/>
        <v>432</v>
      </c>
      <c r="D39" s="832">
        <f t="shared" si="2"/>
        <v>477</v>
      </c>
      <c r="E39" s="627">
        <v>84</v>
      </c>
      <c r="F39" s="627">
        <v>12</v>
      </c>
      <c r="G39" s="627">
        <v>41</v>
      </c>
      <c r="H39" s="627">
        <v>2</v>
      </c>
      <c r="I39" s="50" t="s">
        <v>54</v>
      </c>
      <c r="J39" s="694">
        <v>0</v>
      </c>
      <c r="K39" s="627">
        <v>0</v>
      </c>
      <c r="L39" s="694">
        <v>37</v>
      </c>
      <c r="M39" s="694">
        <v>112</v>
      </c>
      <c r="N39" s="694">
        <v>0</v>
      </c>
      <c r="O39" s="694">
        <v>0</v>
      </c>
      <c r="P39" s="694">
        <v>0</v>
      </c>
      <c r="Q39" s="694">
        <v>0</v>
      </c>
      <c r="R39" s="727">
        <v>243</v>
      </c>
      <c r="S39" s="833">
        <v>244</v>
      </c>
      <c r="T39" s="727">
        <v>24</v>
      </c>
      <c r="U39" s="727">
        <v>96</v>
      </c>
      <c r="V39" s="727">
        <v>3</v>
      </c>
      <c r="W39" s="727">
        <v>11</v>
      </c>
      <c r="X39" s="109" t="s">
        <v>384</v>
      </c>
      <c r="Y39" s="50" t="s">
        <v>54</v>
      </c>
      <c r="Z39" s="730">
        <v>140</v>
      </c>
      <c r="AA39" s="730">
        <v>264</v>
      </c>
      <c r="AB39" s="730">
        <v>18</v>
      </c>
      <c r="AC39" s="730">
        <v>10</v>
      </c>
      <c r="AD39" s="730">
        <v>212</v>
      </c>
      <c r="AE39" s="730">
        <v>28</v>
      </c>
      <c r="AF39" s="730">
        <v>47</v>
      </c>
      <c r="AG39" s="730">
        <v>167</v>
      </c>
      <c r="AH39" s="730">
        <v>0</v>
      </c>
      <c r="AI39" s="730">
        <v>0</v>
      </c>
      <c r="AJ39" s="730">
        <v>15</v>
      </c>
      <c r="AK39" s="730">
        <v>8</v>
      </c>
      <c r="AL39" s="378" t="s">
        <v>384</v>
      </c>
    </row>
    <row r="40" spans="1:38" s="434" customFormat="1" ht="11.1" customHeight="1">
      <c r="A40" s="626" t="s">
        <v>385</v>
      </c>
      <c r="B40" s="626"/>
      <c r="C40" s="626"/>
      <c r="D40" s="626"/>
      <c r="E40" s="626"/>
      <c r="F40" s="480"/>
      <c r="G40" s="480"/>
      <c r="H40" s="480" t="s">
        <v>763</v>
      </c>
      <c r="I40" s="626" t="s">
        <v>385</v>
      </c>
      <c r="J40" s="480"/>
      <c r="K40" s="625"/>
      <c r="L40" s="624"/>
      <c r="M40" s="624"/>
      <c r="N40" s="624"/>
      <c r="O40" s="624"/>
      <c r="P40" s="623"/>
      <c r="Q40" s="623"/>
      <c r="R40" s="623"/>
      <c r="S40" s="623"/>
      <c r="T40" s="623"/>
      <c r="U40" s="623"/>
      <c r="V40" s="623"/>
      <c r="W40" s="623"/>
      <c r="X40" s="480" t="s">
        <v>386</v>
      </c>
      <c r="Y40" s="626" t="s">
        <v>385</v>
      </c>
      <c r="Z40" s="623"/>
      <c r="AA40" s="623"/>
      <c r="AB40" s="623"/>
      <c r="AC40" s="623"/>
      <c r="AD40" s="480"/>
      <c r="AE40" s="480"/>
      <c r="AF40" s="624"/>
      <c r="AG40" s="624"/>
      <c r="AH40" s="624"/>
      <c r="AI40" s="624"/>
      <c r="AJ40" s="626"/>
      <c r="AK40" s="480"/>
      <c r="AL40" s="480" t="s">
        <v>386</v>
      </c>
    </row>
    <row r="41" spans="1:38" s="18" customFormat="1" ht="11.1" customHeight="1">
      <c r="A41" s="449" t="s">
        <v>796</v>
      </c>
      <c r="B41" s="449"/>
      <c r="C41" s="449"/>
      <c r="D41" s="449"/>
      <c r="E41" s="372"/>
      <c r="F41" s="372"/>
      <c r="G41" s="372"/>
      <c r="H41" s="372"/>
      <c r="I41" s="449" t="s">
        <v>796</v>
      </c>
      <c r="J41" s="372"/>
      <c r="K41" s="372"/>
      <c r="L41" s="372"/>
      <c r="M41" s="372"/>
      <c r="N41" s="372"/>
      <c r="O41" s="372"/>
      <c r="P41" s="622"/>
      <c r="Q41" s="622"/>
      <c r="R41" s="621"/>
      <c r="S41" s="621"/>
      <c r="T41" s="621"/>
      <c r="U41" s="621"/>
      <c r="V41" s="621"/>
      <c r="W41" s="621"/>
      <c r="X41" s="621"/>
      <c r="Y41" s="449" t="s">
        <v>796</v>
      </c>
      <c r="Z41" s="621"/>
      <c r="AA41" s="621"/>
      <c r="AB41" s="621"/>
      <c r="AC41" s="621"/>
      <c r="AD41" s="372"/>
      <c r="AE41" s="372"/>
      <c r="AF41" s="372"/>
      <c r="AG41" s="372"/>
      <c r="AH41" s="372"/>
      <c r="AI41" s="372"/>
      <c r="AJ41" s="622"/>
      <c r="AK41" s="622"/>
      <c r="AL41" s="621"/>
    </row>
    <row r="42" spans="1:38" s="16" customFormat="1" ht="11.25">
      <c r="A42" s="449" t="s">
        <v>797</v>
      </c>
      <c r="B42" s="19"/>
      <c r="C42" s="19"/>
      <c r="D42" s="19"/>
      <c r="I42" s="449" t="s">
        <v>797</v>
      </c>
      <c r="P42" s="51"/>
      <c r="Q42" s="51"/>
      <c r="R42" s="51"/>
      <c r="S42" s="51"/>
      <c r="T42" s="51"/>
      <c r="U42" s="51"/>
      <c r="V42" s="51"/>
      <c r="W42" s="51"/>
      <c r="X42" s="51"/>
      <c r="Y42" s="449" t="s">
        <v>797</v>
      </c>
      <c r="Z42" s="51"/>
      <c r="AA42" s="51"/>
      <c r="AB42" s="51"/>
      <c r="AC42" s="51"/>
      <c r="AJ42" s="51"/>
      <c r="AK42" s="51"/>
    </row>
    <row r="43" spans="1:38" s="16" customFormat="1" ht="11.25">
      <c r="A43" s="19"/>
      <c r="B43" s="19"/>
      <c r="C43" s="19"/>
      <c r="D43" s="19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J43" s="51"/>
      <c r="AK43" s="51"/>
    </row>
    <row r="44" spans="1:38" s="16" customFormat="1" ht="11.25">
      <c r="A44" s="19"/>
      <c r="B44" s="19"/>
      <c r="C44" s="19"/>
      <c r="D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J44" s="19"/>
      <c r="AK44" s="19"/>
    </row>
    <row r="45" spans="1:38" s="16" customFormat="1" ht="11.25">
      <c r="A45" s="19"/>
      <c r="B45" s="19"/>
      <c r="C45" s="19"/>
      <c r="D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J45" s="19"/>
      <c r="AK45" s="19"/>
    </row>
    <row r="46" spans="1:38" s="16" customFormat="1" ht="11.25">
      <c r="A46" s="19"/>
      <c r="B46" s="19"/>
      <c r="C46" s="19"/>
      <c r="D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J46" s="19"/>
      <c r="AK46" s="19"/>
    </row>
    <row r="47" spans="1:38" s="16" customFormat="1" ht="11.25">
      <c r="A47" s="19"/>
      <c r="B47" s="19"/>
      <c r="C47" s="19"/>
      <c r="D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J47" s="19"/>
      <c r="AK47" s="19"/>
    </row>
    <row r="48" spans="1:38" s="16" customFormat="1" ht="11.25">
      <c r="A48" s="19"/>
      <c r="B48" s="19"/>
      <c r="C48" s="19"/>
      <c r="D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J48" s="19"/>
      <c r="AK48" s="19"/>
    </row>
    <row r="49" spans="1:37" s="16" customFormat="1" ht="11.25">
      <c r="A49" s="19"/>
      <c r="B49" s="19"/>
      <c r="C49" s="19"/>
      <c r="D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J49" s="19"/>
      <c r="AK49" s="19"/>
    </row>
    <row r="50" spans="1:37" s="16" customFormat="1" ht="11.25">
      <c r="A50" s="19"/>
      <c r="B50" s="19"/>
      <c r="C50" s="19"/>
      <c r="D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J50" s="19"/>
      <c r="AK50" s="19"/>
    </row>
    <row r="51" spans="1:37" s="16" customFormat="1" ht="11.25">
      <c r="A51" s="19"/>
      <c r="B51" s="19"/>
      <c r="C51" s="19"/>
      <c r="D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J51" s="19"/>
      <c r="AK51" s="19"/>
    </row>
    <row r="52" spans="1:37" s="16" customFormat="1" ht="11.25">
      <c r="A52" s="19"/>
      <c r="B52" s="19"/>
      <c r="C52" s="19"/>
      <c r="D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J52" s="19"/>
      <c r="AK52" s="19"/>
    </row>
    <row r="53" spans="1:37" s="16" customFormat="1" ht="11.25">
      <c r="A53" s="19"/>
      <c r="B53" s="19"/>
      <c r="C53" s="19"/>
      <c r="D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J53" s="19"/>
      <c r="AK53" s="19"/>
    </row>
    <row r="54" spans="1:37" s="16" customFormat="1" ht="11.25">
      <c r="A54" s="19"/>
      <c r="B54" s="19"/>
      <c r="C54" s="19"/>
      <c r="D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J54" s="19"/>
      <c r="AK54" s="19"/>
    </row>
    <row r="55" spans="1:37" s="16" customFormat="1" ht="11.25">
      <c r="A55" s="19"/>
      <c r="B55" s="19"/>
      <c r="C55" s="19"/>
      <c r="D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J55" s="19"/>
      <c r="AK55" s="19"/>
    </row>
    <row r="56" spans="1:37" s="16" customFormat="1" ht="11.25">
      <c r="A56" s="19"/>
      <c r="B56" s="19"/>
      <c r="C56" s="19"/>
      <c r="D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J56" s="19"/>
      <c r="AK56" s="19"/>
    </row>
    <row r="57" spans="1:37" s="16" customFormat="1" ht="11.25">
      <c r="A57" s="19"/>
      <c r="B57" s="19"/>
      <c r="C57" s="19"/>
      <c r="D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J57" s="19"/>
      <c r="AK57" s="19"/>
    </row>
    <row r="58" spans="1:37" s="16" customFormat="1" ht="11.25">
      <c r="A58" s="19"/>
      <c r="B58" s="19"/>
      <c r="C58" s="19"/>
      <c r="D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J58" s="19"/>
      <c r="AK58" s="19"/>
    </row>
    <row r="59" spans="1:37" s="16" customFormat="1" ht="11.25">
      <c r="A59" s="19"/>
      <c r="B59" s="19"/>
      <c r="C59" s="19"/>
      <c r="D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J59" s="19"/>
      <c r="AK59" s="19"/>
    </row>
    <row r="60" spans="1:37" s="16" customFormat="1" ht="11.25">
      <c r="A60" s="19"/>
      <c r="B60" s="19"/>
      <c r="C60" s="19"/>
      <c r="D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J60" s="19"/>
      <c r="AK60" s="19"/>
    </row>
    <row r="61" spans="1:37" s="16" customFormat="1" ht="11.25">
      <c r="A61" s="19"/>
      <c r="B61" s="19"/>
      <c r="C61" s="19"/>
      <c r="D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J61" s="19"/>
      <c r="AK61" s="19"/>
    </row>
    <row r="62" spans="1:37" s="16" customFormat="1" ht="11.25">
      <c r="A62" s="19"/>
      <c r="B62" s="19"/>
      <c r="C62" s="19"/>
      <c r="D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J62" s="19"/>
      <c r="AK62" s="19"/>
    </row>
    <row r="63" spans="1:37" s="16" customFormat="1" ht="11.25">
      <c r="A63" s="19"/>
      <c r="B63" s="19"/>
      <c r="C63" s="19"/>
      <c r="D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J63" s="19"/>
      <c r="AK63" s="19"/>
    </row>
    <row r="64" spans="1:37" s="16" customFormat="1" ht="11.25">
      <c r="A64" s="19"/>
      <c r="B64" s="19"/>
      <c r="C64" s="19"/>
      <c r="D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J64" s="19"/>
      <c r="AK64" s="19"/>
    </row>
    <row r="65" spans="1:37" s="16" customFormat="1" ht="11.25">
      <c r="A65" s="19"/>
      <c r="B65" s="19"/>
      <c r="C65" s="19"/>
      <c r="D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J65" s="19"/>
      <c r="AK65" s="19"/>
    </row>
    <row r="66" spans="1:37" s="16" customFormat="1" ht="11.25">
      <c r="A66" s="19"/>
      <c r="B66" s="19"/>
      <c r="C66" s="19"/>
      <c r="D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J66" s="19"/>
      <c r="AK66" s="19"/>
    </row>
    <row r="67" spans="1:37" s="16" customFormat="1" ht="11.25">
      <c r="A67" s="19"/>
      <c r="B67" s="19"/>
      <c r="C67" s="19"/>
      <c r="D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J67" s="19"/>
      <c r="AK67" s="19"/>
    </row>
    <row r="68" spans="1:37" s="16" customFormat="1" ht="11.25">
      <c r="A68" s="19"/>
      <c r="B68" s="19"/>
      <c r="C68" s="19"/>
      <c r="D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J68" s="19"/>
      <c r="AK68" s="19"/>
    </row>
    <row r="69" spans="1:37" s="16" customFormat="1" ht="11.25">
      <c r="A69" s="19"/>
      <c r="B69" s="19"/>
      <c r="C69" s="19"/>
      <c r="D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J69" s="19"/>
      <c r="AK69" s="19"/>
    </row>
    <row r="70" spans="1:37" s="16" customFormat="1" ht="11.25">
      <c r="A70" s="19"/>
      <c r="B70" s="19"/>
      <c r="C70" s="19"/>
      <c r="D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J70" s="19"/>
      <c r="AK70" s="19"/>
    </row>
    <row r="71" spans="1:37" s="16" customFormat="1" ht="11.25">
      <c r="A71" s="19"/>
      <c r="B71" s="19"/>
      <c r="C71" s="19"/>
      <c r="D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J71" s="19"/>
      <c r="AK71" s="19"/>
    </row>
    <row r="72" spans="1:37" s="16" customFormat="1" ht="11.25">
      <c r="A72" s="19"/>
      <c r="B72" s="19"/>
      <c r="C72" s="19"/>
      <c r="D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J72" s="19"/>
      <c r="AK72" s="19"/>
    </row>
    <row r="73" spans="1:37" s="16" customFormat="1" ht="11.25">
      <c r="A73" s="19"/>
      <c r="B73" s="19"/>
      <c r="C73" s="19"/>
      <c r="D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J73" s="19"/>
      <c r="AK73" s="19"/>
    </row>
    <row r="74" spans="1:37" s="16" customFormat="1" ht="11.25">
      <c r="A74" s="19"/>
      <c r="B74" s="19"/>
      <c r="C74" s="19"/>
      <c r="D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J74" s="19"/>
      <c r="AK74" s="19"/>
    </row>
    <row r="75" spans="1:37" s="16" customFormat="1" ht="11.25">
      <c r="A75" s="19"/>
      <c r="B75" s="19"/>
      <c r="C75" s="19"/>
      <c r="D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J75" s="19"/>
      <c r="AK75" s="19"/>
    </row>
    <row r="76" spans="1:37" s="16" customFormat="1" ht="11.25">
      <c r="A76" s="19"/>
      <c r="B76" s="19"/>
      <c r="C76" s="19"/>
      <c r="D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J76" s="19"/>
      <c r="AK76" s="19"/>
    </row>
    <row r="77" spans="1:37" s="16" customFormat="1" ht="11.25">
      <c r="A77" s="19"/>
      <c r="B77" s="19"/>
      <c r="C77" s="19"/>
      <c r="D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J77" s="19"/>
      <c r="AK77" s="19"/>
    </row>
    <row r="78" spans="1:37" s="16" customFormat="1" ht="11.25">
      <c r="A78" s="19"/>
      <c r="B78" s="19"/>
      <c r="C78" s="19"/>
      <c r="D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J78" s="19"/>
      <c r="AK78" s="19"/>
    </row>
    <row r="79" spans="1:37" s="16" customFormat="1" ht="11.25">
      <c r="A79" s="19"/>
      <c r="B79" s="19"/>
      <c r="C79" s="19"/>
      <c r="D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J79" s="19"/>
      <c r="AK79" s="19"/>
    </row>
    <row r="80" spans="1:37" s="16" customFormat="1" ht="11.25">
      <c r="A80" s="19"/>
      <c r="B80" s="19"/>
      <c r="C80" s="19"/>
      <c r="D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J80" s="19"/>
      <c r="AK80" s="19"/>
    </row>
    <row r="81" spans="1:37" s="16" customFormat="1" ht="11.25">
      <c r="A81" s="19"/>
      <c r="B81" s="19"/>
      <c r="C81" s="19"/>
      <c r="D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J81" s="19"/>
      <c r="AK81" s="19"/>
    </row>
    <row r="82" spans="1:37" s="16" customFormat="1" ht="11.25">
      <c r="A82" s="19"/>
      <c r="B82" s="19"/>
      <c r="C82" s="19"/>
      <c r="D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J82" s="19"/>
      <c r="AK82" s="19"/>
    </row>
    <row r="83" spans="1:37" s="16" customFormat="1" ht="11.25">
      <c r="A83" s="19"/>
      <c r="B83" s="19"/>
      <c r="C83" s="19"/>
      <c r="D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J83" s="19"/>
      <c r="AK83" s="19"/>
    </row>
    <row r="84" spans="1:37" s="16" customFormat="1" ht="11.25">
      <c r="A84" s="19"/>
      <c r="B84" s="19"/>
      <c r="C84" s="19"/>
      <c r="D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J84" s="19"/>
      <c r="AK84" s="19"/>
    </row>
    <row r="85" spans="1:37" s="16" customFormat="1" ht="11.25">
      <c r="A85" s="19"/>
      <c r="B85" s="19"/>
      <c r="C85" s="19"/>
      <c r="D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J85" s="19"/>
      <c r="AK85" s="19"/>
    </row>
    <row r="86" spans="1:37" s="16" customFormat="1" ht="11.25">
      <c r="A86" s="19"/>
      <c r="B86" s="19"/>
      <c r="C86" s="19"/>
      <c r="D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J86" s="19"/>
      <c r="AK86" s="19"/>
    </row>
    <row r="87" spans="1:37" s="16" customFormat="1" ht="11.25">
      <c r="A87" s="19"/>
      <c r="B87" s="19"/>
      <c r="C87" s="19"/>
      <c r="D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J87" s="19"/>
      <c r="AK87" s="19"/>
    </row>
    <row r="88" spans="1:37" s="16" customFormat="1" ht="11.25">
      <c r="A88" s="19"/>
      <c r="B88" s="19"/>
      <c r="C88" s="19"/>
      <c r="D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J88" s="19"/>
      <c r="AK88" s="19"/>
    </row>
    <row r="89" spans="1:37" s="16" customFormat="1" ht="11.25">
      <c r="A89" s="19"/>
      <c r="B89" s="19"/>
      <c r="C89" s="19"/>
      <c r="D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J89" s="19"/>
      <c r="AK89" s="19"/>
    </row>
    <row r="90" spans="1:37" s="16" customFormat="1" ht="11.25">
      <c r="A90" s="19"/>
      <c r="B90" s="19"/>
      <c r="C90" s="19"/>
      <c r="D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J90" s="19"/>
      <c r="AK90" s="19"/>
    </row>
    <row r="91" spans="1:37" s="16" customFormat="1" ht="11.25">
      <c r="A91" s="19"/>
      <c r="B91" s="19"/>
      <c r="C91" s="19"/>
      <c r="D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J91" s="19"/>
      <c r="AK91" s="19"/>
    </row>
    <row r="92" spans="1:37" s="16" customFormat="1" ht="11.25">
      <c r="A92" s="19"/>
      <c r="B92" s="19"/>
      <c r="C92" s="19"/>
      <c r="D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J92" s="19"/>
      <c r="AK92" s="19"/>
    </row>
    <row r="93" spans="1:37" s="16" customFormat="1" ht="11.25">
      <c r="A93" s="19"/>
      <c r="B93" s="19"/>
      <c r="C93" s="19"/>
      <c r="D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J93" s="19"/>
      <c r="AK93" s="19"/>
    </row>
    <row r="94" spans="1:37" s="16" customFormat="1" ht="11.25">
      <c r="A94" s="19"/>
      <c r="B94" s="19"/>
      <c r="C94" s="19"/>
      <c r="D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J94" s="19"/>
      <c r="AK94" s="19"/>
    </row>
    <row r="95" spans="1:37" s="16" customFormat="1" ht="11.25">
      <c r="A95" s="19"/>
      <c r="B95" s="19"/>
      <c r="C95" s="19"/>
      <c r="D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J95" s="19"/>
      <c r="AK95" s="19"/>
    </row>
    <row r="96" spans="1:37" s="16" customFormat="1" ht="11.25">
      <c r="A96" s="19"/>
      <c r="B96" s="19"/>
      <c r="C96" s="19"/>
      <c r="D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J96" s="19"/>
      <c r="AK96" s="19"/>
    </row>
    <row r="97" spans="1:37" s="16" customFormat="1" ht="11.25">
      <c r="A97" s="19"/>
      <c r="B97" s="19"/>
      <c r="C97" s="19"/>
      <c r="D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J97" s="19"/>
      <c r="AK97" s="19"/>
    </row>
    <row r="98" spans="1:37" s="16" customFormat="1" ht="11.25">
      <c r="A98" s="19"/>
      <c r="B98" s="19"/>
      <c r="C98" s="19"/>
      <c r="D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J98" s="19"/>
      <c r="AK98" s="19"/>
    </row>
    <row r="99" spans="1:37" s="16" customFormat="1" ht="11.25">
      <c r="A99" s="19"/>
      <c r="B99" s="19"/>
      <c r="C99" s="19"/>
      <c r="D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J99" s="19"/>
      <c r="AK99" s="19"/>
    </row>
    <row r="100" spans="1:37" s="16" customFormat="1" ht="11.25">
      <c r="A100" s="19"/>
      <c r="B100" s="19"/>
      <c r="C100" s="19"/>
      <c r="D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J100" s="19"/>
      <c r="AK100" s="19"/>
    </row>
    <row r="101" spans="1:37" s="16" customFormat="1" ht="11.25">
      <c r="A101" s="19"/>
      <c r="B101" s="19"/>
      <c r="C101" s="19"/>
      <c r="D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J101" s="19"/>
      <c r="AK101" s="19"/>
    </row>
    <row r="102" spans="1:37" s="16" customFormat="1" ht="11.25">
      <c r="A102" s="19"/>
      <c r="B102" s="19"/>
      <c r="C102" s="19"/>
      <c r="D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J102" s="19"/>
      <c r="AK102" s="19"/>
    </row>
    <row r="103" spans="1:37" s="16" customFormat="1" ht="11.25">
      <c r="A103" s="19"/>
      <c r="B103" s="19"/>
      <c r="C103" s="19"/>
      <c r="D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J103" s="19"/>
      <c r="AK103" s="19"/>
    </row>
  </sheetData>
  <sheetProtection selectLockedCells="1"/>
  <mergeCells count="74">
    <mergeCell ref="Y3:AE3"/>
    <mergeCell ref="Y4:AE4"/>
    <mergeCell ref="Z6:AE6"/>
    <mergeCell ref="AC9:AC10"/>
    <mergeCell ref="AF9:AF10"/>
    <mergeCell ref="AD7:AE8"/>
    <mergeCell ref="Z9:Z10"/>
    <mergeCell ref="Z7:AA8"/>
    <mergeCell ref="AE9:AE10"/>
    <mergeCell ref="AF3:AL3"/>
    <mergeCell ref="AF4:AL4"/>
    <mergeCell ref="AG9:AG10"/>
    <mergeCell ref="AL6:AL10"/>
    <mergeCell ref="AI9:AI10"/>
    <mergeCell ref="AK9:AK10"/>
    <mergeCell ref="AJ9:AJ10"/>
    <mergeCell ref="AA9:AA10"/>
    <mergeCell ref="AB7:AC8"/>
    <mergeCell ref="AB9:AB10"/>
    <mergeCell ref="F9:F10"/>
    <mergeCell ref="AF6:AK6"/>
    <mergeCell ref="AH7:AI8"/>
    <mergeCell ref="Y6:Y10"/>
    <mergeCell ref="AH9:AH10"/>
    <mergeCell ref="AJ7:AK8"/>
    <mergeCell ref="AD9:AD10"/>
    <mergeCell ref="AF7:AG8"/>
    <mergeCell ref="A16:B16"/>
    <mergeCell ref="A15:B15"/>
    <mergeCell ref="X6:X10"/>
    <mergeCell ref="A6:B10"/>
    <mergeCell ref="O9:O10"/>
    <mergeCell ref="K9:K10"/>
    <mergeCell ref="I6:I10"/>
    <mergeCell ref="J7:Q7"/>
    <mergeCell ref="P9:P10"/>
    <mergeCell ref="W9:W10"/>
    <mergeCell ref="J9:J10"/>
    <mergeCell ref="Q9:Q10"/>
    <mergeCell ref="N9:N10"/>
    <mergeCell ref="S9:S10"/>
    <mergeCell ref="U9:U10"/>
    <mergeCell ref="L9:L10"/>
    <mergeCell ref="A3:H3"/>
    <mergeCell ref="H9:H10"/>
    <mergeCell ref="A4:H4"/>
    <mergeCell ref="E6:H6"/>
    <mergeCell ref="E7:H7"/>
    <mergeCell ref="G8:H8"/>
    <mergeCell ref="E9:E10"/>
    <mergeCell ref="C9:C10"/>
    <mergeCell ref="G9:G10"/>
    <mergeCell ref="I3:Q3"/>
    <mergeCell ref="R7:S8"/>
    <mergeCell ref="L8:M8"/>
    <mergeCell ref="R3:X3"/>
    <mergeCell ref="J8:K8"/>
    <mergeCell ref="P8:Q8"/>
    <mergeCell ref="N8:O8"/>
    <mergeCell ref="V7:W8"/>
    <mergeCell ref="J6:Q6"/>
    <mergeCell ref="T7:U8"/>
    <mergeCell ref="A14:B14"/>
    <mergeCell ref="R6:W6"/>
    <mergeCell ref="T9:T10"/>
    <mergeCell ref="D9:D10"/>
    <mergeCell ref="E8:F8"/>
    <mergeCell ref="C6:D8"/>
    <mergeCell ref="V9:V10"/>
    <mergeCell ref="R9:R10"/>
    <mergeCell ref="A13:B13"/>
    <mergeCell ref="A11:B11"/>
    <mergeCell ref="M9:M10"/>
    <mergeCell ref="A12:B12"/>
  </mergeCells>
  <phoneticPr fontId="4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P50"/>
  <sheetViews>
    <sheetView view="pageBreakPreview" zoomScaleNormal="100" zoomScaleSheetLayoutView="100" workbookViewId="0">
      <selection activeCell="D23" sqref="D23"/>
    </sheetView>
  </sheetViews>
  <sheetFormatPr defaultRowHeight="14.25"/>
  <cols>
    <col min="1" max="1" width="8.625" style="619" customWidth="1"/>
    <col min="2" max="2" width="11.125" style="619" customWidth="1"/>
    <col min="3" max="3" width="11.875" style="619" customWidth="1"/>
    <col min="4" max="4" width="12.375" style="619" customWidth="1"/>
    <col min="5" max="5" width="13.625" style="615" customWidth="1"/>
    <col min="6" max="6" width="13.125" style="617" customWidth="1"/>
    <col min="7" max="13" width="11.625" style="617" customWidth="1"/>
    <col min="14" max="14" width="12.75" style="613" customWidth="1"/>
    <col min="15" max="15" width="8.125" style="619" customWidth="1"/>
    <col min="16" max="16" width="14.375" style="617" customWidth="1"/>
    <col min="17" max="17" width="10.375" style="617" customWidth="1"/>
    <col min="18" max="18" width="9.125" style="617" customWidth="1"/>
    <col min="19" max="19" width="8.375" style="617" customWidth="1"/>
    <col min="20" max="20" width="10.25" style="617" customWidth="1"/>
    <col min="21" max="21" width="11.25" style="615" customWidth="1"/>
    <col min="22" max="22" width="10.5" style="614" customWidth="1"/>
    <col min="23" max="24" width="11.625" style="617" customWidth="1"/>
    <col min="25" max="28" width="11.625" style="615" customWidth="1"/>
    <col min="29" max="29" width="12.75" style="613" customWidth="1"/>
    <col min="30" max="30" width="8.875" style="619" customWidth="1"/>
    <col min="31" max="31" width="11.625" style="615" customWidth="1"/>
    <col min="32" max="32" width="11.375" style="615" customWidth="1"/>
    <col min="33" max="33" width="12.125" style="615" customWidth="1"/>
    <col min="34" max="34" width="13.125" style="615" customWidth="1"/>
    <col min="35" max="35" width="12.625" style="615" customWidth="1"/>
    <col min="36" max="36" width="12.75" style="615" customWidth="1"/>
    <col min="37" max="37" width="15.25" style="615" customWidth="1"/>
    <col min="38" max="38" width="14.125" style="615" customWidth="1"/>
    <col min="39" max="39" width="14.875" style="615" customWidth="1"/>
    <col min="40" max="40" width="12.875" style="615" customWidth="1"/>
    <col min="41" max="41" width="12.625" style="615" customWidth="1"/>
    <col min="42" max="42" width="12.75" style="613" customWidth="1"/>
    <col min="43" max="16384" width="9" style="613"/>
  </cols>
  <sheetData>
    <row r="1" spans="1:42" ht="14.1" customHeight="1">
      <c r="A1" s="277" t="s">
        <v>443</v>
      </c>
      <c r="B1" s="620"/>
      <c r="E1" s="618"/>
      <c r="M1" s="616"/>
      <c r="N1" s="511" t="s">
        <v>630</v>
      </c>
      <c r="O1" s="277" t="s">
        <v>631</v>
      </c>
      <c r="AA1" s="614"/>
      <c r="AB1" s="617"/>
      <c r="AC1" s="511" t="s">
        <v>632</v>
      </c>
      <c r="AD1" s="277" t="s">
        <v>633</v>
      </c>
      <c r="AE1" s="617"/>
      <c r="AP1" s="511" t="s">
        <v>634</v>
      </c>
    </row>
    <row r="2" spans="1:42" ht="14.1" customHeight="1">
      <c r="A2" s="277"/>
      <c r="B2" s="620"/>
      <c r="E2" s="618"/>
      <c r="M2" s="616"/>
      <c r="N2" s="511"/>
      <c r="O2" s="277"/>
      <c r="AA2" s="614"/>
      <c r="AB2" s="617"/>
      <c r="AC2" s="511"/>
      <c r="AD2" s="277"/>
      <c r="AE2" s="617"/>
      <c r="AP2" s="511"/>
    </row>
    <row r="3" spans="1:42" s="612" customFormat="1" ht="20.100000000000001" customHeight="1">
      <c r="A3" s="1207" t="s">
        <v>546</v>
      </c>
      <c r="B3" s="1207"/>
      <c r="C3" s="1207"/>
      <c r="D3" s="1207"/>
      <c r="E3" s="1207"/>
      <c r="F3" s="1207"/>
      <c r="G3" s="1207"/>
      <c r="H3" s="1207" t="s">
        <v>547</v>
      </c>
      <c r="I3" s="1207"/>
      <c r="J3" s="1207"/>
      <c r="K3" s="1207"/>
      <c r="L3" s="1207"/>
      <c r="M3" s="1207"/>
      <c r="N3" s="1207"/>
      <c r="O3" s="1207" t="s">
        <v>620</v>
      </c>
      <c r="P3" s="1207"/>
      <c r="Q3" s="1207"/>
      <c r="R3" s="1207"/>
      <c r="S3" s="1207"/>
      <c r="T3" s="1207"/>
      <c r="U3" s="1207"/>
      <c r="V3" s="1207"/>
      <c r="W3" s="1209" t="s">
        <v>545</v>
      </c>
      <c r="X3" s="1209"/>
      <c r="Y3" s="1209"/>
      <c r="Z3" s="1209"/>
      <c r="AA3" s="1209"/>
      <c r="AB3" s="1209"/>
      <c r="AC3" s="1209"/>
      <c r="AD3" s="1209" t="s">
        <v>619</v>
      </c>
      <c r="AE3" s="1209"/>
      <c r="AF3" s="1209"/>
      <c r="AG3" s="1209"/>
      <c r="AH3" s="1209"/>
      <c r="AI3" s="1209"/>
      <c r="AJ3" s="1209"/>
      <c r="AK3" s="1209" t="s">
        <v>545</v>
      </c>
      <c r="AL3" s="1209"/>
      <c r="AM3" s="1209"/>
      <c r="AN3" s="1209"/>
      <c r="AO3" s="1209"/>
      <c r="AP3" s="1209"/>
    </row>
    <row r="4" spans="1:42" s="611" customFormat="1" ht="20.100000000000001" customHeight="1">
      <c r="A4" s="1212"/>
      <c r="B4" s="1212"/>
      <c r="C4" s="1212"/>
      <c r="D4" s="1212"/>
      <c r="E4" s="1212"/>
      <c r="U4" s="610"/>
      <c r="V4" s="610"/>
      <c r="Y4" s="610"/>
      <c r="Z4" s="610"/>
      <c r="AA4" s="610"/>
      <c r="AF4" s="610"/>
      <c r="AG4" s="610"/>
      <c r="AH4" s="1187"/>
      <c r="AI4" s="1187"/>
      <c r="AJ4" s="1187"/>
      <c r="AK4" s="1187"/>
      <c r="AL4" s="1187"/>
      <c r="AM4" s="1187"/>
      <c r="AN4" s="1187"/>
      <c r="AO4" s="610"/>
    </row>
    <row r="5" spans="1:42" s="608" customFormat="1" ht="18" customHeight="1" thickBot="1">
      <c r="A5" s="609" t="s">
        <v>181</v>
      </c>
      <c r="N5" s="607" t="s">
        <v>182</v>
      </c>
      <c r="O5" s="609" t="s">
        <v>181</v>
      </c>
      <c r="U5" s="606"/>
      <c r="V5" s="606"/>
      <c r="AA5" s="606"/>
      <c r="AC5" s="607" t="s">
        <v>182</v>
      </c>
      <c r="AD5" s="609" t="s">
        <v>181</v>
      </c>
      <c r="AF5" s="606"/>
      <c r="AH5" s="606"/>
      <c r="AI5" s="606"/>
      <c r="AJ5" s="606"/>
      <c r="AK5" s="606"/>
      <c r="AL5" s="606"/>
      <c r="AM5" s="606"/>
      <c r="AP5" s="607" t="s">
        <v>182</v>
      </c>
    </row>
    <row r="6" spans="1:42" s="605" customFormat="1" ht="18" customHeight="1">
      <c r="A6" s="1163" t="s">
        <v>177</v>
      </c>
      <c r="B6" s="1194" t="s">
        <v>178</v>
      </c>
      <c r="C6" s="1195"/>
      <c r="D6" s="1196"/>
      <c r="E6" s="1214" t="s">
        <v>183</v>
      </c>
      <c r="F6" s="1200" t="s">
        <v>528</v>
      </c>
      <c r="G6" s="1201"/>
      <c r="H6" s="1205" t="s">
        <v>184</v>
      </c>
      <c r="I6" s="1205"/>
      <c r="J6" s="1205"/>
      <c r="K6" s="1205"/>
      <c r="L6" s="1205"/>
      <c r="M6" s="1205"/>
      <c r="N6" s="1145" t="s">
        <v>533</v>
      </c>
      <c r="O6" s="1163" t="s">
        <v>177</v>
      </c>
      <c r="P6" s="1213" t="s">
        <v>185</v>
      </c>
      <c r="Q6" s="1205"/>
      <c r="R6" s="1205"/>
      <c r="S6" s="1205"/>
      <c r="T6" s="1205"/>
      <c r="U6" s="1205"/>
      <c r="V6" s="1205"/>
      <c r="W6" s="1173" t="s">
        <v>186</v>
      </c>
      <c r="X6" s="1173"/>
      <c r="Y6" s="1173"/>
      <c r="Z6" s="1173"/>
      <c r="AA6" s="1173"/>
      <c r="AB6" s="1173"/>
      <c r="AC6" s="1145" t="s">
        <v>533</v>
      </c>
      <c r="AD6" s="1163" t="s">
        <v>177</v>
      </c>
      <c r="AE6" s="1172" t="s">
        <v>529</v>
      </c>
      <c r="AF6" s="1173"/>
      <c r="AG6" s="1174"/>
      <c r="AH6" s="1210" t="s">
        <v>187</v>
      </c>
      <c r="AI6" s="1211"/>
      <c r="AJ6" s="1211"/>
      <c r="AK6" s="1173" t="s">
        <v>531</v>
      </c>
      <c r="AL6" s="1173"/>
      <c r="AM6" s="1173"/>
      <c r="AN6" s="1173"/>
      <c r="AO6" s="1173"/>
      <c r="AP6" s="1145" t="s">
        <v>533</v>
      </c>
    </row>
    <row r="7" spans="1:42" s="605" customFormat="1" ht="18" customHeight="1">
      <c r="A7" s="1164"/>
      <c r="B7" s="1197"/>
      <c r="C7" s="1198"/>
      <c r="D7" s="1199"/>
      <c r="E7" s="1149"/>
      <c r="F7" s="1182"/>
      <c r="G7" s="1160" t="s">
        <v>527</v>
      </c>
      <c r="H7" s="1206" t="s">
        <v>188</v>
      </c>
      <c r="I7" s="1206"/>
      <c r="J7" s="1206"/>
      <c r="K7" s="1206"/>
      <c r="L7" s="1206"/>
      <c r="M7" s="1206"/>
      <c r="N7" s="1146"/>
      <c r="O7" s="1164"/>
      <c r="P7" s="1175" t="s">
        <v>527</v>
      </c>
      <c r="Q7" s="1176"/>
      <c r="R7" s="1177" t="s">
        <v>189</v>
      </c>
      <c r="S7" s="1178"/>
      <c r="T7" s="1178"/>
      <c r="U7" s="1178"/>
      <c r="V7" s="1178"/>
      <c r="W7" s="1178" t="s">
        <v>190</v>
      </c>
      <c r="X7" s="1178"/>
      <c r="Y7" s="1178"/>
      <c r="Z7" s="1208"/>
      <c r="AA7" s="1177" t="s">
        <v>191</v>
      </c>
      <c r="AB7" s="1178"/>
      <c r="AC7" s="1146"/>
      <c r="AD7" s="1164"/>
      <c r="AE7" s="1179" t="s">
        <v>530</v>
      </c>
      <c r="AF7" s="1180"/>
      <c r="AG7" s="1149" t="s">
        <v>179</v>
      </c>
      <c r="AH7" s="1152"/>
      <c r="AI7" s="1148" t="s">
        <v>325</v>
      </c>
      <c r="AJ7" s="1154" t="s">
        <v>534</v>
      </c>
      <c r="AK7" s="1151" t="s">
        <v>535</v>
      </c>
      <c r="AL7" s="1148" t="s">
        <v>536</v>
      </c>
      <c r="AM7" s="1148" t="s">
        <v>537</v>
      </c>
      <c r="AN7" s="1154" t="s">
        <v>538</v>
      </c>
      <c r="AO7" s="1166"/>
      <c r="AP7" s="1146"/>
    </row>
    <row r="8" spans="1:42" s="605" customFormat="1" ht="28.5" customHeight="1">
      <c r="A8" s="1164"/>
      <c r="B8" s="1202"/>
      <c r="C8" s="1192" t="s">
        <v>539</v>
      </c>
      <c r="D8" s="1192" t="s">
        <v>192</v>
      </c>
      <c r="E8" s="1149"/>
      <c r="F8" s="1182"/>
      <c r="G8" s="1161"/>
      <c r="H8" s="1204" t="s">
        <v>193</v>
      </c>
      <c r="I8" s="1204"/>
      <c r="J8" s="1184"/>
      <c r="K8" s="1154" t="s">
        <v>194</v>
      </c>
      <c r="L8" s="1166"/>
      <c r="M8" s="1166"/>
      <c r="N8" s="1146"/>
      <c r="O8" s="1164"/>
      <c r="P8" s="604" t="s">
        <v>532</v>
      </c>
      <c r="Q8" s="1148" t="s">
        <v>195</v>
      </c>
      <c r="R8" s="1149"/>
      <c r="S8" s="1160" t="s">
        <v>196</v>
      </c>
      <c r="T8" s="1151" t="s">
        <v>197</v>
      </c>
      <c r="U8" s="1157" t="s">
        <v>198</v>
      </c>
      <c r="V8" s="1160" t="s">
        <v>199</v>
      </c>
      <c r="W8" s="1152"/>
      <c r="X8" s="1148" t="s">
        <v>540</v>
      </c>
      <c r="Y8" s="1154" t="s">
        <v>197</v>
      </c>
      <c r="Z8" s="1188" t="s">
        <v>180</v>
      </c>
      <c r="AA8" s="1169"/>
      <c r="AB8" s="1190" t="s">
        <v>200</v>
      </c>
      <c r="AC8" s="1146"/>
      <c r="AD8" s="1164"/>
      <c r="AE8" s="1188" t="s">
        <v>541</v>
      </c>
      <c r="AF8" s="1188" t="s">
        <v>201</v>
      </c>
      <c r="AG8" s="1149"/>
      <c r="AH8" s="1152"/>
      <c r="AI8" s="1149"/>
      <c r="AJ8" s="1155"/>
      <c r="AK8" s="1152"/>
      <c r="AL8" s="1149"/>
      <c r="AM8" s="1149"/>
      <c r="AN8" s="1155"/>
      <c r="AO8" s="1168"/>
      <c r="AP8" s="1146"/>
    </row>
    <row r="9" spans="1:42" s="605" customFormat="1" ht="15" customHeight="1">
      <c r="A9" s="1164"/>
      <c r="B9" s="1202"/>
      <c r="C9" s="1192"/>
      <c r="D9" s="1192"/>
      <c r="E9" s="1149"/>
      <c r="F9" s="1182"/>
      <c r="G9" s="1161"/>
      <c r="H9" s="1182"/>
      <c r="I9" s="1157" t="s">
        <v>202</v>
      </c>
      <c r="J9" s="1184" t="s">
        <v>203</v>
      </c>
      <c r="K9" s="603"/>
      <c r="L9" s="1157" t="s">
        <v>204</v>
      </c>
      <c r="M9" s="1160" t="s">
        <v>205</v>
      </c>
      <c r="N9" s="1146"/>
      <c r="O9" s="1164"/>
      <c r="P9" s="1185" t="s">
        <v>542</v>
      </c>
      <c r="Q9" s="1149"/>
      <c r="R9" s="1149"/>
      <c r="S9" s="1161"/>
      <c r="T9" s="1152"/>
      <c r="U9" s="1158"/>
      <c r="V9" s="1161"/>
      <c r="W9" s="1152"/>
      <c r="X9" s="1149"/>
      <c r="Y9" s="1155"/>
      <c r="Z9" s="1188"/>
      <c r="AA9" s="1170"/>
      <c r="AB9" s="1190"/>
      <c r="AC9" s="1146"/>
      <c r="AD9" s="1164"/>
      <c r="AE9" s="1188"/>
      <c r="AF9" s="1188"/>
      <c r="AG9" s="1149"/>
      <c r="AH9" s="1152"/>
      <c r="AI9" s="1149"/>
      <c r="AJ9" s="1155"/>
      <c r="AK9" s="1152"/>
      <c r="AL9" s="1149"/>
      <c r="AM9" s="1149"/>
      <c r="AN9" s="602"/>
      <c r="AO9" s="1166" t="s">
        <v>324</v>
      </c>
      <c r="AP9" s="1146"/>
    </row>
    <row r="10" spans="1:42" s="605" customFormat="1" ht="23.25" customHeight="1">
      <c r="A10" s="1165"/>
      <c r="B10" s="1203"/>
      <c r="C10" s="1193"/>
      <c r="D10" s="1193"/>
      <c r="E10" s="1150"/>
      <c r="F10" s="1183"/>
      <c r="G10" s="1162"/>
      <c r="H10" s="1183"/>
      <c r="I10" s="1159"/>
      <c r="J10" s="1183"/>
      <c r="K10" s="601"/>
      <c r="L10" s="1159"/>
      <c r="M10" s="1162"/>
      <c r="N10" s="1147"/>
      <c r="O10" s="1165"/>
      <c r="P10" s="1186"/>
      <c r="Q10" s="1150"/>
      <c r="R10" s="1150"/>
      <c r="S10" s="1162"/>
      <c r="T10" s="1153"/>
      <c r="U10" s="1159"/>
      <c r="V10" s="1162"/>
      <c r="W10" s="1153"/>
      <c r="X10" s="1150"/>
      <c r="Y10" s="1156"/>
      <c r="Z10" s="1189"/>
      <c r="AA10" s="1171"/>
      <c r="AB10" s="1191"/>
      <c r="AC10" s="1147"/>
      <c r="AD10" s="1165"/>
      <c r="AE10" s="1189"/>
      <c r="AF10" s="1189"/>
      <c r="AG10" s="1150"/>
      <c r="AH10" s="1153"/>
      <c r="AI10" s="1150"/>
      <c r="AJ10" s="1156"/>
      <c r="AK10" s="1153"/>
      <c r="AL10" s="1150"/>
      <c r="AM10" s="1150"/>
      <c r="AN10" s="600"/>
      <c r="AO10" s="1167"/>
      <c r="AP10" s="1147"/>
    </row>
    <row r="11" spans="1:42" s="605" customFormat="1" ht="16.149999999999999" customHeight="1">
      <c r="A11" s="599" t="s">
        <v>8</v>
      </c>
      <c r="B11" s="598">
        <v>2669876</v>
      </c>
      <c r="C11" s="598">
        <v>1963454</v>
      </c>
      <c r="D11" s="598">
        <v>706422</v>
      </c>
      <c r="E11" s="597">
        <v>18440112.800000004</v>
      </c>
      <c r="F11" s="597">
        <v>1662849.3</v>
      </c>
      <c r="G11" s="597">
        <v>195798</v>
      </c>
      <c r="H11" s="597">
        <v>204.9</v>
      </c>
      <c r="I11" s="597">
        <v>204.9</v>
      </c>
      <c r="J11" s="597">
        <v>0</v>
      </c>
      <c r="K11" s="597">
        <v>186612.1</v>
      </c>
      <c r="L11" s="426">
        <v>84312.1</v>
      </c>
      <c r="M11" s="426">
        <v>85663.5</v>
      </c>
      <c r="N11" s="596" t="s">
        <v>8</v>
      </c>
      <c r="O11" s="599" t="s">
        <v>8</v>
      </c>
      <c r="P11" s="595">
        <v>16636.400000000001</v>
      </c>
      <c r="Q11" s="426">
        <v>8981</v>
      </c>
      <c r="R11" s="426">
        <v>24818.9</v>
      </c>
      <c r="S11" s="426">
        <v>144.69999999999999</v>
      </c>
      <c r="T11" s="426">
        <v>23884.1</v>
      </c>
      <c r="U11" s="426">
        <v>630.79999999999995</v>
      </c>
      <c r="V11" s="426">
        <v>159.30000000000001</v>
      </c>
      <c r="W11" s="426">
        <v>112735.9</v>
      </c>
      <c r="X11" s="426">
        <v>17231.2</v>
      </c>
      <c r="Y11" s="426">
        <v>81384</v>
      </c>
      <c r="Z11" s="426">
        <v>14120.7</v>
      </c>
      <c r="AA11" s="594">
        <v>1329496.5</v>
      </c>
      <c r="AB11" s="426">
        <v>126258.2</v>
      </c>
      <c r="AC11" s="596" t="s">
        <v>8</v>
      </c>
      <c r="AD11" s="599" t="s">
        <v>8</v>
      </c>
      <c r="AE11" s="426">
        <v>131033</v>
      </c>
      <c r="AF11" s="426">
        <v>1072205.3</v>
      </c>
      <c r="AG11" s="426">
        <v>111195.5</v>
      </c>
      <c r="AH11" s="812">
        <v>16666068.000000002</v>
      </c>
      <c r="AI11" s="426">
        <f>SUM(AJ11:AM11)</f>
        <v>15505210.199999999</v>
      </c>
      <c r="AJ11" s="593">
        <v>2234788.5</v>
      </c>
      <c r="AK11" s="593">
        <v>580679.80000000005</v>
      </c>
      <c r="AL11" s="593">
        <v>1646058.4</v>
      </c>
      <c r="AM11" s="593">
        <v>11043683.5</v>
      </c>
      <c r="AN11" s="593">
        <v>1160857.8</v>
      </c>
      <c r="AO11" s="593">
        <f>(AN11/AI11)*100</f>
        <v>7.4868885040978039</v>
      </c>
      <c r="AP11" s="596" t="s">
        <v>8</v>
      </c>
    </row>
    <row r="12" spans="1:42" s="605" customFormat="1" ht="16.149999999999999" customHeight="1">
      <c r="A12" s="599" t="s">
        <v>9</v>
      </c>
      <c r="B12" s="598">
        <v>2689920</v>
      </c>
      <c r="C12" s="598">
        <v>2059652</v>
      </c>
      <c r="D12" s="598">
        <v>630268</v>
      </c>
      <c r="E12" s="597">
        <v>19128991.450000003</v>
      </c>
      <c r="F12" s="597">
        <v>1727706.32</v>
      </c>
      <c r="G12" s="597">
        <v>199756.30099999998</v>
      </c>
      <c r="H12" s="597">
        <v>204.92400000000001</v>
      </c>
      <c r="I12" s="597">
        <v>204.92400000000001</v>
      </c>
      <c r="J12" s="597">
        <v>0</v>
      </c>
      <c r="K12" s="597">
        <v>190257.81299999997</v>
      </c>
      <c r="L12" s="426">
        <v>85840.242999999959</v>
      </c>
      <c r="M12" s="426">
        <v>86997.983000000037</v>
      </c>
      <c r="N12" s="596" t="s">
        <v>9</v>
      </c>
      <c r="O12" s="599" t="s">
        <v>9</v>
      </c>
      <c r="P12" s="595">
        <v>17419.587</v>
      </c>
      <c r="Q12" s="426">
        <v>9293.5639999999967</v>
      </c>
      <c r="R12" s="426">
        <v>25363.814999999999</v>
      </c>
      <c r="S12" s="426">
        <v>150.21199999999999</v>
      </c>
      <c r="T12" s="426">
        <v>24425.67</v>
      </c>
      <c r="U12" s="426">
        <v>206.17599999999999</v>
      </c>
      <c r="V12" s="426">
        <v>581.75699999999995</v>
      </c>
      <c r="W12" s="426">
        <v>128580.887</v>
      </c>
      <c r="X12" s="426">
        <v>17979.179</v>
      </c>
      <c r="Y12" s="426">
        <v>96511.490999999995</v>
      </c>
      <c r="Z12" s="426">
        <v>14090.217000000002</v>
      </c>
      <c r="AA12" s="594">
        <v>1374005.3169999991</v>
      </c>
      <c r="AB12" s="426">
        <v>266578.35600000003</v>
      </c>
      <c r="AC12" s="596" t="s">
        <v>9</v>
      </c>
      <c r="AD12" s="599" t="s">
        <v>9</v>
      </c>
      <c r="AE12" s="426">
        <v>147112.41899999999</v>
      </c>
      <c r="AF12" s="426">
        <v>960314.54200000002</v>
      </c>
      <c r="AG12" s="426">
        <v>122982.86900000002</v>
      </c>
      <c r="AH12" s="812">
        <v>17278302.261</v>
      </c>
      <c r="AI12" s="426">
        <f>SUM(AJ12:AM12)</f>
        <v>16115481.919999998</v>
      </c>
      <c r="AJ12" s="593">
        <v>2197157.855</v>
      </c>
      <c r="AK12" s="593">
        <v>619949.66499999992</v>
      </c>
      <c r="AL12" s="593">
        <v>1780486.355</v>
      </c>
      <c r="AM12" s="593">
        <v>11517888.044999998</v>
      </c>
      <c r="AN12" s="593">
        <v>1162820.341</v>
      </c>
      <c r="AO12" s="593">
        <f>(AN12/AI12)*100</f>
        <v>7.2155480473524687</v>
      </c>
      <c r="AP12" s="596" t="s">
        <v>9</v>
      </c>
    </row>
    <row r="13" spans="1:42" s="605" customFormat="1" ht="16.149999999999999" customHeight="1">
      <c r="A13" s="599" t="s">
        <v>322</v>
      </c>
      <c r="B13" s="598">
        <v>2699195</v>
      </c>
      <c r="C13" s="598">
        <v>2104633</v>
      </c>
      <c r="D13" s="598">
        <v>594562</v>
      </c>
      <c r="E13" s="597">
        <v>19128991.386</v>
      </c>
      <c r="F13" s="597">
        <v>1728617.7239999999</v>
      </c>
      <c r="G13" s="597">
        <v>200234.92299999998</v>
      </c>
      <c r="H13" s="597">
        <v>204.92400000000001</v>
      </c>
      <c r="I13" s="597">
        <v>204.92400000000001</v>
      </c>
      <c r="J13" s="597">
        <v>0</v>
      </c>
      <c r="K13" s="597">
        <v>190427.64199999999</v>
      </c>
      <c r="L13" s="426">
        <v>85951.986999999979</v>
      </c>
      <c r="M13" s="426">
        <v>87055.879000000015</v>
      </c>
      <c r="N13" s="596" t="s">
        <v>322</v>
      </c>
      <c r="O13" s="599" t="s">
        <v>322</v>
      </c>
      <c r="P13" s="595">
        <v>17419.776000000002</v>
      </c>
      <c r="Q13" s="426">
        <v>9602.3569999999963</v>
      </c>
      <c r="R13" s="426">
        <v>25357.686999999994</v>
      </c>
      <c r="S13" s="426">
        <v>150.21199999999999</v>
      </c>
      <c r="T13" s="426">
        <v>24419.541999999998</v>
      </c>
      <c r="U13" s="426">
        <v>628.5630000000001</v>
      </c>
      <c r="V13" s="426">
        <v>159.37</v>
      </c>
      <c r="W13" s="426">
        <v>132246.359</v>
      </c>
      <c r="X13" s="426">
        <v>17979.179</v>
      </c>
      <c r="Y13" s="426">
        <v>100074.45299999999</v>
      </c>
      <c r="Z13" s="426">
        <v>14192.727000000001</v>
      </c>
      <c r="AA13" s="594">
        <v>1370778.7549999992</v>
      </c>
      <c r="AB13" s="426">
        <v>266648.97900000005</v>
      </c>
      <c r="AC13" s="596" t="s">
        <v>322</v>
      </c>
      <c r="AD13" s="599" t="s">
        <v>322</v>
      </c>
      <c r="AE13" s="426">
        <v>147054.11800000002</v>
      </c>
      <c r="AF13" s="426">
        <v>957075.65800000005</v>
      </c>
      <c r="AG13" s="426">
        <v>106139.51599999999</v>
      </c>
      <c r="AH13" s="812">
        <v>17294234.145999998</v>
      </c>
      <c r="AI13" s="426">
        <v>16144399.969000001</v>
      </c>
      <c r="AJ13" s="593">
        <v>2265115.8760000002</v>
      </c>
      <c r="AK13" s="593">
        <v>669833.51400000008</v>
      </c>
      <c r="AL13" s="593">
        <v>1904538.2849999999</v>
      </c>
      <c r="AM13" s="593">
        <v>11304912.294000002</v>
      </c>
      <c r="AN13" s="593">
        <v>1149834.1769999999</v>
      </c>
      <c r="AO13" s="593">
        <v>7.1221858923705899</v>
      </c>
      <c r="AP13" s="596" t="s">
        <v>322</v>
      </c>
    </row>
    <row r="14" spans="1:42" s="605" customFormat="1" ht="16.149999999999999" customHeight="1">
      <c r="A14" s="599" t="s">
        <v>623</v>
      </c>
      <c r="B14" s="598">
        <v>2698353</v>
      </c>
      <c r="C14" s="598">
        <v>2072129</v>
      </c>
      <c r="D14" s="598">
        <v>626224</v>
      </c>
      <c r="E14" s="597">
        <v>19129424.956</v>
      </c>
      <c r="F14" s="597">
        <v>1735974.953</v>
      </c>
      <c r="G14" s="597">
        <v>206789.06299999999</v>
      </c>
      <c r="H14" s="597">
        <v>388.678</v>
      </c>
      <c r="I14" s="597">
        <v>305.07499999999999</v>
      </c>
      <c r="J14" s="597">
        <v>83.603000000000009</v>
      </c>
      <c r="K14" s="597">
        <v>195853.08999999997</v>
      </c>
      <c r="L14" s="426">
        <v>84788.23000000001</v>
      </c>
      <c r="M14" s="426">
        <v>92252.226000000024</v>
      </c>
      <c r="N14" s="596" t="s">
        <v>623</v>
      </c>
      <c r="O14" s="599" t="s">
        <v>623</v>
      </c>
      <c r="P14" s="595">
        <v>18812.634000000002</v>
      </c>
      <c r="Q14" s="426">
        <v>10547.294999999998</v>
      </c>
      <c r="R14" s="426">
        <v>26224.665999999994</v>
      </c>
      <c r="S14" s="426">
        <v>149.709</v>
      </c>
      <c r="T14" s="426">
        <v>25026.481999999996</v>
      </c>
      <c r="U14" s="426">
        <v>889.10500000000013</v>
      </c>
      <c r="V14" s="426">
        <v>159.37</v>
      </c>
      <c r="W14" s="426">
        <v>134399.26699999999</v>
      </c>
      <c r="X14" s="426">
        <v>17979.179</v>
      </c>
      <c r="Y14" s="426">
        <v>101431.47099999998</v>
      </c>
      <c r="Z14" s="426">
        <v>14988.616999999998</v>
      </c>
      <c r="AA14" s="594">
        <v>1368561.9569999995</v>
      </c>
      <c r="AB14" s="426">
        <v>266641.24600000004</v>
      </c>
      <c r="AC14" s="596" t="s">
        <v>623</v>
      </c>
      <c r="AD14" s="599" t="s">
        <v>623</v>
      </c>
      <c r="AE14" s="426">
        <v>146940.06400000004</v>
      </c>
      <c r="AF14" s="426">
        <v>954980.64700000035</v>
      </c>
      <c r="AG14" s="426">
        <v>106811.12899999999</v>
      </c>
      <c r="AH14" s="812">
        <v>17286638.874000002</v>
      </c>
      <c r="AI14" s="426">
        <v>16155157.668000001</v>
      </c>
      <c r="AJ14" s="593">
        <v>2273447.79</v>
      </c>
      <c r="AK14" s="593">
        <v>684071.33699999982</v>
      </c>
      <c r="AL14" s="593">
        <v>1989902.7140000002</v>
      </c>
      <c r="AM14" s="593">
        <v>11207735.827000001</v>
      </c>
      <c r="AN14" s="593">
        <v>1131481.2059999998</v>
      </c>
      <c r="AO14" s="593">
        <v>7.0038388312435238</v>
      </c>
      <c r="AP14" s="596" t="s">
        <v>623</v>
      </c>
    </row>
    <row r="15" spans="1:42" s="586" customFormat="1" ht="16.149999999999999" customHeight="1">
      <c r="A15" s="592" t="s">
        <v>777</v>
      </c>
      <c r="B15" s="591">
        <f t="shared" ref="B15:K15" si="0">SUM(B17:B39)</f>
        <v>2699440</v>
      </c>
      <c r="C15" s="591">
        <f t="shared" si="0"/>
        <v>2018995</v>
      </c>
      <c r="D15" s="591">
        <f t="shared" si="0"/>
        <v>680445</v>
      </c>
      <c r="E15" s="590">
        <f t="shared" si="0"/>
        <v>19129418.440000001</v>
      </c>
      <c r="F15" s="590">
        <f t="shared" si="0"/>
        <v>1741568.186</v>
      </c>
      <c r="G15" s="590">
        <f t="shared" si="0"/>
        <v>207959.65500000006</v>
      </c>
      <c r="H15" s="590">
        <f t="shared" si="0"/>
        <v>388.67700000000002</v>
      </c>
      <c r="I15" s="590">
        <f t="shared" si="0"/>
        <v>305.07400000000001</v>
      </c>
      <c r="J15" s="590">
        <f t="shared" si="0"/>
        <v>83.603000000000009</v>
      </c>
      <c r="K15" s="590">
        <f t="shared" si="0"/>
        <v>196988.77999999997</v>
      </c>
      <c r="L15" s="589">
        <f>SUM(L17:L39)</f>
        <v>85711.616999999998</v>
      </c>
      <c r="M15" s="589">
        <f>SUM(M17:M39)</f>
        <v>92340.499000000025</v>
      </c>
      <c r="N15" s="588" t="s">
        <v>777</v>
      </c>
      <c r="O15" s="592" t="s">
        <v>777</v>
      </c>
      <c r="P15" s="587">
        <f>SUM(P17:P39)</f>
        <v>18936.664000000001</v>
      </c>
      <c r="Q15" s="589">
        <f>SUM(Q17:Q39)</f>
        <v>10582.197999999997</v>
      </c>
      <c r="R15" s="589">
        <f>S15+T15+U15+V15</f>
        <v>26403.955000000002</v>
      </c>
      <c r="S15" s="589">
        <f t="shared" ref="S15:Y15" si="1">SUM(S17:S39)</f>
        <v>149.709</v>
      </c>
      <c r="T15" s="589">
        <f t="shared" si="1"/>
        <v>25077.474000000002</v>
      </c>
      <c r="U15" s="589">
        <f t="shared" si="1"/>
        <v>1017.4020000000002</v>
      </c>
      <c r="V15" s="589">
        <f t="shared" si="1"/>
        <v>159.37</v>
      </c>
      <c r="W15" s="589">
        <f t="shared" si="1"/>
        <v>138790.18200000003</v>
      </c>
      <c r="X15" s="589">
        <f t="shared" si="1"/>
        <v>17979.179</v>
      </c>
      <c r="Y15" s="589">
        <f t="shared" si="1"/>
        <v>105909.85999999999</v>
      </c>
      <c r="Z15" s="589">
        <f t="shared" ref="Z15:AN15" si="2">SUM(Z17:Z39)</f>
        <v>14901.142999999998</v>
      </c>
      <c r="AA15" s="589">
        <f t="shared" si="2"/>
        <v>1368414.3939999999</v>
      </c>
      <c r="AB15" s="589">
        <f t="shared" si="2"/>
        <v>266608.93800000002</v>
      </c>
      <c r="AC15" s="588" t="s">
        <v>777</v>
      </c>
      <c r="AD15" s="592" t="s">
        <v>777</v>
      </c>
      <c r="AE15" s="589">
        <f t="shared" si="2"/>
        <v>146697.48600000003</v>
      </c>
      <c r="AF15" s="589">
        <f t="shared" si="2"/>
        <v>955107.97000000009</v>
      </c>
      <c r="AG15" s="589">
        <f t="shared" si="2"/>
        <v>105870.48699999998</v>
      </c>
      <c r="AH15" s="813">
        <f t="shared" si="2"/>
        <v>17281979.767000001</v>
      </c>
      <c r="AI15" s="589">
        <f>SUM(AJ15:AM15)</f>
        <v>16143841.228999998</v>
      </c>
      <c r="AJ15" s="589">
        <f t="shared" si="2"/>
        <v>2278289.8689999999</v>
      </c>
      <c r="AK15" s="589">
        <f t="shared" si="2"/>
        <v>694324.81099999999</v>
      </c>
      <c r="AL15" s="589">
        <f t="shared" si="2"/>
        <v>1997630.412</v>
      </c>
      <c r="AM15" s="589">
        <f t="shared" si="2"/>
        <v>11173596.136999998</v>
      </c>
      <c r="AN15" s="589">
        <f t="shared" si="2"/>
        <v>1138138.5379999999</v>
      </c>
      <c r="AO15" s="589">
        <f>(AN15/AI15)*100</f>
        <v>7.0499859473066682</v>
      </c>
      <c r="AP15" s="588" t="s">
        <v>777</v>
      </c>
    </row>
    <row r="16" spans="1:42" s="605" customFormat="1" ht="9.9499999999999993" customHeight="1">
      <c r="A16" s="585"/>
      <c r="B16" s="584"/>
      <c r="C16" s="598"/>
      <c r="D16" s="598"/>
      <c r="E16" s="597"/>
      <c r="F16" s="597"/>
      <c r="G16" s="597"/>
      <c r="H16" s="597"/>
      <c r="I16" s="597"/>
      <c r="J16" s="597"/>
      <c r="K16" s="597"/>
      <c r="L16" s="594"/>
      <c r="M16" s="594"/>
      <c r="N16" s="583"/>
      <c r="O16" s="585"/>
      <c r="P16" s="595"/>
      <c r="Q16" s="426"/>
      <c r="R16" s="426"/>
      <c r="S16" s="597"/>
      <c r="T16" s="426"/>
      <c r="U16" s="426"/>
      <c r="V16" s="426"/>
      <c r="W16" s="426"/>
      <c r="X16" s="426"/>
      <c r="Y16" s="426"/>
      <c r="Z16" s="594"/>
      <c r="AA16" s="594"/>
      <c r="AB16" s="426"/>
      <c r="AC16" s="583"/>
      <c r="AD16" s="585"/>
      <c r="AE16" s="426"/>
      <c r="AF16" s="426"/>
      <c r="AG16" s="426"/>
      <c r="AH16" s="812"/>
      <c r="AI16" s="426"/>
      <c r="AJ16" s="593"/>
      <c r="AK16" s="593"/>
      <c r="AL16" s="593"/>
      <c r="AM16" s="593"/>
      <c r="AN16" s="593"/>
      <c r="AO16" s="593"/>
      <c r="AP16" s="583"/>
    </row>
    <row r="17" spans="1:42" s="605" customFormat="1" ht="15.6" customHeight="1">
      <c r="A17" s="582" t="s">
        <v>81</v>
      </c>
      <c r="B17" s="598">
        <f t="shared" ref="B17:B39" si="3">SUM(C17:D17)</f>
        <v>519467</v>
      </c>
      <c r="C17" s="834">
        <v>475103</v>
      </c>
      <c r="D17" s="834">
        <v>44364</v>
      </c>
      <c r="E17" s="597">
        <f t="shared" ref="E17:E39" si="4">F17+AG17+AH17</f>
        <v>1224860.5519999999</v>
      </c>
      <c r="F17" s="597">
        <f t="shared" ref="F17:F39" si="5">G17+R17+W17+AA17</f>
        <v>291600.73200000002</v>
      </c>
      <c r="G17" s="597">
        <f t="shared" ref="G17:G39" si="6">H17+K17+Q17</f>
        <v>41561.576999999997</v>
      </c>
      <c r="H17" s="597">
        <f t="shared" ref="H17:H39" si="7">SUM(I17:J17)</f>
        <v>0</v>
      </c>
      <c r="I17" s="731">
        <v>0</v>
      </c>
      <c r="J17" s="731">
        <v>0</v>
      </c>
      <c r="K17" s="597">
        <f t="shared" ref="K17:K39" si="8">L17+M17+P17</f>
        <v>38030.712999999996</v>
      </c>
      <c r="L17" s="732">
        <v>4366.335</v>
      </c>
      <c r="M17" s="732">
        <v>22529.761999999999</v>
      </c>
      <c r="N17" s="581" t="s">
        <v>82</v>
      </c>
      <c r="O17" s="582" t="s">
        <v>81</v>
      </c>
      <c r="P17" s="735">
        <v>11134.616</v>
      </c>
      <c r="Q17" s="736">
        <v>3530.864</v>
      </c>
      <c r="R17" s="426">
        <f t="shared" ref="R17:R39" si="9">SUM(S17:V17)</f>
        <v>5283.5380000000005</v>
      </c>
      <c r="S17" s="738">
        <v>0</v>
      </c>
      <c r="T17" s="738">
        <v>5283.5380000000005</v>
      </c>
      <c r="U17" s="738">
        <v>0</v>
      </c>
      <c r="V17" s="738">
        <v>0</v>
      </c>
      <c r="W17" s="597">
        <f t="shared" ref="W17:W39" si="10">X17+Y17+Z17</f>
        <v>39352.435000000005</v>
      </c>
      <c r="X17" s="740">
        <v>13957.823</v>
      </c>
      <c r="Y17" s="742">
        <v>20163.197</v>
      </c>
      <c r="Z17" s="742">
        <v>5231.415</v>
      </c>
      <c r="AA17" s="594">
        <f t="shared" ref="AA17:AA39" si="11">SUM(AB17:AF17)</f>
        <v>205403.18200000003</v>
      </c>
      <c r="AB17" s="744">
        <v>2486.9659999999999</v>
      </c>
      <c r="AC17" s="581" t="s">
        <v>82</v>
      </c>
      <c r="AD17" s="582" t="s">
        <v>81</v>
      </c>
      <c r="AE17" s="745">
        <v>14405.068000000001</v>
      </c>
      <c r="AF17" s="745">
        <v>188511.14800000002</v>
      </c>
      <c r="AG17" s="745">
        <v>96932.134999999995</v>
      </c>
      <c r="AH17" s="812">
        <f t="shared" ref="AH17:AH39" si="12">SUM(AJ17:AN17)</f>
        <v>836327.68499999994</v>
      </c>
      <c r="AI17" s="426">
        <f>SUM(AJ17:AM17)</f>
        <v>809333.91399999999</v>
      </c>
      <c r="AJ17" s="748">
        <v>93722.784</v>
      </c>
      <c r="AK17" s="748">
        <v>44811.305</v>
      </c>
      <c r="AL17" s="748">
        <v>82301.998999999996</v>
      </c>
      <c r="AM17" s="748">
        <v>588497.826</v>
      </c>
      <c r="AN17" s="748">
        <v>26993.771000000001</v>
      </c>
      <c r="AO17" s="593">
        <f>(AN17/AI17)*100</f>
        <v>3.3353070386718038</v>
      </c>
      <c r="AP17" s="581" t="s">
        <v>82</v>
      </c>
    </row>
    <row r="18" spans="1:42" s="605" customFormat="1" ht="15.6" customHeight="1">
      <c r="A18" s="582" t="s">
        <v>12</v>
      </c>
      <c r="B18" s="598">
        <f t="shared" si="3"/>
        <v>263283</v>
      </c>
      <c r="C18" s="834">
        <v>210686</v>
      </c>
      <c r="D18" s="834">
        <v>52597</v>
      </c>
      <c r="E18" s="597">
        <f t="shared" si="4"/>
        <v>1325056.858</v>
      </c>
      <c r="F18" s="597">
        <f t="shared" si="5"/>
        <v>457599.54600000003</v>
      </c>
      <c r="G18" s="597">
        <f t="shared" si="6"/>
        <v>21815.271000000001</v>
      </c>
      <c r="H18" s="597">
        <f t="shared" si="7"/>
        <v>0</v>
      </c>
      <c r="I18" s="731">
        <v>0</v>
      </c>
      <c r="J18" s="731">
        <v>0</v>
      </c>
      <c r="K18" s="597">
        <f t="shared" si="8"/>
        <v>21626.381000000001</v>
      </c>
      <c r="L18" s="732">
        <v>5581.7719999999999</v>
      </c>
      <c r="M18" s="732">
        <v>15774.679</v>
      </c>
      <c r="N18" s="581" t="s">
        <v>83</v>
      </c>
      <c r="O18" s="582" t="s">
        <v>12</v>
      </c>
      <c r="P18" s="735">
        <v>269.93</v>
      </c>
      <c r="Q18" s="736">
        <v>188.89000000000001</v>
      </c>
      <c r="R18" s="426">
        <f t="shared" si="9"/>
        <v>2900.5360000000001</v>
      </c>
      <c r="S18" s="738">
        <v>0</v>
      </c>
      <c r="T18" s="738">
        <v>2900.5360000000001</v>
      </c>
      <c r="U18" s="738">
        <v>0</v>
      </c>
      <c r="V18" s="738">
        <v>0</v>
      </c>
      <c r="W18" s="597">
        <f t="shared" si="10"/>
        <v>22242.273000000001</v>
      </c>
      <c r="X18" s="742">
        <v>4021.3560000000002</v>
      </c>
      <c r="Y18" s="742">
        <v>16381.883</v>
      </c>
      <c r="Z18" s="742">
        <v>1839.0340000000001</v>
      </c>
      <c r="AA18" s="594">
        <f t="shared" si="11"/>
        <v>410641.46600000001</v>
      </c>
      <c r="AB18" s="744">
        <v>249015.96100000001</v>
      </c>
      <c r="AC18" s="581" t="s">
        <v>83</v>
      </c>
      <c r="AD18" s="582" t="s">
        <v>12</v>
      </c>
      <c r="AE18" s="745">
        <v>54769.323000000004</v>
      </c>
      <c r="AF18" s="745">
        <v>106856.182</v>
      </c>
      <c r="AG18" s="745">
        <v>1197.6300000000001</v>
      </c>
      <c r="AH18" s="812">
        <f t="shared" si="12"/>
        <v>866259.68200000003</v>
      </c>
      <c r="AI18" s="426">
        <f t="shared" ref="AI18:AI39" si="13">SUM(AJ18:AM18)</f>
        <v>831248.20700000005</v>
      </c>
      <c r="AJ18" s="748">
        <v>103855.925</v>
      </c>
      <c r="AK18" s="748">
        <v>51229.474999999999</v>
      </c>
      <c r="AL18" s="748">
        <v>115101.291</v>
      </c>
      <c r="AM18" s="748">
        <v>561061.51600000006</v>
      </c>
      <c r="AN18" s="748">
        <v>35011.474999999999</v>
      </c>
      <c r="AO18" s="593">
        <f t="shared" ref="AO18:AO38" si="14">(AN18/AI18)*100</f>
        <v>4.2119158519881168</v>
      </c>
      <c r="AP18" s="581" t="s">
        <v>83</v>
      </c>
    </row>
    <row r="19" spans="1:42" s="605" customFormat="1" ht="15.6" customHeight="1">
      <c r="A19" s="582" t="s">
        <v>14</v>
      </c>
      <c r="B19" s="598">
        <f t="shared" si="3"/>
        <v>135259</v>
      </c>
      <c r="C19" s="834">
        <v>92961</v>
      </c>
      <c r="D19" s="834">
        <v>42298</v>
      </c>
      <c r="E19" s="597">
        <f t="shared" si="4"/>
        <v>1009090</v>
      </c>
      <c r="F19" s="597">
        <f t="shared" si="5"/>
        <v>62862.797999999995</v>
      </c>
      <c r="G19" s="597">
        <f t="shared" si="6"/>
        <v>13648.776000000002</v>
      </c>
      <c r="H19" s="597">
        <f t="shared" si="7"/>
        <v>0</v>
      </c>
      <c r="I19" s="731">
        <v>0</v>
      </c>
      <c r="J19" s="731">
        <v>0</v>
      </c>
      <c r="K19" s="597">
        <f t="shared" si="8"/>
        <v>11847.164000000001</v>
      </c>
      <c r="L19" s="732">
        <v>5190.6859999999997</v>
      </c>
      <c r="M19" s="732">
        <v>5854.3220000000001</v>
      </c>
      <c r="N19" s="581" t="s">
        <v>84</v>
      </c>
      <c r="O19" s="582" t="s">
        <v>14</v>
      </c>
      <c r="P19" s="735">
        <v>802.15600000000006</v>
      </c>
      <c r="Q19" s="736">
        <v>1801.6120000000001</v>
      </c>
      <c r="R19" s="426">
        <f t="shared" si="9"/>
        <v>1621.153</v>
      </c>
      <c r="S19" s="738">
        <v>149.709</v>
      </c>
      <c r="T19" s="738">
        <v>1471.444</v>
      </c>
      <c r="U19" s="738">
        <v>0</v>
      </c>
      <c r="V19" s="738">
        <v>0</v>
      </c>
      <c r="W19" s="597">
        <f t="shared" si="10"/>
        <v>5351.9079999999994</v>
      </c>
      <c r="X19" s="742">
        <v>0</v>
      </c>
      <c r="Y19" s="742">
        <v>4800.1189999999997</v>
      </c>
      <c r="Z19" s="742">
        <v>551.78899999999999</v>
      </c>
      <c r="AA19" s="594">
        <f t="shared" si="11"/>
        <v>42240.960999999996</v>
      </c>
      <c r="AB19" s="744">
        <v>432.64400000000001</v>
      </c>
      <c r="AC19" s="581" t="s">
        <v>84</v>
      </c>
      <c r="AD19" s="582" t="s">
        <v>14</v>
      </c>
      <c r="AE19" s="745">
        <v>3340.884</v>
      </c>
      <c r="AF19" s="745">
        <v>38467.432999999997</v>
      </c>
      <c r="AG19" s="745">
        <v>688.36300000000006</v>
      </c>
      <c r="AH19" s="812">
        <f t="shared" si="12"/>
        <v>945538.83900000004</v>
      </c>
      <c r="AI19" s="426">
        <f t="shared" si="13"/>
        <v>944424.60400000005</v>
      </c>
      <c r="AJ19" s="748">
        <v>152665.45000000001</v>
      </c>
      <c r="AK19" s="748">
        <v>56526.222999999998</v>
      </c>
      <c r="AL19" s="748">
        <v>102443.326</v>
      </c>
      <c r="AM19" s="746">
        <v>632789.60499999998</v>
      </c>
      <c r="AN19" s="748">
        <v>1114.2350000000001</v>
      </c>
      <c r="AO19" s="593">
        <f t="shared" si="14"/>
        <v>0.11798030200407612</v>
      </c>
      <c r="AP19" s="581" t="s">
        <v>84</v>
      </c>
    </row>
    <row r="20" spans="1:42" s="605" customFormat="1" ht="15.6" customHeight="1">
      <c r="A20" s="582" t="s">
        <v>16</v>
      </c>
      <c r="B20" s="598">
        <f t="shared" si="3"/>
        <v>168461</v>
      </c>
      <c r="C20" s="834">
        <v>129211</v>
      </c>
      <c r="D20" s="834">
        <v>39250</v>
      </c>
      <c r="E20" s="597">
        <f t="shared" si="4"/>
        <v>1520910</v>
      </c>
      <c r="F20" s="597">
        <f t="shared" si="5"/>
        <v>75565.085000000006</v>
      </c>
      <c r="G20" s="597">
        <f t="shared" si="6"/>
        <v>13008.593000000001</v>
      </c>
      <c r="H20" s="597">
        <f t="shared" si="7"/>
        <v>100.151</v>
      </c>
      <c r="I20" s="731">
        <v>100.151</v>
      </c>
      <c r="J20" s="731">
        <v>0</v>
      </c>
      <c r="K20" s="597">
        <f t="shared" si="8"/>
        <v>12242.237000000001</v>
      </c>
      <c r="L20" s="732">
        <v>1336.7090000000001</v>
      </c>
      <c r="M20" s="732">
        <v>10763.098</v>
      </c>
      <c r="N20" s="581" t="s">
        <v>85</v>
      </c>
      <c r="O20" s="582" t="s">
        <v>16</v>
      </c>
      <c r="P20" s="735">
        <v>142.43</v>
      </c>
      <c r="Q20" s="736">
        <v>666.20500000000004</v>
      </c>
      <c r="R20" s="426">
        <f t="shared" si="9"/>
        <v>1727.3820000000001</v>
      </c>
      <c r="S20" s="738">
        <v>0</v>
      </c>
      <c r="T20" s="738">
        <v>1566.8</v>
      </c>
      <c r="U20" s="738">
        <v>160.58199999999999</v>
      </c>
      <c r="V20" s="738">
        <v>0</v>
      </c>
      <c r="W20" s="597">
        <f t="shared" si="10"/>
        <v>1940.172</v>
      </c>
      <c r="X20" s="742">
        <v>0</v>
      </c>
      <c r="Y20" s="742">
        <v>1802.3130000000001</v>
      </c>
      <c r="Z20" s="742">
        <v>137.85900000000001</v>
      </c>
      <c r="AA20" s="594">
        <f t="shared" si="11"/>
        <v>58888.938000000002</v>
      </c>
      <c r="AB20" s="744">
        <v>2505.922</v>
      </c>
      <c r="AC20" s="581" t="s">
        <v>85</v>
      </c>
      <c r="AD20" s="582" t="s">
        <v>16</v>
      </c>
      <c r="AE20" s="745">
        <v>2704.3429999999998</v>
      </c>
      <c r="AF20" s="745">
        <v>53678.673000000003</v>
      </c>
      <c r="AG20" s="745">
        <v>0</v>
      </c>
      <c r="AH20" s="812">
        <f t="shared" si="12"/>
        <v>1445344.915</v>
      </c>
      <c r="AI20" s="426">
        <f t="shared" si="13"/>
        <v>1203286.7930000001</v>
      </c>
      <c r="AJ20" s="748">
        <v>212192.98300000001</v>
      </c>
      <c r="AK20" s="748">
        <v>108427.674</v>
      </c>
      <c r="AL20" s="748">
        <v>132469.83499999999</v>
      </c>
      <c r="AM20" s="748">
        <v>750196.30099999998</v>
      </c>
      <c r="AN20" s="748">
        <v>242058.122</v>
      </c>
      <c r="AO20" s="593">
        <f t="shared" si="14"/>
        <v>20.116411433097145</v>
      </c>
      <c r="AP20" s="581" t="s">
        <v>85</v>
      </c>
    </row>
    <row r="21" spans="1:42" s="605" customFormat="1" ht="15.6" customHeight="1">
      <c r="A21" s="580" t="s">
        <v>18</v>
      </c>
      <c r="B21" s="579">
        <f t="shared" si="3"/>
        <v>419428</v>
      </c>
      <c r="C21" s="834">
        <v>399761</v>
      </c>
      <c r="D21" s="834">
        <v>19667</v>
      </c>
      <c r="E21" s="597">
        <f t="shared" si="4"/>
        <v>616251</v>
      </c>
      <c r="F21" s="597">
        <f t="shared" si="5"/>
        <v>185660.96299999999</v>
      </c>
      <c r="G21" s="597">
        <f t="shared" si="6"/>
        <v>26061.69</v>
      </c>
      <c r="H21" s="597">
        <f t="shared" si="7"/>
        <v>83.603000000000009</v>
      </c>
      <c r="I21" s="731">
        <v>0</v>
      </c>
      <c r="J21" s="731">
        <v>83.603000000000009</v>
      </c>
      <c r="K21" s="597">
        <f t="shared" si="8"/>
        <v>25427.073</v>
      </c>
      <c r="L21" s="732">
        <v>12757.784</v>
      </c>
      <c r="M21" s="732">
        <v>10508.948</v>
      </c>
      <c r="N21" s="581" t="s">
        <v>86</v>
      </c>
      <c r="O21" s="582" t="s">
        <v>18</v>
      </c>
      <c r="P21" s="735">
        <v>2160.3409999999999</v>
      </c>
      <c r="Q21" s="736">
        <v>551.01400000000001</v>
      </c>
      <c r="R21" s="426">
        <f t="shared" si="9"/>
        <v>3546.009</v>
      </c>
      <c r="S21" s="738">
        <v>0</v>
      </c>
      <c r="T21" s="738">
        <v>2957.6219999999998</v>
      </c>
      <c r="U21" s="738">
        <v>505.387</v>
      </c>
      <c r="V21" s="738">
        <v>83</v>
      </c>
      <c r="W21" s="597">
        <f t="shared" si="10"/>
        <v>28648.136999999999</v>
      </c>
      <c r="X21" s="742">
        <v>0</v>
      </c>
      <c r="Y21" s="742">
        <v>24986.393</v>
      </c>
      <c r="Z21" s="739">
        <v>3661.7440000000001</v>
      </c>
      <c r="AA21" s="594">
        <f t="shared" si="11"/>
        <v>127405.12700000001</v>
      </c>
      <c r="AB21" s="743">
        <v>2330.355</v>
      </c>
      <c r="AC21" s="578" t="s">
        <v>86</v>
      </c>
      <c r="AD21" s="582" t="s">
        <v>18</v>
      </c>
      <c r="AE21" s="745">
        <v>12396.743</v>
      </c>
      <c r="AF21" s="745">
        <v>112678.02900000001</v>
      </c>
      <c r="AG21" s="745">
        <v>0</v>
      </c>
      <c r="AH21" s="812">
        <f t="shared" si="12"/>
        <v>430590.03700000001</v>
      </c>
      <c r="AI21" s="426">
        <f t="shared" si="13"/>
        <v>400532.30599999998</v>
      </c>
      <c r="AJ21" s="748">
        <v>64294.014000000003</v>
      </c>
      <c r="AK21" s="748">
        <v>8760.6090000000004</v>
      </c>
      <c r="AL21" s="748">
        <v>62653.699000000001</v>
      </c>
      <c r="AM21" s="748">
        <v>264823.984</v>
      </c>
      <c r="AN21" s="748">
        <v>30057.731</v>
      </c>
      <c r="AO21" s="593">
        <f t="shared" si="14"/>
        <v>7.5044460957913337</v>
      </c>
      <c r="AP21" s="581" t="s">
        <v>86</v>
      </c>
    </row>
    <row r="22" spans="1:42" s="605" customFormat="1" ht="15.6" customHeight="1">
      <c r="A22" s="580" t="s">
        <v>20</v>
      </c>
      <c r="B22" s="579">
        <f t="shared" si="3"/>
        <v>112625</v>
      </c>
      <c r="C22" s="834">
        <v>88499</v>
      </c>
      <c r="D22" s="834">
        <v>24126</v>
      </c>
      <c r="E22" s="597">
        <f t="shared" si="4"/>
        <v>668870</v>
      </c>
      <c r="F22" s="597">
        <f t="shared" si="5"/>
        <v>50271.894999999997</v>
      </c>
      <c r="G22" s="597">
        <f t="shared" si="6"/>
        <v>8279.8520000000008</v>
      </c>
      <c r="H22" s="597">
        <f t="shared" si="7"/>
        <v>0</v>
      </c>
      <c r="I22" s="731">
        <v>0</v>
      </c>
      <c r="J22" s="731">
        <v>0</v>
      </c>
      <c r="K22" s="597">
        <f t="shared" si="8"/>
        <v>8082.6090000000004</v>
      </c>
      <c r="L22" s="732">
        <v>5749.3410000000003</v>
      </c>
      <c r="M22" s="732">
        <v>2184.2780000000002</v>
      </c>
      <c r="N22" s="581" t="s">
        <v>87</v>
      </c>
      <c r="O22" s="582" t="s">
        <v>20</v>
      </c>
      <c r="P22" s="735">
        <v>148.99</v>
      </c>
      <c r="Q22" s="736">
        <v>197.24299999999999</v>
      </c>
      <c r="R22" s="426">
        <f t="shared" si="9"/>
        <v>1306.6500000000001</v>
      </c>
      <c r="S22" s="738">
        <v>0</v>
      </c>
      <c r="T22" s="738">
        <v>1306.6500000000001</v>
      </c>
      <c r="U22" s="738">
        <v>0</v>
      </c>
      <c r="V22" s="738">
        <v>0</v>
      </c>
      <c r="W22" s="597">
        <f t="shared" si="10"/>
        <v>3222.9560000000001</v>
      </c>
      <c r="X22" s="742">
        <v>0</v>
      </c>
      <c r="Y22" s="742">
        <v>2872.489</v>
      </c>
      <c r="Z22" s="739">
        <v>350.46699999999998</v>
      </c>
      <c r="AA22" s="594">
        <f t="shared" si="11"/>
        <v>37462.436999999998</v>
      </c>
      <c r="AB22" s="743">
        <v>69.7</v>
      </c>
      <c r="AC22" s="578" t="s">
        <v>87</v>
      </c>
      <c r="AD22" s="582" t="s">
        <v>20</v>
      </c>
      <c r="AE22" s="745">
        <v>3548.8240000000001</v>
      </c>
      <c r="AF22" s="745">
        <v>33843.913</v>
      </c>
      <c r="AG22" s="745">
        <v>0</v>
      </c>
      <c r="AH22" s="812">
        <f t="shared" si="12"/>
        <v>618598.10499999998</v>
      </c>
      <c r="AI22" s="426">
        <f t="shared" si="13"/>
        <v>452334.83500000002</v>
      </c>
      <c r="AJ22" s="748">
        <v>104376.09300000001</v>
      </c>
      <c r="AK22" s="748">
        <v>23770.545000000002</v>
      </c>
      <c r="AL22" s="748">
        <v>129423.595</v>
      </c>
      <c r="AM22" s="748">
        <v>194764.60200000001</v>
      </c>
      <c r="AN22" s="748">
        <v>166263.26999999999</v>
      </c>
      <c r="AO22" s="593">
        <f t="shared" si="14"/>
        <v>36.756680479848512</v>
      </c>
      <c r="AP22" s="581" t="s">
        <v>87</v>
      </c>
    </row>
    <row r="23" spans="1:42" s="605" customFormat="1" ht="15.6" customHeight="1">
      <c r="A23" s="580" t="s">
        <v>22</v>
      </c>
      <c r="B23" s="579">
        <f t="shared" si="3"/>
        <v>100778</v>
      </c>
      <c r="C23" s="834">
        <v>63369</v>
      </c>
      <c r="D23" s="834">
        <v>37409</v>
      </c>
      <c r="E23" s="597">
        <f t="shared" si="4"/>
        <v>919944.00000000012</v>
      </c>
      <c r="F23" s="597">
        <f t="shared" si="5"/>
        <v>57062.377999999997</v>
      </c>
      <c r="G23" s="597">
        <f t="shared" si="6"/>
        <v>8779.6749999999993</v>
      </c>
      <c r="H23" s="597">
        <f t="shared" si="7"/>
        <v>0</v>
      </c>
      <c r="I23" s="731">
        <v>0</v>
      </c>
      <c r="J23" s="731">
        <v>0</v>
      </c>
      <c r="K23" s="597">
        <f t="shared" si="8"/>
        <v>8759.6759999999995</v>
      </c>
      <c r="L23" s="732">
        <v>3032.721</v>
      </c>
      <c r="M23" s="732">
        <v>5371.5470000000005</v>
      </c>
      <c r="N23" s="581" t="s">
        <v>88</v>
      </c>
      <c r="O23" s="582" t="s">
        <v>22</v>
      </c>
      <c r="P23" s="735">
        <v>355.40800000000002</v>
      </c>
      <c r="Q23" s="736">
        <v>19.998999999999999</v>
      </c>
      <c r="R23" s="426">
        <f t="shared" si="9"/>
        <v>898.30000000000007</v>
      </c>
      <c r="S23" s="738">
        <v>0</v>
      </c>
      <c r="T23" s="738">
        <v>898.30000000000007</v>
      </c>
      <c r="U23" s="738">
        <v>0</v>
      </c>
      <c r="V23" s="738">
        <v>0</v>
      </c>
      <c r="W23" s="597">
        <f t="shared" si="10"/>
        <v>7847.7210000000005</v>
      </c>
      <c r="X23" s="742">
        <v>0</v>
      </c>
      <c r="Y23" s="742">
        <v>7245.6210000000001</v>
      </c>
      <c r="Z23" s="739">
        <v>602.1</v>
      </c>
      <c r="AA23" s="594">
        <f t="shared" si="11"/>
        <v>39536.682000000001</v>
      </c>
      <c r="AB23" s="743">
        <v>0</v>
      </c>
      <c r="AC23" s="578" t="s">
        <v>88</v>
      </c>
      <c r="AD23" s="582" t="s">
        <v>22</v>
      </c>
      <c r="AE23" s="745">
        <v>9647.0239999999994</v>
      </c>
      <c r="AF23" s="745">
        <v>29889.657999999999</v>
      </c>
      <c r="AG23" s="745">
        <v>0</v>
      </c>
      <c r="AH23" s="812">
        <f t="shared" si="12"/>
        <v>862881.62200000009</v>
      </c>
      <c r="AI23" s="426">
        <f t="shared" si="13"/>
        <v>799620.93700000003</v>
      </c>
      <c r="AJ23" s="748">
        <v>137334.416</v>
      </c>
      <c r="AK23" s="748">
        <v>6924.0349999999999</v>
      </c>
      <c r="AL23" s="748">
        <v>96846.582999999999</v>
      </c>
      <c r="AM23" s="748">
        <v>558515.90300000005</v>
      </c>
      <c r="AN23" s="748">
        <v>63260.685000000005</v>
      </c>
      <c r="AO23" s="593">
        <f t="shared" si="14"/>
        <v>7.9113342426150108</v>
      </c>
      <c r="AP23" s="581" t="s">
        <v>88</v>
      </c>
    </row>
    <row r="24" spans="1:42" s="605" customFormat="1" ht="15.6" customHeight="1">
      <c r="A24" s="580" t="s">
        <v>24</v>
      </c>
      <c r="B24" s="579">
        <f t="shared" si="3"/>
        <v>103346</v>
      </c>
      <c r="C24" s="834">
        <v>58300</v>
      </c>
      <c r="D24" s="834">
        <v>45046</v>
      </c>
      <c r="E24" s="597">
        <f t="shared" si="4"/>
        <v>1254863.4140000001</v>
      </c>
      <c r="F24" s="597">
        <f t="shared" si="5"/>
        <v>50256.370999999999</v>
      </c>
      <c r="G24" s="597">
        <f t="shared" si="6"/>
        <v>8728.9150000000009</v>
      </c>
      <c r="H24" s="597">
        <f t="shared" si="7"/>
        <v>0</v>
      </c>
      <c r="I24" s="731">
        <v>0</v>
      </c>
      <c r="J24" s="731">
        <v>0</v>
      </c>
      <c r="K24" s="597">
        <f t="shared" si="8"/>
        <v>8699.0850000000009</v>
      </c>
      <c r="L24" s="732">
        <v>6304.2809999999999</v>
      </c>
      <c r="M24" s="732">
        <v>2390.5810000000001</v>
      </c>
      <c r="N24" s="581" t="s">
        <v>89</v>
      </c>
      <c r="O24" s="582" t="s">
        <v>24</v>
      </c>
      <c r="P24" s="735">
        <v>4.2229999999999999</v>
      </c>
      <c r="Q24" s="736">
        <v>29.830000000000002</v>
      </c>
      <c r="R24" s="426">
        <f t="shared" si="9"/>
        <v>1142.98</v>
      </c>
      <c r="S24" s="738">
        <v>0</v>
      </c>
      <c r="T24" s="738">
        <v>1108.6100000000001</v>
      </c>
      <c r="U24" s="738">
        <v>0</v>
      </c>
      <c r="V24" s="738">
        <v>34.369999999999997</v>
      </c>
      <c r="W24" s="597">
        <f t="shared" si="10"/>
        <v>2491.585</v>
      </c>
      <c r="X24" s="742">
        <v>0</v>
      </c>
      <c r="Y24" s="742">
        <v>1633.67</v>
      </c>
      <c r="Z24" s="739">
        <v>857.91499999999996</v>
      </c>
      <c r="AA24" s="594">
        <f t="shared" si="11"/>
        <v>37892.891000000003</v>
      </c>
      <c r="AB24" s="743">
        <v>0</v>
      </c>
      <c r="AC24" s="578" t="s">
        <v>89</v>
      </c>
      <c r="AD24" s="582" t="s">
        <v>24</v>
      </c>
      <c r="AE24" s="745">
        <v>7103.7950000000001</v>
      </c>
      <c r="AF24" s="745">
        <v>30789.096000000001</v>
      </c>
      <c r="AG24" s="745">
        <v>0</v>
      </c>
      <c r="AH24" s="812">
        <f t="shared" si="12"/>
        <v>1204607.0430000001</v>
      </c>
      <c r="AI24" s="426">
        <f t="shared" si="13"/>
        <v>1149783.469</v>
      </c>
      <c r="AJ24" s="748">
        <v>169230.598</v>
      </c>
      <c r="AK24" s="748">
        <v>60089.883000000002</v>
      </c>
      <c r="AL24" s="748">
        <v>139014.39499999999</v>
      </c>
      <c r="AM24" s="748">
        <v>781448.59299999999</v>
      </c>
      <c r="AN24" s="748">
        <v>54823.574000000001</v>
      </c>
      <c r="AO24" s="593">
        <f t="shared" si="14"/>
        <v>4.7681650917873828</v>
      </c>
      <c r="AP24" s="581" t="s">
        <v>89</v>
      </c>
    </row>
    <row r="25" spans="1:42" s="605" customFormat="1" ht="15.6" customHeight="1">
      <c r="A25" s="580" t="s">
        <v>26</v>
      </c>
      <c r="B25" s="579">
        <f t="shared" si="3"/>
        <v>75664</v>
      </c>
      <c r="C25" s="834">
        <v>55188</v>
      </c>
      <c r="D25" s="834">
        <v>20476</v>
      </c>
      <c r="E25" s="597">
        <f t="shared" si="4"/>
        <v>912082.09299999999</v>
      </c>
      <c r="F25" s="597">
        <f t="shared" si="5"/>
        <v>37900.781999999999</v>
      </c>
      <c r="G25" s="597">
        <f t="shared" si="6"/>
        <v>6769.6970000000001</v>
      </c>
      <c r="H25" s="597">
        <f t="shared" si="7"/>
        <v>0</v>
      </c>
      <c r="I25" s="731">
        <v>0</v>
      </c>
      <c r="J25" s="731">
        <v>0</v>
      </c>
      <c r="K25" s="597">
        <f t="shared" si="8"/>
        <v>6683.7970000000005</v>
      </c>
      <c r="L25" s="732">
        <v>6050.1</v>
      </c>
      <c r="M25" s="732">
        <v>474.09899999999999</v>
      </c>
      <c r="N25" s="581" t="s">
        <v>90</v>
      </c>
      <c r="O25" s="582" t="s">
        <v>26</v>
      </c>
      <c r="P25" s="735">
        <v>159.59800000000001</v>
      </c>
      <c r="Q25" s="736">
        <v>85.9</v>
      </c>
      <c r="R25" s="426">
        <f t="shared" si="9"/>
        <v>1228.6120000000001</v>
      </c>
      <c r="S25" s="738">
        <v>0</v>
      </c>
      <c r="T25" s="738">
        <v>1228.6120000000001</v>
      </c>
      <c r="U25" s="738">
        <v>0</v>
      </c>
      <c r="V25" s="738">
        <v>0</v>
      </c>
      <c r="W25" s="597">
        <f t="shared" si="10"/>
        <v>2693.357</v>
      </c>
      <c r="X25" s="742">
        <v>0</v>
      </c>
      <c r="Y25" s="742">
        <v>2528.2080000000001</v>
      </c>
      <c r="Z25" s="739">
        <v>165.149</v>
      </c>
      <c r="AA25" s="594">
        <f t="shared" si="11"/>
        <v>27209.115999999998</v>
      </c>
      <c r="AB25" s="743">
        <v>0</v>
      </c>
      <c r="AC25" s="578" t="s">
        <v>90</v>
      </c>
      <c r="AD25" s="582" t="s">
        <v>26</v>
      </c>
      <c r="AE25" s="745">
        <v>2833.3319999999999</v>
      </c>
      <c r="AF25" s="745">
        <v>24375.784</v>
      </c>
      <c r="AG25" s="745">
        <v>0</v>
      </c>
      <c r="AH25" s="812">
        <f t="shared" si="12"/>
        <v>874181.31099999999</v>
      </c>
      <c r="AI25" s="426">
        <f t="shared" si="13"/>
        <v>786132.35199999996</v>
      </c>
      <c r="AJ25" s="748">
        <v>116429.829</v>
      </c>
      <c r="AK25" s="748">
        <v>32849.004000000001</v>
      </c>
      <c r="AL25" s="748">
        <v>72433.784</v>
      </c>
      <c r="AM25" s="748">
        <v>564419.73499999999</v>
      </c>
      <c r="AN25" s="748">
        <v>88048.959000000003</v>
      </c>
      <c r="AO25" s="593">
        <f t="shared" si="14"/>
        <v>11.200271656037888</v>
      </c>
      <c r="AP25" s="581" t="s">
        <v>90</v>
      </c>
    </row>
    <row r="26" spans="1:42" s="605" customFormat="1" ht="15.6" customHeight="1">
      <c r="A26" s="580" t="s">
        <v>28</v>
      </c>
      <c r="B26" s="579">
        <f t="shared" si="3"/>
        <v>248805</v>
      </c>
      <c r="C26" s="834">
        <v>210223</v>
      </c>
      <c r="D26" s="834">
        <v>38582</v>
      </c>
      <c r="E26" s="597">
        <f t="shared" si="4"/>
        <v>411815.23800000001</v>
      </c>
      <c r="F26" s="597">
        <f t="shared" si="5"/>
        <v>112603.117</v>
      </c>
      <c r="G26" s="597">
        <f t="shared" si="6"/>
        <v>17395.244999999999</v>
      </c>
      <c r="H26" s="597">
        <f t="shared" si="7"/>
        <v>204.923</v>
      </c>
      <c r="I26" s="731">
        <v>204.923</v>
      </c>
      <c r="J26" s="731">
        <v>0</v>
      </c>
      <c r="K26" s="597">
        <f t="shared" si="8"/>
        <v>16777.144</v>
      </c>
      <c r="L26" s="732">
        <v>7623.134</v>
      </c>
      <c r="M26" s="732">
        <v>6275.348</v>
      </c>
      <c r="N26" s="581" t="s">
        <v>91</v>
      </c>
      <c r="O26" s="582" t="s">
        <v>28</v>
      </c>
      <c r="P26" s="735">
        <v>2878.6620000000003</v>
      </c>
      <c r="Q26" s="736">
        <v>413.178</v>
      </c>
      <c r="R26" s="426">
        <f t="shared" si="9"/>
        <v>1687.1010000000001</v>
      </c>
      <c r="S26" s="738">
        <v>0</v>
      </c>
      <c r="T26" s="738">
        <v>1505.575</v>
      </c>
      <c r="U26" s="738">
        <v>139.52600000000001</v>
      </c>
      <c r="V26" s="738">
        <v>42</v>
      </c>
      <c r="W26" s="597">
        <f t="shared" si="10"/>
        <v>8043.0490000000009</v>
      </c>
      <c r="X26" s="742">
        <v>0</v>
      </c>
      <c r="Y26" s="742">
        <v>7580.7390000000005</v>
      </c>
      <c r="Z26" s="739">
        <v>462.31</v>
      </c>
      <c r="AA26" s="594">
        <f t="shared" si="11"/>
        <v>85477.722000000009</v>
      </c>
      <c r="AB26" s="743">
        <v>2707.4459999999999</v>
      </c>
      <c r="AC26" s="578" t="s">
        <v>91</v>
      </c>
      <c r="AD26" s="582" t="s">
        <v>28</v>
      </c>
      <c r="AE26" s="745">
        <v>7776.01</v>
      </c>
      <c r="AF26" s="745">
        <v>74994.266000000003</v>
      </c>
      <c r="AG26" s="745">
        <v>2228.7179999999998</v>
      </c>
      <c r="AH26" s="812">
        <f t="shared" si="12"/>
        <v>296983.40300000005</v>
      </c>
      <c r="AI26" s="426">
        <f t="shared" si="13"/>
        <v>287021.40300000005</v>
      </c>
      <c r="AJ26" s="748">
        <v>49585.453000000001</v>
      </c>
      <c r="AK26" s="748">
        <v>14584.863000000001</v>
      </c>
      <c r="AL26" s="748">
        <v>38374.150999999998</v>
      </c>
      <c r="AM26" s="748">
        <v>184476.93600000002</v>
      </c>
      <c r="AN26" s="748">
        <v>9962</v>
      </c>
      <c r="AO26" s="593">
        <f t="shared" si="14"/>
        <v>3.4708213031764736</v>
      </c>
      <c r="AP26" s="581" t="s">
        <v>91</v>
      </c>
    </row>
    <row r="27" spans="1:42" s="605" customFormat="1" ht="15.6" customHeight="1">
      <c r="A27" s="580" t="s">
        <v>30</v>
      </c>
      <c r="B27" s="579">
        <f t="shared" si="3"/>
        <v>24172</v>
      </c>
      <c r="C27" s="834">
        <v>8063</v>
      </c>
      <c r="D27" s="834">
        <v>16109</v>
      </c>
      <c r="E27" s="597">
        <f t="shared" si="4"/>
        <v>614152</v>
      </c>
      <c r="F27" s="597">
        <f t="shared" si="5"/>
        <v>7443.5</v>
      </c>
      <c r="G27" s="597">
        <f t="shared" si="6"/>
        <v>992.85800000000006</v>
      </c>
      <c r="H27" s="597">
        <f t="shared" si="7"/>
        <v>0</v>
      </c>
      <c r="I27" s="731">
        <v>0</v>
      </c>
      <c r="J27" s="731">
        <v>0</v>
      </c>
      <c r="K27" s="597">
        <f t="shared" si="8"/>
        <v>958.78800000000001</v>
      </c>
      <c r="L27" s="732">
        <v>670.73800000000006</v>
      </c>
      <c r="M27" s="732">
        <v>288.05</v>
      </c>
      <c r="N27" s="581" t="s">
        <v>92</v>
      </c>
      <c r="O27" s="582" t="s">
        <v>30</v>
      </c>
      <c r="P27" s="735">
        <v>0</v>
      </c>
      <c r="Q27" s="736">
        <v>34.07</v>
      </c>
      <c r="R27" s="426">
        <f t="shared" si="9"/>
        <v>130.1</v>
      </c>
      <c r="S27" s="738">
        <v>0</v>
      </c>
      <c r="T27" s="738">
        <v>130.1</v>
      </c>
      <c r="U27" s="738">
        <v>0</v>
      </c>
      <c r="V27" s="738">
        <v>0</v>
      </c>
      <c r="W27" s="597">
        <f t="shared" si="10"/>
        <v>197.5</v>
      </c>
      <c r="X27" s="742">
        <v>0</v>
      </c>
      <c r="Y27" s="742">
        <v>197.5</v>
      </c>
      <c r="Z27" s="739">
        <v>0</v>
      </c>
      <c r="AA27" s="594">
        <f t="shared" si="11"/>
        <v>6123.0419999999995</v>
      </c>
      <c r="AB27" s="743">
        <v>0</v>
      </c>
      <c r="AC27" s="578" t="s">
        <v>92</v>
      </c>
      <c r="AD27" s="582" t="s">
        <v>30</v>
      </c>
      <c r="AE27" s="745">
        <v>1030.3420000000001</v>
      </c>
      <c r="AF27" s="745">
        <v>5092.7</v>
      </c>
      <c r="AG27" s="745">
        <v>0</v>
      </c>
      <c r="AH27" s="812">
        <f t="shared" si="12"/>
        <v>606708.5</v>
      </c>
      <c r="AI27" s="426">
        <f t="shared" si="13"/>
        <v>583489.00300000003</v>
      </c>
      <c r="AJ27" s="748">
        <v>87237.870999999999</v>
      </c>
      <c r="AK27" s="748">
        <v>10726.309000000001</v>
      </c>
      <c r="AL27" s="748">
        <v>66101.476999999999</v>
      </c>
      <c r="AM27" s="748">
        <v>419423.34600000002</v>
      </c>
      <c r="AN27" s="748">
        <v>23219.496999999999</v>
      </c>
      <c r="AO27" s="593">
        <f t="shared" si="14"/>
        <v>3.9794232420178099</v>
      </c>
      <c r="AP27" s="581" t="s">
        <v>92</v>
      </c>
    </row>
    <row r="28" spans="1:42" s="605" customFormat="1" ht="15.6" customHeight="1">
      <c r="A28" s="580" t="s">
        <v>32</v>
      </c>
      <c r="B28" s="579">
        <f t="shared" si="3"/>
        <v>56064</v>
      </c>
      <c r="C28" s="834">
        <v>14424</v>
      </c>
      <c r="D28" s="834">
        <v>41640</v>
      </c>
      <c r="E28" s="597">
        <f t="shared" si="4"/>
        <v>1175790.2769999998</v>
      </c>
      <c r="F28" s="597">
        <f t="shared" si="5"/>
        <v>32579.677</v>
      </c>
      <c r="G28" s="597">
        <f t="shared" si="6"/>
        <v>3977.0159999999996</v>
      </c>
      <c r="H28" s="597">
        <f t="shared" si="7"/>
        <v>0</v>
      </c>
      <c r="I28" s="731">
        <v>0</v>
      </c>
      <c r="J28" s="731">
        <v>0</v>
      </c>
      <c r="K28" s="597">
        <f t="shared" si="8"/>
        <v>3820.4789999999998</v>
      </c>
      <c r="L28" s="732">
        <v>3594.6289999999999</v>
      </c>
      <c r="M28" s="732">
        <v>225.85</v>
      </c>
      <c r="N28" s="581" t="s">
        <v>93</v>
      </c>
      <c r="O28" s="582" t="s">
        <v>32</v>
      </c>
      <c r="P28" s="735">
        <v>0</v>
      </c>
      <c r="Q28" s="736">
        <v>156.53700000000001</v>
      </c>
      <c r="R28" s="426">
        <f t="shared" si="9"/>
        <v>525.78499999999997</v>
      </c>
      <c r="S28" s="738">
        <v>0</v>
      </c>
      <c r="T28" s="738">
        <v>525.78499999999997</v>
      </c>
      <c r="U28" s="738">
        <v>0</v>
      </c>
      <c r="V28" s="738">
        <v>0</v>
      </c>
      <c r="W28" s="597">
        <f t="shared" si="10"/>
        <v>962.85900000000004</v>
      </c>
      <c r="X28" s="742">
        <v>0</v>
      </c>
      <c r="Y28" s="742">
        <v>895.98800000000006</v>
      </c>
      <c r="Z28" s="739">
        <v>66.870999999999995</v>
      </c>
      <c r="AA28" s="594">
        <f t="shared" si="11"/>
        <v>27114.017</v>
      </c>
      <c r="AB28" s="743">
        <v>0</v>
      </c>
      <c r="AC28" s="578" t="s">
        <v>93</v>
      </c>
      <c r="AD28" s="582" t="s">
        <v>32</v>
      </c>
      <c r="AE28" s="745">
        <v>4471.9480000000003</v>
      </c>
      <c r="AF28" s="745">
        <v>22642.069</v>
      </c>
      <c r="AG28" s="745">
        <v>0</v>
      </c>
      <c r="AH28" s="812">
        <f t="shared" si="12"/>
        <v>1143210.5999999999</v>
      </c>
      <c r="AI28" s="426">
        <f t="shared" si="13"/>
        <v>1139116.3999999999</v>
      </c>
      <c r="AJ28" s="748">
        <v>149073.30799999999</v>
      </c>
      <c r="AK28" s="748">
        <v>58158.544000000002</v>
      </c>
      <c r="AL28" s="748">
        <v>141060.88200000001</v>
      </c>
      <c r="AM28" s="748">
        <v>790823.66599999997</v>
      </c>
      <c r="AN28" s="748">
        <v>4094.2000000000003</v>
      </c>
      <c r="AO28" s="593">
        <f t="shared" si="14"/>
        <v>0.35941893207752962</v>
      </c>
      <c r="AP28" s="581" t="s">
        <v>93</v>
      </c>
    </row>
    <row r="29" spans="1:42" s="605" customFormat="1" ht="15.6" customHeight="1">
      <c r="A29" s="580" t="s">
        <v>34</v>
      </c>
      <c r="B29" s="579">
        <f t="shared" si="3"/>
        <v>26470</v>
      </c>
      <c r="C29" s="834">
        <v>5536</v>
      </c>
      <c r="D29" s="834">
        <v>20934</v>
      </c>
      <c r="E29" s="597">
        <f t="shared" si="4"/>
        <v>847056.85100000002</v>
      </c>
      <c r="F29" s="597">
        <f t="shared" si="5"/>
        <v>6196.2759999999998</v>
      </c>
      <c r="G29" s="597">
        <f t="shared" si="6"/>
        <v>1568.6990000000001</v>
      </c>
      <c r="H29" s="597">
        <f t="shared" si="7"/>
        <v>0</v>
      </c>
      <c r="I29" s="731">
        <v>0</v>
      </c>
      <c r="J29" s="731">
        <v>0</v>
      </c>
      <c r="K29" s="597">
        <f t="shared" si="8"/>
        <v>1567.088</v>
      </c>
      <c r="L29" s="732">
        <v>1410.08</v>
      </c>
      <c r="M29" s="732">
        <v>157.00800000000001</v>
      </c>
      <c r="N29" s="581" t="s">
        <v>94</v>
      </c>
      <c r="O29" s="582" t="s">
        <v>34</v>
      </c>
      <c r="P29" s="735">
        <v>0</v>
      </c>
      <c r="Q29" s="736">
        <v>1.611</v>
      </c>
      <c r="R29" s="426">
        <f t="shared" si="9"/>
        <v>295.07499999999999</v>
      </c>
      <c r="S29" s="738">
        <v>0</v>
      </c>
      <c r="T29" s="738">
        <v>295.07499999999999</v>
      </c>
      <c r="U29" s="738">
        <v>0</v>
      </c>
      <c r="V29" s="738">
        <v>0</v>
      </c>
      <c r="W29" s="597">
        <f t="shared" si="10"/>
        <v>39.663000000000004</v>
      </c>
      <c r="X29" s="742">
        <v>0</v>
      </c>
      <c r="Y29" s="742">
        <v>39.663000000000004</v>
      </c>
      <c r="Z29" s="739">
        <v>0</v>
      </c>
      <c r="AA29" s="594">
        <f t="shared" si="11"/>
        <v>4292.8389999999999</v>
      </c>
      <c r="AB29" s="743">
        <v>0</v>
      </c>
      <c r="AC29" s="578" t="s">
        <v>94</v>
      </c>
      <c r="AD29" s="582" t="s">
        <v>34</v>
      </c>
      <c r="AE29" s="745">
        <v>754.26300000000003</v>
      </c>
      <c r="AF29" s="745">
        <v>3538.576</v>
      </c>
      <c r="AG29" s="745">
        <v>0</v>
      </c>
      <c r="AH29" s="812">
        <f t="shared" si="12"/>
        <v>840860.57500000007</v>
      </c>
      <c r="AI29" s="426">
        <f t="shared" si="13"/>
        <v>766785.28900000011</v>
      </c>
      <c r="AJ29" s="748">
        <v>92139.161000000007</v>
      </c>
      <c r="AK29" s="748">
        <v>20970.699000000001</v>
      </c>
      <c r="AL29" s="748">
        <v>89141.414000000004</v>
      </c>
      <c r="AM29" s="748">
        <v>564534.01500000001</v>
      </c>
      <c r="AN29" s="748">
        <v>74075.286000000007</v>
      </c>
      <c r="AO29" s="593">
        <f t="shared" si="14"/>
        <v>9.6604991074626625</v>
      </c>
      <c r="AP29" s="581" t="s">
        <v>94</v>
      </c>
    </row>
    <row r="30" spans="1:42" s="605" customFormat="1" ht="15.6" customHeight="1">
      <c r="A30" s="580" t="s">
        <v>36</v>
      </c>
      <c r="B30" s="579">
        <f t="shared" si="3"/>
        <v>18297</v>
      </c>
      <c r="C30" s="834">
        <v>7958</v>
      </c>
      <c r="D30" s="834">
        <v>10339</v>
      </c>
      <c r="E30" s="597">
        <f t="shared" si="4"/>
        <v>815233.00299999991</v>
      </c>
      <c r="F30" s="597">
        <f t="shared" si="5"/>
        <v>11453.009000000002</v>
      </c>
      <c r="G30" s="597">
        <f t="shared" si="6"/>
        <v>1349.6190000000001</v>
      </c>
      <c r="H30" s="597">
        <f t="shared" si="7"/>
        <v>0</v>
      </c>
      <c r="I30" s="731">
        <v>0</v>
      </c>
      <c r="J30" s="731">
        <v>0</v>
      </c>
      <c r="K30" s="597">
        <f t="shared" si="8"/>
        <v>1349.6190000000001</v>
      </c>
      <c r="L30" s="732">
        <v>708.83</v>
      </c>
      <c r="M30" s="732">
        <v>640.78899999999999</v>
      </c>
      <c r="N30" s="581" t="s">
        <v>543</v>
      </c>
      <c r="O30" s="582" t="s">
        <v>36</v>
      </c>
      <c r="P30" s="735">
        <v>0</v>
      </c>
      <c r="Q30" s="736">
        <v>0</v>
      </c>
      <c r="R30" s="426">
        <f t="shared" si="9"/>
        <v>272.255</v>
      </c>
      <c r="S30" s="738">
        <v>0</v>
      </c>
      <c r="T30" s="738">
        <v>272.255</v>
      </c>
      <c r="U30" s="738">
        <v>0</v>
      </c>
      <c r="V30" s="738">
        <v>0</v>
      </c>
      <c r="W30" s="597">
        <f t="shared" si="10"/>
        <v>64.665000000000006</v>
      </c>
      <c r="X30" s="742">
        <v>0</v>
      </c>
      <c r="Y30" s="742">
        <v>64.665000000000006</v>
      </c>
      <c r="Z30" s="739">
        <v>0</v>
      </c>
      <c r="AA30" s="594">
        <f t="shared" si="11"/>
        <v>9766.4700000000012</v>
      </c>
      <c r="AB30" s="743">
        <v>0</v>
      </c>
      <c r="AC30" s="578" t="s">
        <v>543</v>
      </c>
      <c r="AD30" s="582" t="s">
        <v>36</v>
      </c>
      <c r="AE30" s="745">
        <v>2854.9450000000002</v>
      </c>
      <c r="AF30" s="745">
        <v>6911.5250000000005</v>
      </c>
      <c r="AG30" s="745">
        <v>0</v>
      </c>
      <c r="AH30" s="812">
        <f t="shared" si="12"/>
        <v>803779.99399999995</v>
      </c>
      <c r="AI30" s="426">
        <f t="shared" si="13"/>
        <v>803309.99399999995</v>
      </c>
      <c r="AJ30" s="748">
        <v>54429.892</v>
      </c>
      <c r="AK30" s="748">
        <v>12266.529</v>
      </c>
      <c r="AL30" s="748">
        <v>88526.737000000008</v>
      </c>
      <c r="AM30" s="748">
        <v>648086.83600000001</v>
      </c>
      <c r="AN30" s="748">
        <v>470</v>
      </c>
      <c r="AO30" s="593">
        <f t="shared" si="14"/>
        <v>5.8507923903658055E-2</v>
      </c>
      <c r="AP30" s="581" t="s">
        <v>543</v>
      </c>
    </row>
    <row r="31" spans="1:42" s="605" customFormat="1" ht="15.6" customHeight="1">
      <c r="A31" s="580" t="s">
        <v>38</v>
      </c>
      <c r="B31" s="579">
        <f t="shared" si="3"/>
        <v>40142</v>
      </c>
      <c r="C31" s="834">
        <v>11339</v>
      </c>
      <c r="D31" s="834">
        <v>28803</v>
      </c>
      <c r="E31" s="597">
        <f t="shared" si="4"/>
        <v>741856</v>
      </c>
      <c r="F31" s="597">
        <f t="shared" si="5"/>
        <v>14954.651999999998</v>
      </c>
      <c r="G31" s="597">
        <f t="shared" si="6"/>
        <v>3210.5279999999998</v>
      </c>
      <c r="H31" s="597">
        <f t="shared" si="7"/>
        <v>0</v>
      </c>
      <c r="I31" s="731">
        <v>0</v>
      </c>
      <c r="J31" s="731">
        <v>0</v>
      </c>
      <c r="K31" s="597">
        <f t="shared" si="8"/>
        <v>3105.261</v>
      </c>
      <c r="L31" s="732">
        <v>2533.3209999999999</v>
      </c>
      <c r="M31" s="732">
        <v>571.94000000000005</v>
      </c>
      <c r="N31" s="581" t="s">
        <v>95</v>
      </c>
      <c r="O31" s="582" t="s">
        <v>38</v>
      </c>
      <c r="P31" s="735">
        <v>0</v>
      </c>
      <c r="Q31" s="736">
        <v>105.267</v>
      </c>
      <c r="R31" s="426">
        <f t="shared" si="9"/>
        <v>670.81600000000003</v>
      </c>
      <c r="S31" s="738">
        <v>0</v>
      </c>
      <c r="T31" s="738">
        <v>670.81600000000003</v>
      </c>
      <c r="U31" s="738">
        <v>0</v>
      </c>
      <c r="V31" s="738">
        <v>0</v>
      </c>
      <c r="W31" s="597">
        <f t="shared" si="10"/>
        <v>344.65199999999999</v>
      </c>
      <c r="X31" s="742">
        <v>0</v>
      </c>
      <c r="Y31" s="742">
        <v>252.08199999999999</v>
      </c>
      <c r="Z31" s="739">
        <v>92.570000000000007</v>
      </c>
      <c r="AA31" s="594">
        <f t="shared" si="11"/>
        <v>10728.655999999999</v>
      </c>
      <c r="AB31" s="743">
        <v>0</v>
      </c>
      <c r="AC31" s="578" t="s">
        <v>95</v>
      </c>
      <c r="AD31" s="582" t="s">
        <v>38</v>
      </c>
      <c r="AE31" s="745">
        <v>1565.82</v>
      </c>
      <c r="AF31" s="745">
        <v>9162.8359999999993</v>
      </c>
      <c r="AG31" s="745">
        <v>714.34800000000007</v>
      </c>
      <c r="AH31" s="812">
        <f t="shared" si="12"/>
        <v>726187</v>
      </c>
      <c r="AI31" s="426">
        <f t="shared" si="13"/>
        <v>668683.402</v>
      </c>
      <c r="AJ31" s="748">
        <v>55641.565000000002</v>
      </c>
      <c r="AK31" s="748">
        <v>20689.428</v>
      </c>
      <c r="AL31" s="748">
        <v>75145.745999999999</v>
      </c>
      <c r="AM31" s="748">
        <v>517206.663</v>
      </c>
      <c r="AN31" s="748">
        <v>57503.597999999998</v>
      </c>
      <c r="AO31" s="593">
        <f t="shared" si="14"/>
        <v>8.5995252503665398</v>
      </c>
      <c r="AP31" s="581" t="s">
        <v>95</v>
      </c>
    </row>
    <row r="32" spans="1:42" s="605" customFormat="1" ht="15.6" customHeight="1">
      <c r="A32" s="580" t="s">
        <v>40</v>
      </c>
      <c r="B32" s="579">
        <f t="shared" si="3"/>
        <v>43788</v>
      </c>
      <c r="C32" s="834">
        <v>20691</v>
      </c>
      <c r="D32" s="834">
        <v>23097</v>
      </c>
      <c r="E32" s="597">
        <f t="shared" si="4"/>
        <v>696533</v>
      </c>
      <c r="F32" s="597">
        <f t="shared" si="5"/>
        <v>21150</v>
      </c>
      <c r="G32" s="597">
        <f t="shared" si="6"/>
        <v>2263.1179999999999</v>
      </c>
      <c r="H32" s="597">
        <f t="shared" si="7"/>
        <v>0</v>
      </c>
      <c r="I32" s="731">
        <v>0</v>
      </c>
      <c r="J32" s="731">
        <v>0</v>
      </c>
      <c r="K32" s="597">
        <f t="shared" si="8"/>
        <v>2175.4180000000001</v>
      </c>
      <c r="L32" s="732">
        <v>402.32800000000003</v>
      </c>
      <c r="M32" s="732">
        <v>1773.0900000000001</v>
      </c>
      <c r="N32" s="581" t="s">
        <v>96</v>
      </c>
      <c r="O32" s="582" t="s">
        <v>40</v>
      </c>
      <c r="P32" s="735">
        <v>0</v>
      </c>
      <c r="Q32" s="736">
        <v>87.7</v>
      </c>
      <c r="R32" s="426">
        <f t="shared" si="9"/>
        <v>313.68</v>
      </c>
      <c r="S32" s="738">
        <v>0</v>
      </c>
      <c r="T32" s="738">
        <v>313.68</v>
      </c>
      <c r="U32" s="738">
        <v>0</v>
      </c>
      <c r="V32" s="738">
        <v>0</v>
      </c>
      <c r="W32" s="597">
        <f t="shared" si="10"/>
        <v>202.20000000000002</v>
      </c>
      <c r="X32" s="742">
        <v>0</v>
      </c>
      <c r="Y32" s="742">
        <v>178.20000000000002</v>
      </c>
      <c r="Z32" s="739">
        <v>24</v>
      </c>
      <c r="AA32" s="594">
        <f t="shared" si="11"/>
        <v>18371.002</v>
      </c>
      <c r="AB32" s="743">
        <v>0</v>
      </c>
      <c r="AC32" s="578" t="s">
        <v>96</v>
      </c>
      <c r="AD32" s="582" t="s">
        <v>40</v>
      </c>
      <c r="AE32" s="745">
        <v>2871.1669999999999</v>
      </c>
      <c r="AF32" s="745">
        <v>15499.835000000001</v>
      </c>
      <c r="AG32" s="745">
        <v>0</v>
      </c>
      <c r="AH32" s="812">
        <f t="shared" si="12"/>
        <v>675383</v>
      </c>
      <c r="AI32" s="426">
        <f t="shared" si="13"/>
        <v>613436.04500000004</v>
      </c>
      <c r="AJ32" s="748">
        <v>82320.298999999999</v>
      </c>
      <c r="AK32" s="748">
        <v>18774.899000000001</v>
      </c>
      <c r="AL32" s="748">
        <v>86645.777000000002</v>
      </c>
      <c r="AM32" s="748">
        <v>425695.07</v>
      </c>
      <c r="AN32" s="748">
        <v>61946.955000000002</v>
      </c>
      <c r="AO32" s="593">
        <f t="shared" si="14"/>
        <v>10.098355892992886</v>
      </c>
      <c r="AP32" s="581" t="s">
        <v>96</v>
      </c>
    </row>
    <row r="33" spans="1:42" s="605" customFormat="1" ht="15.6" customHeight="1">
      <c r="A33" s="580" t="s">
        <v>42</v>
      </c>
      <c r="B33" s="579">
        <f t="shared" si="3"/>
        <v>35198</v>
      </c>
      <c r="C33" s="834">
        <v>10959</v>
      </c>
      <c r="D33" s="834">
        <v>24239</v>
      </c>
      <c r="E33" s="597">
        <f t="shared" si="4"/>
        <v>384048.32399999996</v>
      </c>
      <c r="F33" s="597">
        <f t="shared" si="5"/>
        <v>30314.687000000002</v>
      </c>
      <c r="G33" s="597">
        <f t="shared" si="6"/>
        <v>2872.9750000000004</v>
      </c>
      <c r="H33" s="597">
        <f t="shared" si="7"/>
        <v>0</v>
      </c>
      <c r="I33" s="731">
        <v>0</v>
      </c>
      <c r="J33" s="731">
        <v>0</v>
      </c>
      <c r="K33" s="597">
        <f t="shared" si="8"/>
        <v>1836.9750000000001</v>
      </c>
      <c r="L33" s="732">
        <v>1360.7750000000001</v>
      </c>
      <c r="M33" s="732">
        <v>476.2</v>
      </c>
      <c r="N33" s="581" t="s">
        <v>387</v>
      </c>
      <c r="O33" s="582" t="s">
        <v>42</v>
      </c>
      <c r="P33" s="735">
        <v>0</v>
      </c>
      <c r="Q33" s="736">
        <v>1036</v>
      </c>
      <c r="R33" s="426">
        <f t="shared" si="9"/>
        <v>143.80000000000001</v>
      </c>
      <c r="S33" s="738">
        <v>0</v>
      </c>
      <c r="T33" s="738">
        <v>143.80000000000001</v>
      </c>
      <c r="U33" s="738">
        <v>0</v>
      </c>
      <c r="V33" s="738">
        <v>0</v>
      </c>
      <c r="W33" s="597">
        <f t="shared" si="10"/>
        <v>1615.3870000000002</v>
      </c>
      <c r="X33" s="742">
        <v>0</v>
      </c>
      <c r="Y33" s="742">
        <v>1477.9870000000001</v>
      </c>
      <c r="Z33" s="739">
        <v>137.4</v>
      </c>
      <c r="AA33" s="594">
        <f t="shared" si="11"/>
        <v>25682.525000000001</v>
      </c>
      <c r="AB33" s="743">
        <v>0</v>
      </c>
      <c r="AC33" s="578" t="s">
        <v>387</v>
      </c>
      <c r="AD33" s="582" t="s">
        <v>42</v>
      </c>
      <c r="AE33" s="745">
        <v>942.80899999999997</v>
      </c>
      <c r="AF33" s="745">
        <v>24739.716</v>
      </c>
      <c r="AG33" s="745">
        <v>1010.76</v>
      </c>
      <c r="AH33" s="812">
        <f t="shared" si="12"/>
        <v>352722.87699999998</v>
      </c>
      <c r="AI33" s="426">
        <f t="shared" si="13"/>
        <v>351506.87699999998</v>
      </c>
      <c r="AJ33" s="748">
        <v>48938.965000000004</v>
      </c>
      <c r="AK33" s="748">
        <v>4271.4870000000001</v>
      </c>
      <c r="AL33" s="748">
        <v>62088.851000000002</v>
      </c>
      <c r="AM33" s="748">
        <v>236207.57399999999</v>
      </c>
      <c r="AN33" s="748">
        <v>1216</v>
      </c>
      <c r="AO33" s="593">
        <f t="shared" si="14"/>
        <v>0.34593917774189098</v>
      </c>
      <c r="AP33" s="581" t="s">
        <v>387</v>
      </c>
    </row>
    <row r="34" spans="1:42" s="605" customFormat="1" ht="15.6" customHeight="1">
      <c r="A34" s="580" t="s">
        <v>44</v>
      </c>
      <c r="B34" s="579">
        <f t="shared" si="3"/>
        <v>45067</v>
      </c>
      <c r="C34" s="834">
        <v>13558</v>
      </c>
      <c r="D34" s="834">
        <v>31509</v>
      </c>
      <c r="E34" s="597">
        <f t="shared" si="4"/>
        <v>616152.64099999995</v>
      </c>
      <c r="F34" s="597">
        <f t="shared" si="5"/>
        <v>10575.453000000001</v>
      </c>
      <c r="G34" s="597">
        <f t="shared" si="6"/>
        <v>1969.1400000000003</v>
      </c>
      <c r="H34" s="597">
        <f t="shared" si="7"/>
        <v>0</v>
      </c>
      <c r="I34" s="731">
        <v>0</v>
      </c>
      <c r="J34" s="731">
        <v>0</v>
      </c>
      <c r="K34" s="597">
        <f t="shared" si="8"/>
        <v>1891.9900000000002</v>
      </c>
      <c r="L34" s="732">
        <v>1659.3500000000001</v>
      </c>
      <c r="M34" s="732">
        <v>232.64000000000001</v>
      </c>
      <c r="N34" s="581" t="s">
        <v>388</v>
      </c>
      <c r="O34" s="582" t="s">
        <v>44</v>
      </c>
      <c r="P34" s="735">
        <v>0</v>
      </c>
      <c r="Q34" s="736">
        <v>77.150000000000006</v>
      </c>
      <c r="R34" s="426">
        <f t="shared" si="9"/>
        <v>177.81</v>
      </c>
      <c r="S34" s="738">
        <v>0</v>
      </c>
      <c r="T34" s="738">
        <v>177.81</v>
      </c>
      <c r="U34" s="738">
        <v>0</v>
      </c>
      <c r="V34" s="738">
        <v>0</v>
      </c>
      <c r="W34" s="597">
        <f t="shared" si="10"/>
        <v>1937.8130000000001</v>
      </c>
      <c r="X34" s="742">
        <v>0</v>
      </c>
      <c r="Y34" s="742">
        <v>1912.8530000000001</v>
      </c>
      <c r="Z34" s="739">
        <v>24.96</v>
      </c>
      <c r="AA34" s="594">
        <f t="shared" si="11"/>
        <v>6490.6900000000005</v>
      </c>
      <c r="AB34" s="743">
        <v>0</v>
      </c>
      <c r="AC34" s="578" t="s">
        <v>388</v>
      </c>
      <c r="AD34" s="582" t="s">
        <v>44</v>
      </c>
      <c r="AE34" s="745">
        <v>2889.38</v>
      </c>
      <c r="AF34" s="745">
        <v>3601.31</v>
      </c>
      <c r="AG34" s="745">
        <v>0</v>
      </c>
      <c r="AH34" s="812">
        <f t="shared" si="12"/>
        <v>605577.18799999997</v>
      </c>
      <c r="AI34" s="426">
        <f t="shared" si="13"/>
        <v>573253.38</v>
      </c>
      <c r="AJ34" s="748">
        <v>108293.174</v>
      </c>
      <c r="AK34" s="748">
        <v>30952.39</v>
      </c>
      <c r="AL34" s="748">
        <v>67317.043999999994</v>
      </c>
      <c r="AM34" s="748">
        <v>366690.772</v>
      </c>
      <c r="AN34" s="748">
        <v>32323.808000000001</v>
      </c>
      <c r="AO34" s="593">
        <f t="shared" si="14"/>
        <v>5.6386598191536175</v>
      </c>
      <c r="AP34" s="581" t="s">
        <v>388</v>
      </c>
    </row>
    <row r="35" spans="1:42" s="605" customFormat="1" ht="15.6" customHeight="1">
      <c r="A35" s="582" t="s">
        <v>46</v>
      </c>
      <c r="B35" s="598">
        <f t="shared" si="3"/>
        <v>121182</v>
      </c>
      <c r="C35" s="834">
        <v>89917</v>
      </c>
      <c r="D35" s="834">
        <v>31265</v>
      </c>
      <c r="E35" s="597">
        <f t="shared" si="4"/>
        <v>450910.00000000006</v>
      </c>
      <c r="F35" s="597">
        <f t="shared" si="5"/>
        <v>148859.614</v>
      </c>
      <c r="G35" s="597">
        <f t="shared" si="6"/>
        <v>11111.037</v>
      </c>
      <c r="H35" s="597">
        <f t="shared" si="7"/>
        <v>0</v>
      </c>
      <c r="I35" s="731">
        <v>0</v>
      </c>
      <c r="J35" s="731">
        <v>0</v>
      </c>
      <c r="K35" s="597">
        <f t="shared" si="8"/>
        <v>10464.477000000001</v>
      </c>
      <c r="L35" s="732">
        <v>7686.8910000000005</v>
      </c>
      <c r="M35" s="732">
        <v>2268.3180000000002</v>
      </c>
      <c r="N35" s="581" t="s">
        <v>389</v>
      </c>
      <c r="O35" s="582" t="s">
        <v>46</v>
      </c>
      <c r="P35" s="735">
        <v>509.26800000000003</v>
      </c>
      <c r="Q35" s="736">
        <v>646.56000000000006</v>
      </c>
      <c r="R35" s="426">
        <f t="shared" si="9"/>
        <v>683.40200000000004</v>
      </c>
      <c r="S35" s="738">
        <v>0</v>
      </c>
      <c r="T35" s="738">
        <v>571.45500000000004</v>
      </c>
      <c r="U35" s="738">
        <v>111.947</v>
      </c>
      <c r="V35" s="738">
        <v>0</v>
      </c>
      <c r="W35" s="597">
        <f t="shared" si="10"/>
        <v>6546.5050000000001</v>
      </c>
      <c r="X35" s="742">
        <v>0</v>
      </c>
      <c r="Y35" s="742">
        <v>6205.3150000000005</v>
      </c>
      <c r="Z35" s="742">
        <v>341.19</v>
      </c>
      <c r="AA35" s="594">
        <f t="shared" si="11"/>
        <v>130518.67</v>
      </c>
      <c r="AB35" s="744">
        <v>455</v>
      </c>
      <c r="AC35" s="581" t="s">
        <v>389</v>
      </c>
      <c r="AD35" s="582" t="s">
        <v>46</v>
      </c>
      <c r="AE35" s="745">
        <v>5839.8180000000002</v>
      </c>
      <c r="AF35" s="745">
        <v>124223.852</v>
      </c>
      <c r="AG35" s="745">
        <v>0</v>
      </c>
      <c r="AH35" s="812">
        <f t="shared" si="12"/>
        <v>302050.38600000006</v>
      </c>
      <c r="AI35" s="426">
        <f t="shared" si="13"/>
        <v>264685.09400000004</v>
      </c>
      <c r="AJ35" s="748">
        <v>59618.868000000002</v>
      </c>
      <c r="AK35" s="748">
        <v>9889.8160000000007</v>
      </c>
      <c r="AL35" s="748">
        <v>53272.373</v>
      </c>
      <c r="AM35" s="748">
        <v>141904.03700000001</v>
      </c>
      <c r="AN35" s="748">
        <v>37365.292000000001</v>
      </c>
      <c r="AO35" s="593">
        <f t="shared" si="14"/>
        <v>14.116885630136766</v>
      </c>
      <c r="AP35" s="581" t="s">
        <v>389</v>
      </c>
    </row>
    <row r="36" spans="1:42" s="605" customFormat="1" ht="15.6" customHeight="1">
      <c r="A36" s="582" t="s">
        <v>48</v>
      </c>
      <c r="B36" s="598">
        <f t="shared" si="3"/>
        <v>45573</v>
      </c>
      <c r="C36" s="834">
        <v>17518</v>
      </c>
      <c r="D36" s="834">
        <v>28055</v>
      </c>
      <c r="E36" s="597">
        <f t="shared" si="4"/>
        <v>660714.88599999994</v>
      </c>
      <c r="F36" s="597">
        <f t="shared" si="5"/>
        <v>14585.597999999998</v>
      </c>
      <c r="G36" s="597">
        <f t="shared" si="6"/>
        <v>4397.32</v>
      </c>
      <c r="H36" s="597">
        <f t="shared" si="7"/>
        <v>0</v>
      </c>
      <c r="I36" s="731">
        <v>0</v>
      </c>
      <c r="J36" s="731">
        <v>0</v>
      </c>
      <c r="K36" s="597">
        <f t="shared" si="8"/>
        <v>3855.6589999999997</v>
      </c>
      <c r="L36" s="732">
        <v>1232.4660000000001</v>
      </c>
      <c r="M36" s="732">
        <v>2257.4209999999998</v>
      </c>
      <c r="N36" s="581" t="s">
        <v>390</v>
      </c>
      <c r="O36" s="582" t="s">
        <v>48</v>
      </c>
      <c r="P36" s="735">
        <v>365.77199999999999</v>
      </c>
      <c r="Q36" s="736">
        <v>541.66100000000006</v>
      </c>
      <c r="R36" s="426">
        <f t="shared" si="9"/>
        <v>711.92200000000003</v>
      </c>
      <c r="S36" s="738">
        <v>0</v>
      </c>
      <c r="T36" s="738">
        <v>611.96199999999999</v>
      </c>
      <c r="U36" s="738">
        <v>99.960000000000008</v>
      </c>
      <c r="V36" s="738">
        <v>0</v>
      </c>
      <c r="W36" s="597">
        <f t="shared" si="10"/>
        <v>322.255</v>
      </c>
      <c r="X36" s="742">
        <v>0</v>
      </c>
      <c r="Y36" s="742">
        <v>239.255</v>
      </c>
      <c r="Z36" s="742">
        <v>83</v>
      </c>
      <c r="AA36" s="594">
        <f t="shared" si="11"/>
        <v>9154.1009999999987</v>
      </c>
      <c r="AB36" s="744">
        <v>0</v>
      </c>
      <c r="AC36" s="581" t="s">
        <v>390</v>
      </c>
      <c r="AD36" s="582" t="s">
        <v>48</v>
      </c>
      <c r="AE36" s="745">
        <v>347.72</v>
      </c>
      <c r="AF36" s="745">
        <v>8806.3809999999994</v>
      </c>
      <c r="AG36" s="745">
        <v>0</v>
      </c>
      <c r="AH36" s="812">
        <f t="shared" si="12"/>
        <v>646129.28799999994</v>
      </c>
      <c r="AI36" s="426">
        <f t="shared" si="13"/>
        <v>645541.28799999994</v>
      </c>
      <c r="AJ36" s="748">
        <v>135583.34100000001</v>
      </c>
      <c r="AK36" s="748">
        <v>48309.294999999998</v>
      </c>
      <c r="AL36" s="748">
        <v>134441.302</v>
      </c>
      <c r="AM36" s="748">
        <v>327207.35000000003</v>
      </c>
      <c r="AN36" s="748">
        <v>588</v>
      </c>
      <c r="AO36" s="593">
        <f t="shared" si="14"/>
        <v>9.1086350467485519E-2</v>
      </c>
      <c r="AP36" s="581" t="s">
        <v>390</v>
      </c>
    </row>
    <row r="37" spans="1:42" s="605" customFormat="1" ht="15.6" customHeight="1">
      <c r="A37" s="582" t="s">
        <v>50</v>
      </c>
      <c r="B37" s="598">
        <f t="shared" si="3"/>
        <v>33894</v>
      </c>
      <c r="C37" s="834">
        <v>10736</v>
      </c>
      <c r="D37" s="834">
        <v>23158</v>
      </c>
      <c r="E37" s="597">
        <f t="shared" si="4"/>
        <v>1201029.2859999998</v>
      </c>
      <c r="F37" s="597">
        <f t="shared" si="5"/>
        <v>9484.6530000000002</v>
      </c>
      <c r="G37" s="597">
        <f t="shared" si="6"/>
        <v>1711.85</v>
      </c>
      <c r="H37" s="597">
        <f t="shared" si="7"/>
        <v>0</v>
      </c>
      <c r="I37" s="731">
        <v>0</v>
      </c>
      <c r="J37" s="731">
        <v>0</v>
      </c>
      <c r="K37" s="597">
        <f t="shared" si="8"/>
        <v>1688.05</v>
      </c>
      <c r="L37" s="732">
        <v>1551.954</v>
      </c>
      <c r="M37" s="732">
        <v>136.096</v>
      </c>
      <c r="N37" s="581" t="s">
        <v>391</v>
      </c>
      <c r="O37" s="582" t="s">
        <v>50</v>
      </c>
      <c r="P37" s="735">
        <v>0</v>
      </c>
      <c r="Q37" s="736">
        <v>23.8</v>
      </c>
      <c r="R37" s="426">
        <f t="shared" si="9"/>
        <v>208.17000000000002</v>
      </c>
      <c r="S37" s="738">
        <v>0</v>
      </c>
      <c r="T37" s="738">
        <v>208.17000000000002</v>
      </c>
      <c r="U37" s="738">
        <v>0</v>
      </c>
      <c r="V37" s="738">
        <v>0</v>
      </c>
      <c r="W37" s="597">
        <f t="shared" si="10"/>
        <v>286.14300000000003</v>
      </c>
      <c r="X37" s="742">
        <v>0</v>
      </c>
      <c r="Y37" s="742">
        <v>286.14300000000003</v>
      </c>
      <c r="Z37" s="742">
        <v>0</v>
      </c>
      <c r="AA37" s="594">
        <f t="shared" si="11"/>
        <v>7278.49</v>
      </c>
      <c r="AB37" s="744">
        <v>0</v>
      </c>
      <c r="AC37" s="581" t="s">
        <v>391</v>
      </c>
      <c r="AD37" s="582" t="s">
        <v>50</v>
      </c>
      <c r="AE37" s="745">
        <v>547.47800000000007</v>
      </c>
      <c r="AF37" s="745">
        <v>6731.0119999999997</v>
      </c>
      <c r="AG37" s="745">
        <v>0</v>
      </c>
      <c r="AH37" s="812">
        <f t="shared" si="12"/>
        <v>1191544.6329999999</v>
      </c>
      <c r="AI37" s="426">
        <f t="shared" si="13"/>
        <v>1121066.5449999999</v>
      </c>
      <c r="AJ37" s="748">
        <v>118163.97600000001</v>
      </c>
      <c r="AK37" s="748">
        <v>42945.440999999999</v>
      </c>
      <c r="AL37" s="748">
        <v>73846.869000000006</v>
      </c>
      <c r="AM37" s="748">
        <v>886110.25899999996</v>
      </c>
      <c r="AN37" s="748">
        <v>70478.088000000003</v>
      </c>
      <c r="AO37" s="593">
        <f t="shared" si="14"/>
        <v>6.2866997783793472</v>
      </c>
      <c r="AP37" s="581" t="s">
        <v>391</v>
      </c>
    </row>
    <row r="38" spans="1:42" s="605" customFormat="1" ht="15.6" customHeight="1">
      <c r="A38" s="582" t="s">
        <v>52</v>
      </c>
      <c r="B38" s="598">
        <f t="shared" si="3"/>
        <v>51953</v>
      </c>
      <c r="C38" s="834">
        <v>17456</v>
      </c>
      <c r="D38" s="834">
        <v>34497</v>
      </c>
      <c r="E38" s="597">
        <f t="shared" si="4"/>
        <v>989183.22800000012</v>
      </c>
      <c r="F38" s="597">
        <f t="shared" si="5"/>
        <v>45013.269</v>
      </c>
      <c r="G38" s="597">
        <f t="shared" si="6"/>
        <v>6018.7129999999997</v>
      </c>
      <c r="H38" s="597">
        <f t="shared" si="7"/>
        <v>0</v>
      </c>
      <c r="I38" s="731">
        <v>0</v>
      </c>
      <c r="J38" s="731">
        <v>0</v>
      </c>
      <c r="K38" s="597">
        <f t="shared" si="8"/>
        <v>5770.2330000000002</v>
      </c>
      <c r="L38" s="732">
        <v>4578.5280000000002</v>
      </c>
      <c r="M38" s="732">
        <v>1186.4349999999999</v>
      </c>
      <c r="N38" s="581" t="s">
        <v>392</v>
      </c>
      <c r="O38" s="582" t="s">
        <v>52</v>
      </c>
      <c r="P38" s="735">
        <v>5.2700000000000005</v>
      </c>
      <c r="Q38" s="736">
        <v>248.48000000000002</v>
      </c>
      <c r="R38" s="426">
        <f t="shared" si="9"/>
        <v>859.16</v>
      </c>
      <c r="S38" s="738">
        <v>0</v>
      </c>
      <c r="T38" s="738">
        <v>859.16</v>
      </c>
      <c r="U38" s="738">
        <v>0</v>
      </c>
      <c r="V38" s="738">
        <v>0</v>
      </c>
      <c r="W38" s="597">
        <f t="shared" si="10"/>
        <v>4359.8320000000003</v>
      </c>
      <c r="X38" s="742">
        <v>0</v>
      </c>
      <c r="Y38" s="742">
        <v>4088.462</v>
      </c>
      <c r="Z38" s="742">
        <v>271.37</v>
      </c>
      <c r="AA38" s="594">
        <f t="shared" si="11"/>
        <v>33775.563999999998</v>
      </c>
      <c r="AB38" s="744">
        <v>1319.5630000000001</v>
      </c>
      <c r="AC38" s="581" t="s">
        <v>392</v>
      </c>
      <c r="AD38" s="582" t="s">
        <v>52</v>
      </c>
      <c r="AE38" s="745">
        <v>4056.4500000000003</v>
      </c>
      <c r="AF38" s="745">
        <v>28399.550999999999</v>
      </c>
      <c r="AG38" s="745">
        <v>2839.2000000000003</v>
      </c>
      <c r="AH38" s="812">
        <f t="shared" si="12"/>
        <v>941330.75900000008</v>
      </c>
      <c r="AI38" s="426">
        <f t="shared" si="13"/>
        <v>907867.25800000003</v>
      </c>
      <c r="AJ38" s="748">
        <v>75156.941000000006</v>
      </c>
      <c r="AK38" s="748">
        <v>8396.3580000000002</v>
      </c>
      <c r="AL38" s="748">
        <v>78940.914000000004</v>
      </c>
      <c r="AM38" s="748">
        <v>745373.04500000004</v>
      </c>
      <c r="AN38" s="748">
        <v>33463.501000000004</v>
      </c>
      <c r="AO38" s="593">
        <f t="shared" si="14"/>
        <v>3.6859464536389308</v>
      </c>
      <c r="AP38" s="581" t="s">
        <v>392</v>
      </c>
    </row>
    <row r="39" spans="1:42" s="605" customFormat="1" ht="15.6" customHeight="1" thickBot="1">
      <c r="A39" s="577" t="s">
        <v>54</v>
      </c>
      <c r="B39" s="576">
        <f t="shared" si="3"/>
        <v>10524</v>
      </c>
      <c r="C39" s="835">
        <v>7539</v>
      </c>
      <c r="D39" s="835">
        <v>2985</v>
      </c>
      <c r="E39" s="575">
        <f t="shared" si="4"/>
        <v>73015.789000000004</v>
      </c>
      <c r="F39" s="575">
        <f t="shared" si="5"/>
        <v>7574.1310000000003</v>
      </c>
      <c r="G39" s="575">
        <f t="shared" si="6"/>
        <v>467.49100000000004</v>
      </c>
      <c r="H39" s="597">
        <f t="shared" si="7"/>
        <v>0</v>
      </c>
      <c r="I39" s="731">
        <v>0</v>
      </c>
      <c r="J39" s="731">
        <v>0</v>
      </c>
      <c r="K39" s="575">
        <f t="shared" si="8"/>
        <v>328.86400000000003</v>
      </c>
      <c r="L39" s="732">
        <v>328.86400000000003</v>
      </c>
      <c r="M39" s="732">
        <v>0</v>
      </c>
      <c r="N39" s="574" t="s">
        <v>393</v>
      </c>
      <c r="O39" s="582" t="s">
        <v>54</v>
      </c>
      <c r="P39" s="734">
        <v>0</v>
      </c>
      <c r="Q39" s="733">
        <v>138.62700000000001</v>
      </c>
      <c r="R39" s="428">
        <f t="shared" si="9"/>
        <v>69.719000000000008</v>
      </c>
      <c r="S39" s="737">
        <v>0</v>
      </c>
      <c r="T39" s="737">
        <v>69.719000000000008</v>
      </c>
      <c r="U39" s="737">
        <v>0</v>
      </c>
      <c r="V39" s="737">
        <v>0</v>
      </c>
      <c r="W39" s="575">
        <f t="shared" si="10"/>
        <v>77.114999999999995</v>
      </c>
      <c r="X39" s="741">
        <v>0</v>
      </c>
      <c r="Y39" s="741">
        <v>77.114999999999995</v>
      </c>
      <c r="Z39" s="742">
        <v>0</v>
      </c>
      <c r="AA39" s="594">
        <f t="shared" si="11"/>
        <v>6959.8060000000005</v>
      </c>
      <c r="AB39" s="744">
        <v>5285.3810000000003</v>
      </c>
      <c r="AC39" s="574" t="s">
        <v>393</v>
      </c>
      <c r="AD39" s="582" t="s">
        <v>54</v>
      </c>
      <c r="AE39" s="745">
        <v>0</v>
      </c>
      <c r="AF39" s="745">
        <v>1674.425</v>
      </c>
      <c r="AG39" s="745">
        <v>259.33300000000003</v>
      </c>
      <c r="AH39" s="814">
        <f t="shared" si="12"/>
        <v>65182.325000000004</v>
      </c>
      <c r="AI39" s="428">
        <f t="shared" si="13"/>
        <v>41381.834000000003</v>
      </c>
      <c r="AJ39" s="747">
        <v>8004.9629999999997</v>
      </c>
      <c r="AK39" s="748">
        <v>0</v>
      </c>
      <c r="AL39" s="748">
        <v>10038.368</v>
      </c>
      <c r="AM39" s="748">
        <v>23338.503000000001</v>
      </c>
      <c r="AN39" s="747">
        <v>23800.491000000002</v>
      </c>
      <c r="AO39" s="593">
        <f>(AN39/AI39)*100</f>
        <v>57.514345545922396</v>
      </c>
      <c r="AP39" s="574" t="s">
        <v>393</v>
      </c>
    </row>
    <row r="40" spans="1:42" s="573" customFormat="1" ht="12" customHeight="1">
      <c r="A40" s="571" t="s">
        <v>239</v>
      </c>
      <c r="B40" s="571"/>
      <c r="C40" s="571"/>
      <c r="D40" s="571"/>
      <c r="E40" s="570"/>
      <c r="F40" s="569"/>
      <c r="G40" s="569"/>
      <c r="H40" s="569"/>
      <c r="I40" s="569"/>
      <c r="J40" s="568"/>
      <c r="K40" s="567"/>
      <c r="L40" s="568"/>
      <c r="M40" s="569"/>
      <c r="N40" s="566" t="s">
        <v>394</v>
      </c>
      <c r="O40" s="571" t="s">
        <v>239</v>
      </c>
      <c r="P40" s="569"/>
      <c r="Q40" s="569"/>
      <c r="R40" s="569"/>
      <c r="S40" s="569"/>
      <c r="T40" s="569"/>
      <c r="U40" s="569"/>
      <c r="V40" s="569"/>
      <c r="W40" s="568"/>
      <c r="X40" s="569"/>
      <c r="Y40" s="568"/>
      <c r="Z40" s="568"/>
      <c r="AA40" s="569"/>
      <c r="AB40" s="569"/>
      <c r="AC40" s="566" t="s">
        <v>394</v>
      </c>
      <c r="AD40" s="571" t="s">
        <v>239</v>
      </c>
      <c r="AE40" s="565"/>
      <c r="AF40" s="565"/>
      <c r="AG40" s="565"/>
      <c r="AH40" s="565"/>
      <c r="AI40" s="565"/>
      <c r="AJ40" s="565"/>
      <c r="AK40" s="565"/>
      <c r="AL40" s="565"/>
      <c r="AM40" s="565"/>
      <c r="AN40" s="568"/>
      <c r="AO40" s="568"/>
      <c r="AP40" s="566" t="s">
        <v>394</v>
      </c>
    </row>
    <row r="41" spans="1:42" s="572" customFormat="1" ht="11.1" customHeight="1">
      <c r="A41" s="564" t="s">
        <v>544</v>
      </c>
      <c r="B41" s="563"/>
      <c r="C41" s="563"/>
      <c r="D41" s="563"/>
      <c r="E41" s="563"/>
      <c r="F41" s="1181"/>
      <c r="G41" s="1181"/>
      <c r="H41" s="1181"/>
      <c r="I41" s="1181"/>
      <c r="J41" s="1181"/>
      <c r="K41" s="562"/>
      <c r="L41" s="561"/>
      <c r="M41" s="560"/>
      <c r="N41" s="561"/>
      <c r="O41" s="559" t="s">
        <v>544</v>
      </c>
      <c r="P41" s="562"/>
      <c r="Q41" s="562"/>
      <c r="R41" s="562"/>
      <c r="S41" s="562"/>
      <c r="T41" s="1181"/>
      <c r="U41" s="1181"/>
      <c r="V41" s="1181"/>
      <c r="W41" s="1181"/>
      <c r="X41" s="562"/>
      <c r="Y41" s="562"/>
      <c r="Z41" s="561"/>
      <c r="AA41" s="558"/>
      <c r="AB41" s="558"/>
      <c r="AC41" s="561"/>
      <c r="AD41" s="559" t="s">
        <v>544</v>
      </c>
      <c r="AE41" s="558"/>
      <c r="AF41" s="558"/>
      <c r="AG41" s="558"/>
      <c r="AH41" s="558"/>
      <c r="AI41" s="558"/>
      <c r="AJ41" s="558"/>
      <c r="AK41" s="558"/>
      <c r="AL41" s="558"/>
      <c r="AM41" s="558"/>
      <c r="AN41" s="558"/>
      <c r="AO41" s="558"/>
      <c r="AP41" s="561"/>
    </row>
    <row r="42" spans="1:42" s="617" customFormat="1" ht="11.1" customHeight="1">
      <c r="A42" s="564" t="s">
        <v>326</v>
      </c>
      <c r="B42" s="537"/>
      <c r="C42" s="537"/>
      <c r="D42" s="537"/>
      <c r="E42" s="538"/>
      <c r="F42" s="539"/>
      <c r="G42" s="539"/>
      <c r="H42" s="539"/>
      <c r="I42" s="539"/>
      <c r="J42" s="539"/>
      <c r="K42" s="539"/>
      <c r="L42" s="539"/>
      <c r="M42" s="539"/>
      <c r="N42" s="539"/>
      <c r="O42" s="559" t="s">
        <v>326</v>
      </c>
      <c r="P42" s="539"/>
      <c r="Q42" s="539"/>
      <c r="R42" s="539"/>
      <c r="S42" s="539"/>
      <c r="T42" s="539"/>
      <c r="U42" s="538"/>
      <c r="V42" s="540"/>
      <c r="W42" s="539"/>
      <c r="X42" s="539"/>
      <c r="Y42" s="538"/>
      <c r="Z42" s="538"/>
      <c r="AA42" s="538"/>
      <c r="AB42" s="538"/>
      <c r="AC42" s="539"/>
      <c r="AD42" s="559" t="s">
        <v>326</v>
      </c>
      <c r="AE42" s="538"/>
      <c r="AF42" s="538"/>
      <c r="AG42" s="538"/>
      <c r="AH42" s="538"/>
      <c r="AI42" s="538"/>
      <c r="AJ42" s="538"/>
      <c r="AK42" s="538"/>
      <c r="AL42" s="538"/>
      <c r="AM42" s="538"/>
      <c r="AN42" s="538"/>
      <c r="AO42" s="538"/>
      <c r="AP42" s="539"/>
    </row>
    <row r="43" spans="1:42">
      <c r="A43" s="564" t="s">
        <v>628</v>
      </c>
      <c r="B43" s="537"/>
      <c r="C43" s="537"/>
      <c r="D43" s="537"/>
      <c r="E43" s="538"/>
      <c r="F43" s="539"/>
      <c r="G43" s="539"/>
      <c r="H43" s="539"/>
      <c r="I43" s="539"/>
      <c r="J43" s="539"/>
      <c r="K43" s="539"/>
      <c r="L43" s="539"/>
      <c r="M43" s="539"/>
      <c r="N43" s="541"/>
      <c r="O43" s="564" t="s">
        <v>628</v>
      </c>
      <c r="P43" s="539"/>
      <c r="Q43" s="539"/>
      <c r="R43" s="539"/>
      <c r="S43" s="539"/>
      <c r="T43" s="539"/>
      <c r="U43" s="538"/>
      <c r="V43" s="540"/>
      <c r="W43" s="539"/>
      <c r="X43" s="539"/>
      <c r="Y43" s="538"/>
      <c r="Z43" s="538"/>
      <c r="AA43" s="538"/>
      <c r="AB43" s="538"/>
      <c r="AC43" s="541"/>
      <c r="AD43" s="564" t="s">
        <v>628</v>
      </c>
      <c r="AE43" s="538"/>
      <c r="AF43" s="538"/>
      <c r="AG43" s="538"/>
      <c r="AH43" s="538"/>
      <c r="AI43" s="538"/>
      <c r="AJ43" s="538"/>
      <c r="AK43" s="538"/>
      <c r="AL43" s="538"/>
      <c r="AM43" s="538"/>
      <c r="AN43" s="538"/>
      <c r="AO43" s="538"/>
      <c r="AP43" s="541"/>
    </row>
    <row r="44" spans="1:42">
      <c r="B44" s="619" t="s">
        <v>206</v>
      </c>
    </row>
    <row r="45" spans="1:42">
      <c r="B45" s="619">
        <v>19129</v>
      </c>
      <c r="AF45" s="615">
        <f>19129/17294</f>
        <v>1.10610616398751</v>
      </c>
    </row>
    <row r="46" spans="1:42">
      <c r="A46" s="619" t="s">
        <v>764</v>
      </c>
      <c r="B46" s="619">
        <v>17286</v>
      </c>
      <c r="C46" s="619">
        <f>(B46/$B$45)*100</f>
        <v>90.36541376966909</v>
      </c>
      <c r="D46" s="619" t="s">
        <v>767</v>
      </c>
      <c r="E46" s="615">
        <v>1736</v>
      </c>
    </row>
    <row r="47" spans="1:42">
      <c r="A47" s="619" t="s">
        <v>765</v>
      </c>
      <c r="B47" s="619">
        <v>1736</v>
      </c>
      <c r="C47" s="619">
        <f>(B47/$B$45)*100</f>
        <v>9.0752260965026927</v>
      </c>
      <c r="D47" s="619" t="s">
        <v>768</v>
      </c>
      <c r="E47" s="615">
        <v>1369</v>
      </c>
      <c r="F47" s="617">
        <f>(E47/$B$45)*100</f>
        <v>7.1566731141199229</v>
      </c>
    </row>
    <row r="48" spans="1:42">
      <c r="A48" s="619" t="s">
        <v>766</v>
      </c>
      <c r="B48" s="619">
        <v>107</v>
      </c>
      <c r="C48" s="619">
        <f>(B48/$B$45)*100</f>
        <v>0.55936013382821892</v>
      </c>
      <c r="D48" s="619" t="s">
        <v>769</v>
      </c>
      <c r="E48" s="615">
        <v>207</v>
      </c>
      <c r="F48" s="617">
        <f>(E48/$B$45)*100</f>
        <v>1.0821266140415076</v>
      </c>
    </row>
    <row r="49" spans="4:6">
      <c r="D49" s="619" t="s">
        <v>770</v>
      </c>
      <c r="E49" s="615">
        <v>134</v>
      </c>
      <c r="F49" s="617">
        <f>(E49/$B$45)*100</f>
        <v>0.70050708348580681</v>
      </c>
    </row>
    <row r="50" spans="4:6">
      <c r="D50" s="619" t="s">
        <v>771</v>
      </c>
      <c r="E50" s="615">
        <v>26</v>
      </c>
      <c r="F50" s="617">
        <f>(E50/$B$45)*100</f>
        <v>0.13591928485545507</v>
      </c>
    </row>
  </sheetData>
  <sheetProtection selectLockedCells="1"/>
  <mergeCells count="67">
    <mergeCell ref="A3:G3"/>
    <mergeCell ref="W7:Z7"/>
    <mergeCell ref="AK3:AP3"/>
    <mergeCell ref="AD3:AJ3"/>
    <mergeCell ref="W3:AC3"/>
    <mergeCell ref="O3:V3"/>
    <mergeCell ref="H3:N3"/>
    <mergeCell ref="AL7:AL10"/>
    <mergeCell ref="AI7:AI10"/>
    <mergeCell ref="AH6:AJ6"/>
    <mergeCell ref="AK6:AO6"/>
    <mergeCell ref="A4:E4"/>
    <mergeCell ref="P6:V6"/>
    <mergeCell ref="A6:A10"/>
    <mergeCell ref="E6:E10"/>
    <mergeCell ref="AG7:AG10"/>
    <mergeCell ref="C8:C10"/>
    <mergeCell ref="D8:D10"/>
    <mergeCell ref="B6:D7"/>
    <mergeCell ref="N6:N10"/>
    <mergeCell ref="AC6:AC10"/>
    <mergeCell ref="O6:O10"/>
    <mergeCell ref="Q8:Q10"/>
    <mergeCell ref="F6:G6"/>
    <mergeCell ref="W6:AB6"/>
    <mergeCell ref="T8:T10"/>
    <mergeCell ref="B8:B10"/>
    <mergeCell ref="H8:J8"/>
    <mergeCell ref="W8:W10"/>
    <mergeCell ref="L9:L10"/>
    <mergeCell ref="H6:M6"/>
    <mergeCell ref="H7:M7"/>
    <mergeCell ref="AH4:AN4"/>
    <mergeCell ref="AF8:AF10"/>
    <mergeCell ref="AE8:AE10"/>
    <mergeCell ref="Z8:Z10"/>
    <mergeCell ref="AB8:AB10"/>
    <mergeCell ref="P7:Q7"/>
    <mergeCell ref="R7:V7"/>
    <mergeCell ref="AA7:AB7"/>
    <mergeCell ref="AE7:AF7"/>
    <mergeCell ref="F41:J41"/>
    <mergeCell ref="T41:W41"/>
    <mergeCell ref="F7:F10"/>
    <mergeCell ref="H9:H10"/>
    <mergeCell ref="I9:I10"/>
    <mergeCell ref="J9:J10"/>
    <mergeCell ref="S8:S10"/>
    <mergeCell ref="M9:M10"/>
    <mergeCell ref="P9:P10"/>
    <mergeCell ref="K8:M8"/>
    <mergeCell ref="G7:G10"/>
    <mergeCell ref="R8:R10"/>
    <mergeCell ref="AP6:AP10"/>
    <mergeCell ref="AM7:AM10"/>
    <mergeCell ref="AK7:AK10"/>
    <mergeCell ref="Y8:Y10"/>
    <mergeCell ref="U8:U10"/>
    <mergeCell ref="V8:V10"/>
    <mergeCell ref="AJ7:AJ10"/>
    <mergeCell ref="AD6:AD10"/>
    <mergeCell ref="AO9:AO10"/>
    <mergeCell ref="AN7:AO8"/>
    <mergeCell ref="AA8:AA10"/>
    <mergeCell ref="AH7:AH10"/>
    <mergeCell ref="X8:X10"/>
    <mergeCell ref="AE6:AG6"/>
  </mergeCells>
  <phoneticPr fontId="5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7" max="42" man="1"/>
    <brk id="14" max="42" man="1"/>
    <brk id="22" max="42" man="1"/>
    <brk id="29" max="42" man="1"/>
    <brk id="36" max="42" man="1"/>
  </col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view="pageBreakPreview" zoomScaleNormal="100" zoomScaleSheetLayoutView="100" workbookViewId="0">
      <selection activeCell="P7" sqref="P7:P9"/>
    </sheetView>
  </sheetViews>
  <sheetFormatPr defaultRowHeight="14.25"/>
  <cols>
    <col min="1" max="1" width="7" style="71" customWidth="1"/>
    <col min="2" max="2" width="9.375" style="71" customWidth="1"/>
    <col min="3" max="3" width="7.375" style="71" customWidth="1"/>
    <col min="4" max="4" width="7.75" style="71" customWidth="1"/>
    <col min="5" max="5" width="7.5" style="71" customWidth="1"/>
    <col min="6" max="6" width="7.625" style="71" customWidth="1"/>
    <col min="7" max="7" width="8.5" style="71" customWidth="1"/>
    <col min="8" max="8" width="8.25" style="71" customWidth="1"/>
    <col min="9" max="9" width="9.125" style="71" customWidth="1"/>
    <col min="10" max="10" width="9.875" style="71" customWidth="1"/>
    <col min="11" max="12" width="8.25" style="71" customWidth="1"/>
    <col min="13" max="13" width="8.625" style="71" customWidth="1"/>
    <col min="14" max="14" width="8.25" style="71" customWidth="1"/>
    <col min="15" max="15" width="7.625" style="71" customWidth="1"/>
    <col min="16" max="16" width="8.125" style="71" customWidth="1"/>
    <col min="17" max="17" width="8.375" style="71" customWidth="1"/>
    <col min="18" max="19" width="8.625" style="71" customWidth="1"/>
    <col min="20" max="20" width="7.25" style="71" customWidth="1"/>
    <col min="21" max="16384" width="9" style="71"/>
  </cols>
  <sheetData>
    <row r="1" spans="1:30" s="59" customFormat="1" ht="14.1" customHeight="1">
      <c r="A1" s="22" t="s">
        <v>604</v>
      </c>
      <c r="B1" s="58"/>
      <c r="C1" s="58"/>
      <c r="D1" s="58"/>
      <c r="E1" s="58"/>
      <c r="F1" s="58"/>
      <c r="G1" s="58"/>
      <c r="J1" s="52"/>
      <c r="T1" s="11" t="s">
        <v>605</v>
      </c>
    </row>
    <row r="2" spans="1:30" s="59" customFormat="1" ht="14.1" customHeight="1">
      <c r="A2" s="22"/>
      <c r="B2" s="58"/>
      <c r="C2" s="58"/>
      <c r="D2" s="58"/>
      <c r="E2" s="58"/>
      <c r="F2" s="58"/>
      <c r="G2" s="58"/>
      <c r="J2" s="52"/>
      <c r="T2" s="11"/>
    </row>
    <row r="3" spans="1:30" s="60" customFormat="1" ht="20.100000000000001" customHeight="1">
      <c r="A3" s="1215" t="s">
        <v>403</v>
      </c>
      <c r="B3" s="1215"/>
      <c r="C3" s="1215"/>
      <c r="D3" s="1215"/>
      <c r="E3" s="1215"/>
      <c r="F3" s="1215"/>
      <c r="G3" s="1215"/>
      <c r="H3" s="1215"/>
      <c r="I3" s="1215"/>
      <c r="J3" s="1215"/>
      <c r="K3" s="1245" t="s">
        <v>404</v>
      </c>
      <c r="L3" s="1245"/>
      <c r="M3" s="1245"/>
      <c r="N3" s="1245"/>
      <c r="O3" s="1245"/>
      <c r="P3" s="1245"/>
      <c r="Q3" s="1245"/>
      <c r="R3" s="1245"/>
      <c r="S3" s="1245"/>
      <c r="T3" s="1245"/>
    </row>
    <row r="4" spans="1:30" s="61" customFormat="1" ht="24" customHeight="1">
      <c r="K4" s="1251"/>
      <c r="L4" s="1251"/>
      <c r="M4" s="1251"/>
      <c r="N4" s="1251"/>
      <c r="O4" s="1251"/>
      <c r="P4" s="1251"/>
      <c r="Q4" s="1251"/>
      <c r="R4" s="1251"/>
      <c r="S4" s="1251"/>
    </row>
    <row r="5" spans="1:30" s="62" customFormat="1" ht="18" customHeight="1" thickBot="1">
      <c r="A5" s="62" t="s">
        <v>207</v>
      </c>
      <c r="T5" s="63" t="s">
        <v>208</v>
      </c>
    </row>
    <row r="6" spans="1:30" s="64" customFormat="1" ht="33.75" customHeight="1">
      <c r="A6" s="1216" t="s">
        <v>209</v>
      </c>
      <c r="B6" s="1219" t="s">
        <v>210</v>
      </c>
      <c r="C6" s="1222" t="s">
        <v>553</v>
      </c>
      <c r="D6" s="1223"/>
      <c r="E6" s="1223"/>
      <c r="F6" s="1224"/>
      <c r="G6" s="1222" t="s">
        <v>554</v>
      </c>
      <c r="H6" s="1225"/>
      <c r="I6" s="1225"/>
      <c r="J6" s="1225"/>
      <c r="K6" s="1223" t="s">
        <v>555</v>
      </c>
      <c r="L6" s="1223"/>
      <c r="M6" s="1223"/>
      <c r="N6" s="1248" t="s">
        <v>556</v>
      </c>
      <c r="O6" s="1252" t="s">
        <v>843</v>
      </c>
      <c r="P6" s="1222" t="s">
        <v>557</v>
      </c>
      <c r="Q6" s="1223"/>
      <c r="R6" s="1223"/>
      <c r="S6" s="1253"/>
      <c r="T6" s="1240" t="s">
        <v>558</v>
      </c>
      <c r="AB6" s="320"/>
      <c r="AC6" s="320"/>
      <c r="AD6" s="320"/>
    </row>
    <row r="7" spans="1:30" s="64" customFormat="1" ht="15.2" customHeight="1">
      <c r="A7" s="1217"/>
      <c r="B7" s="1220"/>
      <c r="C7" s="1229"/>
      <c r="D7" s="1231" t="s">
        <v>559</v>
      </c>
      <c r="E7" s="1231" t="s">
        <v>560</v>
      </c>
      <c r="F7" s="1231" t="s">
        <v>561</v>
      </c>
      <c r="G7" s="1229"/>
      <c r="H7" s="1231" t="s">
        <v>211</v>
      </c>
      <c r="I7" s="1231" t="s">
        <v>212</v>
      </c>
      <c r="J7" s="1226" t="s">
        <v>213</v>
      </c>
      <c r="K7" s="1246"/>
      <c r="L7" s="1231" t="s">
        <v>214</v>
      </c>
      <c r="M7" s="1231" t="s">
        <v>215</v>
      </c>
      <c r="N7" s="1249"/>
      <c r="O7" s="1229"/>
      <c r="P7" s="1229"/>
      <c r="Q7" s="1231" t="s">
        <v>216</v>
      </c>
      <c r="R7" s="1232" t="s">
        <v>217</v>
      </c>
      <c r="S7" s="1254" t="s">
        <v>218</v>
      </c>
      <c r="T7" s="1241"/>
    </row>
    <row r="8" spans="1:30" s="64" customFormat="1" ht="15.2" customHeight="1">
      <c r="A8" s="1217"/>
      <c r="B8" s="1220"/>
      <c r="C8" s="1229"/>
      <c r="D8" s="1229"/>
      <c r="E8" s="1229"/>
      <c r="F8" s="1229"/>
      <c r="G8" s="1229"/>
      <c r="H8" s="1229"/>
      <c r="I8" s="1229"/>
      <c r="J8" s="1227"/>
      <c r="K8" s="1246"/>
      <c r="L8" s="1229"/>
      <c r="M8" s="1229"/>
      <c r="N8" s="1249"/>
      <c r="O8" s="1229"/>
      <c r="P8" s="1229"/>
      <c r="Q8" s="1229"/>
      <c r="R8" s="1246"/>
      <c r="S8" s="1255"/>
      <c r="T8" s="1241"/>
    </row>
    <row r="9" spans="1:30" s="64" customFormat="1" ht="14.25" customHeight="1">
      <c r="A9" s="1218"/>
      <c r="B9" s="1221"/>
      <c r="C9" s="1230"/>
      <c r="D9" s="1230"/>
      <c r="E9" s="1230"/>
      <c r="F9" s="1230"/>
      <c r="G9" s="1230"/>
      <c r="H9" s="1230"/>
      <c r="I9" s="1230"/>
      <c r="J9" s="1228"/>
      <c r="K9" s="1247"/>
      <c r="L9" s="1230"/>
      <c r="M9" s="1230"/>
      <c r="N9" s="1250"/>
      <c r="O9" s="1230"/>
      <c r="P9" s="1230"/>
      <c r="Q9" s="1230"/>
      <c r="R9" s="1247"/>
      <c r="S9" s="1256"/>
      <c r="T9" s="1242"/>
    </row>
    <row r="10" spans="1:30" s="67" customFormat="1" ht="38.450000000000003" customHeight="1">
      <c r="A10" s="65" t="s">
        <v>8</v>
      </c>
      <c r="B10" s="822">
        <v>211.30590000000001</v>
      </c>
      <c r="C10" s="822">
        <v>1.8723000000000001</v>
      </c>
      <c r="D10" s="822">
        <v>1.5246999999999999</v>
      </c>
      <c r="E10" s="815">
        <v>0</v>
      </c>
      <c r="F10" s="822">
        <v>0.34760000000000002</v>
      </c>
      <c r="G10" s="822">
        <v>9.6504999999999992</v>
      </c>
      <c r="H10" s="822">
        <v>0.40389999999999998</v>
      </c>
      <c r="I10" s="822">
        <v>7.7191999999999998</v>
      </c>
      <c r="J10" s="822">
        <v>1.5274000000000001</v>
      </c>
      <c r="K10" s="815">
        <v>14.162099999999999</v>
      </c>
      <c r="L10" s="815">
        <v>13.177099999999999</v>
      </c>
      <c r="M10" s="815">
        <v>0.98499999999999999</v>
      </c>
      <c r="N10" s="815">
        <v>1.1364000000000001</v>
      </c>
      <c r="O10" s="815">
        <v>0</v>
      </c>
      <c r="P10" s="815">
        <v>14.470800000000001</v>
      </c>
      <c r="Q10" s="815">
        <v>8.5724999999999998</v>
      </c>
      <c r="R10" s="815">
        <v>5.8963000000000001</v>
      </c>
      <c r="S10" s="816">
        <v>2E-3</v>
      </c>
      <c r="T10" s="66" t="s">
        <v>8</v>
      </c>
    </row>
    <row r="11" spans="1:30" s="67" customFormat="1" ht="38.450000000000003" customHeight="1">
      <c r="A11" s="65" t="s">
        <v>9</v>
      </c>
      <c r="B11" s="822">
        <v>200.8083</v>
      </c>
      <c r="C11" s="822">
        <v>4.6410999999999998</v>
      </c>
      <c r="D11" s="822">
        <v>4.0313999999999997</v>
      </c>
      <c r="E11" s="815">
        <v>0</v>
      </c>
      <c r="F11" s="822">
        <v>0.60970000000000002</v>
      </c>
      <c r="G11" s="822">
        <v>19.581800000000001</v>
      </c>
      <c r="H11" s="822">
        <v>0.41110000000000002</v>
      </c>
      <c r="I11" s="822">
        <v>17.646899999999999</v>
      </c>
      <c r="J11" s="822">
        <v>1.5238</v>
      </c>
      <c r="K11" s="815">
        <v>14.2369</v>
      </c>
      <c r="L11" s="815">
        <v>13.2514</v>
      </c>
      <c r="M11" s="815">
        <v>0.98550000000000004</v>
      </c>
      <c r="N11" s="815">
        <v>1.1369</v>
      </c>
      <c r="O11" s="815">
        <v>0</v>
      </c>
      <c r="P11" s="815">
        <v>14.988100000000001</v>
      </c>
      <c r="Q11" s="815">
        <v>9.0897000000000006</v>
      </c>
      <c r="R11" s="815">
        <v>5.8963999999999999</v>
      </c>
      <c r="S11" s="816">
        <v>2E-3</v>
      </c>
      <c r="T11" s="66" t="s">
        <v>9</v>
      </c>
    </row>
    <row r="12" spans="1:30" s="67" customFormat="1" ht="38.450000000000003" customHeight="1">
      <c r="A12" s="65" t="s">
        <v>322</v>
      </c>
      <c r="B12" s="822">
        <v>197.41388899999998</v>
      </c>
      <c r="C12" s="822">
        <v>3.1385499999999995</v>
      </c>
      <c r="D12" s="822">
        <v>2.5288999999999997</v>
      </c>
      <c r="E12" s="815">
        <v>0</v>
      </c>
      <c r="F12" s="822">
        <v>0.60965000000000003</v>
      </c>
      <c r="G12" s="822">
        <v>19.581774999999997</v>
      </c>
      <c r="H12" s="822">
        <v>0.41108899999999998</v>
      </c>
      <c r="I12" s="822">
        <v>17.388569999999998</v>
      </c>
      <c r="J12" s="822">
        <v>1.7821159999999998</v>
      </c>
      <c r="K12" s="815">
        <v>14.200465999999999</v>
      </c>
      <c r="L12" s="815">
        <v>13.214950999999999</v>
      </c>
      <c r="M12" s="815">
        <v>0.98551499999999992</v>
      </c>
      <c r="N12" s="815">
        <v>1.13686</v>
      </c>
      <c r="O12" s="815">
        <v>0</v>
      </c>
      <c r="P12" s="815">
        <v>16.999525999999999</v>
      </c>
      <c r="Q12" s="815">
        <v>11.101125999999999</v>
      </c>
      <c r="R12" s="815">
        <v>5.8963799999999997</v>
      </c>
      <c r="S12" s="816">
        <v>2.0200000000000001E-3</v>
      </c>
      <c r="T12" s="66" t="s">
        <v>322</v>
      </c>
    </row>
    <row r="13" spans="1:30" s="67" customFormat="1" ht="38.450000000000003" customHeight="1">
      <c r="A13" s="65" t="s">
        <v>623</v>
      </c>
      <c r="B13" s="822">
        <v>204.262068</v>
      </c>
      <c r="C13" s="822">
        <v>4.6058500000000002</v>
      </c>
      <c r="D13" s="822">
        <v>3.9962</v>
      </c>
      <c r="E13" s="815">
        <v>0</v>
      </c>
      <c r="F13" s="822">
        <v>0.60965000000000003</v>
      </c>
      <c r="G13" s="822">
        <v>19.596594999999997</v>
      </c>
      <c r="H13" s="822">
        <v>0.41108899999999998</v>
      </c>
      <c r="I13" s="822">
        <v>17.388569999999998</v>
      </c>
      <c r="J13" s="822">
        <v>1.7969359999999999</v>
      </c>
      <c r="K13" s="815">
        <v>14.277757999999999</v>
      </c>
      <c r="L13" s="815">
        <v>13.295990999999999</v>
      </c>
      <c r="M13" s="815">
        <v>0.98176699999999995</v>
      </c>
      <c r="N13" s="815">
        <v>1.13686</v>
      </c>
      <c r="O13" s="815">
        <v>0</v>
      </c>
      <c r="P13" s="815">
        <v>16.958416</v>
      </c>
      <c r="Q13" s="815">
        <v>11.101125999999999</v>
      </c>
      <c r="R13" s="815">
        <v>5.85527</v>
      </c>
      <c r="S13" s="816">
        <v>2.0200000000000001E-3</v>
      </c>
      <c r="T13" s="66" t="s">
        <v>623</v>
      </c>
    </row>
    <row r="14" spans="1:30" s="67" customFormat="1" ht="38.450000000000003" customHeight="1" thickBot="1">
      <c r="A14" s="68" t="s">
        <v>802</v>
      </c>
      <c r="B14" s="823">
        <v>208.70141599999997</v>
      </c>
      <c r="C14" s="823">
        <v>4.6058500000000002</v>
      </c>
      <c r="D14" s="824">
        <v>3.9962</v>
      </c>
      <c r="E14" s="818">
        <v>0</v>
      </c>
      <c r="F14" s="822">
        <v>0.60965000000000003</v>
      </c>
      <c r="G14" s="823">
        <f>SUM(H14:J14)</f>
        <v>19.598994999999995</v>
      </c>
      <c r="H14" s="818">
        <v>0.413489</v>
      </c>
      <c r="I14" s="818">
        <v>17.388569999999998</v>
      </c>
      <c r="J14" s="818">
        <v>1.7969359999999999</v>
      </c>
      <c r="K14" s="817">
        <f>SUM(L14:M14)</f>
        <v>14.277757999999999</v>
      </c>
      <c r="L14" s="818">
        <v>13.295990999999999</v>
      </c>
      <c r="M14" s="818">
        <v>0.98176699999999995</v>
      </c>
      <c r="N14" s="818">
        <v>1.13686</v>
      </c>
      <c r="O14" s="818">
        <v>0</v>
      </c>
      <c r="P14" s="819">
        <f>SUM(Q14:S14)</f>
        <v>20.392754</v>
      </c>
      <c r="Q14" s="820">
        <v>14.535463999999999</v>
      </c>
      <c r="R14" s="820">
        <v>5.85527</v>
      </c>
      <c r="S14" s="821">
        <v>2.0200000000000001E-3</v>
      </c>
      <c r="T14" s="69" t="s">
        <v>802</v>
      </c>
    </row>
    <row r="15" spans="1:30" s="64" customFormat="1" ht="27.4" customHeight="1" thickBot="1">
      <c r="A15" s="1237"/>
      <c r="B15" s="1238"/>
      <c r="C15" s="1238"/>
      <c r="D15" s="1238"/>
      <c r="E15" s="1238"/>
      <c r="F15" s="1238"/>
      <c r="G15" s="1238"/>
      <c r="H15" s="1238"/>
      <c r="I15" s="1238"/>
      <c r="J15" s="1238"/>
      <c r="K15" s="1237"/>
      <c r="L15" s="1239"/>
      <c r="M15" s="1239"/>
      <c r="N15" s="1239"/>
      <c r="O15" s="1239"/>
      <c r="P15" s="1239"/>
      <c r="Q15" s="1239"/>
      <c r="R15" s="1239"/>
      <c r="S15" s="1239"/>
      <c r="T15" s="1239"/>
    </row>
    <row r="16" spans="1:30" s="64" customFormat="1" ht="33.75" customHeight="1">
      <c r="A16" s="1216" t="s">
        <v>209</v>
      </c>
      <c r="B16" s="1244" t="s">
        <v>694</v>
      </c>
      <c r="C16" s="1223"/>
      <c r="D16" s="1223"/>
      <c r="E16" s="1223"/>
      <c r="F16" s="1243"/>
      <c r="G16" s="1222" t="s">
        <v>695</v>
      </c>
      <c r="H16" s="1223"/>
      <c r="I16" s="1243"/>
      <c r="J16" s="1222" t="s">
        <v>696</v>
      </c>
      <c r="K16" s="1225" t="s">
        <v>219</v>
      </c>
      <c r="L16" s="1225"/>
      <c r="M16" s="1225"/>
      <c r="N16" s="1225"/>
      <c r="O16" s="1224"/>
      <c r="P16" s="1222" t="s">
        <v>697</v>
      </c>
      <c r="Q16" s="1223"/>
      <c r="R16" s="1222" t="s">
        <v>842</v>
      </c>
      <c r="S16" s="1253"/>
      <c r="T16" s="1240" t="s">
        <v>698</v>
      </c>
    </row>
    <row r="17" spans="1:27" s="64" customFormat="1" ht="15.2" customHeight="1">
      <c r="A17" s="1217"/>
      <c r="B17" s="304"/>
      <c r="C17" s="1231" t="s">
        <v>220</v>
      </c>
      <c r="D17" s="1231" t="s">
        <v>221</v>
      </c>
      <c r="E17" s="1231" t="s">
        <v>222</v>
      </c>
      <c r="F17" s="1231" t="s">
        <v>223</v>
      </c>
      <c r="G17" s="304"/>
      <c r="H17" s="1231" t="s">
        <v>224</v>
      </c>
      <c r="I17" s="1231" t="s">
        <v>225</v>
      </c>
      <c r="J17" s="1227"/>
      <c r="K17" s="1232" t="s">
        <v>699</v>
      </c>
      <c r="L17" s="1231" t="s">
        <v>799</v>
      </c>
      <c r="M17" s="1231" t="s">
        <v>700</v>
      </c>
      <c r="N17" s="1231" t="s">
        <v>701</v>
      </c>
      <c r="O17" s="1231" t="s">
        <v>800</v>
      </c>
      <c r="P17" s="1227"/>
      <c r="Q17" s="1235"/>
      <c r="R17" s="1227"/>
      <c r="S17" s="1259"/>
      <c r="T17" s="1241"/>
    </row>
    <row r="18" spans="1:27" s="64" customFormat="1" ht="15.2" customHeight="1">
      <c r="A18" s="1217"/>
      <c r="B18" s="304"/>
      <c r="C18" s="1229"/>
      <c r="D18" s="1229"/>
      <c r="E18" s="1229"/>
      <c r="F18" s="1229"/>
      <c r="G18" s="304"/>
      <c r="H18" s="1229"/>
      <c r="I18" s="1229"/>
      <c r="J18" s="1227"/>
      <c r="K18" s="1233"/>
      <c r="L18" s="1229"/>
      <c r="M18" s="1229"/>
      <c r="N18" s="1229"/>
      <c r="O18" s="1229"/>
      <c r="P18" s="1227"/>
      <c r="Q18" s="1235"/>
      <c r="R18" s="1227"/>
      <c r="S18" s="1259"/>
      <c r="T18" s="1241"/>
    </row>
    <row r="19" spans="1:27" s="64" customFormat="1" ht="14.25" customHeight="1">
      <c r="A19" s="1218"/>
      <c r="B19" s="305"/>
      <c r="C19" s="1230"/>
      <c r="D19" s="1230"/>
      <c r="E19" s="1230"/>
      <c r="F19" s="1230"/>
      <c r="G19" s="305"/>
      <c r="H19" s="1230"/>
      <c r="I19" s="1230"/>
      <c r="J19" s="1228"/>
      <c r="K19" s="1234"/>
      <c r="L19" s="1230"/>
      <c r="M19" s="1230"/>
      <c r="N19" s="1230"/>
      <c r="O19" s="1230"/>
      <c r="P19" s="1228"/>
      <c r="Q19" s="1236"/>
      <c r="R19" s="1228"/>
      <c r="S19" s="1260"/>
      <c r="T19" s="1242"/>
    </row>
    <row r="20" spans="1:27" s="67" customFormat="1" ht="38.450000000000003" customHeight="1">
      <c r="A20" s="344" t="s">
        <v>8</v>
      </c>
      <c r="B20" s="822">
        <v>1.8752</v>
      </c>
      <c r="C20" s="815">
        <v>0</v>
      </c>
      <c r="D20" s="822">
        <v>0.1774</v>
      </c>
      <c r="E20" s="822">
        <v>1.6978</v>
      </c>
      <c r="F20" s="822">
        <v>0</v>
      </c>
      <c r="G20" s="822">
        <v>52.363699999999994</v>
      </c>
      <c r="H20" s="822">
        <v>50.066699999999997</v>
      </c>
      <c r="I20" s="815">
        <v>2.2970000000000002</v>
      </c>
      <c r="J20" s="815">
        <v>115.7749</v>
      </c>
      <c r="K20" s="815">
        <v>76.149600000000007</v>
      </c>
      <c r="L20" s="815">
        <v>11.682399999999999</v>
      </c>
      <c r="M20" s="815">
        <v>27.1891</v>
      </c>
      <c r="N20" s="815">
        <v>0.75380000000000003</v>
      </c>
      <c r="O20" s="815" t="s">
        <v>794</v>
      </c>
      <c r="P20" s="838"/>
      <c r="Q20" s="826">
        <v>0</v>
      </c>
      <c r="R20" s="1261">
        <v>0</v>
      </c>
      <c r="S20" s="1262"/>
      <c r="T20" s="66" t="s">
        <v>702</v>
      </c>
      <c r="X20" s="357"/>
      <c r="Z20" s="367"/>
      <c r="AA20" s="367"/>
    </row>
    <row r="21" spans="1:27" s="67" customFormat="1" ht="38.450000000000003" customHeight="1">
      <c r="A21" s="344" t="s">
        <v>9</v>
      </c>
      <c r="B21" s="822">
        <v>1.8916999999999999</v>
      </c>
      <c r="C21" s="815">
        <v>0</v>
      </c>
      <c r="D21" s="822">
        <v>0.1774</v>
      </c>
      <c r="E21" s="822">
        <v>1.7142999999999999</v>
      </c>
      <c r="F21" s="822">
        <v>0</v>
      </c>
      <c r="G21" s="822">
        <v>63.301099999999998</v>
      </c>
      <c r="H21" s="822">
        <v>63.301099999999998</v>
      </c>
      <c r="I21" s="815">
        <v>0</v>
      </c>
      <c r="J21" s="815">
        <v>81.030699999999996</v>
      </c>
      <c r="K21" s="815">
        <v>42.432499999999997</v>
      </c>
      <c r="L21" s="815">
        <v>13.257200000000001</v>
      </c>
      <c r="M21" s="815">
        <v>25.341000000000001</v>
      </c>
      <c r="N21" s="815">
        <v>0</v>
      </c>
      <c r="O21" s="815" t="s">
        <v>794</v>
      </c>
      <c r="P21" s="838"/>
      <c r="Q21" s="826">
        <v>0</v>
      </c>
      <c r="R21" s="1263">
        <v>0</v>
      </c>
      <c r="S21" s="1264"/>
      <c r="T21" s="66" t="s">
        <v>703</v>
      </c>
      <c r="X21" s="357"/>
      <c r="Z21" s="367"/>
      <c r="AA21" s="367"/>
    </row>
    <row r="22" spans="1:27" s="67" customFormat="1" ht="38.450000000000003" customHeight="1">
      <c r="A22" s="344" t="s">
        <v>322</v>
      </c>
      <c r="B22" s="822">
        <v>1.8208979999999999</v>
      </c>
      <c r="C22" s="815">
        <v>0</v>
      </c>
      <c r="D22" s="822">
        <v>0.17744299999999999</v>
      </c>
      <c r="E22" s="822">
        <v>1.6434549999999999</v>
      </c>
      <c r="F22" s="822">
        <v>0</v>
      </c>
      <c r="G22" s="822">
        <v>66.60381799999999</v>
      </c>
      <c r="H22" s="822">
        <v>66.483290999999994</v>
      </c>
      <c r="I22" s="815">
        <v>0.120527</v>
      </c>
      <c r="J22" s="815">
        <v>70.931995999999998</v>
      </c>
      <c r="K22" s="815">
        <v>34.989882999999999</v>
      </c>
      <c r="L22" s="815">
        <v>12.0527</v>
      </c>
      <c r="M22" s="815">
        <v>23.345592999999997</v>
      </c>
      <c r="N22" s="815">
        <v>0.54381999999999997</v>
      </c>
      <c r="O22" s="815" t="s">
        <v>794</v>
      </c>
      <c r="P22" s="838"/>
      <c r="Q22" s="826">
        <v>0</v>
      </c>
      <c r="R22" s="1263">
        <v>3</v>
      </c>
      <c r="S22" s="1264"/>
      <c r="T22" s="66" t="s">
        <v>322</v>
      </c>
      <c r="X22" s="357"/>
      <c r="Z22" s="367"/>
      <c r="AA22" s="367"/>
    </row>
    <row r="23" spans="1:27" s="67" customFormat="1" ht="38.450000000000003" customHeight="1">
      <c r="A23" s="344" t="s">
        <v>623</v>
      </c>
      <c r="B23" s="822">
        <v>1.8208979999999999</v>
      </c>
      <c r="C23" s="815">
        <v>0</v>
      </c>
      <c r="D23" s="822">
        <v>0.17744299999999999</v>
      </c>
      <c r="E23" s="822">
        <v>1.6434549999999999</v>
      </c>
      <c r="F23" s="822">
        <v>0</v>
      </c>
      <c r="G23" s="822">
        <v>68.18894499999999</v>
      </c>
      <c r="H23" s="822">
        <v>68.068417999999994</v>
      </c>
      <c r="I23" s="815">
        <v>0.120527</v>
      </c>
      <c r="J23" s="815">
        <v>74.968691000000007</v>
      </c>
      <c r="K23" s="815">
        <v>35.916482999999999</v>
      </c>
      <c r="L23" s="815">
        <v>12.454485999999999</v>
      </c>
      <c r="M23" s="815">
        <v>25.940131999999998</v>
      </c>
      <c r="N23" s="815">
        <v>0.65759000000000001</v>
      </c>
      <c r="O23" s="815" t="s">
        <v>118</v>
      </c>
      <c r="P23" s="838"/>
      <c r="Q23" s="826">
        <v>0</v>
      </c>
      <c r="R23" s="1263">
        <v>2.7080549999999999</v>
      </c>
      <c r="S23" s="1264"/>
      <c r="T23" s="66" t="s">
        <v>623</v>
      </c>
      <c r="X23" s="357"/>
      <c r="Z23" s="367"/>
      <c r="AA23" s="367"/>
    </row>
    <row r="24" spans="1:27" s="67" customFormat="1" ht="38.450000000000003" customHeight="1" thickBot="1">
      <c r="A24" s="345" t="s">
        <v>802</v>
      </c>
      <c r="B24" s="819">
        <f>SUM(C24:F24)</f>
        <v>1.8208979999999999</v>
      </c>
      <c r="C24" s="820">
        <v>0</v>
      </c>
      <c r="D24" s="820">
        <v>0.17744299999999999</v>
      </c>
      <c r="E24" s="820">
        <v>1.6434549999999999</v>
      </c>
      <c r="F24" s="820">
        <v>0</v>
      </c>
      <c r="G24" s="819">
        <f>SUM(H24:I24)</f>
        <v>68.201119999999989</v>
      </c>
      <c r="H24" s="820">
        <v>68.080592999999993</v>
      </c>
      <c r="I24" s="820">
        <v>0.120527</v>
      </c>
      <c r="J24" s="819">
        <f>SUM(K24:O24)</f>
        <v>78.667180999999999</v>
      </c>
      <c r="K24" s="820">
        <v>37.258679999999998</v>
      </c>
      <c r="L24" s="820">
        <v>12.385292</v>
      </c>
      <c r="M24" s="820">
        <v>25.702074</v>
      </c>
      <c r="N24" s="820">
        <v>0.54381999999999997</v>
      </c>
      <c r="O24" s="820">
        <v>2.7773149999999998</v>
      </c>
      <c r="P24" s="839"/>
      <c r="Q24" s="840">
        <v>0</v>
      </c>
      <c r="R24" s="1257">
        <v>0</v>
      </c>
      <c r="S24" s="1258"/>
      <c r="T24" s="69" t="s">
        <v>802</v>
      </c>
      <c r="X24" s="357"/>
      <c r="Z24" s="367"/>
      <c r="AA24" s="367"/>
    </row>
    <row r="25" spans="1:27" s="70" customFormat="1" ht="12.95" customHeight="1">
      <c r="A25" s="543" t="s">
        <v>798</v>
      </c>
      <c r="B25" s="544"/>
      <c r="C25" s="544"/>
      <c r="D25" s="545"/>
      <c r="E25" s="545"/>
      <c r="F25" s="625"/>
      <c r="G25" s="545"/>
      <c r="H25" s="545"/>
      <c r="I25" s="545"/>
      <c r="J25" s="625"/>
      <c r="K25" s="625"/>
      <c r="L25" s="625"/>
      <c r="M25" s="625"/>
      <c r="N25" s="625"/>
      <c r="O25" s="625"/>
      <c r="P25" s="625"/>
      <c r="Q25" s="625"/>
      <c r="R25" s="625"/>
      <c r="S25" s="625"/>
      <c r="T25" s="546" t="s">
        <v>704</v>
      </c>
      <c r="X25" s="358"/>
    </row>
    <row r="26" spans="1:27" ht="11.25" customHeight="1">
      <c r="A26" s="543" t="s">
        <v>801</v>
      </c>
      <c r="B26" s="547"/>
      <c r="C26" s="548"/>
      <c r="D26" s="548"/>
      <c r="E26" s="548"/>
      <c r="F26" s="548"/>
      <c r="G26" s="548"/>
      <c r="H26" s="548"/>
      <c r="I26" s="548"/>
      <c r="J26" s="548"/>
      <c r="K26" s="548"/>
      <c r="L26" s="548"/>
      <c r="M26" s="548"/>
      <c r="N26" s="548"/>
      <c r="O26" s="548"/>
      <c r="P26" s="548"/>
      <c r="Q26" s="548"/>
      <c r="R26" s="548"/>
      <c r="S26" s="548"/>
      <c r="T26" s="548"/>
      <c r="X26" s="329"/>
      <c r="Z26" s="346"/>
      <c r="AA26" s="346"/>
    </row>
    <row r="27" spans="1:27">
      <c r="A27" s="346"/>
      <c r="B27" s="346"/>
      <c r="X27" s="329"/>
      <c r="Z27" s="346"/>
      <c r="AA27" s="346"/>
    </row>
    <row r="28" spans="1:27">
      <c r="A28" s="346"/>
      <c r="B28" s="346"/>
      <c r="X28" s="329"/>
      <c r="Z28" s="346"/>
      <c r="AA28" s="346"/>
    </row>
    <row r="29" spans="1:27">
      <c r="A29" s="346"/>
      <c r="B29" s="346"/>
      <c r="X29" s="329"/>
      <c r="Z29" s="346"/>
      <c r="AA29" s="346"/>
    </row>
    <row r="30" spans="1:27">
      <c r="A30" s="346"/>
      <c r="B30" s="346"/>
      <c r="X30" s="329"/>
      <c r="Z30" s="346"/>
      <c r="AA30" s="346"/>
    </row>
    <row r="31" spans="1:27">
      <c r="A31" s="346"/>
      <c r="B31" s="346"/>
      <c r="X31" s="329"/>
      <c r="Z31" s="346"/>
      <c r="AA31" s="346"/>
    </row>
    <row r="32" spans="1:27">
      <c r="A32" s="346"/>
      <c r="B32" s="346"/>
      <c r="C32" s="542"/>
      <c r="X32" s="329"/>
      <c r="Z32" s="346"/>
      <c r="AA32" s="346"/>
    </row>
    <row r="33" spans="1:27">
      <c r="A33" s="346"/>
      <c r="B33" s="346"/>
      <c r="X33" s="329"/>
      <c r="Z33" s="346"/>
      <c r="AA33" s="346"/>
    </row>
    <row r="34" spans="1:27">
      <c r="A34" s="346"/>
      <c r="B34" s="346"/>
      <c r="X34" s="329"/>
      <c r="Z34" s="346"/>
      <c r="AA34" s="346"/>
    </row>
  </sheetData>
  <sheetProtection selectLockedCells="1"/>
  <mergeCells count="53">
    <mergeCell ref="R24:S24"/>
    <mergeCell ref="R16:S19"/>
    <mergeCell ref="R20:S20"/>
    <mergeCell ref="R21:S21"/>
    <mergeCell ref="R22:S22"/>
    <mergeCell ref="R23:S23"/>
    <mergeCell ref="N17:N19"/>
    <mergeCell ref="L17:L19"/>
    <mergeCell ref="K3:T3"/>
    <mergeCell ref="R7:R9"/>
    <mergeCell ref="Q7:Q9"/>
    <mergeCell ref="P7:P9"/>
    <mergeCell ref="N6:N9"/>
    <mergeCell ref="K6:M6"/>
    <mergeCell ref="L7:L9"/>
    <mergeCell ref="K4:S4"/>
    <mergeCell ref="O6:O9"/>
    <mergeCell ref="T6:T9"/>
    <mergeCell ref="P6:S6"/>
    <mergeCell ref="K7:K9"/>
    <mergeCell ref="S7:S9"/>
    <mergeCell ref="M7:M9"/>
    <mergeCell ref="H17:H19"/>
    <mergeCell ref="M17:M19"/>
    <mergeCell ref="J16:J19"/>
    <mergeCell ref="B16:F16"/>
    <mergeCell ref="I17:I19"/>
    <mergeCell ref="A16:A19"/>
    <mergeCell ref="O17:O19"/>
    <mergeCell ref="K17:K19"/>
    <mergeCell ref="P16:Q19"/>
    <mergeCell ref="H7:H9"/>
    <mergeCell ref="I7:I9"/>
    <mergeCell ref="G7:G9"/>
    <mergeCell ref="A15:J15"/>
    <mergeCell ref="K15:T15"/>
    <mergeCell ref="K16:O16"/>
    <mergeCell ref="T16:T19"/>
    <mergeCell ref="C17:C19"/>
    <mergeCell ref="G16:I16"/>
    <mergeCell ref="D17:D19"/>
    <mergeCell ref="E17:E19"/>
    <mergeCell ref="F17:F19"/>
    <mergeCell ref="A3:J3"/>
    <mergeCell ref="A6:A9"/>
    <mergeCell ref="B6:B9"/>
    <mergeCell ref="C6:F6"/>
    <mergeCell ref="G6:J6"/>
    <mergeCell ref="J7:J9"/>
    <mergeCell ref="C7:C9"/>
    <mergeCell ref="D7:D9"/>
    <mergeCell ref="E7:E9"/>
    <mergeCell ref="F7:F9"/>
  </mergeCells>
  <phoneticPr fontId="2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2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3"/>
  <sheetViews>
    <sheetView view="pageBreakPreview" zoomScaleNormal="100" zoomScaleSheetLayoutView="100" workbookViewId="0">
      <selection activeCell="G15" sqref="G15"/>
    </sheetView>
  </sheetViews>
  <sheetFormatPr defaultRowHeight="14.25"/>
  <cols>
    <col min="1" max="1" width="7.625" style="74" customWidth="1"/>
    <col min="2" max="2" width="8.125" style="72" customWidth="1"/>
    <col min="3" max="3" width="7.625" style="72" customWidth="1"/>
    <col min="4" max="4" width="6.625" style="73" customWidth="1"/>
    <col min="5" max="6" width="5.625" style="73" customWidth="1"/>
    <col min="7" max="7" width="7.625" style="74" customWidth="1"/>
    <col min="8" max="9" width="6.875" style="74" customWidth="1"/>
    <col min="10" max="12" width="6.625" style="74" customWidth="1"/>
    <col min="13" max="14" width="7.125" style="74" customWidth="1"/>
    <col min="15" max="15" width="7.75" style="74" customWidth="1"/>
    <col min="16" max="18" width="7.125" style="74" customWidth="1"/>
    <col min="19" max="19" width="7.625" style="74" customWidth="1"/>
    <col min="20" max="21" width="7.125" style="74" customWidth="1"/>
    <col min="22" max="22" width="6.75" style="74" customWidth="1"/>
    <col min="23" max="23" width="10.375" style="74" customWidth="1"/>
    <col min="24" max="25" width="9.625" style="74" customWidth="1"/>
    <col min="26" max="16384" width="9" style="74"/>
  </cols>
  <sheetData>
    <row r="1" spans="1:34" ht="14.1" customHeight="1">
      <c r="A1" s="22" t="s">
        <v>664</v>
      </c>
      <c r="L1" s="11"/>
      <c r="Q1" s="11"/>
      <c r="W1" s="11" t="s">
        <v>665</v>
      </c>
    </row>
    <row r="2" spans="1:34" ht="14.1" customHeight="1">
      <c r="A2" s="22"/>
      <c r="L2" s="11"/>
      <c r="Q2" s="11"/>
      <c r="W2" s="11"/>
    </row>
    <row r="3" spans="1:34" s="75" customFormat="1" ht="20.100000000000001" customHeight="1">
      <c r="A3" s="1290" t="s">
        <v>405</v>
      </c>
      <c r="B3" s="1290"/>
      <c r="C3" s="1290"/>
      <c r="D3" s="1290"/>
      <c r="E3" s="1290"/>
      <c r="F3" s="1290"/>
      <c r="G3" s="1290"/>
      <c r="H3" s="1290"/>
      <c r="I3" s="1290"/>
      <c r="J3" s="1290"/>
      <c r="K3" s="1290"/>
      <c r="L3" s="1290"/>
      <c r="M3" s="1289" t="s">
        <v>406</v>
      </c>
      <c r="N3" s="1289"/>
      <c r="O3" s="1289"/>
      <c r="P3" s="1289"/>
      <c r="Q3" s="1289"/>
      <c r="R3" s="1289"/>
      <c r="S3" s="1289"/>
      <c r="T3" s="1289"/>
      <c r="U3" s="1289"/>
      <c r="V3" s="1289"/>
      <c r="W3" s="1289"/>
    </row>
    <row r="4" spans="1:34" s="76" customFormat="1" ht="20.100000000000001" customHeight="1">
      <c r="A4" s="1267"/>
      <c r="B4" s="1267"/>
      <c r="C4" s="1267"/>
      <c r="D4" s="1267"/>
      <c r="E4" s="1267"/>
      <c r="F4" s="1267"/>
      <c r="G4" s="1267"/>
      <c r="H4" s="1267"/>
      <c r="I4" s="1267"/>
      <c r="J4" s="1267"/>
      <c r="K4" s="1267"/>
      <c r="L4" s="1267"/>
      <c r="M4" s="1310"/>
      <c r="N4" s="1310"/>
      <c r="O4" s="1310"/>
      <c r="P4" s="1310"/>
      <c r="Q4" s="1310"/>
      <c r="R4" s="1310"/>
      <c r="S4" s="1310"/>
      <c r="T4" s="1310"/>
      <c r="U4" s="1310"/>
      <c r="V4" s="1310"/>
    </row>
    <row r="5" spans="1:34" s="79" customFormat="1" ht="18" customHeight="1" thickBot="1">
      <c r="A5" s="77"/>
      <c r="B5" s="78"/>
      <c r="C5" s="78"/>
      <c r="D5" s="78"/>
      <c r="E5" s="78"/>
      <c r="F5" s="78"/>
      <c r="I5" s="80"/>
      <c r="V5" s="80"/>
      <c r="W5" s="80"/>
    </row>
    <row r="6" spans="1:34" s="79" customFormat="1" ht="21.2" customHeight="1">
      <c r="A6" s="1282" t="s">
        <v>562</v>
      </c>
      <c r="B6" s="1304" t="s">
        <v>226</v>
      </c>
      <c r="C6" s="1305"/>
      <c r="D6" s="1305"/>
      <c r="E6" s="1305"/>
      <c r="F6" s="1306"/>
      <c r="G6" s="1295" t="s">
        <v>235</v>
      </c>
      <c r="H6" s="1292"/>
      <c r="I6" s="1292"/>
      <c r="J6" s="1292"/>
      <c r="K6" s="1292"/>
      <c r="L6" s="1292"/>
      <c r="M6" s="1291" t="s">
        <v>563</v>
      </c>
      <c r="N6" s="1292"/>
      <c r="O6" s="1292"/>
      <c r="P6" s="1292"/>
      <c r="Q6" s="1292"/>
      <c r="R6" s="1292"/>
      <c r="S6" s="1292"/>
      <c r="T6" s="1292"/>
      <c r="U6" s="1292"/>
      <c r="V6" s="1293"/>
      <c r="W6" s="1307" t="s">
        <v>227</v>
      </c>
      <c r="AF6" s="314"/>
      <c r="AG6" s="314"/>
      <c r="AH6" s="314"/>
    </row>
    <row r="7" spans="1:34" s="79" customFormat="1" ht="12.75" customHeight="1">
      <c r="A7" s="1283"/>
      <c r="B7" s="1277" t="s">
        <v>564</v>
      </c>
      <c r="C7" s="1280" t="s">
        <v>236</v>
      </c>
      <c r="D7" s="1296" t="s">
        <v>805</v>
      </c>
      <c r="E7" s="1297"/>
      <c r="F7" s="1298"/>
      <c r="G7" s="1287"/>
      <c r="H7" s="1274" t="s">
        <v>228</v>
      </c>
      <c r="I7" s="1274" t="s">
        <v>229</v>
      </c>
      <c r="J7" s="1274" t="s">
        <v>230</v>
      </c>
      <c r="K7" s="1274" t="s">
        <v>231</v>
      </c>
      <c r="L7" s="1311" t="s">
        <v>565</v>
      </c>
      <c r="M7" s="1271"/>
      <c r="N7" s="1268" t="s">
        <v>566</v>
      </c>
      <c r="O7" s="1268" t="s">
        <v>571</v>
      </c>
      <c r="P7" s="1285" t="s">
        <v>232</v>
      </c>
      <c r="Q7" s="1268" t="s">
        <v>237</v>
      </c>
      <c r="R7" s="1268" t="s">
        <v>567</v>
      </c>
      <c r="S7" s="1268" t="s">
        <v>568</v>
      </c>
      <c r="T7" s="1268" t="s">
        <v>233</v>
      </c>
      <c r="U7" s="1268" t="s">
        <v>234</v>
      </c>
      <c r="V7" s="1265" t="s">
        <v>238</v>
      </c>
      <c r="W7" s="1308"/>
    </row>
    <row r="8" spans="1:34" s="79" customFormat="1" ht="12.75" customHeight="1">
      <c r="A8" s="1283"/>
      <c r="B8" s="1278"/>
      <c r="C8" s="1280"/>
      <c r="D8" s="1299"/>
      <c r="E8" s="1300"/>
      <c r="F8" s="1301"/>
      <c r="G8" s="1274"/>
      <c r="H8" s="1275"/>
      <c r="I8" s="1275"/>
      <c r="J8" s="1275"/>
      <c r="K8" s="1275"/>
      <c r="L8" s="1311"/>
      <c r="M8" s="1272"/>
      <c r="N8" s="1269"/>
      <c r="O8" s="1269"/>
      <c r="P8" s="1285"/>
      <c r="Q8" s="1269"/>
      <c r="R8" s="1268"/>
      <c r="S8" s="1268"/>
      <c r="T8" s="1268"/>
      <c r="U8" s="1268"/>
      <c r="V8" s="1265"/>
      <c r="W8" s="1308"/>
    </row>
    <row r="9" spans="1:34" s="79" customFormat="1" ht="17.850000000000001" customHeight="1">
      <c r="A9" s="1283"/>
      <c r="B9" s="1278"/>
      <c r="C9" s="1280"/>
      <c r="D9" s="630"/>
      <c r="E9" s="1302" t="s">
        <v>803</v>
      </c>
      <c r="F9" s="1302" t="s">
        <v>804</v>
      </c>
      <c r="G9" s="1274"/>
      <c r="H9" s="1275"/>
      <c r="I9" s="1275"/>
      <c r="J9" s="1275"/>
      <c r="K9" s="1275"/>
      <c r="L9" s="1311"/>
      <c r="M9" s="1272"/>
      <c r="N9" s="1269"/>
      <c r="O9" s="1269"/>
      <c r="P9" s="1285"/>
      <c r="Q9" s="1269"/>
      <c r="R9" s="1268"/>
      <c r="S9" s="1268"/>
      <c r="T9" s="1268"/>
      <c r="U9" s="1268"/>
      <c r="V9" s="1265"/>
      <c r="W9" s="1308"/>
    </row>
    <row r="10" spans="1:34" s="79" customFormat="1" ht="17.850000000000001" customHeight="1">
      <c r="A10" s="1284"/>
      <c r="B10" s="1279"/>
      <c r="C10" s="1281"/>
      <c r="D10" s="631"/>
      <c r="E10" s="1303"/>
      <c r="F10" s="1303"/>
      <c r="G10" s="1288"/>
      <c r="H10" s="1276"/>
      <c r="I10" s="1276"/>
      <c r="J10" s="1276"/>
      <c r="K10" s="1276"/>
      <c r="L10" s="1312"/>
      <c r="M10" s="1273"/>
      <c r="N10" s="1270"/>
      <c r="O10" s="1270"/>
      <c r="P10" s="1286"/>
      <c r="Q10" s="1270"/>
      <c r="R10" s="1294"/>
      <c r="S10" s="1294"/>
      <c r="T10" s="1294"/>
      <c r="U10" s="1294"/>
      <c r="V10" s="1266"/>
      <c r="W10" s="1309"/>
    </row>
    <row r="11" spans="1:34" s="85" customFormat="1" ht="17.100000000000001" customHeight="1">
      <c r="A11" s="86" t="s">
        <v>8</v>
      </c>
      <c r="B11" s="82">
        <v>8</v>
      </c>
      <c r="C11" s="82">
        <v>705</v>
      </c>
      <c r="D11" s="82">
        <v>1663</v>
      </c>
      <c r="E11" s="82" t="s">
        <v>806</v>
      </c>
      <c r="F11" s="82" t="s">
        <v>806</v>
      </c>
      <c r="G11" s="83">
        <v>114.87</v>
      </c>
      <c r="H11" s="83">
        <v>0.37</v>
      </c>
      <c r="I11" s="83">
        <v>80.77</v>
      </c>
      <c r="J11" s="83">
        <v>7.15</v>
      </c>
      <c r="K11" s="83">
        <v>14.96</v>
      </c>
      <c r="L11" s="83">
        <v>11.62</v>
      </c>
      <c r="M11" s="82">
        <v>2654</v>
      </c>
      <c r="N11" s="82">
        <v>12</v>
      </c>
      <c r="O11" s="82">
        <v>824</v>
      </c>
      <c r="P11" s="82">
        <v>1667</v>
      </c>
      <c r="Q11" s="82">
        <v>38</v>
      </c>
      <c r="R11" s="82">
        <v>1</v>
      </c>
      <c r="S11" s="82">
        <v>12</v>
      </c>
      <c r="T11" s="82">
        <v>0</v>
      </c>
      <c r="U11" s="82">
        <v>34</v>
      </c>
      <c r="V11" s="84">
        <v>66</v>
      </c>
      <c r="W11" s="54" t="s">
        <v>8</v>
      </c>
    </row>
    <row r="12" spans="1:34" s="85" customFormat="1" ht="17.100000000000001" customHeight="1">
      <c r="A12" s="86" t="s">
        <v>9</v>
      </c>
      <c r="B12" s="82">
        <v>8</v>
      </c>
      <c r="C12" s="82">
        <v>506</v>
      </c>
      <c r="D12" s="82">
        <v>1207</v>
      </c>
      <c r="E12" s="82" t="s">
        <v>806</v>
      </c>
      <c r="F12" s="82" t="s">
        <v>806</v>
      </c>
      <c r="G12" s="83">
        <v>114.88</v>
      </c>
      <c r="H12" s="83">
        <v>0.37</v>
      </c>
      <c r="I12" s="83">
        <v>80.78</v>
      </c>
      <c r="J12" s="83">
        <v>7.1499999999999995</v>
      </c>
      <c r="K12" s="83">
        <v>14.91</v>
      </c>
      <c r="L12" s="83">
        <v>11.67</v>
      </c>
      <c r="M12" s="82">
        <v>2666</v>
      </c>
      <c r="N12" s="82">
        <v>15</v>
      </c>
      <c r="O12" s="82">
        <v>829</v>
      </c>
      <c r="P12" s="82">
        <v>1653</v>
      </c>
      <c r="Q12" s="82">
        <v>43</v>
      </c>
      <c r="R12" s="82">
        <v>13</v>
      </c>
      <c r="S12" s="82">
        <v>1</v>
      </c>
      <c r="T12" s="82">
        <v>0</v>
      </c>
      <c r="U12" s="82">
        <v>34</v>
      </c>
      <c r="V12" s="84">
        <v>78</v>
      </c>
      <c r="W12" s="54" t="s">
        <v>9</v>
      </c>
    </row>
    <row r="13" spans="1:34" s="85" customFormat="1" ht="17.100000000000001" customHeight="1">
      <c r="A13" s="86" t="s">
        <v>322</v>
      </c>
      <c r="B13" s="82">
        <v>8</v>
      </c>
      <c r="C13" s="82">
        <v>504</v>
      </c>
      <c r="D13" s="82">
        <v>1208</v>
      </c>
      <c r="E13" s="82" t="s">
        <v>806</v>
      </c>
      <c r="F13" s="82" t="s">
        <v>806</v>
      </c>
      <c r="G13" s="83">
        <v>114.87</v>
      </c>
      <c r="H13" s="83">
        <v>0.40900000000000003</v>
      </c>
      <c r="I13" s="83">
        <v>78.465000000000003</v>
      </c>
      <c r="J13" s="83">
        <v>7.0640000000000001</v>
      </c>
      <c r="K13" s="83">
        <v>14.744</v>
      </c>
      <c r="L13" s="83">
        <v>14.193999999999999</v>
      </c>
      <c r="M13" s="82">
        <v>2675</v>
      </c>
      <c r="N13" s="82">
        <v>18</v>
      </c>
      <c r="O13" s="82">
        <v>834</v>
      </c>
      <c r="P13" s="82">
        <v>1654</v>
      </c>
      <c r="Q13" s="82">
        <v>43</v>
      </c>
      <c r="R13" s="82">
        <v>13</v>
      </c>
      <c r="S13" s="82">
        <v>1</v>
      </c>
      <c r="T13" s="82">
        <v>0</v>
      </c>
      <c r="U13" s="82">
        <v>34</v>
      </c>
      <c r="V13" s="82">
        <v>78</v>
      </c>
      <c r="W13" s="549" t="s">
        <v>322</v>
      </c>
    </row>
    <row r="14" spans="1:34" s="85" customFormat="1" ht="17.25" customHeight="1">
      <c r="A14" s="86" t="s">
        <v>623</v>
      </c>
      <c r="B14" s="82">
        <v>8</v>
      </c>
      <c r="C14" s="82">
        <v>504</v>
      </c>
      <c r="D14" s="82">
        <v>1208</v>
      </c>
      <c r="E14" s="82" t="s">
        <v>118</v>
      </c>
      <c r="F14" s="82" t="s">
        <v>118</v>
      </c>
      <c r="G14" s="83">
        <v>114.876</v>
      </c>
      <c r="H14" s="83">
        <v>0.40900000000000003</v>
      </c>
      <c r="I14" s="83">
        <v>78.465000000000003</v>
      </c>
      <c r="J14" s="83">
        <v>7.0640000000000001</v>
      </c>
      <c r="K14" s="83">
        <v>14.744</v>
      </c>
      <c r="L14" s="83">
        <v>14.193999999999999</v>
      </c>
      <c r="M14" s="82">
        <v>2675</v>
      </c>
      <c r="N14" s="82">
        <v>18</v>
      </c>
      <c r="O14" s="82">
        <v>834</v>
      </c>
      <c r="P14" s="82">
        <v>1654</v>
      </c>
      <c r="Q14" s="82">
        <v>43</v>
      </c>
      <c r="R14" s="82">
        <v>13</v>
      </c>
      <c r="S14" s="82">
        <v>1</v>
      </c>
      <c r="T14" s="82">
        <v>0</v>
      </c>
      <c r="U14" s="82">
        <v>34</v>
      </c>
      <c r="V14" s="82">
        <v>78</v>
      </c>
      <c r="W14" s="549" t="s">
        <v>623</v>
      </c>
    </row>
    <row r="15" spans="1:34" s="85" customFormat="1" ht="17.100000000000001" customHeight="1">
      <c r="A15" s="87" t="s">
        <v>777</v>
      </c>
      <c r="B15" s="88">
        <f>SUM(B17:B39)</f>
        <v>8</v>
      </c>
      <c r="C15" s="88">
        <f t="shared" ref="C15:V15" si="0">SUM(C17:C39)</f>
        <v>387</v>
      </c>
      <c r="D15" s="88">
        <f t="shared" si="0"/>
        <v>928</v>
      </c>
      <c r="E15" s="88">
        <f t="shared" si="0"/>
        <v>477</v>
      </c>
      <c r="F15" s="88">
        <f t="shared" si="0"/>
        <v>451</v>
      </c>
      <c r="G15" s="1451">
        <f t="shared" si="0"/>
        <v>114.74</v>
      </c>
      <c r="H15" s="371">
        <f t="shared" si="0"/>
        <v>0.3</v>
      </c>
      <c r="I15" s="371">
        <f t="shared" si="0"/>
        <v>80.819999999999993</v>
      </c>
      <c r="J15" s="371">
        <f t="shared" si="0"/>
        <v>6.5299999999999994</v>
      </c>
      <c r="K15" s="371">
        <f t="shared" si="0"/>
        <v>15.11</v>
      </c>
      <c r="L15" s="371">
        <f t="shared" si="0"/>
        <v>11.98</v>
      </c>
      <c r="M15" s="88">
        <f t="shared" si="0"/>
        <v>3074</v>
      </c>
      <c r="N15" s="88">
        <f t="shared" si="0"/>
        <v>18</v>
      </c>
      <c r="O15" s="88">
        <f t="shared" si="0"/>
        <v>901</v>
      </c>
      <c r="P15" s="88">
        <f t="shared" si="0"/>
        <v>1976</v>
      </c>
      <c r="Q15" s="88">
        <f t="shared" si="0"/>
        <v>53</v>
      </c>
      <c r="R15" s="88">
        <f t="shared" si="0"/>
        <v>13</v>
      </c>
      <c r="S15" s="88">
        <f t="shared" si="0"/>
        <v>1</v>
      </c>
      <c r="T15" s="88">
        <f t="shared" si="0"/>
        <v>0</v>
      </c>
      <c r="U15" s="88">
        <f t="shared" si="0"/>
        <v>34</v>
      </c>
      <c r="V15" s="88">
        <f t="shared" si="0"/>
        <v>78</v>
      </c>
      <c r="W15" s="191" t="s">
        <v>777</v>
      </c>
      <c r="X15" s="190"/>
    </row>
    <row r="16" spans="1:34" s="79" customFormat="1" ht="14.65" customHeight="1">
      <c r="A16" s="89"/>
      <c r="B16" s="81"/>
      <c r="C16" s="82"/>
      <c r="D16" s="82"/>
      <c r="E16" s="82"/>
      <c r="F16" s="82"/>
      <c r="G16" s="83"/>
      <c r="H16" s="83"/>
      <c r="I16" s="83"/>
      <c r="J16" s="83"/>
      <c r="K16" s="83"/>
      <c r="L16" s="83"/>
      <c r="M16" s="82"/>
      <c r="N16" s="82"/>
      <c r="O16" s="82"/>
      <c r="P16" s="82"/>
      <c r="Q16" s="82"/>
      <c r="R16" s="82"/>
      <c r="S16" s="82"/>
      <c r="T16" s="82"/>
      <c r="U16" s="82"/>
      <c r="V16" s="84"/>
      <c r="W16" s="56"/>
    </row>
    <row r="17" spans="1:31" s="79" customFormat="1" ht="16.7" customHeight="1">
      <c r="A17" s="89" t="s">
        <v>10</v>
      </c>
      <c r="B17" s="749">
        <v>0</v>
      </c>
      <c r="C17" s="750">
        <v>0</v>
      </c>
      <c r="D17" s="91">
        <f>SUM(E17:F17)</f>
        <v>0</v>
      </c>
      <c r="E17" s="750">
        <v>0</v>
      </c>
      <c r="F17" s="750">
        <v>0</v>
      </c>
      <c r="G17" s="90">
        <f t="shared" ref="G17:G39" si="1">SUM(H17:L17)</f>
        <v>0</v>
      </c>
      <c r="H17" s="754">
        <v>0</v>
      </c>
      <c r="I17" s="754">
        <v>0</v>
      </c>
      <c r="J17" s="754">
        <v>0</v>
      </c>
      <c r="K17" s="754">
        <v>0</v>
      </c>
      <c r="L17" s="754">
        <v>0</v>
      </c>
      <c r="M17" s="91">
        <f t="shared" ref="M17:M39" si="2">SUM(N17:V17)</f>
        <v>0</v>
      </c>
      <c r="N17" s="750">
        <v>0</v>
      </c>
      <c r="O17" s="750">
        <v>0</v>
      </c>
      <c r="P17" s="750">
        <v>0</v>
      </c>
      <c r="Q17" s="750">
        <v>0</v>
      </c>
      <c r="R17" s="750">
        <v>0</v>
      </c>
      <c r="S17" s="750">
        <v>0</v>
      </c>
      <c r="T17" s="750">
        <v>0</v>
      </c>
      <c r="U17" s="750">
        <v>0</v>
      </c>
      <c r="V17" s="756">
        <v>0</v>
      </c>
      <c r="W17" s="92" t="s">
        <v>569</v>
      </c>
    </row>
    <row r="18" spans="1:31" s="79" customFormat="1" ht="16.7" customHeight="1">
      <c r="A18" s="89" t="s">
        <v>12</v>
      </c>
      <c r="B18" s="749">
        <v>0</v>
      </c>
      <c r="C18" s="750">
        <v>0</v>
      </c>
      <c r="D18" s="91">
        <f t="shared" ref="D18:D39" si="3">SUM(E18:F18)</f>
        <v>0</v>
      </c>
      <c r="E18" s="750">
        <v>0</v>
      </c>
      <c r="F18" s="750">
        <v>0</v>
      </c>
      <c r="G18" s="90">
        <f t="shared" si="1"/>
        <v>0</v>
      </c>
      <c r="H18" s="754">
        <v>0</v>
      </c>
      <c r="I18" s="754">
        <v>0</v>
      </c>
      <c r="J18" s="754">
        <v>0</v>
      </c>
      <c r="K18" s="754">
        <v>0</v>
      </c>
      <c r="L18" s="754">
        <v>0</v>
      </c>
      <c r="M18" s="91">
        <f t="shared" si="2"/>
        <v>0</v>
      </c>
      <c r="N18" s="750">
        <v>0</v>
      </c>
      <c r="O18" s="750">
        <v>0</v>
      </c>
      <c r="P18" s="750">
        <v>0</v>
      </c>
      <c r="Q18" s="750">
        <v>0</v>
      </c>
      <c r="R18" s="750">
        <v>0</v>
      </c>
      <c r="S18" s="750">
        <v>0</v>
      </c>
      <c r="T18" s="750">
        <v>0</v>
      </c>
      <c r="U18" s="750">
        <v>0</v>
      </c>
      <c r="V18" s="756">
        <v>0</v>
      </c>
      <c r="W18" s="92" t="s">
        <v>13</v>
      </c>
    </row>
    <row r="19" spans="1:31" s="79" customFormat="1" ht="16.7" customHeight="1">
      <c r="A19" s="89" t="s">
        <v>14</v>
      </c>
      <c r="B19" s="749">
        <v>0</v>
      </c>
      <c r="C19" s="750">
        <v>0</v>
      </c>
      <c r="D19" s="91">
        <f t="shared" si="3"/>
        <v>0</v>
      </c>
      <c r="E19" s="750">
        <v>0</v>
      </c>
      <c r="F19" s="750">
        <v>0</v>
      </c>
      <c r="G19" s="90">
        <f t="shared" si="1"/>
        <v>0</v>
      </c>
      <c r="H19" s="754">
        <v>0</v>
      </c>
      <c r="I19" s="754">
        <v>0</v>
      </c>
      <c r="J19" s="754">
        <v>0</v>
      </c>
      <c r="K19" s="754">
        <v>0</v>
      </c>
      <c r="L19" s="754">
        <v>0</v>
      </c>
      <c r="M19" s="91">
        <f t="shared" si="2"/>
        <v>0</v>
      </c>
      <c r="N19" s="750">
        <v>0</v>
      </c>
      <c r="O19" s="750">
        <v>0</v>
      </c>
      <c r="P19" s="750">
        <v>0</v>
      </c>
      <c r="Q19" s="750">
        <v>0</v>
      </c>
      <c r="R19" s="750">
        <v>0</v>
      </c>
      <c r="S19" s="750">
        <v>0</v>
      </c>
      <c r="T19" s="750">
        <v>0</v>
      </c>
      <c r="U19" s="750">
        <v>0</v>
      </c>
      <c r="V19" s="756">
        <v>0</v>
      </c>
      <c r="W19" s="92" t="s">
        <v>15</v>
      </c>
    </row>
    <row r="20" spans="1:31" s="79" customFormat="1" ht="16.7" customHeight="1">
      <c r="A20" s="89" t="s">
        <v>16</v>
      </c>
      <c r="B20" s="749">
        <v>0</v>
      </c>
      <c r="C20" s="750">
        <v>0</v>
      </c>
      <c r="D20" s="91">
        <f t="shared" si="3"/>
        <v>0</v>
      </c>
      <c r="E20" s="750">
        <v>0</v>
      </c>
      <c r="F20" s="750">
        <v>0</v>
      </c>
      <c r="G20" s="90">
        <f t="shared" si="1"/>
        <v>0</v>
      </c>
      <c r="H20" s="754">
        <v>0</v>
      </c>
      <c r="I20" s="754">
        <v>0</v>
      </c>
      <c r="J20" s="754">
        <v>0</v>
      </c>
      <c r="K20" s="754">
        <v>0</v>
      </c>
      <c r="L20" s="754">
        <v>0</v>
      </c>
      <c r="M20" s="91">
        <f t="shared" si="2"/>
        <v>0</v>
      </c>
      <c r="N20" s="750">
        <v>0</v>
      </c>
      <c r="O20" s="750">
        <v>0</v>
      </c>
      <c r="P20" s="750">
        <v>0</v>
      </c>
      <c r="Q20" s="750">
        <v>0</v>
      </c>
      <c r="R20" s="750">
        <v>0</v>
      </c>
      <c r="S20" s="750">
        <v>0</v>
      </c>
      <c r="T20" s="750">
        <v>0</v>
      </c>
      <c r="U20" s="750">
        <v>0</v>
      </c>
      <c r="V20" s="756">
        <v>0</v>
      </c>
      <c r="W20" s="92" t="s">
        <v>17</v>
      </c>
    </row>
    <row r="21" spans="1:31" s="79" customFormat="1" ht="16.7" customHeight="1">
      <c r="A21" s="343" t="s">
        <v>18</v>
      </c>
      <c r="B21" s="751">
        <v>0</v>
      </c>
      <c r="C21" s="750">
        <v>0</v>
      </c>
      <c r="D21" s="91">
        <f t="shared" si="3"/>
        <v>0</v>
      </c>
      <c r="E21" s="750">
        <v>0</v>
      </c>
      <c r="F21" s="750">
        <v>0</v>
      </c>
      <c r="G21" s="90">
        <f t="shared" si="1"/>
        <v>0</v>
      </c>
      <c r="H21" s="754">
        <v>0</v>
      </c>
      <c r="I21" s="754">
        <v>0</v>
      </c>
      <c r="J21" s="754">
        <v>0</v>
      </c>
      <c r="K21" s="754">
        <v>0</v>
      </c>
      <c r="L21" s="754">
        <v>0</v>
      </c>
      <c r="M21" s="91">
        <f t="shared" si="2"/>
        <v>0</v>
      </c>
      <c r="N21" s="750">
        <v>0</v>
      </c>
      <c r="O21" s="750">
        <v>0</v>
      </c>
      <c r="P21" s="750">
        <v>0</v>
      </c>
      <c r="Q21" s="750">
        <v>0</v>
      </c>
      <c r="R21" s="750">
        <v>0</v>
      </c>
      <c r="S21" s="750">
        <v>0</v>
      </c>
      <c r="T21" s="750">
        <v>0</v>
      </c>
      <c r="U21" s="750">
        <v>0</v>
      </c>
      <c r="V21" s="756">
        <v>0</v>
      </c>
      <c r="W21" s="92" t="s">
        <v>19</v>
      </c>
      <c r="AB21" s="328"/>
      <c r="AD21" s="366"/>
      <c r="AE21" s="366"/>
    </row>
    <row r="22" spans="1:31" s="79" customFormat="1" ht="16.7" customHeight="1">
      <c r="A22" s="343" t="s">
        <v>20</v>
      </c>
      <c r="B22" s="751">
        <v>0</v>
      </c>
      <c r="C22" s="750">
        <v>0</v>
      </c>
      <c r="D22" s="91">
        <f t="shared" si="3"/>
        <v>0</v>
      </c>
      <c r="E22" s="750">
        <v>0</v>
      </c>
      <c r="F22" s="750">
        <v>0</v>
      </c>
      <c r="G22" s="90">
        <f t="shared" si="1"/>
        <v>0</v>
      </c>
      <c r="H22" s="754">
        <v>0</v>
      </c>
      <c r="I22" s="754">
        <v>0</v>
      </c>
      <c r="J22" s="754">
        <v>0</v>
      </c>
      <c r="K22" s="754">
        <v>0</v>
      </c>
      <c r="L22" s="754">
        <v>0</v>
      </c>
      <c r="M22" s="91">
        <f t="shared" si="2"/>
        <v>0</v>
      </c>
      <c r="N22" s="750">
        <v>0</v>
      </c>
      <c r="O22" s="750">
        <v>0</v>
      </c>
      <c r="P22" s="750">
        <v>0</v>
      </c>
      <c r="Q22" s="750">
        <v>0</v>
      </c>
      <c r="R22" s="750">
        <v>0</v>
      </c>
      <c r="S22" s="750">
        <v>0</v>
      </c>
      <c r="T22" s="750">
        <v>0</v>
      </c>
      <c r="U22" s="750">
        <v>0</v>
      </c>
      <c r="V22" s="756">
        <v>0</v>
      </c>
      <c r="W22" s="92" t="s">
        <v>21</v>
      </c>
      <c r="AB22" s="328"/>
      <c r="AD22" s="366"/>
      <c r="AE22" s="366"/>
    </row>
    <row r="23" spans="1:31" s="79" customFormat="1" ht="16.7" customHeight="1">
      <c r="A23" s="343" t="s">
        <v>22</v>
      </c>
      <c r="B23" s="751">
        <v>0</v>
      </c>
      <c r="C23" s="750">
        <v>0</v>
      </c>
      <c r="D23" s="91">
        <f t="shared" si="3"/>
        <v>0</v>
      </c>
      <c r="E23" s="750">
        <v>0</v>
      </c>
      <c r="F23" s="750">
        <v>0</v>
      </c>
      <c r="G23" s="90">
        <f t="shared" si="1"/>
        <v>0</v>
      </c>
      <c r="H23" s="754">
        <v>0</v>
      </c>
      <c r="I23" s="754">
        <v>0</v>
      </c>
      <c r="J23" s="754">
        <v>0</v>
      </c>
      <c r="K23" s="754">
        <v>0</v>
      </c>
      <c r="L23" s="754">
        <v>0</v>
      </c>
      <c r="M23" s="91">
        <f t="shared" si="2"/>
        <v>0</v>
      </c>
      <c r="N23" s="750">
        <v>0</v>
      </c>
      <c r="O23" s="750">
        <v>0</v>
      </c>
      <c r="P23" s="750">
        <v>0</v>
      </c>
      <c r="Q23" s="750">
        <v>0</v>
      </c>
      <c r="R23" s="750">
        <v>0</v>
      </c>
      <c r="S23" s="750">
        <v>0</v>
      </c>
      <c r="T23" s="750">
        <v>0</v>
      </c>
      <c r="U23" s="750">
        <v>0</v>
      </c>
      <c r="V23" s="756">
        <v>0</v>
      </c>
      <c r="W23" s="92" t="s">
        <v>23</v>
      </c>
      <c r="AB23" s="328"/>
      <c r="AD23" s="366"/>
      <c r="AE23" s="366"/>
    </row>
    <row r="24" spans="1:31" s="79" customFormat="1" ht="16.7" customHeight="1">
      <c r="A24" s="343" t="s">
        <v>24</v>
      </c>
      <c r="B24" s="751">
        <v>0</v>
      </c>
      <c r="C24" s="750">
        <v>0</v>
      </c>
      <c r="D24" s="91">
        <f t="shared" si="3"/>
        <v>0</v>
      </c>
      <c r="E24" s="750">
        <v>0</v>
      </c>
      <c r="F24" s="750">
        <v>0</v>
      </c>
      <c r="G24" s="90">
        <f t="shared" si="1"/>
        <v>0</v>
      </c>
      <c r="H24" s="754">
        <v>0</v>
      </c>
      <c r="I24" s="754">
        <v>0</v>
      </c>
      <c r="J24" s="754">
        <v>0</v>
      </c>
      <c r="K24" s="754">
        <v>0</v>
      </c>
      <c r="L24" s="754">
        <v>0</v>
      </c>
      <c r="M24" s="91">
        <f t="shared" si="2"/>
        <v>0</v>
      </c>
      <c r="N24" s="750">
        <v>0</v>
      </c>
      <c r="O24" s="750">
        <v>0</v>
      </c>
      <c r="P24" s="750">
        <v>0</v>
      </c>
      <c r="Q24" s="750">
        <v>0</v>
      </c>
      <c r="R24" s="750">
        <v>0</v>
      </c>
      <c r="S24" s="750">
        <v>0</v>
      </c>
      <c r="T24" s="750">
        <v>0</v>
      </c>
      <c r="U24" s="750">
        <v>0</v>
      </c>
      <c r="V24" s="756">
        <v>0</v>
      </c>
      <c r="W24" s="92" t="s">
        <v>25</v>
      </c>
      <c r="AB24" s="328"/>
      <c r="AD24" s="366"/>
      <c r="AE24" s="366"/>
    </row>
    <row r="25" spans="1:31" s="79" customFormat="1" ht="16.7" customHeight="1">
      <c r="A25" s="343" t="s">
        <v>26</v>
      </c>
      <c r="B25" s="751">
        <v>0</v>
      </c>
      <c r="C25" s="750">
        <v>0</v>
      </c>
      <c r="D25" s="91">
        <f t="shared" si="3"/>
        <v>0</v>
      </c>
      <c r="E25" s="750">
        <v>0</v>
      </c>
      <c r="F25" s="750">
        <v>0</v>
      </c>
      <c r="G25" s="90">
        <f t="shared" si="1"/>
        <v>0</v>
      </c>
      <c r="H25" s="754">
        <v>0</v>
      </c>
      <c r="I25" s="754">
        <v>0</v>
      </c>
      <c r="J25" s="754">
        <v>0</v>
      </c>
      <c r="K25" s="754">
        <v>0</v>
      </c>
      <c r="L25" s="754">
        <v>0</v>
      </c>
      <c r="M25" s="91">
        <f t="shared" si="2"/>
        <v>0</v>
      </c>
      <c r="N25" s="750">
        <v>0</v>
      </c>
      <c r="O25" s="750">
        <v>0</v>
      </c>
      <c r="P25" s="750">
        <v>0</v>
      </c>
      <c r="Q25" s="750">
        <v>0</v>
      </c>
      <c r="R25" s="750">
        <v>0</v>
      </c>
      <c r="S25" s="750">
        <v>0</v>
      </c>
      <c r="T25" s="750">
        <v>0</v>
      </c>
      <c r="U25" s="750">
        <v>0</v>
      </c>
      <c r="V25" s="756">
        <v>0</v>
      </c>
      <c r="W25" s="92" t="s">
        <v>27</v>
      </c>
      <c r="AB25" s="328"/>
      <c r="AD25" s="366"/>
      <c r="AE25" s="366"/>
    </row>
    <row r="26" spans="1:31" s="79" customFormat="1" ht="16.7" customHeight="1">
      <c r="A26" s="343" t="s">
        <v>28</v>
      </c>
      <c r="B26" s="749">
        <v>5</v>
      </c>
      <c r="C26" s="750">
        <v>177</v>
      </c>
      <c r="D26" s="91">
        <f t="shared" si="3"/>
        <v>387</v>
      </c>
      <c r="E26" s="750">
        <v>196</v>
      </c>
      <c r="F26" s="750">
        <v>191</v>
      </c>
      <c r="G26" s="90">
        <f t="shared" si="1"/>
        <v>22.41</v>
      </c>
      <c r="H26" s="754">
        <v>0.09</v>
      </c>
      <c r="I26" s="754">
        <v>12.44</v>
      </c>
      <c r="J26" s="754">
        <v>2.76</v>
      </c>
      <c r="K26" s="754">
        <v>3.75</v>
      </c>
      <c r="L26" s="754">
        <v>3.37</v>
      </c>
      <c r="M26" s="91">
        <f t="shared" si="2"/>
        <v>1642</v>
      </c>
      <c r="N26" s="750">
        <v>4</v>
      </c>
      <c r="O26" s="750">
        <v>456</v>
      </c>
      <c r="P26" s="750">
        <v>1098</v>
      </c>
      <c r="Q26" s="750">
        <v>35</v>
      </c>
      <c r="R26" s="750">
        <v>0</v>
      </c>
      <c r="S26" s="750">
        <v>0</v>
      </c>
      <c r="T26" s="750">
        <v>0</v>
      </c>
      <c r="U26" s="750">
        <v>32</v>
      </c>
      <c r="V26" s="756">
        <v>17</v>
      </c>
      <c r="W26" s="92" t="s">
        <v>29</v>
      </c>
      <c r="AB26" s="328"/>
      <c r="AD26" s="366"/>
      <c r="AE26" s="366"/>
    </row>
    <row r="27" spans="1:31" s="79" customFormat="1" ht="16.7" customHeight="1">
      <c r="A27" s="343" t="s">
        <v>30</v>
      </c>
      <c r="B27" s="749">
        <v>0</v>
      </c>
      <c r="C27" s="750">
        <v>0</v>
      </c>
      <c r="D27" s="91">
        <f t="shared" si="3"/>
        <v>0</v>
      </c>
      <c r="E27" s="750">
        <v>0</v>
      </c>
      <c r="F27" s="750">
        <v>0</v>
      </c>
      <c r="G27" s="90">
        <f t="shared" si="1"/>
        <v>0</v>
      </c>
      <c r="H27" s="754">
        <v>0</v>
      </c>
      <c r="I27" s="754">
        <v>0</v>
      </c>
      <c r="J27" s="754">
        <v>0</v>
      </c>
      <c r="K27" s="754">
        <v>0</v>
      </c>
      <c r="L27" s="754">
        <v>0</v>
      </c>
      <c r="M27" s="91">
        <f t="shared" si="2"/>
        <v>0</v>
      </c>
      <c r="N27" s="750">
        <v>0</v>
      </c>
      <c r="O27" s="750">
        <v>0</v>
      </c>
      <c r="P27" s="750">
        <v>0</v>
      </c>
      <c r="Q27" s="750">
        <v>0</v>
      </c>
      <c r="R27" s="750">
        <v>0</v>
      </c>
      <c r="S27" s="750">
        <v>0</v>
      </c>
      <c r="T27" s="750">
        <v>0</v>
      </c>
      <c r="U27" s="750">
        <v>0</v>
      </c>
      <c r="V27" s="756">
        <v>0</v>
      </c>
      <c r="W27" s="92" t="s">
        <v>31</v>
      </c>
      <c r="AB27" s="328"/>
      <c r="AD27" s="366"/>
      <c r="AE27" s="366"/>
    </row>
    <row r="28" spans="1:31" s="79" customFormat="1" ht="16.7" customHeight="1">
      <c r="A28" s="343" t="s">
        <v>32</v>
      </c>
      <c r="B28" s="749">
        <v>0</v>
      </c>
      <c r="C28" s="750">
        <v>0</v>
      </c>
      <c r="D28" s="91">
        <f t="shared" si="3"/>
        <v>0</v>
      </c>
      <c r="E28" s="750">
        <v>0</v>
      </c>
      <c r="F28" s="750">
        <v>0</v>
      </c>
      <c r="G28" s="90">
        <f t="shared" si="1"/>
        <v>0</v>
      </c>
      <c r="H28" s="754">
        <v>0</v>
      </c>
      <c r="I28" s="754">
        <v>0</v>
      </c>
      <c r="J28" s="754">
        <v>0</v>
      </c>
      <c r="K28" s="754">
        <v>0</v>
      </c>
      <c r="L28" s="754">
        <v>0</v>
      </c>
      <c r="M28" s="91">
        <f t="shared" si="2"/>
        <v>0</v>
      </c>
      <c r="N28" s="750">
        <v>0</v>
      </c>
      <c r="O28" s="750">
        <v>0</v>
      </c>
      <c r="P28" s="750">
        <v>0</v>
      </c>
      <c r="Q28" s="750">
        <v>0</v>
      </c>
      <c r="R28" s="750">
        <v>0</v>
      </c>
      <c r="S28" s="750">
        <v>0</v>
      </c>
      <c r="T28" s="750">
        <v>0</v>
      </c>
      <c r="U28" s="750">
        <v>0</v>
      </c>
      <c r="V28" s="756">
        <v>0</v>
      </c>
      <c r="W28" s="92" t="s">
        <v>33</v>
      </c>
      <c r="AB28" s="328"/>
      <c r="AD28" s="366"/>
      <c r="AE28" s="366"/>
    </row>
    <row r="29" spans="1:31" s="79" customFormat="1" ht="16.7" customHeight="1">
      <c r="A29" s="343" t="s">
        <v>34</v>
      </c>
      <c r="B29" s="749">
        <v>0</v>
      </c>
      <c r="C29" s="750">
        <v>0</v>
      </c>
      <c r="D29" s="91">
        <f t="shared" si="3"/>
        <v>0</v>
      </c>
      <c r="E29" s="750">
        <v>0</v>
      </c>
      <c r="F29" s="750">
        <v>0</v>
      </c>
      <c r="G29" s="90">
        <f t="shared" si="1"/>
        <v>0</v>
      </c>
      <c r="H29" s="754">
        <v>0</v>
      </c>
      <c r="I29" s="754">
        <v>0</v>
      </c>
      <c r="J29" s="754">
        <v>0</v>
      </c>
      <c r="K29" s="754">
        <v>0</v>
      </c>
      <c r="L29" s="754">
        <v>0</v>
      </c>
      <c r="M29" s="91">
        <f t="shared" si="2"/>
        <v>0</v>
      </c>
      <c r="N29" s="750">
        <v>0</v>
      </c>
      <c r="O29" s="750">
        <v>0</v>
      </c>
      <c r="P29" s="750">
        <v>0</v>
      </c>
      <c r="Q29" s="750">
        <v>0</v>
      </c>
      <c r="R29" s="750">
        <v>0</v>
      </c>
      <c r="S29" s="750">
        <v>0</v>
      </c>
      <c r="T29" s="750">
        <v>0</v>
      </c>
      <c r="U29" s="750">
        <v>0</v>
      </c>
      <c r="V29" s="756">
        <v>0</v>
      </c>
      <c r="W29" s="92" t="s">
        <v>35</v>
      </c>
      <c r="AB29" s="328"/>
      <c r="AD29" s="366"/>
      <c r="AE29" s="366"/>
    </row>
    <row r="30" spans="1:31" s="79" customFormat="1" ht="16.7" customHeight="1">
      <c r="A30" s="343" t="s">
        <v>36</v>
      </c>
      <c r="B30" s="749">
        <v>0</v>
      </c>
      <c r="C30" s="750">
        <v>0</v>
      </c>
      <c r="D30" s="91">
        <f t="shared" si="3"/>
        <v>0</v>
      </c>
      <c r="E30" s="750">
        <v>0</v>
      </c>
      <c r="F30" s="750">
        <v>0</v>
      </c>
      <c r="G30" s="90">
        <f t="shared" si="1"/>
        <v>0</v>
      </c>
      <c r="H30" s="754">
        <v>0</v>
      </c>
      <c r="I30" s="754">
        <v>0</v>
      </c>
      <c r="J30" s="754">
        <v>0</v>
      </c>
      <c r="K30" s="754">
        <v>0</v>
      </c>
      <c r="L30" s="754">
        <v>0</v>
      </c>
      <c r="M30" s="91">
        <f t="shared" si="2"/>
        <v>0</v>
      </c>
      <c r="N30" s="750">
        <v>0</v>
      </c>
      <c r="O30" s="750">
        <v>0</v>
      </c>
      <c r="P30" s="750">
        <v>0</v>
      </c>
      <c r="Q30" s="750">
        <v>0</v>
      </c>
      <c r="R30" s="750">
        <v>0</v>
      </c>
      <c r="S30" s="750">
        <v>0</v>
      </c>
      <c r="T30" s="750">
        <v>0</v>
      </c>
      <c r="U30" s="750">
        <v>0</v>
      </c>
      <c r="V30" s="756">
        <v>0</v>
      </c>
      <c r="W30" s="92" t="s">
        <v>37</v>
      </c>
      <c r="AB30" s="328"/>
      <c r="AD30" s="366"/>
      <c r="AE30" s="366"/>
    </row>
    <row r="31" spans="1:31" s="79" customFormat="1" ht="16.7" customHeight="1">
      <c r="A31" s="343" t="s">
        <v>38</v>
      </c>
      <c r="B31" s="749">
        <v>0</v>
      </c>
      <c r="C31" s="750">
        <v>0</v>
      </c>
      <c r="D31" s="91">
        <f t="shared" si="3"/>
        <v>0</v>
      </c>
      <c r="E31" s="750">
        <v>0</v>
      </c>
      <c r="F31" s="750">
        <v>0</v>
      </c>
      <c r="G31" s="90">
        <f t="shared" si="1"/>
        <v>0</v>
      </c>
      <c r="H31" s="754">
        <v>0</v>
      </c>
      <c r="I31" s="754">
        <v>0</v>
      </c>
      <c r="J31" s="754">
        <v>0</v>
      </c>
      <c r="K31" s="754">
        <v>0</v>
      </c>
      <c r="L31" s="754">
        <v>0</v>
      </c>
      <c r="M31" s="91">
        <f t="shared" si="2"/>
        <v>0</v>
      </c>
      <c r="N31" s="750">
        <v>0</v>
      </c>
      <c r="O31" s="750">
        <v>0</v>
      </c>
      <c r="P31" s="750">
        <v>0</v>
      </c>
      <c r="Q31" s="750">
        <v>0</v>
      </c>
      <c r="R31" s="750">
        <v>0</v>
      </c>
      <c r="S31" s="750">
        <v>0</v>
      </c>
      <c r="T31" s="750">
        <v>0</v>
      </c>
      <c r="U31" s="750">
        <v>0</v>
      </c>
      <c r="V31" s="756">
        <v>0</v>
      </c>
      <c r="W31" s="92" t="s">
        <v>39</v>
      </c>
      <c r="AB31" s="328"/>
      <c r="AD31" s="366"/>
      <c r="AE31" s="366"/>
    </row>
    <row r="32" spans="1:31" s="79" customFormat="1" ht="16.7" customHeight="1">
      <c r="A32" s="343" t="s">
        <v>40</v>
      </c>
      <c r="B32" s="749">
        <v>0</v>
      </c>
      <c r="C32" s="750">
        <v>0</v>
      </c>
      <c r="D32" s="91">
        <f t="shared" si="3"/>
        <v>0</v>
      </c>
      <c r="E32" s="750">
        <v>0</v>
      </c>
      <c r="F32" s="750">
        <v>0</v>
      </c>
      <c r="G32" s="90">
        <f t="shared" si="1"/>
        <v>0</v>
      </c>
      <c r="H32" s="754">
        <v>0</v>
      </c>
      <c r="I32" s="754">
        <v>0</v>
      </c>
      <c r="J32" s="754">
        <v>0</v>
      </c>
      <c r="K32" s="754">
        <v>0</v>
      </c>
      <c r="L32" s="754">
        <v>0</v>
      </c>
      <c r="M32" s="91">
        <f t="shared" si="2"/>
        <v>0</v>
      </c>
      <c r="N32" s="750">
        <v>0</v>
      </c>
      <c r="O32" s="750">
        <v>0</v>
      </c>
      <c r="P32" s="750">
        <v>0</v>
      </c>
      <c r="Q32" s="750">
        <v>0</v>
      </c>
      <c r="R32" s="750">
        <v>0</v>
      </c>
      <c r="S32" s="750">
        <v>0</v>
      </c>
      <c r="T32" s="750">
        <v>0</v>
      </c>
      <c r="U32" s="750">
        <v>0</v>
      </c>
      <c r="V32" s="756">
        <v>0</v>
      </c>
      <c r="W32" s="92" t="s">
        <v>41</v>
      </c>
      <c r="AB32" s="328"/>
      <c r="AD32" s="366"/>
      <c r="AE32" s="366"/>
    </row>
    <row r="33" spans="1:31" s="79" customFormat="1" ht="16.7" customHeight="1">
      <c r="A33" s="343" t="s">
        <v>42</v>
      </c>
      <c r="B33" s="749">
        <v>1</v>
      </c>
      <c r="C33" s="750">
        <v>25</v>
      </c>
      <c r="D33" s="91">
        <f t="shared" si="3"/>
        <v>48</v>
      </c>
      <c r="E33" s="750">
        <v>25</v>
      </c>
      <c r="F33" s="750">
        <v>23</v>
      </c>
      <c r="G33" s="90">
        <f t="shared" si="1"/>
        <v>20.079999999999998</v>
      </c>
      <c r="H33" s="754">
        <v>0.03</v>
      </c>
      <c r="I33" s="754">
        <v>9.6999999999999993</v>
      </c>
      <c r="J33" s="754">
        <v>1.06</v>
      </c>
      <c r="K33" s="754">
        <v>4.88</v>
      </c>
      <c r="L33" s="754">
        <v>4.41</v>
      </c>
      <c r="M33" s="91">
        <f t="shared" si="2"/>
        <v>188</v>
      </c>
      <c r="N33" s="750">
        <v>5</v>
      </c>
      <c r="O33" s="750">
        <v>110</v>
      </c>
      <c r="P33" s="750">
        <v>67</v>
      </c>
      <c r="Q33" s="750">
        <v>1</v>
      </c>
      <c r="R33" s="750">
        <v>1</v>
      </c>
      <c r="S33" s="750">
        <v>1</v>
      </c>
      <c r="T33" s="750">
        <v>0</v>
      </c>
      <c r="U33" s="750">
        <v>0</v>
      </c>
      <c r="V33" s="756">
        <v>3</v>
      </c>
      <c r="W33" s="92" t="s">
        <v>43</v>
      </c>
      <c r="AB33" s="328"/>
      <c r="AD33" s="366"/>
      <c r="AE33" s="366"/>
    </row>
    <row r="34" spans="1:31" s="79" customFormat="1" ht="16.7" customHeight="1">
      <c r="A34" s="343" t="s">
        <v>44</v>
      </c>
      <c r="B34" s="749">
        <v>0</v>
      </c>
      <c r="C34" s="750">
        <v>0</v>
      </c>
      <c r="D34" s="91">
        <f t="shared" si="3"/>
        <v>0</v>
      </c>
      <c r="E34" s="750">
        <v>0</v>
      </c>
      <c r="F34" s="750">
        <v>0</v>
      </c>
      <c r="G34" s="90">
        <f t="shared" si="1"/>
        <v>0</v>
      </c>
      <c r="H34" s="754">
        <v>0</v>
      </c>
      <c r="I34" s="754">
        <v>0</v>
      </c>
      <c r="J34" s="754">
        <v>0</v>
      </c>
      <c r="K34" s="754">
        <v>0</v>
      </c>
      <c r="L34" s="754">
        <v>0</v>
      </c>
      <c r="M34" s="91">
        <f t="shared" si="2"/>
        <v>0</v>
      </c>
      <c r="N34" s="750">
        <v>0</v>
      </c>
      <c r="O34" s="750">
        <v>0</v>
      </c>
      <c r="P34" s="750">
        <v>0</v>
      </c>
      <c r="Q34" s="750">
        <v>0</v>
      </c>
      <c r="R34" s="750">
        <v>0</v>
      </c>
      <c r="S34" s="750">
        <v>0</v>
      </c>
      <c r="T34" s="750">
        <v>0</v>
      </c>
      <c r="U34" s="750">
        <v>0</v>
      </c>
      <c r="V34" s="756">
        <v>0</v>
      </c>
      <c r="W34" s="92" t="s">
        <v>45</v>
      </c>
      <c r="AB34" s="328"/>
      <c r="AD34" s="366"/>
      <c r="AE34" s="366"/>
    </row>
    <row r="35" spans="1:31" s="79" customFormat="1" ht="16.7" customHeight="1">
      <c r="A35" s="89" t="s">
        <v>46</v>
      </c>
      <c r="B35" s="749">
        <v>2</v>
      </c>
      <c r="C35" s="750">
        <v>185</v>
      </c>
      <c r="D35" s="91">
        <f t="shared" si="3"/>
        <v>493</v>
      </c>
      <c r="E35" s="750">
        <v>256</v>
      </c>
      <c r="F35" s="750">
        <v>237</v>
      </c>
      <c r="G35" s="90">
        <f t="shared" si="1"/>
        <v>72.25</v>
      </c>
      <c r="H35" s="754">
        <v>0.18</v>
      </c>
      <c r="I35" s="754">
        <v>58.68</v>
      </c>
      <c r="J35" s="754">
        <v>2.71</v>
      </c>
      <c r="K35" s="754">
        <v>6.48</v>
      </c>
      <c r="L35" s="754">
        <v>4.2</v>
      </c>
      <c r="M35" s="91">
        <f t="shared" si="2"/>
        <v>1244</v>
      </c>
      <c r="N35" s="750">
        <v>9</v>
      </c>
      <c r="O35" s="750">
        <v>335</v>
      </c>
      <c r="P35" s="750">
        <v>811</v>
      </c>
      <c r="Q35" s="750">
        <v>17</v>
      </c>
      <c r="R35" s="750">
        <v>12</v>
      </c>
      <c r="S35" s="750">
        <v>0</v>
      </c>
      <c r="T35" s="750">
        <v>0</v>
      </c>
      <c r="U35" s="750">
        <v>2</v>
      </c>
      <c r="V35" s="756">
        <v>58</v>
      </c>
      <c r="W35" s="92" t="s">
        <v>570</v>
      </c>
    </row>
    <row r="36" spans="1:31" s="79" customFormat="1" ht="16.7" customHeight="1">
      <c r="A36" s="89" t="s">
        <v>48</v>
      </c>
      <c r="B36" s="749">
        <v>0</v>
      </c>
      <c r="C36" s="750">
        <v>0</v>
      </c>
      <c r="D36" s="91">
        <f t="shared" si="3"/>
        <v>0</v>
      </c>
      <c r="E36" s="750">
        <v>0</v>
      </c>
      <c r="F36" s="750">
        <v>0</v>
      </c>
      <c r="G36" s="90">
        <f t="shared" si="1"/>
        <v>0</v>
      </c>
      <c r="H36" s="754">
        <v>0</v>
      </c>
      <c r="I36" s="754">
        <v>0</v>
      </c>
      <c r="J36" s="754">
        <v>0</v>
      </c>
      <c r="K36" s="754">
        <v>0</v>
      </c>
      <c r="L36" s="754">
        <v>0</v>
      </c>
      <c r="M36" s="91">
        <f t="shared" si="2"/>
        <v>0</v>
      </c>
      <c r="N36" s="750">
        <v>0</v>
      </c>
      <c r="O36" s="750">
        <v>0</v>
      </c>
      <c r="P36" s="750">
        <v>0</v>
      </c>
      <c r="Q36" s="750">
        <v>0</v>
      </c>
      <c r="R36" s="750">
        <v>0</v>
      </c>
      <c r="S36" s="750">
        <v>0</v>
      </c>
      <c r="T36" s="750">
        <v>0</v>
      </c>
      <c r="U36" s="750">
        <v>0</v>
      </c>
      <c r="V36" s="756">
        <v>0</v>
      </c>
      <c r="W36" s="92" t="s">
        <v>49</v>
      </c>
    </row>
    <row r="37" spans="1:31" s="79" customFormat="1" ht="16.7" customHeight="1">
      <c r="A37" s="89" t="s">
        <v>50</v>
      </c>
      <c r="B37" s="749">
        <v>0</v>
      </c>
      <c r="C37" s="750">
        <v>0</v>
      </c>
      <c r="D37" s="91">
        <f t="shared" si="3"/>
        <v>0</v>
      </c>
      <c r="E37" s="750">
        <v>0</v>
      </c>
      <c r="F37" s="750">
        <v>0</v>
      </c>
      <c r="G37" s="90">
        <f t="shared" si="1"/>
        <v>0</v>
      </c>
      <c r="H37" s="754">
        <v>0</v>
      </c>
      <c r="I37" s="754">
        <v>0</v>
      </c>
      <c r="J37" s="754">
        <v>0</v>
      </c>
      <c r="K37" s="754">
        <v>0</v>
      </c>
      <c r="L37" s="754">
        <v>0</v>
      </c>
      <c r="M37" s="91">
        <f t="shared" si="2"/>
        <v>0</v>
      </c>
      <c r="N37" s="750">
        <v>0</v>
      </c>
      <c r="O37" s="750">
        <v>0</v>
      </c>
      <c r="P37" s="750">
        <v>0</v>
      </c>
      <c r="Q37" s="750">
        <v>0</v>
      </c>
      <c r="R37" s="750">
        <v>0</v>
      </c>
      <c r="S37" s="750">
        <v>0</v>
      </c>
      <c r="T37" s="750">
        <v>0</v>
      </c>
      <c r="U37" s="750">
        <v>0</v>
      </c>
      <c r="V37" s="756">
        <v>0</v>
      </c>
      <c r="W37" s="92" t="s">
        <v>51</v>
      </c>
    </row>
    <row r="38" spans="1:31" s="79" customFormat="1" ht="16.7" customHeight="1">
      <c r="A38" s="89" t="s">
        <v>52</v>
      </c>
      <c r="B38" s="749">
        <v>0</v>
      </c>
      <c r="C38" s="750">
        <v>0</v>
      </c>
      <c r="D38" s="91">
        <f t="shared" si="3"/>
        <v>0</v>
      </c>
      <c r="E38" s="750">
        <v>0</v>
      </c>
      <c r="F38" s="750">
        <v>0</v>
      </c>
      <c r="G38" s="90">
        <f t="shared" si="1"/>
        <v>0</v>
      </c>
      <c r="H38" s="754">
        <v>0</v>
      </c>
      <c r="I38" s="754">
        <v>0</v>
      </c>
      <c r="J38" s="754">
        <v>0</v>
      </c>
      <c r="K38" s="754">
        <v>0</v>
      </c>
      <c r="L38" s="754">
        <v>0</v>
      </c>
      <c r="M38" s="91">
        <f t="shared" si="2"/>
        <v>0</v>
      </c>
      <c r="N38" s="750">
        <v>0</v>
      </c>
      <c r="O38" s="750">
        <v>0</v>
      </c>
      <c r="P38" s="750">
        <v>0</v>
      </c>
      <c r="Q38" s="750">
        <v>0</v>
      </c>
      <c r="R38" s="750">
        <v>0</v>
      </c>
      <c r="S38" s="750">
        <v>0</v>
      </c>
      <c r="T38" s="750">
        <v>0</v>
      </c>
      <c r="U38" s="750">
        <v>0</v>
      </c>
      <c r="V38" s="756">
        <v>0</v>
      </c>
      <c r="W38" s="92" t="s">
        <v>53</v>
      </c>
    </row>
    <row r="39" spans="1:31" s="79" customFormat="1" ht="16.7" customHeight="1" thickBot="1">
      <c r="A39" s="93" t="s">
        <v>54</v>
      </c>
      <c r="B39" s="752">
        <v>0</v>
      </c>
      <c r="C39" s="753">
        <v>0</v>
      </c>
      <c r="D39" s="91">
        <f t="shared" si="3"/>
        <v>0</v>
      </c>
      <c r="E39" s="750">
        <v>0</v>
      </c>
      <c r="F39" s="750">
        <v>0</v>
      </c>
      <c r="G39" s="90">
        <f t="shared" si="1"/>
        <v>0</v>
      </c>
      <c r="H39" s="755">
        <v>0</v>
      </c>
      <c r="I39" s="755">
        <v>0</v>
      </c>
      <c r="J39" s="755">
        <v>0</v>
      </c>
      <c r="K39" s="755">
        <v>0</v>
      </c>
      <c r="L39" s="755">
        <v>0</v>
      </c>
      <c r="M39" s="91">
        <f t="shared" si="2"/>
        <v>0</v>
      </c>
      <c r="N39" s="753">
        <v>0</v>
      </c>
      <c r="O39" s="753">
        <v>0</v>
      </c>
      <c r="P39" s="753">
        <v>0</v>
      </c>
      <c r="Q39" s="753">
        <v>0</v>
      </c>
      <c r="R39" s="753">
        <v>0</v>
      </c>
      <c r="S39" s="753">
        <v>0</v>
      </c>
      <c r="T39" s="753">
        <v>0</v>
      </c>
      <c r="U39" s="753">
        <v>0</v>
      </c>
      <c r="V39" s="757">
        <v>0</v>
      </c>
      <c r="W39" s="94" t="s">
        <v>55</v>
      </c>
    </row>
    <row r="40" spans="1:31" s="432" customFormat="1" ht="11.1" customHeight="1">
      <c r="A40" s="632" t="s">
        <v>239</v>
      </c>
      <c r="B40" s="632"/>
      <c r="C40" s="632"/>
      <c r="D40" s="632"/>
      <c r="E40" s="632"/>
      <c r="F40" s="632"/>
      <c r="G40" s="632"/>
      <c r="H40" s="632"/>
      <c r="I40" s="633"/>
      <c r="J40" s="632"/>
      <c r="K40" s="633"/>
      <c r="L40" s="632"/>
      <c r="M40" s="632"/>
      <c r="N40" s="632"/>
      <c r="O40" s="632"/>
      <c r="P40" s="632"/>
      <c r="Q40" s="632"/>
      <c r="R40" s="632"/>
      <c r="S40" s="633"/>
      <c r="T40" s="633"/>
      <c r="U40" s="633"/>
      <c r="V40" s="633"/>
      <c r="W40" s="546" t="s">
        <v>394</v>
      </c>
    </row>
    <row r="41" spans="1:31" s="433" customFormat="1" ht="11.1" customHeight="1">
      <c r="A41" s="634" t="s">
        <v>240</v>
      </c>
      <c r="B41" s="635"/>
      <c r="C41" s="635"/>
      <c r="D41" s="635"/>
      <c r="E41" s="635"/>
      <c r="F41" s="635"/>
      <c r="G41" s="635"/>
      <c r="H41" s="635"/>
      <c r="I41" s="635"/>
      <c r="J41" s="635"/>
      <c r="K41" s="635"/>
      <c r="L41" s="635"/>
      <c r="M41" s="635"/>
      <c r="N41" s="635"/>
      <c r="O41" s="635"/>
      <c r="P41" s="635"/>
      <c r="Q41" s="635"/>
      <c r="R41" s="635"/>
      <c r="S41" s="635"/>
      <c r="T41" s="635"/>
      <c r="U41" s="635"/>
      <c r="V41" s="635"/>
      <c r="W41" s="636"/>
    </row>
    <row r="42" spans="1:31" s="79" customFormat="1" ht="11.25">
      <c r="A42" s="637" t="s">
        <v>807</v>
      </c>
      <c r="B42" s="95"/>
      <c r="C42" s="95"/>
      <c r="D42" s="78"/>
      <c r="E42" s="78"/>
      <c r="F42" s="78"/>
      <c r="G42" s="96"/>
      <c r="H42" s="96"/>
      <c r="I42" s="96"/>
      <c r="J42" s="96"/>
      <c r="K42" s="96"/>
      <c r="L42" s="96"/>
      <c r="M42" s="78"/>
      <c r="N42" s="78"/>
      <c r="O42" s="78"/>
      <c r="P42" s="78"/>
      <c r="Q42" s="78"/>
      <c r="R42" s="78"/>
      <c r="S42" s="78"/>
      <c r="T42" s="78"/>
      <c r="U42" s="78"/>
    </row>
    <row r="43" spans="1:31" s="79" customFormat="1" ht="11.25">
      <c r="B43" s="95"/>
      <c r="C43" s="95"/>
      <c r="D43" s="78"/>
      <c r="E43" s="78"/>
      <c r="F43" s="78"/>
    </row>
    <row r="44" spans="1:31" s="79" customFormat="1" ht="11.25">
      <c r="B44" s="95"/>
      <c r="C44" s="95"/>
      <c r="D44" s="78"/>
      <c r="E44" s="78"/>
      <c r="F44" s="78"/>
    </row>
    <row r="45" spans="1:31" s="79" customFormat="1" ht="11.25">
      <c r="B45" s="95"/>
      <c r="C45" s="95"/>
      <c r="D45" s="78"/>
      <c r="E45" s="78"/>
      <c r="F45" s="78"/>
    </row>
    <row r="46" spans="1:31" s="79" customFormat="1" ht="11.25">
      <c r="B46" s="95"/>
      <c r="C46" s="95"/>
      <c r="D46" s="78"/>
      <c r="E46" s="78"/>
      <c r="F46" s="78"/>
    </row>
    <row r="47" spans="1:31" s="79" customFormat="1" ht="11.25">
      <c r="B47" s="95"/>
      <c r="C47" s="95"/>
      <c r="D47" s="78"/>
      <c r="E47" s="78"/>
      <c r="F47" s="78"/>
    </row>
    <row r="48" spans="1:31" s="79" customFormat="1" ht="11.25">
      <c r="B48" s="95"/>
      <c r="C48" s="95"/>
      <c r="D48" s="78"/>
      <c r="E48" s="78"/>
      <c r="F48" s="78"/>
    </row>
    <row r="49" spans="2:6" s="79" customFormat="1" ht="11.25">
      <c r="B49" s="95"/>
      <c r="C49" s="95"/>
      <c r="D49" s="78"/>
      <c r="E49" s="78"/>
      <c r="F49" s="78"/>
    </row>
    <row r="50" spans="2:6" s="79" customFormat="1" ht="11.25">
      <c r="B50" s="95"/>
      <c r="C50" s="95"/>
      <c r="D50" s="78"/>
      <c r="E50" s="78"/>
      <c r="F50" s="78"/>
    </row>
    <row r="51" spans="2:6" s="79" customFormat="1" ht="11.25">
      <c r="B51" s="95"/>
      <c r="C51" s="95"/>
      <c r="D51" s="78"/>
      <c r="E51" s="78"/>
      <c r="F51" s="78"/>
    </row>
    <row r="52" spans="2:6" s="79" customFormat="1" ht="11.25">
      <c r="B52" s="95"/>
      <c r="C52" s="95"/>
      <c r="D52" s="78"/>
      <c r="E52" s="78"/>
      <c r="F52" s="78"/>
    </row>
    <row r="53" spans="2:6" s="79" customFormat="1" ht="11.25">
      <c r="B53" s="95"/>
      <c r="C53" s="95"/>
      <c r="D53" s="78"/>
      <c r="E53" s="78"/>
      <c r="F53" s="78"/>
    </row>
    <row r="54" spans="2:6" s="79" customFormat="1" ht="11.25">
      <c r="B54" s="95"/>
      <c r="C54" s="95"/>
      <c r="D54" s="78"/>
      <c r="E54" s="78"/>
      <c r="F54" s="78"/>
    </row>
    <row r="55" spans="2:6" s="79" customFormat="1" ht="11.25">
      <c r="B55" s="95"/>
      <c r="C55" s="95"/>
      <c r="D55" s="78"/>
      <c r="E55" s="78"/>
      <c r="F55" s="78"/>
    </row>
    <row r="56" spans="2:6" s="79" customFormat="1" ht="11.25">
      <c r="B56" s="95"/>
      <c r="C56" s="95"/>
      <c r="D56" s="78"/>
      <c r="E56" s="78"/>
      <c r="F56" s="78"/>
    </row>
    <row r="57" spans="2:6" s="79" customFormat="1" ht="11.25">
      <c r="B57" s="95"/>
      <c r="C57" s="95"/>
      <c r="D57" s="78"/>
      <c r="E57" s="78"/>
      <c r="F57" s="78"/>
    </row>
    <row r="58" spans="2:6" s="79" customFormat="1" ht="11.25">
      <c r="B58" s="95"/>
      <c r="C58" s="95"/>
      <c r="D58" s="78"/>
      <c r="E58" s="78"/>
      <c r="F58" s="78"/>
    </row>
    <row r="59" spans="2:6" s="79" customFormat="1" ht="11.25">
      <c r="B59" s="95"/>
      <c r="C59" s="95"/>
      <c r="D59" s="78"/>
      <c r="E59" s="78"/>
      <c r="F59" s="78"/>
    </row>
    <row r="60" spans="2:6" s="79" customFormat="1" ht="11.25">
      <c r="B60" s="95"/>
      <c r="C60" s="95"/>
      <c r="D60" s="78"/>
      <c r="E60" s="78"/>
      <c r="F60" s="78"/>
    </row>
    <row r="61" spans="2:6" s="79" customFormat="1" ht="11.25">
      <c r="B61" s="95"/>
      <c r="C61" s="95"/>
      <c r="D61" s="78"/>
      <c r="E61" s="78"/>
      <c r="F61" s="78"/>
    </row>
    <row r="62" spans="2:6" s="79" customFormat="1" ht="11.25">
      <c r="B62" s="95"/>
      <c r="C62" s="95"/>
      <c r="D62" s="78"/>
      <c r="E62" s="78"/>
      <c r="F62" s="78"/>
    </row>
    <row r="63" spans="2:6" s="79" customFormat="1" ht="11.25">
      <c r="B63" s="95"/>
      <c r="C63" s="95"/>
      <c r="D63" s="78"/>
      <c r="E63" s="78"/>
      <c r="F63" s="78"/>
    </row>
    <row r="64" spans="2:6" s="79" customFormat="1" ht="11.25">
      <c r="B64" s="95"/>
      <c r="C64" s="95"/>
      <c r="D64" s="78"/>
      <c r="E64" s="78"/>
      <c r="F64" s="78"/>
    </row>
    <row r="65" spans="2:6" s="79" customFormat="1" ht="11.25">
      <c r="B65" s="95"/>
      <c r="C65" s="95"/>
      <c r="D65" s="78"/>
      <c r="E65" s="78"/>
      <c r="F65" s="78"/>
    </row>
    <row r="66" spans="2:6" s="79" customFormat="1" ht="11.25">
      <c r="B66" s="95"/>
      <c r="C66" s="95"/>
      <c r="D66" s="78"/>
      <c r="E66" s="78"/>
      <c r="F66" s="78"/>
    </row>
    <row r="67" spans="2:6" s="79" customFormat="1" ht="11.25">
      <c r="B67" s="95"/>
      <c r="C67" s="95"/>
      <c r="D67" s="78"/>
      <c r="E67" s="78"/>
      <c r="F67" s="78"/>
    </row>
    <row r="68" spans="2:6" s="79" customFormat="1" ht="11.25">
      <c r="B68" s="95"/>
      <c r="C68" s="95"/>
      <c r="D68" s="78"/>
      <c r="E68" s="78"/>
      <c r="F68" s="78"/>
    </row>
    <row r="69" spans="2:6" s="79" customFormat="1" ht="11.25">
      <c r="B69" s="95"/>
      <c r="C69" s="95"/>
      <c r="D69" s="78"/>
      <c r="E69" s="78"/>
      <c r="F69" s="78"/>
    </row>
    <row r="70" spans="2:6" s="79" customFormat="1" ht="11.25">
      <c r="B70" s="95"/>
      <c r="C70" s="95"/>
      <c r="D70" s="78"/>
      <c r="E70" s="78"/>
      <c r="F70" s="78"/>
    </row>
    <row r="71" spans="2:6" s="79" customFormat="1" ht="11.25">
      <c r="B71" s="95"/>
      <c r="C71" s="95"/>
      <c r="D71" s="78"/>
      <c r="E71" s="78"/>
      <c r="F71" s="78"/>
    </row>
    <row r="72" spans="2:6" s="79" customFormat="1" ht="11.25">
      <c r="B72" s="95"/>
      <c r="C72" s="95"/>
      <c r="D72" s="78"/>
      <c r="E72" s="78"/>
      <c r="F72" s="78"/>
    </row>
    <row r="73" spans="2:6" s="79" customFormat="1" ht="11.25">
      <c r="B73" s="95"/>
      <c r="C73" s="95"/>
      <c r="D73" s="78"/>
      <c r="E73" s="78"/>
      <c r="F73" s="78"/>
    </row>
    <row r="74" spans="2:6" s="79" customFormat="1" ht="11.25">
      <c r="B74" s="95"/>
      <c r="C74" s="95"/>
      <c r="D74" s="78"/>
      <c r="E74" s="78"/>
      <c r="F74" s="78"/>
    </row>
    <row r="75" spans="2:6" s="79" customFormat="1" ht="11.25">
      <c r="B75" s="95"/>
      <c r="C75" s="95"/>
      <c r="D75" s="78"/>
      <c r="E75" s="78"/>
      <c r="F75" s="78"/>
    </row>
    <row r="76" spans="2:6" s="79" customFormat="1" ht="11.25">
      <c r="B76" s="95"/>
      <c r="C76" s="95"/>
      <c r="D76" s="78"/>
      <c r="E76" s="78"/>
      <c r="F76" s="78"/>
    </row>
    <row r="77" spans="2:6" s="79" customFormat="1" ht="11.25">
      <c r="B77" s="95"/>
      <c r="C77" s="95"/>
      <c r="D77" s="78"/>
      <c r="E77" s="78"/>
      <c r="F77" s="78"/>
    </row>
    <row r="78" spans="2:6" s="79" customFormat="1" ht="11.25">
      <c r="B78" s="95"/>
      <c r="C78" s="95"/>
      <c r="D78" s="78"/>
      <c r="E78" s="78"/>
      <c r="F78" s="78"/>
    </row>
    <row r="79" spans="2:6" s="79" customFormat="1" ht="11.25">
      <c r="B79" s="95"/>
      <c r="C79" s="95"/>
      <c r="D79" s="78"/>
      <c r="E79" s="78"/>
      <c r="F79" s="78"/>
    </row>
    <row r="80" spans="2:6" s="79" customFormat="1" ht="11.25">
      <c r="B80" s="95"/>
      <c r="C80" s="95"/>
      <c r="D80" s="78"/>
      <c r="E80" s="78"/>
      <c r="F80" s="78"/>
    </row>
    <row r="81" spans="2:6" s="79" customFormat="1" ht="11.25">
      <c r="B81" s="95"/>
      <c r="C81" s="95"/>
      <c r="D81" s="78"/>
      <c r="E81" s="78"/>
      <c r="F81" s="78"/>
    </row>
    <row r="82" spans="2:6" s="79" customFormat="1" ht="11.25">
      <c r="B82" s="95"/>
      <c r="C82" s="95"/>
      <c r="D82" s="78"/>
      <c r="E82" s="78"/>
      <c r="F82" s="78"/>
    </row>
    <row r="83" spans="2:6" s="79" customFormat="1" ht="11.25">
      <c r="B83" s="95"/>
      <c r="C83" s="95"/>
      <c r="D83" s="78"/>
      <c r="E83" s="78"/>
      <c r="F83" s="78"/>
    </row>
    <row r="84" spans="2:6" s="79" customFormat="1" ht="11.25">
      <c r="B84" s="95"/>
      <c r="C84" s="95"/>
      <c r="D84" s="78"/>
      <c r="E84" s="78"/>
      <c r="F84" s="78"/>
    </row>
    <row r="85" spans="2:6" s="79" customFormat="1" ht="11.25">
      <c r="B85" s="95"/>
      <c r="C85" s="95"/>
      <c r="D85" s="78"/>
      <c r="E85" s="78"/>
      <c r="F85" s="78"/>
    </row>
    <row r="86" spans="2:6" s="79" customFormat="1" ht="11.25">
      <c r="B86" s="95"/>
      <c r="C86" s="95"/>
      <c r="D86" s="78"/>
      <c r="E86" s="78"/>
      <c r="F86" s="78"/>
    </row>
    <row r="87" spans="2:6" s="79" customFormat="1" ht="11.25">
      <c r="B87" s="95"/>
      <c r="C87" s="95"/>
      <c r="D87" s="78"/>
      <c r="E87" s="78"/>
      <c r="F87" s="78"/>
    </row>
    <row r="88" spans="2:6" s="79" customFormat="1" ht="11.25">
      <c r="B88" s="95"/>
      <c r="C88" s="95"/>
      <c r="D88" s="78"/>
      <c r="E88" s="78"/>
      <c r="F88" s="78"/>
    </row>
    <row r="89" spans="2:6" s="79" customFormat="1" ht="11.25">
      <c r="B89" s="95"/>
      <c r="C89" s="95"/>
      <c r="D89" s="78"/>
      <c r="E89" s="78"/>
      <c r="F89" s="78"/>
    </row>
    <row r="90" spans="2:6" s="79" customFormat="1" ht="11.25">
      <c r="B90" s="95"/>
      <c r="C90" s="95"/>
      <c r="D90" s="78"/>
      <c r="E90" s="78"/>
      <c r="F90" s="78"/>
    </row>
    <row r="91" spans="2:6" s="79" customFormat="1" ht="11.25">
      <c r="B91" s="95"/>
      <c r="C91" s="95"/>
      <c r="D91" s="78"/>
      <c r="E91" s="78"/>
      <c r="F91" s="78"/>
    </row>
    <row r="92" spans="2:6" s="79" customFormat="1" ht="11.25">
      <c r="B92" s="95"/>
      <c r="C92" s="95"/>
      <c r="D92" s="78"/>
      <c r="E92" s="78"/>
      <c r="F92" s="78"/>
    </row>
    <row r="93" spans="2:6" s="79" customFormat="1" ht="11.25">
      <c r="B93" s="95"/>
      <c r="C93" s="95"/>
      <c r="D93" s="78"/>
      <c r="E93" s="78"/>
      <c r="F93" s="78"/>
    </row>
    <row r="94" spans="2:6" s="79" customFormat="1" ht="11.25">
      <c r="B94" s="95"/>
      <c r="C94" s="95"/>
      <c r="D94" s="78"/>
      <c r="E94" s="78"/>
      <c r="F94" s="78"/>
    </row>
    <row r="95" spans="2:6" s="79" customFormat="1" ht="11.25">
      <c r="B95" s="95"/>
      <c r="C95" s="95"/>
      <c r="D95" s="78"/>
      <c r="E95" s="78"/>
      <c r="F95" s="78"/>
    </row>
    <row r="96" spans="2:6" s="79" customFormat="1" ht="11.25">
      <c r="B96" s="95"/>
      <c r="C96" s="95"/>
      <c r="D96" s="78"/>
      <c r="E96" s="78"/>
      <c r="F96" s="78"/>
    </row>
    <row r="97" spans="2:6" s="79" customFormat="1" ht="11.25">
      <c r="B97" s="95"/>
      <c r="C97" s="95"/>
      <c r="D97" s="78"/>
      <c r="E97" s="78"/>
      <c r="F97" s="78"/>
    </row>
    <row r="98" spans="2:6" s="79" customFormat="1" ht="11.25">
      <c r="B98" s="95"/>
      <c r="C98" s="95"/>
      <c r="D98" s="78"/>
      <c r="E98" s="78"/>
      <c r="F98" s="78"/>
    </row>
    <row r="99" spans="2:6" s="79" customFormat="1" ht="11.25">
      <c r="B99" s="95"/>
      <c r="C99" s="95"/>
      <c r="D99" s="78"/>
      <c r="E99" s="78"/>
      <c r="F99" s="78"/>
    </row>
    <row r="100" spans="2:6" s="79" customFormat="1" ht="11.25">
      <c r="B100" s="95"/>
      <c r="C100" s="95"/>
      <c r="D100" s="78"/>
      <c r="E100" s="78"/>
      <c r="F100" s="78"/>
    </row>
    <row r="101" spans="2:6" s="79" customFormat="1" ht="11.25">
      <c r="B101" s="95"/>
      <c r="C101" s="95"/>
      <c r="D101" s="78"/>
      <c r="E101" s="78"/>
      <c r="F101" s="78"/>
    </row>
    <row r="102" spans="2:6" s="79" customFormat="1" ht="11.25">
      <c r="B102" s="95"/>
      <c r="C102" s="95"/>
      <c r="D102" s="78"/>
      <c r="E102" s="78"/>
      <c r="F102" s="78"/>
    </row>
    <row r="103" spans="2:6" s="79" customFormat="1" ht="11.25">
      <c r="B103" s="95"/>
      <c r="C103" s="95"/>
      <c r="D103" s="78"/>
      <c r="E103" s="78"/>
      <c r="F103" s="78"/>
    </row>
  </sheetData>
  <sheetProtection selectLockedCells="1"/>
  <mergeCells count="30">
    <mergeCell ref="M3:W3"/>
    <mergeCell ref="A3:L3"/>
    <mergeCell ref="M6:V6"/>
    <mergeCell ref="R7:R10"/>
    <mergeCell ref="S7:S10"/>
    <mergeCell ref="J7:J10"/>
    <mergeCell ref="G6:L6"/>
    <mergeCell ref="D7:F8"/>
    <mergeCell ref="E9:E10"/>
    <mergeCell ref="F9:F10"/>
    <mergeCell ref="B6:F6"/>
    <mergeCell ref="W6:W10"/>
    <mergeCell ref="M4:V4"/>
    <mergeCell ref="T7:T10"/>
    <mergeCell ref="U7:U10"/>
    <mergeCell ref="L7:L10"/>
    <mergeCell ref="V7:V10"/>
    <mergeCell ref="A4:L4"/>
    <mergeCell ref="Q7:Q10"/>
    <mergeCell ref="M7:M10"/>
    <mergeCell ref="O7:O10"/>
    <mergeCell ref="K7:K10"/>
    <mergeCell ref="I7:I10"/>
    <mergeCell ref="B7:B10"/>
    <mergeCell ref="C7:C10"/>
    <mergeCell ref="A6:A10"/>
    <mergeCell ref="H7:H10"/>
    <mergeCell ref="N7:N10"/>
    <mergeCell ref="P7:P10"/>
    <mergeCell ref="G7:G10"/>
  </mergeCells>
  <phoneticPr fontId="5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2" max="41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3"/>
  <sheetViews>
    <sheetView view="pageBreakPreview" topLeftCell="Q1" zoomScaleNormal="100" zoomScaleSheetLayoutView="100" workbookViewId="0">
      <selection activeCell="AC14" sqref="AC14:AD14"/>
    </sheetView>
  </sheetViews>
  <sheetFormatPr defaultRowHeight="14.25"/>
  <cols>
    <col min="1" max="1" width="12.625" style="20" customWidth="1"/>
    <col min="2" max="2" width="11.625" style="10" customWidth="1"/>
    <col min="3" max="3" width="11.625" style="98" customWidth="1"/>
    <col min="4" max="6" width="11.625" style="10" customWidth="1"/>
    <col min="7" max="7" width="11.625" style="98" customWidth="1"/>
    <col min="8" max="8" width="11.625" style="10" customWidth="1"/>
    <col min="9" max="9" width="11.625" style="98" customWidth="1"/>
    <col min="10" max="10" width="11.625" style="10" customWidth="1"/>
    <col min="11" max="13" width="11.625" style="98" customWidth="1"/>
    <col min="14" max="15" width="12.625" style="98" customWidth="1"/>
    <col min="16" max="17" width="11.625" style="98" customWidth="1"/>
    <col min="18" max="18" width="11.625" style="10" customWidth="1"/>
    <col min="19" max="19" width="11.625" style="98" customWidth="1"/>
    <col min="20" max="20" width="11.625" style="10" customWidth="1"/>
    <col min="21" max="21" width="11.75" style="98" customWidth="1"/>
    <col min="22" max="27" width="11.625" style="98" customWidth="1"/>
    <col min="28" max="28" width="12.625" style="98" customWidth="1"/>
    <col min="29" max="29" width="6.625" style="98" customWidth="1"/>
    <col min="30" max="30" width="10.625" style="98" customWidth="1"/>
    <col min="31" max="31" width="10.75" style="10" customWidth="1"/>
    <col min="32" max="32" width="10.75" style="97" customWidth="1"/>
    <col min="33" max="33" width="10.75" style="5" customWidth="1"/>
    <col min="34" max="34" width="10.75" style="97" customWidth="1"/>
    <col min="35" max="35" width="10.75" style="5" customWidth="1"/>
    <col min="36" max="36" width="11.5" style="97" customWidth="1"/>
    <col min="37" max="16384" width="9" style="5"/>
  </cols>
  <sheetData>
    <row r="1" spans="1:36" s="16" customFormat="1" ht="14.1" customHeight="1">
      <c r="A1" s="9" t="s">
        <v>837</v>
      </c>
      <c r="C1" s="111"/>
      <c r="E1" s="11"/>
      <c r="G1" s="111"/>
      <c r="I1" s="111"/>
      <c r="K1" s="111"/>
      <c r="L1" s="111"/>
      <c r="M1" s="111"/>
      <c r="N1" s="11" t="s">
        <v>838</v>
      </c>
      <c r="O1" s="9" t="s">
        <v>839</v>
      </c>
      <c r="P1" s="111"/>
      <c r="Q1" s="111"/>
      <c r="S1" s="111"/>
      <c r="T1" s="19"/>
      <c r="U1" s="110"/>
      <c r="V1" s="110"/>
      <c r="W1" s="110"/>
      <c r="X1" s="110"/>
      <c r="Y1" s="110"/>
      <c r="Z1" s="110"/>
      <c r="AA1" s="110"/>
      <c r="AB1" s="11" t="s">
        <v>840</v>
      </c>
      <c r="AC1" s="9" t="s">
        <v>841</v>
      </c>
      <c r="AD1" s="111"/>
      <c r="AF1" s="111"/>
      <c r="AH1" s="111"/>
      <c r="AJ1" s="111"/>
    </row>
    <row r="2" spans="1:36" s="16" customFormat="1" ht="14.1" customHeight="1">
      <c r="A2" s="9"/>
      <c r="C2" s="111"/>
      <c r="E2" s="11"/>
      <c r="G2" s="111"/>
      <c r="I2" s="111"/>
      <c r="K2" s="111"/>
      <c r="L2" s="111"/>
      <c r="M2" s="111"/>
      <c r="N2" s="11"/>
      <c r="O2" s="9"/>
      <c r="P2" s="111"/>
      <c r="Q2" s="111"/>
      <c r="S2" s="111"/>
      <c r="T2" s="19"/>
      <c r="U2" s="110"/>
      <c r="V2" s="110"/>
      <c r="W2" s="110"/>
      <c r="X2" s="110"/>
      <c r="Y2" s="110"/>
      <c r="Z2" s="110"/>
      <c r="AA2" s="110"/>
      <c r="AB2" s="11"/>
      <c r="AC2" s="9"/>
      <c r="AD2" s="111"/>
      <c r="AF2" s="111"/>
      <c r="AH2" s="111"/>
      <c r="AJ2" s="111"/>
    </row>
    <row r="3" spans="1:36" s="12" customFormat="1" ht="24" customHeight="1">
      <c r="A3" s="943" t="s">
        <v>572</v>
      </c>
      <c r="B3" s="943"/>
      <c r="C3" s="943"/>
      <c r="D3" s="943"/>
      <c r="E3" s="943"/>
      <c r="F3" s="943"/>
      <c r="G3" s="943"/>
      <c r="H3" s="943" t="s">
        <v>407</v>
      </c>
      <c r="I3" s="943"/>
      <c r="J3" s="943"/>
      <c r="K3" s="943"/>
      <c r="L3" s="943"/>
      <c r="M3" s="943"/>
      <c r="N3" s="943"/>
      <c r="O3" s="943" t="s">
        <v>573</v>
      </c>
      <c r="P3" s="943"/>
      <c r="Q3" s="943"/>
      <c r="R3" s="943"/>
      <c r="S3" s="943"/>
      <c r="T3" s="943"/>
      <c r="U3" s="943"/>
      <c r="V3" s="855" t="s">
        <v>408</v>
      </c>
      <c r="W3" s="855"/>
      <c r="X3" s="855"/>
      <c r="Y3" s="855"/>
      <c r="Z3" s="855"/>
      <c r="AA3" s="855"/>
      <c r="AB3" s="855"/>
      <c r="AC3" s="943" t="s">
        <v>573</v>
      </c>
      <c r="AD3" s="943"/>
      <c r="AE3" s="943"/>
      <c r="AF3" s="943"/>
      <c r="AG3" s="943"/>
      <c r="AH3" s="943"/>
      <c r="AI3" s="943"/>
      <c r="AJ3" s="943"/>
    </row>
    <row r="4" spans="1:36" s="14" customFormat="1" ht="20.100000000000001" customHeight="1">
      <c r="F4" s="99"/>
      <c r="G4" s="99"/>
      <c r="H4" s="99"/>
      <c r="I4" s="99"/>
      <c r="K4" s="100"/>
      <c r="M4" s="100"/>
      <c r="Q4" s="100"/>
      <c r="S4" s="100"/>
      <c r="T4" s="34"/>
      <c r="U4" s="101"/>
      <c r="V4" s="34"/>
      <c r="W4" s="101"/>
      <c r="X4" s="34"/>
      <c r="Y4" s="101"/>
      <c r="Z4" s="34"/>
      <c r="AA4" s="101"/>
      <c r="AB4" s="34"/>
      <c r="AC4" s="930" t="s">
        <v>408</v>
      </c>
      <c r="AD4" s="930"/>
      <c r="AE4" s="930"/>
      <c r="AF4" s="930"/>
      <c r="AG4" s="930"/>
      <c r="AH4" s="930"/>
      <c r="AI4" s="930"/>
      <c r="AJ4" s="930"/>
    </row>
    <row r="5" spans="1:36" s="9" customFormat="1" ht="18" customHeight="1" thickBot="1">
      <c r="A5" s="9" t="s">
        <v>241</v>
      </c>
      <c r="G5" s="102"/>
      <c r="I5" s="102"/>
      <c r="K5" s="102"/>
      <c r="M5" s="102"/>
      <c r="N5" s="15" t="s">
        <v>242</v>
      </c>
      <c r="O5" s="9" t="s">
        <v>241</v>
      </c>
      <c r="P5" s="102"/>
      <c r="Q5" s="102"/>
      <c r="S5" s="103"/>
      <c r="U5" s="102"/>
      <c r="V5" s="102"/>
      <c r="W5" s="102"/>
      <c r="X5" s="102"/>
      <c r="Y5" s="103"/>
      <c r="Z5" s="15"/>
      <c r="AA5" s="103"/>
      <c r="AB5" s="15" t="s">
        <v>242</v>
      </c>
      <c r="AC5" s="9" t="s">
        <v>241</v>
      </c>
      <c r="AD5" s="11"/>
      <c r="AF5" s="102"/>
      <c r="AH5" s="102"/>
      <c r="AJ5" s="103" t="s">
        <v>242</v>
      </c>
    </row>
    <row r="6" spans="1:36" s="16" customFormat="1" ht="20.100000000000001" customHeight="1">
      <c r="A6" s="1325" t="s">
        <v>243</v>
      </c>
      <c r="B6" s="1111" t="s">
        <v>244</v>
      </c>
      <c r="C6" s="1099"/>
      <c r="D6" s="1099"/>
      <c r="E6" s="1099"/>
      <c r="F6" s="1099"/>
      <c r="G6" s="1099"/>
      <c r="H6" s="1099" t="s">
        <v>244</v>
      </c>
      <c r="I6" s="1100"/>
      <c r="J6" s="942" t="s">
        <v>245</v>
      </c>
      <c r="K6" s="1099"/>
      <c r="L6" s="1099"/>
      <c r="M6" s="1132"/>
      <c r="N6" s="1111" t="s">
        <v>246</v>
      </c>
      <c r="O6" s="1325" t="s">
        <v>243</v>
      </c>
      <c r="P6" s="1111" t="s">
        <v>245</v>
      </c>
      <c r="Q6" s="1099"/>
      <c r="R6" s="1099"/>
      <c r="S6" s="1099"/>
      <c r="T6" s="1099"/>
      <c r="U6" s="1099"/>
      <c r="V6" s="1099" t="s">
        <v>247</v>
      </c>
      <c r="W6" s="1099"/>
      <c r="X6" s="1099"/>
      <c r="Y6" s="1099"/>
      <c r="Z6" s="1099"/>
      <c r="AA6" s="1132"/>
      <c r="AB6" s="1111" t="s">
        <v>246</v>
      </c>
      <c r="AC6" s="977" t="s">
        <v>60</v>
      </c>
      <c r="AD6" s="1005"/>
      <c r="AE6" s="1111" t="s">
        <v>247</v>
      </c>
      <c r="AF6" s="1099"/>
      <c r="AG6" s="1099"/>
      <c r="AH6" s="1100"/>
      <c r="AI6" s="1322" t="s">
        <v>248</v>
      </c>
      <c r="AJ6" s="1322"/>
    </row>
    <row r="7" spans="1:36" s="16" customFormat="1" ht="13.5" customHeight="1">
      <c r="A7" s="1326"/>
      <c r="B7" s="938" t="s">
        <v>249</v>
      </c>
      <c r="C7" s="918"/>
      <c r="D7" s="1317" t="s">
        <v>250</v>
      </c>
      <c r="E7" s="1318"/>
      <c r="F7" s="928" t="s">
        <v>251</v>
      </c>
      <c r="G7" s="945"/>
      <c r="H7" s="928" t="s">
        <v>252</v>
      </c>
      <c r="I7" s="918"/>
      <c r="J7" s="918" t="s">
        <v>249</v>
      </c>
      <c r="K7" s="918"/>
      <c r="L7" s="928" t="s">
        <v>253</v>
      </c>
      <c r="M7" s="918"/>
      <c r="N7" s="1122"/>
      <c r="O7" s="1326"/>
      <c r="P7" s="938" t="s">
        <v>254</v>
      </c>
      <c r="Q7" s="945"/>
      <c r="R7" s="918" t="s">
        <v>255</v>
      </c>
      <c r="S7" s="918"/>
      <c r="T7" s="928" t="s">
        <v>256</v>
      </c>
      <c r="U7" s="945"/>
      <c r="V7" s="928" t="s">
        <v>257</v>
      </c>
      <c r="W7" s="918"/>
      <c r="X7" s="928" t="s">
        <v>258</v>
      </c>
      <c r="Y7" s="918"/>
      <c r="Z7" s="918" t="s">
        <v>259</v>
      </c>
      <c r="AA7" s="918"/>
      <c r="AB7" s="1122"/>
      <c r="AC7" s="1006"/>
      <c r="AD7" s="1007"/>
      <c r="AE7" s="918" t="s">
        <v>260</v>
      </c>
      <c r="AF7" s="945"/>
      <c r="AG7" s="918" t="s">
        <v>261</v>
      </c>
      <c r="AH7" s="945"/>
      <c r="AI7" s="1323"/>
      <c r="AJ7" s="1324"/>
    </row>
    <row r="8" spans="1:36" s="16" customFormat="1" ht="13.5" customHeight="1">
      <c r="A8" s="1326"/>
      <c r="B8" s="938"/>
      <c r="C8" s="918"/>
      <c r="D8" s="1319"/>
      <c r="E8" s="927"/>
      <c r="F8" s="928"/>
      <c r="G8" s="945"/>
      <c r="H8" s="928"/>
      <c r="I8" s="918"/>
      <c r="J8" s="918"/>
      <c r="K8" s="918"/>
      <c r="L8" s="928"/>
      <c r="M8" s="918"/>
      <c r="N8" s="1122"/>
      <c r="O8" s="1326"/>
      <c r="P8" s="938"/>
      <c r="Q8" s="945"/>
      <c r="R8" s="918"/>
      <c r="S8" s="918"/>
      <c r="T8" s="928"/>
      <c r="U8" s="945"/>
      <c r="V8" s="928"/>
      <c r="W8" s="918"/>
      <c r="X8" s="928"/>
      <c r="Y8" s="918"/>
      <c r="Z8" s="918"/>
      <c r="AA8" s="918"/>
      <c r="AB8" s="1122"/>
      <c r="AC8" s="1006"/>
      <c r="AD8" s="1007"/>
      <c r="AE8" s="918"/>
      <c r="AF8" s="945"/>
      <c r="AG8" s="918"/>
      <c r="AH8" s="945"/>
      <c r="AI8" s="1319"/>
      <c r="AJ8" s="1139"/>
    </row>
    <row r="9" spans="1:36" s="16" customFormat="1" ht="13.5" customHeight="1">
      <c r="A9" s="1326"/>
      <c r="B9" s="938" t="s">
        <v>262</v>
      </c>
      <c r="C9" s="1313" t="s">
        <v>175</v>
      </c>
      <c r="D9" s="918" t="s">
        <v>262</v>
      </c>
      <c r="E9" s="1320" t="s">
        <v>175</v>
      </c>
      <c r="F9" s="928" t="s">
        <v>262</v>
      </c>
      <c r="G9" s="1315" t="s">
        <v>175</v>
      </c>
      <c r="H9" s="928" t="s">
        <v>262</v>
      </c>
      <c r="I9" s="1313" t="s">
        <v>175</v>
      </c>
      <c r="J9" s="918" t="s">
        <v>262</v>
      </c>
      <c r="K9" s="1313" t="s">
        <v>175</v>
      </c>
      <c r="L9" s="928" t="s">
        <v>262</v>
      </c>
      <c r="M9" s="1313" t="s">
        <v>175</v>
      </c>
      <c r="N9" s="1122"/>
      <c r="O9" s="1326"/>
      <c r="P9" s="938" t="s">
        <v>262</v>
      </c>
      <c r="Q9" s="1315" t="s">
        <v>175</v>
      </c>
      <c r="R9" s="918" t="s">
        <v>262</v>
      </c>
      <c r="S9" s="1313" t="s">
        <v>175</v>
      </c>
      <c r="T9" s="928" t="s">
        <v>262</v>
      </c>
      <c r="U9" s="1315" t="s">
        <v>175</v>
      </c>
      <c r="V9" s="928" t="s">
        <v>262</v>
      </c>
      <c r="W9" s="1313" t="s">
        <v>175</v>
      </c>
      <c r="X9" s="928" t="s">
        <v>262</v>
      </c>
      <c r="Y9" s="1313" t="s">
        <v>175</v>
      </c>
      <c r="Z9" s="918" t="s">
        <v>262</v>
      </c>
      <c r="AA9" s="1313" t="s">
        <v>175</v>
      </c>
      <c r="AB9" s="1122"/>
      <c r="AC9" s="1006"/>
      <c r="AD9" s="1007"/>
      <c r="AE9" s="918" t="s">
        <v>262</v>
      </c>
      <c r="AF9" s="1315" t="s">
        <v>175</v>
      </c>
      <c r="AG9" s="918" t="s">
        <v>262</v>
      </c>
      <c r="AH9" s="1315" t="s">
        <v>175</v>
      </c>
      <c r="AI9" s="918" t="s">
        <v>262</v>
      </c>
      <c r="AJ9" s="1315" t="s">
        <v>175</v>
      </c>
    </row>
    <row r="10" spans="1:36" s="16" customFormat="1" ht="13.5" customHeight="1">
      <c r="A10" s="1327"/>
      <c r="B10" s="939"/>
      <c r="C10" s="1314"/>
      <c r="D10" s="919"/>
      <c r="E10" s="1321"/>
      <c r="F10" s="929"/>
      <c r="G10" s="1316"/>
      <c r="H10" s="929"/>
      <c r="I10" s="1314"/>
      <c r="J10" s="919"/>
      <c r="K10" s="1314"/>
      <c r="L10" s="929"/>
      <c r="M10" s="1314"/>
      <c r="N10" s="1123"/>
      <c r="O10" s="1327"/>
      <c r="P10" s="939"/>
      <c r="Q10" s="1316"/>
      <c r="R10" s="919"/>
      <c r="S10" s="1314"/>
      <c r="T10" s="929"/>
      <c r="U10" s="1316"/>
      <c r="V10" s="929"/>
      <c r="W10" s="1314"/>
      <c r="X10" s="929"/>
      <c r="Y10" s="1314"/>
      <c r="Z10" s="919"/>
      <c r="AA10" s="1314"/>
      <c r="AB10" s="1123"/>
      <c r="AC10" s="1008"/>
      <c r="AD10" s="1009"/>
      <c r="AE10" s="919"/>
      <c r="AF10" s="1316"/>
      <c r="AG10" s="919"/>
      <c r="AH10" s="1316"/>
      <c r="AI10" s="919"/>
      <c r="AJ10" s="1316"/>
    </row>
    <row r="11" spans="1:36" s="16" customFormat="1" ht="17.100000000000001" customHeight="1">
      <c r="A11" s="39" t="s">
        <v>176</v>
      </c>
      <c r="B11" s="37">
        <v>13</v>
      </c>
      <c r="C11" s="53">
        <v>794922</v>
      </c>
      <c r="D11" s="38">
        <v>6</v>
      </c>
      <c r="E11" s="53">
        <v>586803</v>
      </c>
      <c r="F11" s="38">
        <v>4</v>
      </c>
      <c r="G11" s="53">
        <v>182557</v>
      </c>
      <c r="H11" s="38">
        <v>3</v>
      </c>
      <c r="I11" s="53">
        <v>25562</v>
      </c>
      <c r="J11" s="38">
        <v>1197</v>
      </c>
      <c r="K11" s="53">
        <v>15454.2</v>
      </c>
      <c r="L11" s="38">
        <v>844</v>
      </c>
      <c r="M11" s="53">
        <v>1208.2</v>
      </c>
      <c r="N11" s="41" t="s">
        <v>176</v>
      </c>
      <c r="O11" s="39" t="s">
        <v>176</v>
      </c>
      <c r="P11" s="38">
        <v>23</v>
      </c>
      <c r="Q11" s="53">
        <v>12.2</v>
      </c>
      <c r="R11" s="38">
        <v>308</v>
      </c>
      <c r="S11" s="53">
        <v>12009.6</v>
      </c>
      <c r="T11" s="38">
        <v>3</v>
      </c>
      <c r="U11" s="38">
        <v>0</v>
      </c>
      <c r="V11" s="38">
        <v>5</v>
      </c>
      <c r="W11" s="53">
        <v>64.7</v>
      </c>
      <c r="X11" s="38">
        <v>3</v>
      </c>
      <c r="Y11" s="53">
        <v>3.3</v>
      </c>
      <c r="Z11" s="38">
        <v>4</v>
      </c>
      <c r="AA11" s="53">
        <v>680.7</v>
      </c>
      <c r="AB11" s="41" t="s">
        <v>176</v>
      </c>
      <c r="AC11" s="989" t="s">
        <v>176</v>
      </c>
      <c r="AD11" s="990"/>
      <c r="AE11" s="38">
        <v>6</v>
      </c>
      <c r="AF11" s="53">
        <v>107.5</v>
      </c>
      <c r="AG11" s="38">
        <v>1</v>
      </c>
      <c r="AH11" s="53">
        <v>1368</v>
      </c>
      <c r="AI11" s="38">
        <v>25</v>
      </c>
      <c r="AJ11" s="53">
        <v>4728</v>
      </c>
    </row>
    <row r="12" spans="1:36" s="16" customFormat="1" ht="17.100000000000001" customHeight="1">
      <c r="A12" s="39" t="s">
        <v>9</v>
      </c>
      <c r="B12" s="37">
        <v>15</v>
      </c>
      <c r="C12" s="53">
        <v>814946</v>
      </c>
      <c r="D12" s="38">
        <v>6</v>
      </c>
      <c r="E12" s="53">
        <v>575633</v>
      </c>
      <c r="F12" s="38">
        <v>4</v>
      </c>
      <c r="G12" s="53">
        <v>182557</v>
      </c>
      <c r="H12" s="38">
        <v>5</v>
      </c>
      <c r="I12" s="53">
        <v>56756</v>
      </c>
      <c r="J12" s="38">
        <v>1288</v>
      </c>
      <c r="K12" s="53">
        <v>61856.008999999991</v>
      </c>
      <c r="L12" s="38">
        <v>869</v>
      </c>
      <c r="M12" s="53">
        <v>1806.8400000000001</v>
      </c>
      <c r="N12" s="41" t="s">
        <v>9</v>
      </c>
      <c r="O12" s="39" t="s">
        <v>9</v>
      </c>
      <c r="P12" s="38">
        <v>55</v>
      </c>
      <c r="Q12" s="53">
        <v>66.162999999999997</v>
      </c>
      <c r="R12" s="38">
        <v>330</v>
      </c>
      <c r="S12" s="53">
        <v>55846.248999999982</v>
      </c>
      <c r="T12" s="38">
        <v>5</v>
      </c>
      <c r="U12" s="38">
        <v>429.24599999999998</v>
      </c>
      <c r="V12" s="38">
        <v>10</v>
      </c>
      <c r="W12" s="53">
        <v>489.625</v>
      </c>
      <c r="X12" s="38">
        <v>8</v>
      </c>
      <c r="Y12" s="53">
        <v>913.31299999999999</v>
      </c>
      <c r="Z12" s="38">
        <v>4</v>
      </c>
      <c r="AA12" s="53">
        <v>2050.7820000000002</v>
      </c>
      <c r="AB12" s="41" t="s">
        <v>9</v>
      </c>
      <c r="AC12" s="989" t="s">
        <v>9</v>
      </c>
      <c r="AD12" s="990"/>
      <c r="AE12" s="38">
        <v>7</v>
      </c>
      <c r="AF12" s="53">
        <v>253.79100000000003</v>
      </c>
      <c r="AG12" s="104">
        <v>0</v>
      </c>
      <c r="AH12" s="104">
        <v>0</v>
      </c>
      <c r="AI12" s="38">
        <v>12</v>
      </c>
      <c r="AJ12" s="53">
        <v>8324.1649999999991</v>
      </c>
    </row>
    <row r="13" spans="1:36" s="16" customFormat="1" ht="17.100000000000001" customHeight="1">
      <c r="A13" s="39" t="s">
        <v>322</v>
      </c>
      <c r="B13" s="37">
        <v>15</v>
      </c>
      <c r="C13" s="53">
        <v>814946</v>
      </c>
      <c r="D13" s="38">
        <v>6</v>
      </c>
      <c r="E13" s="53">
        <v>575633</v>
      </c>
      <c r="F13" s="38">
        <v>4</v>
      </c>
      <c r="G13" s="53">
        <v>182557</v>
      </c>
      <c r="H13" s="38">
        <v>5</v>
      </c>
      <c r="I13" s="53">
        <v>56756</v>
      </c>
      <c r="J13" s="38">
        <v>1336</v>
      </c>
      <c r="K13" s="53">
        <v>62617.097999999991</v>
      </c>
      <c r="L13" s="38">
        <v>877</v>
      </c>
      <c r="M13" s="53">
        <v>1824.7159999999999</v>
      </c>
      <c r="N13" s="41" t="s">
        <v>322</v>
      </c>
      <c r="O13" s="39" t="s">
        <v>322</v>
      </c>
      <c r="P13" s="38">
        <v>84</v>
      </c>
      <c r="Q13" s="53">
        <v>108.56499999999998</v>
      </c>
      <c r="R13" s="38">
        <v>336</v>
      </c>
      <c r="S13" s="53">
        <v>56096.372999999992</v>
      </c>
      <c r="T13" s="38">
        <v>6</v>
      </c>
      <c r="U13" s="38">
        <v>636.27299999999991</v>
      </c>
      <c r="V13" s="38">
        <v>11</v>
      </c>
      <c r="W13" s="53">
        <v>589.57400000000007</v>
      </c>
      <c r="X13" s="38">
        <v>10</v>
      </c>
      <c r="Y13" s="53">
        <v>956.34400000000005</v>
      </c>
      <c r="Z13" s="38">
        <v>5</v>
      </c>
      <c r="AA13" s="53">
        <v>2151.4620000000004</v>
      </c>
      <c r="AB13" s="41" t="s">
        <v>322</v>
      </c>
      <c r="AC13" s="989" t="s">
        <v>322</v>
      </c>
      <c r="AD13" s="990"/>
      <c r="AE13" s="38">
        <v>7</v>
      </c>
      <c r="AF13" s="53">
        <v>253.79100000000003</v>
      </c>
      <c r="AG13" s="104">
        <v>0</v>
      </c>
      <c r="AH13" s="104">
        <v>0</v>
      </c>
      <c r="AI13" s="38">
        <v>14</v>
      </c>
      <c r="AJ13" s="53">
        <v>10388.264999999999</v>
      </c>
    </row>
    <row r="14" spans="1:36" s="16" customFormat="1" ht="17.100000000000001" customHeight="1">
      <c r="A14" s="39" t="s">
        <v>623</v>
      </c>
      <c r="B14" s="38">
        <v>22</v>
      </c>
      <c r="C14" s="53">
        <v>814944</v>
      </c>
      <c r="D14" s="38">
        <v>9</v>
      </c>
      <c r="E14" s="53">
        <v>575631</v>
      </c>
      <c r="F14" s="38">
        <v>9</v>
      </c>
      <c r="G14" s="53">
        <v>182557</v>
      </c>
      <c r="H14" s="38">
        <v>4</v>
      </c>
      <c r="I14" s="53">
        <v>56756</v>
      </c>
      <c r="J14" s="38">
        <v>1442</v>
      </c>
      <c r="K14" s="53">
        <v>64058.397000000004</v>
      </c>
      <c r="L14" s="38">
        <v>886</v>
      </c>
      <c r="M14" s="53">
        <v>1851.5620000000001</v>
      </c>
      <c r="N14" s="41" t="s">
        <v>623</v>
      </c>
      <c r="O14" s="39" t="s">
        <v>623</v>
      </c>
      <c r="P14" s="38">
        <v>138</v>
      </c>
      <c r="Q14" s="53">
        <v>223.06</v>
      </c>
      <c r="R14" s="38">
        <v>354</v>
      </c>
      <c r="S14" s="53">
        <v>56970.083999999995</v>
      </c>
      <c r="T14" s="38">
        <v>6</v>
      </c>
      <c r="U14" s="38">
        <v>636.27299999999991</v>
      </c>
      <c r="V14" s="38">
        <v>15</v>
      </c>
      <c r="W14" s="53">
        <v>728.91200000000003</v>
      </c>
      <c r="X14" s="38">
        <v>29</v>
      </c>
      <c r="Y14" s="53">
        <v>1216.636</v>
      </c>
      <c r="Z14" s="38">
        <v>5</v>
      </c>
      <c r="AA14" s="53">
        <v>2156.0219999999999</v>
      </c>
      <c r="AB14" s="41" t="s">
        <v>623</v>
      </c>
      <c r="AC14" s="989" t="s">
        <v>623</v>
      </c>
      <c r="AD14" s="990"/>
      <c r="AE14" s="38">
        <v>9</v>
      </c>
      <c r="AF14" s="53">
        <v>275.84800000000001</v>
      </c>
      <c r="AG14" s="104">
        <v>0</v>
      </c>
      <c r="AH14" s="104">
        <v>0</v>
      </c>
      <c r="AI14" s="38">
        <v>12</v>
      </c>
      <c r="AJ14" s="53">
        <v>8324.1649999999991</v>
      </c>
    </row>
    <row r="15" spans="1:36" s="17" customFormat="1" ht="17.100000000000001" customHeight="1">
      <c r="A15" s="43" t="s">
        <v>777</v>
      </c>
      <c r="B15" s="44">
        <f t="shared" ref="B15:M15" si="0">SUM(B17:B39)</f>
        <v>24</v>
      </c>
      <c r="C15" s="55">
        <f t="shared" si="0"/>
        <v>813955</v>
      </c>
      <c r="D15" s="44">
        <f t="shared" si="0"/>
        <v>9</v>
      </c>
      <c r="E15" s="55">
        <f t="shared" si="0"/>
        <v>575633</v>
      </c>
      <c r="F15" s="44">
        <f t="shared" si="0"/>
        <v>10</v>
      </c>
      <c r="G15" s="55">
        <f t="shared" si="0"/>
        <v>181559</v>
      </c>
      <c r="H15" s="44">
        <f t="shared" si="0"/>
        <v>5</v>
      </c>
      <c r="I15" s="55">
        <f t="shared" si="0"/>
        <v>56763</v>
      </c>
      <c r="J15" s="44">
        <f t="shared" si="0"/>
        <v>1525</v>
      </c>
      <c r="K15" s="55">
        <f t="shared" si="0"/>
        <v>65751.263000000006</v>
      </c>
      <c r="L15" s="44">
        <f t="shared" si="0"/>
        <v>908</v>
      </c>
      <c r="M15" s="55">
        <f t="shared" si="0"/>
        <v>1892.7329999999997</v>
      </c>
      <c r="N15" s="45" t="s">
        <v>777</v>
      </c>
      <c r="O15" s="43" t="s">
        <v>777</v>
      </c>
      <c r="P15" s="44">
        <f t="shared" ref="P15:AA15" si="1">SUM(P17:P39)</f>
        <v>175</v>
      </c>
      <c r="Q15" s="55">
        <f t="shared" si="1"/>
        <v>306.1520000000001</v>
      </c>
      <c r="R15" s="44">
        <f t="shared" si="1"/>
        <v>375</v>
      </c>
      <c r="S15" s="55">
        <f t="shared" si="1"/>
        <v>58040.59</v>
      </c>
      <c r="T15" s="44">
        <f t="shared" si="1"/>
        <v>6</v>
      </c>
      <c r="U15" s="44">
        <f t="shared" si="1"/>
        <v>636.27299999999991</v>
      </c>
      <c r="V15" s="44">
        <f t="shared" si="1"/>
        <v>18</v>
      </c>
      <c r="W15" s="55">
        <f t="shared" si="1"/>
        <v>1091.018</v>
      </c>
      <c r="X15" s="44">
        <f t="shared" si="1"/>
        <v>27</v>
      </c>
      <c r="Y15" s="55">
        <f t="shared" si="1"/>
        <v>1302.2349999999999</v>
      </c>
      <c r="Z15" s="44">
        <f t="shared" si="1"/>
        <v>5</v>
      </c>
      <c r="AA15" s="55">
        <f t="shared" si="1"/>
        <v>2156.0219999999999</v>
      </c>
      <c r="AB15" s="45" t="s">
        <v>777</v>
      </c>
      <c r="AC15" s="1119" t="s">
        <v>777</v>
      </c>
      <c r="AD15" s="1120"/>
      <c r="AE15" s="44">
        <f t="shared" ref="AE15:AJ15" si="2">SUM(AE17:AE39)</f>
        <v>11</v>
      </c>
      <c r="AF15" s="55">
        <f t="shared" si="2"/>
        <v>326.24</v>
      </c>
      <c r="AG15" s="104">
        <f t="shared" si="2"/>
        <v>0</v>
      </c>
      <c r="AH15" s="104">
        <f t="shared" si="2"/>
        <v>0</v>
      </c>
      <c r="AI15" s="44">
        <f t="shared" si="2"/>
        <v>14</v>
      </c>
      <c r="AJ15" s="55">
        <f t="shared" si="2"/>
        <v>9246.4449999999979</v>
      </c>
    </row>
    <row r="16" spans="1:36" s="16" customFormat="1" ht="13.15" customHeight="1">
      <c r="A16" s="47"/>
      <c r="B16" s="38"/>
      <c r="C16" s="53"/>
      <c r="D16" s="38"/>
      <c r="E16" s="53"/>
      <c r="F16" s="38"/>
      <c r="G16" s="53"/>
      <c r="H16" s="38"/>
      <c r="I16" s="53"/>
      <c r="J16" s="38"/>
      <c r="K16" s="53"/>
      <c r="L16" s="38"/>
      <c r="M16" s="53"/>
      <c r="N16" s="48"/>
      <c r="O16" s="47"/>
      <c r="P16" s="53"/>
      <c r="Q16" s="53"/>
      <c r="R16" s="38"/>
      <c r="S16" s="53"/>
      <c r="T16" s="38"/>
      <c r="U16" s="53"/>
      <c r="V16" s="53"/>
      <c r="W16" s="53"/>
      <c r="X16" s="53"/>
      <c r="Y16" s="53"/>
      <c r="Z16" s="38"/>
      <c r="AA16" s="53"/>
      <c r="AB16" s="48"/>
      <c r="AC16" s="40"/>
      <c r="AD16" s="47"/>
      <c r="AE16" s="38"/>
      <c r="AF16" s="53"/>
      <c r="AG16" s="38"/>
      <c r="AH16" s="53"/>
      <c r="AI16" s="38"/>
      <c r="AJ16" s="53"/>
    </row>
    <row r="17" spans="1:36" s="16" customFormat="1" ht="17.100000000000001" customHeight="1">
      <c r="A17" s="47" t="s">
        <v>81</v>
      </c>
      <c r="B17" s="105">
        <f t="shared" ref="B17:C39" si="3">SUM(D17+F17+H17)</f>
        <v>1</v>
      </c>
      <c r="C17" s="106">
        <f>SUM(E17+G17+I17)</f>
        <v>8510</v>
      </c>
      <c r="D17" s="638">
        <v>0</v>
      </c>
      <c r="E17" s="638">
        <v>0</v>
      </c>
      <c r="F17" s="638">
        <v>0</v>
      </c>
      <c r="G17" s="638">
        <v>0</v>
      </c>
      <c r="H17" s="638">
        <v>1</v>
      </c>
      <c r="I17" s="639">
        <v>8510</v>
      </c>
      <c r="J17" s="38">
        <f t="shared" ref="J17:K39" si="4">P17+R17+T17+V17+X17+L17+Z17+AE17+AG17</f>
        <v>268</v>
      </c>
      <c r="K17" s="53">
        <f>Q17+S17+U17+W17+Y17+M17+AA17+AF17+AH17</f>
        <v>13482.248</v>
      </c>
      <c r="L17" s="638">
        <v>185</v>
      </c>
      <c r="M17" s="758">
        <v>405.791</v>
      </c>
      <c r="N17" s="57" t="s">
        <v>11</v>
      </c>
      <c r="O17" s="47" t="s">
        <v>81</v>
      </c>
      <c r="P17" s="759">
        <v>13</v>
      </c>
      <c r="Q17" s="758">
        <v>34.352000000000004</v>
      </c>
      <c r="R17" s="638">
        <v>60</v>
      </c>
      <c r="S17" s="758">
        <v>11852.986000000001</v>
      </c>
      <c r="T17" s="759">
        <v>0</v>
      </c>
      <c r="U17" s="758">
        <v>0</v>
      </c>
      <c r="V17" s="638">
        <v>3</v>
      </c>
      <c r="W17" s="758">
        <v>119.684</v>
      </c>
      <c r="X17" s="638">
        <v>1</v>
      </c>
      <c r="Y17" s="758">
        <v>0.80900000000000005</v>
      </c>
      <c r="Z17" s="638">
        <v>1</v>
      </c>
      <c r="AA17" s="758">
        <v>989</v>
      </c>
      <c r="AB17" s="57" t="s">
        <v>11</v>
      </c>
      <c r="AC17" s="40" t="s">
        <v>81</v>
      </c>
      <c r="AD17" s="196" t="s">
        <v>11</v>
      </c>
      <c r="AE17" s="638">
        <v>5</v>
      </c>
      <c r="AF17" s="758">
        <v>79.626000000000005</v>
      </c>
      <c r="AG17" s="638">
        <v>0</v>
      </c>
      <c r="AH17" s="638">
        <v>0</v>
      </c>
      <c r="AI17" s="638">
        <v>0</v>
      </c>
      <c r="AJ17" s="758">
        <v>0</v>
      </c>
    </row>
    <row r="18" spans="1:36" s="16" customFormat="1" ht="17.100000000000001" customHeight="1">
      <c r="A18" s="47" t="s">
        <v>12</v>
      </c>
      <c r="B18" s="105">
        <f t="shared" si="3"/>
        <v>1</v>
      </c>
      <c r="C18" s="106">
        <f t="shared" si="3"/>
        <v>136550</v>
      </c>
      <c r="D18" s="638">
        <v>1</v>
      </c>
      <c r="E18" s="639">
        <v>136550</v>
      </c>
      <c r="F18" s="638">
        <v>0</v>
      </c>
      <c r="G18" s="638">
        <v>0</v>
      </c>
      <c r="H18" s="638">
        <v>0</v>
      </c>
      <c r="I18" s="638">
        <v>0</v>
      </c>
      <c r="J18" s="38">
        <f t="shared" si="4"/>
        <v>121</v>
      </c>
      <c r="K18" s="53">
        <f t="shared" si="4"/>
        <v>3613.7329999999997</v>
      </c>
      <c r="L18" s="638">
        <v>73</v>
      </c>
      <c r="M18" s="758">
        <v>149.535</v>
      </c>
      <c r="N18" s="57" t="s">
        <v>13</v>
      </c>
      <c r="O18" s="47" t="s">
        <v>12</v>
      </c>
      <c r="P18" s="759">
        <v>17</v>
      </c>
      <c r="Q18" s="758">
        <v>33.221000000000004</v>
      </c>
      <c r="R18" s="638">
        <v>28</v>
      </c>
      <c r="S18" s="758">
        <v>3353.8119999999999</v>
      </c>
      <c r="T18" s="759">
        <v>0</v>
      </c>
      <c r="U18" s="758">
        <v>0</v>
      </c>
      <c r="V18" s="638">
        <v>1</v>
      </c>
      <c r="W18" s="758">
        <v>27.343</v>
      </c>
      <c r="X18" s="638">
        <v>1</v>
      </c>
      <c r="Y18" s="758">
        <v>18.52</v>
      </c>
      <c r="Z18" s="638">
        <v>1</v>
      </c>
      <c r="AA18" s="758">
        <v>31.302</v>
      </c>
      <c r="AB18" s="57" t="s">
        <v>13</v>
      </c>
      <c r="AC18" s="40" t="s">
        <v>12</v>
      </c>
      <c r="AD18" s="196" t="s">
        <v>13</v>
      </c>
      <c r="AE18" s="638">
        <v>0</v>
      </c>
      <c r="AF18" s="758">
        <v>0</v>
      </c>
      <c r="AG18" s="638">
        <v>0</v>
      </c>
      <c r="AH18" s="638">
        <v>0</v>
      </c>
      <c r="AI18" s="638">
        <v>0</v>
      </c>
      <c r="AJ18" s="758">
        <v>0</v>
      </c>
    </row>
    <row r="19" spans="1:36" s="16" customFormat="1" ht="17.100000000000001" customHeight="1">
      <c r="A19" s="47" t="s">
        <v>14</v>
      </c>
      <c r="B19" s="105">
        <f t="shared" si="3"/>
        <v>1</v>
      </c>
      <c r="C19" s="106">
        <f t="shared" si="3"/>
        <v>8493</v>
      </c>
      <c r="D19" s="638">
        <v>0</v>
      </c>
      <c r="E19" s="638">
        <v>0</v>
      </c>
      <c r="F19" s="638">
        <v>1</v>
      </c>
      <c r="G19" s="639">
        <v>8493</v>
      </c>
      <c r="H19" s="640">
        <v>0</v>
      </c>
      <c r="I19" s="638">
        <v>0</v>
      </c>
      <c r="J19" s="38">
        <f t="shared" si="4"/>
        <v>83</v>
      </c>
      <c r="K19" s="53">
        <f t="shared" si="4"/>
        <v>3180.317</v>
      </c>
      <c r="L19" s="638">
        <v>54</v>
      </c>
      <c r="M19" s="758">
        <v>98.634</v>
      </c>
      <c r="N19" s="57" t="s">
        <v>15</v>
      </c>
      <c r="O19" s="47" t="s">
        <v>14</v>
      </c>
      <c r="P19" s="759">
        <v>6</v>
      </c>
      <c r="Q19" s="758">
        <v>11.413</v>
      </c>
      <c r="R19" s="638">
        <v>21</v>
      </c>
      <c r="S19" s="758">
        <v>2950.819</v>
      </c>
      <c r="T19" s="759">
        <v>0</v>
      </c>
      <c r="U19" s="758">
        <v>0</v>
      </c>
      <c r="V19" s="638">
        <v>1</v>
      </c>
      <c r="W19" s="758">
        <v>52.5</v>
      </c>
      <c r="X19" s="638">
        <v>1</v>
      </c>
      <c r="Y19" s="758">
        <v>66.951000000000008</v>
      </c>
      <c r="Z19" s="638">
        <v>0</v>
      </c>
      <c r="AA19" s="758">
        <v>0</v>
      </c>
      <c r="AB19" s="57" t="s">
        <v>15</v>
      </c>
      <c r="AC19" s="40" t="s">
        <v>14</v>
      </c>
      <c r="AD19" s="196" t="s">
        <v>15</v>
      </c>
      <c r="AE19" s="638">
        <v>0</v>
      </c>
      <c r="AF19" s="758">
        <v>0</v>
      </c>
      <c r="AG19" s="638">
        <v>0</v>
      </c>
      <c r="AH19" s="638">
        <v>0</v>
      </c>
      <c r="AI19" s="638">
        <v>3</v>
      </c>
      <c r="AJ19" s="758">
        <v>1328.94</v>
      </c>
    </row>
    <row r="20" spans="1:36" s="16" customFormat="1" ht="17.100000000000001" customHeight="1">
      <c r="A20" s="47" t="s">
        <v>16</v>
      </c>
      <c r="B20" s="105">
        <f t="shared" si="3"/>
        <v>1</v>
      </c>
      <c r="C20" s="106">
        <f t="shared" si="3"/>
        <v>8380</v>
      </c>
      <c r="D20" s="638">
        <v>0</v>
      </c>
      <c r="E20" s="638">
        <v>0</v>
      </c>
      <c r="F20" s="638">
        <v>1</v>
      </c>
      <c r="G20" s="638">
        <v>8380</v>
      </c>
      <c r="H20" s="638">
        <v>0</v>
      </c>
      <c r="I20" s="638">
        <v>0</v>
      </c>
      <c r="J20" s="38">
        <f t="shared" si="4"/>
        <v>94</v>
      </c>
      <c r="K20" s="53">
        <f t="shared" si="4"/>
        <v>4499.8279999999995</v>
      </c>
      <c r="L20" s="638">
        <v>46</v>
      </c>
      <c r="M20" s="758">
        <v>88.313000000000002</v>
      </c>
      <c r="N20" s="57" t="s">
        <v>17</v>
      </c>
      <c r="O20" s="47" t="s">
        <v>16</v>
      </c>
      <c r="P20" s="759">
        <v>8</v>
      </c>
      <c r="Q20" s="758">
        <v>23.346</v>
      </c>
      <c r="R20" s="638">
        <v>27</v>
      </c>
      <c r="S20" s="758">
        <v>4099.8289999999997</v>
      </c>
      <c r="T20" s="759">
        <v>0</v>
      </c>
      <c r="U20" s="758">
        <v>0</v>
      </c>
      <c r="V20" s="638">
        <v>4</v>
      </c>
      <c r="W20" s="758">
        <v>175.898</v>
      </c>
      <c r="X20" s="638">
        <v>9</v>
      </c>
      <c r="Y20" s="758">
        <v>112.44200000000001</v>
      </c>
      <c r="Z20" s="638">
        <v>0</v>
      </c>
      <c r="AA20" s="758">
        <v>0</v>
      </c>
      <c r="AB20" s="57" t="s">
        <v>17</v>
      </c>
      <c r="AC20" s="40" t="s">
        <v>16</v>
      </c>
      <c r="AD20" s="196" t="s">
        <v>17</v>
      </c>
      <c r="AE20" s="638">
        <v>0</v>
      </c>
      <c r="AF20" s="758">
        <v>0</v>
      </c>
      <c r="AG20" s="638">
        <v>0</v>
      </c>
      <c r="AH20" s="638">
        <v>0</v>
      </c>
      <c r="AI20" s="638">
        <v>1</v>
      </c>
      <c r="AJ20" s="758">
        <v>2386.46</v>
      </c>
    </row>
    <row r="21" spans="1:36" s="16" customFormat="1" ht="17.100000000000001" customHeight="1">
      <c r="A21" s="337" t="s">
        <v>18</v>
      </c>
      <c r="B21" s="342">
        <f t="shared" si="3"/>
        <v>1</v>
      </c>
      <c r="C21" s="106">
        <f t="shared" si="3"/>
        <v>20858</v>
      </c>
      <c r="D21" s="638">
        <v>0</v>
      </c>
      <c r="E21" s="638">
        <v>0</v>
      </c>
      <c r="F21" s="638">
        <v>1</v>
      </c>
      <c r="G21" s="639">
        <v>20858</v>
      </c>
      <c r="H21" s="638">
        <v>0</v>
      </c>
      <c r="I21" s="638">
        <v>0</v>
      </c>
      <c r="J21" s="38">
        <f t="shared" si="4"/>
        <v>234</v>
      </c>
      <c r="K21" s="53">
        <f t="shared" si="4"/>
        <v>15501.839</v>
      </c>
      <c r="L21" s="638">
        <v>165</v>
      </c>
      <c r="M21" s="758">
        <v>316.17900000000003</v>
      </c>
      <c r="N21" s="57" t="s">
        <v>19</v>
      </c>
      <c r="O21" s="47" t="s">
        <v>18</v>
      </c>
      <c r="P21" s="759">
        <v>18</v>
      </c>
      <c r="Q21" s="758">
        <v>13.488</v>
      </c>
      <c r="R21" s="638">
        <v>47</v>
      </c>
      <c r="S21" s="758">
        <v>14473.348</v>
      </c>
      <c r="T21" s="759">
        <v>0</v>
      </c>
      <c r="U21" s="758">
        <v>0</v>
      </c>
      <c r="V21" s="638">
        <v>1</v>
      </c>
      <c r="W21" s="758">
        <v>245.697</v>
      </c>
      <c r="X21" s="638">
        <v>0</v>
      </c>
      <c r="Y21" s="758">
        <v>0</v>
      </c>
      <c r="Z21" s="760">
        <v>1</v>
      </c>
      <c r="AA21" s="758">
        <v>350</v>
      </c>
      <c r="AB21" s="365" t="s">
        <v>19</v>
      </c>
      <c r="AC21" s="159" t="s">
        <v>18</v>
      </c>
      <c r="AD21" s="196" t="s">
        <v>19</v>
      </c>
      <c r="AE21" s="638">
        <v>2</v>
      </c>
      <c r="AF21" s="758">
        <v>103.127</v>
      </c>
      <c r="AG21" s="638">
        <v>0</v>
      </c>
      <c r="AH21" s="638">
        <v>0</v>
      </c>
      <c r="AI21" s="638">
        <v>0</v>
      </c>
      <c r="AJ21" s="758">
        <v>0</v>
      </c>
    </row>
    <row r="22" spans="1:36" s="16" customFormat="1" ht="17.100000000000001" customHeight="1">
      <c r="A22" s="337" t="s">
        <v>20</v>
      </c>
      <c r="B22" s="342">
        <f t="shared" si="3"/>
        <v>1</v>
      </c>
      <c r="C22" s="106">
        <f t="shared" si="3"/>
        <v>166032</v>
      </c>
      <c r="D22" s="638">
        <v>1</v>
      </c>
      <c r="E22" s="639">
        <v>166032</v>
      </c>
      <c r="F22" s="638">
        <v>0</v>
      </c>
      <c r="G22" s="638">
        <v>0</v>
      </c>
      <c r="H22" s="638">
        <v>0</v>
      </c>
      <c r="I22" s="638">
        <v>0</v>
      </c>
      <c r="J22" s="38">
        <f t="shared" si="4"/>
        <v>64</v>
      </c>
      <c r="K22" s="53">
        <f t="shared" si="4"/>
        <v>2435.8829999999998</v>
      </c>
      <c r="L22" s="638">
        <v>27</v>
      </c>
      <c r="M22" s="758">
        <v>41.673000000000002</v>
      </c>
      <c r="N22" s="57" t="s">
        <v>21</v>
      </c>
      <c r="O22" s="47" t="s">
        <v>20</v>
      </c>
      <c r="P22" s="638">
        <v>13</v>
      </c>
      <c r="Q22" s="758">
        <v>15.65</v>
      </c>
      <c r="R22" s="638">
        <v>20</v>
      </c>
      <c r="S22" s="758">
        <v>2161.0129999999999</v>
      </c>
      <c r="T22" s="638">
        <v>1</v>
      </c>
      <c r="U22" s="758">
        <v>41.02</v>
      </c>
      <c r="V22" s="638">
        <v>3</v>
      </c>
      <c r="W22" s="758">
        <v>176.52700000000002</v>
      </c>
      <c r="X22" s="638">
        <v>0</v>
      </c>
      <c r="Y22" s="758">
        <v>0</v>
      </c>
      <c r="Z22" s="760">
        <v>0</v>
      </c>
      <c r="AA22" s="758">
        <v>0</v>
      </c>
      <c r="AB22" s="365" t="s">
        <v>21</v>
      </c>
      <c r="AC22" s="159" t="s">
        <v>20</v>
      </c>
      <c r="AD22" s="196" t="s">
        <v>21</v>
      </c>
      <c r="AE22" s="638">
        <v>0</v>
      </c>
      <c r="AF22" s="758">
        <v>0</v>
      </c>
      <c r="AG22" s="638">
        <v>0</v>
      </c>
      <c r="AH22" s="638">
        <v>0</v>
      </c>
      <c r="AI22" s="638">
        <v>1</v>
      </c>
      <c r="AJ22" s="758">
        <v>427.5</v>
      </c>
    </row>
    <row r="23" spans="1:36" s="16" customFormat="1" ht="17.100000000000001" customHeight="1">
      <c r="A23" s="337" t="s">
        <v>22</v>
      </c>
      <c r="B23" s="342">
        <f t="shared" si="3"/>
        <v>1</v>
      </c>
      <c r="C23" s="106">
        <f t="shared" si="3"/>
        <v>28172</v>
      </c>
      <c r="D23" s="638">
        <v>0</v>
      </c>
      <c r="E23" s="638">
        <v>0</v>
      </c>
      <c r="F23" s="638">
        <v>1</v>
      </c>
      <c r="G23" s="639">
        <v>28172</v>
      </c>
      <c r="H23" s="638">
        <v>0</v>
      </c>
      <c r="I23" s="638">
        <v>0</v>
      </c>
      <c r="J23" s="38">
        <f t="shared" si="4"/>
        <v>62</v>
      </c>
      <c r="K23" s="53">
        <f t="shared" si="4"/>
        <v>1619.96</v>
      </c>
      <c r="L23" s="638">
        <v>29</v>
      </c>
      <c r="M23" s="758">
        <v>52.567999999999998</v>
      </c>
      <c r="N23" s="57" t="s">
        <v>23</v>
      </c>
      <c r="O23" s="47" t="s">
        <v>22</v>
      </c>
      <c r="P23" s="638">
        <v>20</v>
      </c>
      <c r="Q23" s="758">
        <v>20.05</v>
      </c>
      <c r="R23" s="638">
        <v>12</v>
      </c>
      <c r="S23" s="758">
        <v>1495.039</v>
      </c>
      <c r="T23" s="759">
        <v>1</v>
      </c>
      <c r="U23" s="758">
        <v>52.303000000000004</v>
      </c>
      <c r="V23" s="638">
        <v>0</v>
      </c>
      <c r="W23" s="758">
        <v>0</v>
      </c>
      <c r="X23" s="638">
        <v>0</v>
      </c>
      <c r="Y23" s="758">
        <v>0</v>
      </c>
      <c r="Z23" s="760">
        <v>0</v>
      </c>
      <c r="AA23" s="758">
        <v>0</v>
      </c>
      <c r="AB23" s="365" t="s">
        <v>23</v>
      </c>
      <c r="AC23" s="159" t="s">
        <v>22</v>
      </c>
      <c r="AD23" s="196" t="s">
        <v>23</v>
      </c>
      <c r="AE23" s="638">
        <v>0</v>
      </c>
      <c r="AF23" s="758">
        <v>0</v>
      </c>
      <c r="AG23" s="638">
        <v>0</v>
      </c>
      <c r="AH23" s="638">
        <v>0</v>
      </c>
      <c r="AI23" s="638">
        <v>1</v>
      </c>
      <c r="AJ23" s="758">
        <v>309.93900000000002</v>
      </c>
    </row>
    <row r="24" spans="1:36" s="16" customFormat="1" ht="17.100000000000001" customHeight="1">
      <c r="A24" s="337" t="s">
        <v>24</v>
      </c>
      <c r="B24" s="342">
        <f t="shared" si="3"/>
        <v>1</v>
      </c>
      <c r="C24" s="106">
        <f t="shared" si="3"/>
        <v>48172</v>
      </c>
      <c r="D24" s="638">
        <v>1</v>
      </c>
      <c r="E24" s="639">
        <v>48172</v>
      </c>
      <c r="F24" s="638">
        <v>0</v>
      </c>
      <c r="G24" s="638">
        <v>0</v>
      </c>
      <c r="H24" s="638">
        <v>0</v>
      </c>
      <c r="I24" s="638">
        <v>0</v>
      </c>
      <c r="J24" s="38">
        <f t="shared" si="4"/>
        <v>46</v>
      </c>
      <c r="K24" s="53">
        <f t="shared" si="4"/>
        <v>2313.6210000000001</v>
      </c>
      <c r="L24" s="638">
        <v>25</v>
      </c>
      <c r="M24" s="758">
        <v>54.334000000000003</v>
      </c>
      <c r="N24" s="57" t="s">
        <v>25</v>
      </c>
      <c r="O24" s="47" t="s">
        <v>24</v>
      </c>
      <c r="P24" s="759">
        <v>1</v>
      </c>
      <c r="Q24" s="758">
        <v>0.17799999999999999</v>
      </c>
      <c r="R24" s="638">
        <v>16</v>
      </c>
      <c r="S24" s="758">
        <v>1987.6870000000001</v>
      </c>
      <c r="T24" s="759">
        <v>1</v>
      </c>
      <c r="U24" s="758">
        <v>30.614000000000001</v>
      </c>
      <c r="V24" s="638">
        <v>1</v>
      </c>
      <c r="W24" s="758">
        <v>63.908999999999999</v>
      </c>
      <c r="X24" s="638">
        <v>1</v>
      </c>
      <c r="Y24" s="758">
        <v>94.228999999999999</v>
      </c>
      <c r="Z24" s="760">
        <v>0</v>
      </c>
      <c r="AA24" s="758">
        <v>0</v>
      </c>
      <c r="AB24" s="365" t="s">
        <v>25</v>
      </c>
      <c r="AC24" s="159" t="s">
        <v>24</v>
      </c>
      <c r="AD24" s="196" t="s">
        <v>25</v>
      </c>
      <c r="AE24" s="638">
        <v>1</v>
      </c>
      <c r="AF24" s="758">
        <v>82.67</v>
      </c>
      <c r="AG24" s="638">
        <v>0</v>
      </c>
      <c r="AH24" s="638">
        <v>0</v>
      </c>
      <c r="AI24" s="638">
        <v>0</v>
      </c>
      <c r="AJ24" s="758">
        <v>0</v>
      </c>
    </row>
    <row r="25" spans="1:36" s="16" customFormat="1" ht="17.100000000000001" customHeight="1">
      <c r="A25" s="337" t="s">
        <v>26</v>
      </c>
      <c r="B25" s="342">
        <f t="shared" si="3"/>
        <v>3</v>
      </c>
      <c r="C25" s="106">
        <f t="shared" si="3"/>
        <v>91451</v>
      </c>
      <c r="D25" s="638">
        <v>2</v>
      </c>
      <c r="E25" s="639">
        <v>85957</v>
      </c>
      <c r="F25" s="638">
        <v>1</v>
      </c>
      <c r="G25" s="639">
        <v>5494</v>
      </c>
      <c r="H25" s="638">
        <v>0</v>
      </c>
      <c r="I25" s="638">
        <v>0</v>
      </c>
      <c r="J25" s="38">
        <f t="shared" si="4"/>
        <v>51</v>
      </c>
      <c r="K25" s="53">
        <f t="shared" si="4"/>
        <v>1109.797</v>
      </c>
      <c r="L25" s="638">
        <v>34</v>
      </c>
      <c r="M25" s="758">
        <v>69.085000000000008</v>
      </c>
      <c r="N25" s="57" t="s">
        <v>27</v>
      </c>
      <c r="O25" s="47" t="s">
        <v>26</v>
      </c>
      <c r="P25" s="759">
        <v>4</v>
      </c>
      <c r="Q25" s="758">
        <v>11.926</v>
      </c>
      <c r="R25" s="638">
        <v>12</v>
      </c>
      <c r="S25" s="758">
        <v>972.61300000000006</v>
      </c>
      <c r="T25" s="759">
        <v>0</v>
      </c>
      <c r="U25" s="758">
        <v>0</v>
      </c>
      <c r="V25" s="638">
        <v>1</v>
      </c>
      <c r="W25" s="758">
        <v>56.173000000000002</v>
      </c>
      <c r="X25" s="638">
        <v>0</v>
      </c>
      <c r="Y25" s="758">
        <v>0</v>
      </c>
      <c r="Z25" s="760">
        <v>0</v>
      </c>
      <c r="AA25" s="758">
        <v>0</v>
      </c>
      <c r="AB25" s="365" t="s">
        <v>27</v>
      </c>
      <c r="AC25" s="159" t="s">
        <v>26</v>
      </c>
      <c r="AD25" s="196" t="s">
        <v>27</v>
      </c>
      <c r="AE25" s="638">
        <v>0</v>
      </c>
      <c r="AF25" s="758">
        <v>0</v>
      </c>
      <c r="AG25" s="638">
        <v>0</v>
      </c>
      <c r="AH25" s="638">
        <v>0</v>
      </c>
      <c r="AI25" s="638">
        <v>1</v>
      </c>
      <c r="AJ25" s="758">
        <v>1367.49</v>
      </c>
    </row>
    <row r="26" spans="1:36" s="16" customFormat="1" ht="17.100000000000001" customHeight="1">
      <c r="A26" s="337" t="s">
        <v>28</v>
      </c>
      <c r="B26" s="342">
        <f t="shared" si="3"/>
        <v>1</v>
      </c>
      <c r="C26" s="106">
        <f t="shared" si="3"/>
        <v>9521</v>
      </c>
      <c r="D26" s="638">
        <v>0</v>
      </c>
      <c r="E26" s="638">
        <v>0</v>
      </c>
      <c r="F26" s="638">
        <v>1</v>
      </c>
      <c r="G26" s="639">
        <v>9521</v>
      </c>
      <c r="H26" s="638">
        <v>0</v>
      </c>
      <c r="I26" s="638">
        <v>0</v>
      </c>
      <c r="J26" s="38">
        <f t="shared" si="4"/>
        <v>159</v>
      </c>
      <c r="K26" s="53">
        <f t="shared" si="4"/>
        <v>3931.848</v>
      </c>
      <c r="L26" s="638">
        <v>98</v>
      </c>
      <c r="M26" s="758">
        <v>216.55100000000002</v>
      </c>
      <c r="N26" s="57" t="s">
        <v>29</v>
      </c>
      <c r="O26" s="47" t="s">
        <v>28</v>
      </c>
      <c r="P26" s="638">
        <v>25</v>
      </c>
      <c r="Q26" s="758">
        <v>41.08</v>
      </c>
      <c r="R26" s="638">
        <v>34</v>
      </c>
      <c r="S26" s="758">
        <v>3379.3830000000003</v>
      </c>
      <c r="T26" s="759">
        <v>1</v>
      </c>
      <c r="U26" s="758">
        <v>262.774</v>
      </c>
      <c r="V26" s="638">
        <v>0</v>
      </c>
      <c r="W26" s="758">
        <v>0</v>
      </c>
      <c r="X26" s="638">
        <v>0</v>
      </c>
      <c r="Y26" s="758">
        <v>0</v>
      </c>
      <c r="Z26" s="760">
        <v>0</v>
      </c>
      <c r="AA26" s="758">
        <v>0</v>
      </c>
      <c r="AB26" s="365" t="s">
        <v>29</v>
      </c>
      <c r="AC26" s="159" t="s">
        <v>28</v>
      </c>
      <c r="AD26" s="196" t="s">
        <v>29</v>
      </c>
      <c r="AE26" s="638">
        <v>1</v>
      </c>
      <c r="AF26" s="758">
        <v>32.06</v>
      </c>
      <c r="AG26" s="638">
        <v>0</v>
      </c>
      <c r="AH26" s="638">
        <v>0</v>
      </c>
      <c r="AI26" s="638">
        <v>2</v>
      </c>
      <c r="AJ26" s="758">
        <v>742.36400000000003</v>
      </c>
    </row>
    <row r="27" spans="1:36" s="16" customFormat="1" ht="17.100000000000001" customHeight="1">
      <c r="A27" s="337" t="s">
        <v>30</v>
      </c>
      <c r="B27" s="342">
        <f t="shared" si="3"/>
        <v>1</v>
      </c>
      <c r="C27" s="106">
        <f t="shared" si="3"/>
        <v>21858</v>
      </c>
      <c r="D27" s="638">
        <v>0</v>
      </c>
      <c r="E27" s="638">
        <v>0</v>
      </c>
      <c r="F27" s="638">
        <v>1</v>
      </c>
      <c r="G27" s="639">
        <v>21858</v>
      </c>
      <c r="H27" s="638">
        <v>0</v>
      </c>
      <c r="I27" s="638">
        <v>0</v>
      </c>
      <c r="J27" s="38">
        <f t="shared" si="4"/>
        <v>9</v>
      </c>
      <c r="K27" s="53">
        <f t="shared" si="4"/>
        <v>479.70600000000002</v>
      </c>
      <c r="L27" s="638">
        <v>5</v>
      </c>
      <c r="M27" s="758">
        <v>9.4</v>
      </c>
      <c r="N27" s="57" t="s">
        <v>31</v>
      </c>
      <c r="O27" s="47" t="s">
        <v>30</v>
      </c>
      <c r="P27" s="759">
        <v>0</v>
      </c>
      <c r="Q27" s="758">
        <v>0</v>
      </c>
      <c r="R27" s="638">
        <v>2</v>
      </c>
      <c r="S27" s="758">
        <v>426.61</v>
      </c>
      <c r="T27" s="759">
        <v>0</v>
      </c>
      <c r="U27" s="758">
        <v>0</v>
      </c>
      <c r="V27" s="638">
        <v>0</v>
      </c>
      <c r="W27" s="758">
        <v>0</v>
      </c>
      <c r="X27" s="638">
        <v>1</v>
      </c>
      <c r="Y27" s="758">
        <v>36.225999999999999</v>
      </c>
      <c r="Z27" s="760">
        <v>0</v>
      </c>
      <c r="AA27" s="758">
        <v>0</v>
      </c>
      <c r="AB27" s="365" t="s">
        <v>31</v>
      </c>
      <c r="AC27" s="159" t="s">
        <v>30</v>
      </c>
      <c r="AD27" s="196" t="s">
        <v>31</v>
      </c>
      <c r="AE27" s="638">
        <v>1</v>
      </c>
      <c r="AF27" s="758">
        <v>7.47</v>
      </c>
      <c r="AG27" s="638">
        <v>0</v>
      </c>
      <c r="AH27" s="638">
        <v>0</v>
      </c>
      <c r="AI27" s="638">
        <v>0</v>
      </c>
      <c r="AJ27" s="758">
        <v>0</v>
      </c>
    </row>
    <row r="28" spans="1:36" s="16" customFormat="1" ht="17.100000000000001" customHeight="1">
      <c r="A28" s="337" t="s">
        <v>32</v>
      </c>
      <c r="B28" s="342">
        <f t="shared" si="3"/>
        <v>1</v>
      </c>
      <c r="C28" s="106">
        <f t="shared" si="3"/>
        <v>880</v>
      </c>
      <c r="D28" s="638">
        <v>0</v>
      </c>
      <c r="E28" s="638">
        <v>0</v>
      </c>
      <c r="F28" s="638">
        <v>0</v>
      </c>
      <c r="G28" s="638">
        <v>0</v>
      </c>
      <c r="H28" s="638">
        <v>1</v>
      </c>
      <c r="I28" s="639">
        <v>880</v>
      </c>
      <c r="J28" s="38">
        <f t="shared" si="4"/>
        <v>16</v>
      </c>
      <c r="K28" s="53">
        <f t="shared" si="4"/>
        <v>1257.6679999999999</v>
      </c>
      <c r="L28" s="638">
        <v>5</v>
      </c>
      <c r="M28" s="758">
        <v>13.492000000000001</v>
      </c>
      <c r="N28" s="57" t="s">
        <v>33</v>
      </c>
      <c r="O28" s="47" t="s">
        <v>32</v>
      </c>
      <c r="P28" s="759">
        <v>1</v>
      </c>
      <c r="Q28" s="758">
        <v>0.85</v>
      </c>
      <c r="R28" s="638">
        <v>8</v>
      </c>
      <c r="S28" s="758">
        <v>1120.7729999999999</v>
      </c>
      <c r="T28" s="759">
        <v>0</v>
      </c>
      <c r="U28" s="758">
        <v>0</v>
      </c>
      <c r="V28" s="638">
        <v>1</v>
      </c>
      <c r="W28" s="758">
        <v>17.312999999999999</v>
      </c>
      <c r="X28" s="638">
        <v>0</v>
      </c>
      <c r="Y28" s="758">
        <v>0</v>
      </c>
      <c r="Z28" s="760">
        <v>1</v>
      </c>
      <c r="AA28" s="758">
        <v>105.24000000000001</v>
      </c>
      <c r="AB28" s="365" t="s">
        <v>33</v>
      </c>
      <c r="AC28" s="159" t="s">
        <v>32</v>
      </c>
      <c r="AD28" s="196" t="s">
        <v>33</v>
      </c>
      <c r="AE28" s="638">
        <v>0</v>
      </c>
      <c r="AF28" s="758">
        <v>0</v>
      </c>
      <c r="AG28" s="638">
        <v>0</v>
      </c>
      <c r="AH28" s="638">
        <v>0</v>
      </c>
      <c r="AI28" s="638">
        <v>1</v>
      </c>
      <c r="AJ28" s="758">
        <v>880</v>
      </c>
    </row>
    <row r="29" spans="1:36" s="16" customFormat="1" ht="17.100000000000001" customHeight="1">
      <c r="A29" s="337" t="s">
        <v>34</v>
      </c>
      <c r="B29" s="342">
        <f t="shared" si="3"/>
        <v>1</v>
      </c>
      <c r="C29" s="106">
        <f t="shared" si="3"/>
        <v>75428</v>
      </c>
      <c r="D29" s="638">
        <v>1</v>
      </c>
      <c r="E29" s="639">
        <v>75428</v>
      </c>
      <c r="F29" s="638">
        <v>0</v>
      </c>
      <c r="G29" s="638">
        <v>0</v>
      </c>
      <c r="H29" s="638">
        <v>0</v>
      </c>
      <c r="I29" s="638">
        <v>0</v>
      </c>
      <c r="J29" s="38">
        <f t="shared" si="4"/>
        <v>15</v>
      </c>
      <c r="K29" s="53">
        <f t="shared" si="4"/>
        <v>448.73</v>
      </c>
      <c r="L29" s="638">
        <v>7</v>
      </c>
      <c r="M29" s="758">
        <v>15.120000000000001</v>
      </c>
      <c r="N29" s="57" t="s">
        <v>35</v>
      </c>
      <c r="O29" s="47" t="s">
        <v>34</v>
      </c>
      <c r="P29" s="759">
        <v>2</v>
      </c>
      <c r="Q29" s="758">
        <v>1.58</v>
      </c>
      <c r="R29" s="638">
        <v>6</v>
      </c>
      <c r="S29" s="758">
        <v>432.03000000000003</v>
      </c>
      <c r="T29" s="759">
        <v>0</v>
      </c>
      <c r="U29" s="758">
        <v>0</v>
      </c>
      <c r="V29" s="638">
        <v>0</v>
      </c>
      <c r="W29" s="758">
        <v>0</v>
      </c>
      <c r="X29" s="638">
        <v>0</v>
      </c>
      <c r="Y29" s="758">
        <v>0</v>
      </c>
      <c r="Z29" s="760">
        <v>0</v>
      </c>
      <c r="AA29" s="758">
        <v>0</v>
      </c>
      <c r="AB29" s="365" t="s">
        <v>35</v>
      </c>
      <c r="AC29" s="159" t="s">
        <v>34</v>
      </c>
      <c r="AD29" s="196" t="s">
        <v>35</v>
      </c>
      <c r="AE29" s="638">
        <v>0</v>
      </c>
      <c r="AF29" s="758">
        <v>0</v>
      </c>
      <c r="AG29" s="638">
        <v>0</v>
      </c>
      <c r="AH29" s="638">
        <v>0</v>
      </c>
      <c r="AI29" s="638">
        <v>0</v>
      </c>
      <c r="AJ29" s="758">
        <v>0</v>
      </c>
    </row>
    <row r="30" spans="1:36" s="16" customFormat="1" ht="17.100000000000001" customHeight="1">
      <c r="A30" s="337" t="s">
        <v>36</v>
      </c>
      <c r="B30" s="342">
        <f t="shared" si="3"/>
        <v>0</v>
      </c>
      <c r="C30" s="106">
        <f t="shared" si="3"/>
        <v>0</v>
      </c>
      <c r="D30" s="638">
        <v>0</v>
      </c>
      <c r="E30" s="638">
        <v>0</v>
      </c>
      <c r="F30" s="638">
        <v>0</v>
      </c>
      <c r="G30" s="638">
        <v>0</v>
      </c>
      <c r="H30" s="638">
        <v>0</v>
      </c>
      <c r="I30" s="638">
        <v>0</v>
      </c>
      <c r="J30" s="38">
        <f t="shared" si="4"/>
        <v>5</v>
      </c>
      <c r="K30" s="53">
        <f t="shared" si="4"/>
        <v>922.09500000000003</v>
      </c>
      <c r="L30" s="638">
        <v>0</v>
      </c>
      <c r="M30" s="758">
        <v>0</v>
      </c>
      <c r="N30" s="57" t="s">
        <v>37</v>
      </c>
      <c r="O30" s="47" t="s">
        <v>36</v>
      </c>
      <c r="P30" s="759">
        <v>0</v>
      </c>
      <c r="Q30" s="758">
        <v>0</v>
      </c>
      <c r="R30" s="638">
        <v>4</v>
      </c>
      <c r="S30" s="758">
        <v>542.09500000000003</v>
      </c>
      <c r="T30" s="759">
        <v>0</v>
      </c>
      <c r="U30" s="758">
        <v>0</v>
      </c>
      <c r="V30" s="638">
        <v>0</v>
      </c>
      <c r="W30" s="758">
        <v>0</v>
      </c>
      <c r="X30" s="638">
        <v>1</v>
      </c>
      <c r="Y30" s="758">
        <v>380</v>
      </c>
      <c r="Z30" s="760">
        <v>0</v>
      </c>
      <c r="AA30" s="758">
        <v>0</v>
      </c>
      <c r="AB30" s="365" t="s">
        <v>37</v>
      </c>
      <c r="AC30" s="159" t="s">
        <v>36</v>
      </c>
      <c r="AD30" s="196" t="s">
        <v>37</v>
      </c>
      <c r="AE30" s="638">
        <v>0</v>
      </c>
      <c r="AF30" s="758">
        <v>0</v>
      </c>
      <c r="AG30" s="638">
        <v>0</v>
      </c>
      <c r="AH30" s="638">
        <v>0</v>
      </c>
      <c r="AI30" s="638">
        <v>0</v>
      </c>
      <c r="AJ30" s="758">
        <v>0</v>
      </c>
    </row>
    <row r="31" spans="1:36" s="16" customFormat="1" ht="17.100000000000001" customHeight="1">
      <c r="A31" s="337" t="s">
        <v>38</v>
      </c>
      <c r="B31" s="342">
        <f t="shared" si="3"/>
        <v>1</v>
      </c>
      <c r="C31" s="106">
        <f t="shared" si="3"/>
        <v>30169</v>
      </c>
      <c r="D31" s="638">
        <v>1</v>
      </c>
      <c r="E31" s="639">
        <v>30169</v>
      </c>
      <c r="F31" s="638">
        <v>0</v>
      </c>
      <c r="G31" s="638">
        <v>0</v>
      </c>
      <c r="H31" s="638">
        <v>0</v>
      </c>
      <c r="I31" s="638">
        <v>0</v>
      </c>
      <c r="J31" s="38">
        <f t="shared" si="4"/>
        <v>33</v>
      </c>
      <c r="K31" s="53">
        <f t="shared" si="4"/>
        <v>2008.8720000000001</v>
      </c>
      <c r="L31" s="638">
        <v>15</v>
      </c>
      <c r="M31" s="758">
        <v>38.660000000000004</v>
      </c>
      <c r="N31" s="57" t="s">
        <v>39</v>
      </c>
      <c r="O31" s="47" t="s">
        <v>38</v>
      </c>
      <c r="P31" s="759">
        <v>8</v>
      </c>
      <c r="Q31" s="758">
        <v>9.19</v>
      </c>
      <c r="R31" s="638">
        <v>10</v>
      </c>
      <c r="S31" s="758">
        <v>1961.0219999999999</v>
      </c>
      <c r="T31" s="759">
        <v>0</v>
      </c>
      <c r="U31" s="758">
        <v>0</v>
      </c>
      <c r="V31" s="638">
        <v>0</v>
      </c>
      <c r="W31" s="758">
        <v>0</v>
      </c>
      <c r="X31" s="638">
        <v>0</v>
      </c>
      <c r="Y31" s="758">
        <v>0</v>
      </c>
      <c r="Z31" s="760">
        <v>0</v>
      </c>
      <c r="AA31" s="758">
        <v>0</v>
      </c>
      <c r="AB31" s="365" t="s">
        <v>39</v>
      </c>
      <c r="AC31" s="159" t="s">
        <v>38</v>
      </c>
      <c r="AD31" s="196" t="s">
        <v>39</v>
      </c>
      <c r="AE31" s="638">
        <v>0</v>
      </c>
      <c r="AF31" s="758">
        <v>0</v>
      </c>
      <c r="AG31" s="638">
        <v>0</v>
      </c>
      <c r="AH31" s="638">
        <v>0</v>
      </c>
      <c r="AI31" s="638">
        <v>0</v>
      </c>
      <c r="AJ31" s="758">
        <v>0</v>
      </c>
    </row>
    <row r="32" spans="1:36" s="16" customFormat="1" ht="17.100000000000001" customHeight="1">
      <c r="A32" s="337" t="s">
        <v>40</v>
      </c>
      <c r="B32" s="342">
        <f t="shared" si="3"/>
        <v>1</v>
      </c>
      <c r="C32" s="106">
        <f t="shared" si="3"/>
        <v>16173</v>
      </c>
      <c r="D32" s="638">
        <v>0</v>
      </c>
      <c r="E32" s="638">
        <v>0</v>
      </c>
      <c r="F32" s="638">
        <v>0</v>
      </c>
      <c r="G32" s="638">
        <v>0</v>
      </c>
      <c r="H32" s="638">
        <v>1</v>
      </c>
      <c r="I32" s="639">
        <v>16173</v>
      </c>
      <c r="J32" s="38">
        <f t="shared" si="4"/>
        <v>16</v>
      </c>
      <c r="K32" s="53">
        <f t="shared" si="4"/>
        <v>685.31700000000012</v>
      </c>
      <c r="L32" s="638">
        <v>10</v>
      </c>
      <c r="M32" s="758">
        <v>20.330000000000002</v>
      </c>
      <c r="N32" s="57" t="s">
        <v>41</v>
      </c>
      <c r="O32" s="47" t="s">
        <v>40</v>
      </c>
      <c r="P32" s="759">
        <v>0</v>
      </c>
      <c r="Q32" s="758">
        <v>0</v>
      </c>
      <c r="R32" s="638">
        <v>5</v>
      </c>
      <c r="S32" s="758">
        <v>645.05000000000007</v>
      </c>
      <c r="T32" s="759">
        <v>0</v>
      </c>
      <c r="U32" s="758">
        <v>0</v>
      </c>
      <c r="V32" s="638">
        <v>0</v>
      </c>
      <c r="W32" s="758">
        <v>0</v>
      </c>
      <c r="X32" s="638">
        <v>1</v>
      </c>
      <c r="Y32" s="758">
        <v>19.937000000000001</v>
      </c>
      <c r="Z32" s="760">
        <v>0</v>
      </c>
      <c r="AA32" s="758">
        <v>0</v>
      </c>
      <c r="AB32" s="365" t="s">
        <v>41</v>
      </c>
      <c r="AC32" s="159" t="s">
        <v>40</v>
      </c>
      <c r="AD32" s="196" t="s">
        <v>41</v>
      </c>
      <c r="AE32" s="638">
        <v>0</v>
      </c>
      <c r="AF32" s="758">
        <v>0</v>
      </c>
      <c r="AG32" s="638">
        <v>0</v>
      </c>
      <c r="AH32" s="638">
        <v>0</v>
      </c>
      <c r="AI32" s="638">
        <v>1</v>
      </c>
      <c r="AJ32" s="758">
        <v>576</v>
      </c>
    </row>
    <row r="33" spans="1:36" s="16" customFormat="1" ht="17.100000000000001" customHeight="1">
      <c r="A33" s="337" t="s">
        <v>42</v>
      </c>
      <c r="B33" s="342">
        <f t="shared" si="3"/>
        <v>0</v>
      </c>
      <c r="C33" s="106">
        <f t="shared" si="3"/>
        <v>0</v>
      </c>
      <c r="D33" s="638">
        <v>0</v>
      </c>
      <c r="E33" s="638">
        <v>0</v>
      </c>
      <c r="F33" s="638">
        <v>0</v>
      </c>
      <c r="G33" s="638">
        <v>0</v>
      </c>
      <c r="H33" s="638">
        <v>0</v>
      </c>
      <c r="I33" s="638">
        <v>0</v>
      </c>
      <c r="J33" s="38">
        <f t="shared" si="4"/>
        <v>23</v>
      </c>
      <c r="K33" s="53">
        <f t="shared" si="4"/>
        <v>629.65600000000006</v>
      </c>
      <c r="L33" s="638">
        <v>4</v>
      </c>
      <c r="M33" s="758">
        <v>17.176000000000002</v>
      </c>
      <c r="N33" s="57" t="s">
        <v>43</v>
      </c>
      <c r="O33" s="47" t="s">
        <v>42</v>
      </c>
      <c r="P33" s="759">
        <v>10</v>
      </c>
      <c r="Q33" s="758">
        <v>33.378999999999998</v>
      </c>
      <c r="R33" s="638">
        <v>8</v>
      </c>
      <c r="S33" s="758">
        <v>576.41800000000001</v>
      </c>
      <c r="T33" s="759">
        <v>0</v>
      </c>
      <c r="U33" s="758">
        <v>0</v>
      </c>
      <c r="V33" s="638">
        <v>1</v>
      </c>
      <c r="W33" s="758">
        <v>2.6830000000000003</v>
      </c>
      <c r="X33" s="638">
        <v>0</v>
      </c>
      <c r="Y33" s="758">
        <v>0</v>
      </c>
      <c r="Z33" s="760">
        <v>0</v>
      </c>
      <c r="AA33" s="758">
        <v>0</v>
      </c>
      <c r="AB33" s="365" t="s">
        <v>43</v>
      </c>
      <c r="AC33" s="159" t="s">
        <v>42</v>
      </c>
      <c r="AD33" s="196" t="s">
        <v>43</v>
      </c>
      <c r="AE33" s="638">
        <v>0</v>
      </c>
      <c r="AF33" s="758">
        <v>0</v>
      </c>
      <c r="AG33" s="638">
        <v>0</v>
      </c>
      <c r="AH33" s="638">
        <v>0</v>
      </c>
      <c r="AI33" s="638">
        <v>0</v>
      </c>
      <c r="AJ33" s="758">
        <v>0</v>
      </c>
    </row>
    <row r="34" spans="1:36" s="16" customFormat="1" ht="17.100000000000001" customHeight="1">
      <c r="A34" s="337" t="s">
        <v>44</v>
      </c>
      <c r="B34" s="342">
        <f t="shared" si="3"/>
        <v>1</v>
      </c>
      <c r="C34" s="106">
        <f t="shared" si="3"/>
        <v>30950</v>
      </c>
      <c r="D34" s="638">
        <v>1</v>
      </c>
      <c r="E34" s="639">
        <v>30950</v>
      </c>
      <c r="F34" s="638">
        <v>0</v>
      </c>
      <c r="G34" s="638">
        <v>0</v>
      </c>
      <c r="H34" s="638">
        <v>0</v>
      </c>
      <c r="I34" s="638">
        <v>0</v>
      </c>
      <c r="J34" s="38">
        <f t="shared" si="4"/>
        <v>22</v>
      </c>
      <c r="K34" s="53">
        <f t="shared" si="4"/>
        <v>462.30599999999998</v>
      </c>
      <c r="L34" s="638">
        <v>12</v>
      </c>
      <c r="M34" s="758">
        <v>23.253</v>
      </c>
      <c r="N34" s="57" t="s">
        <v>45</v>
      </c>
      <c r="O34" s="47" t="s">
        <v>44</v>
      </c>
      <c r="P34" s="759">
        <v>2</v>
      </c>
      <c r="Q34" s="758">
        <v>1.4970000000000001</v>
      </c>
      <c r="R34" s="638">
        <v>6</v>
      </c>
      <c r="S34" s="758">
        <v>209.18</v>
      </c>
      <c r="T34" s="759">
        <v>1</v>
      </c>
      <c r="U34" s="758">
        <v>207.089</v>
      </c>
      <c r="V34" s="638">
        <v>0</v>
      </c>
      <c r="W34" s="758">
        <v>0</v>
      </c>
      <c r="X34" s="638">
        <v>0</v>
      </c>
      <c r="Y34" s="758">
        <v>0</v>
      </c>
      <c r="Z34" s="760">
        <v>0</v>
      </c>
      <c r="AA34" s="758">
        <v>0</v>
      </c>
      <c r="AB34" s="365" t="s">
        <v>45</v>
      </c>
      <c r="AC34" s="159" t="s">
        <v>44</v>
      </c>
      <c r="AD34" s="196" t="s">
        <v>45</v>
      </c>
      <c r="AE34" s="638">
        <v>1</v>
      </c>
      <c r="AF34" s="758">
        <v>21.286999999999999</v>
      </c>
      <c r="AG34" s="638">
        <v>0</v>
      </c>
      <c r="AH34" s="638">
        <v>0</v>
      </c>
      <c r="AI34" s="638">
        <v>0</v>
      </c>
      <c r="AJ34" s="758">
        <v>0</v>
      </c>
    </row>
    <row r="35" spans="1:36" s="16" customFormat="1" ht="17.100000000000001" customHeight="1">
      <c r="A35" s="47" t="s">
        <v>46</v>
      </c>
      <c r="B35" s="105">
        <f t="shared" si="3"/>
        <v>2</v>
      </c>
      <c r="C35" s="106">
        <f t="shared" si="3"/>
        <v>37690</v>
      </c>
      <c r="D35" s="638">
        <v>0</v>
      </c>
      <c r="E35" s="638">
        <v>0</v>
      </c>
      <c r="F35" s="638">
        <v>2</v>
      </c>
      <c r="G35" s="639">
        <v>37690</v>
      </c>
      <c r="H35" s="638">
        <v>0</v>
      </c>
      <c r="I35" s="638">
        <v>0</v>
      </c>
      <c r="J35" s="38">
        <f t="shared" si="4"/>
        <v>96</v>
      </c>
      <c r="K35" s="53">
        <f t="shared" si="4"/>
        <v>4207.2849999999999</v>
      </c>
      <c r="L35" s="638">
        <v>57</v>
      </c>
      <c r="M35" s="758">
        <v>136.57</v>
      </c>
      <c r="N35" s="57" t="s">
        <v>47</v>
      </c>
      <c r="O35" s="47" t="s">
        <v>46</v>
      </c>
      <c r="P35" s="759">
        <v>19</v>
      </c>
      <c r="Q35" s="758">
        <v>43.673000000000002</v>
      </c>
      <c r="R35" s="638">
        <v>17</v>
      </c>
      <c r="S35" s="758">
        <v>2879.4549999999999</v>
      </c>
      <c r="T35" s="759">
        <v>0</v>
      </c>
      <c r="U35" s="758">
        <v>0</v>
      </c>
      <c r="V35" s="638">
        <v>0</v>
      </c>
      <c r="W35" s="758">
        <v>0</v>
      </c>
      <c r="X35" s="638">
        <v>2</v>
      </c>
      <c r="Y35" s="758">
        <v>467.10700000000003</v>
      </c>
      <c r="Z35" s="638">
        <v>1</v>
      </c>
      <c r="AA35" s="758">
        <v>680.48</v>
      </c>
      <c r="AB35" s="57" t="s">
        <v>47</v>
      </c>
      <c r="AC35" s="40" t="s">
        <v>46</v>
      </c>
      <c r="AD35" s="196" t="s">
        <v>47</v>
      </c>
      <c r="AE35" s="638">
        <v>0</v>
      </c>
      <c r="AF35" s="758">
        <v>0</v>
      </c>
      <c r="AG35" s="638">
        <v>0</v>
      </c>
      <c r="AH35" s="638">
        <v>0</v>
      </c>
      <c r="AI35" s="638">
        <v>1</v>
      </c>
      <c r="AJ35" s="758">
        <v>657.72</v>
      </c>
    </row>
    <row r="36" spans="1:36" s="16" customFormat="1" ht="17.100000000000001" customHeight="1">
      <c r="A36" s="47" t="s">
        <v>48</v>
      </c>
      <c r="B36" s="105">
        <f t="shared" si="3"/>
        <v>0</v>
      </c>
      <c r="C36" s="106">
        <f t="shared" si="3"/>
        <v>0</v>
      </c>
      <c r="D36" s="638">
        <v>0</v>
      </c>
      <c r="E36" s="638">
        <v>0</v>
      </c>
      <c r="F36" s="638">
        <v>0</v>
      </c>
      <c r="G36" s="638">
        <v>0</v>
      </c>
      <c r="H36" s="638">
        <v>0</v>
      </c>
      <c r="I36" s="638">
        <v>0</v>
      </c>
      <c r="J36" s="38">
        <f t="shared" si="4"/>
        <v>38</v>
      </c>
      <c r="K36" s="53">
        <f t="shared" si="4"/>
        <v>605.69800000000009</v>
      </c>
      <c r="L36" s="638">
        <v>17</v>
      </c>
      <c r="M36" s="758">
        <v>37.047000000000004</v>
      </c>
      <c r="N36" s="57" t="s">
        <v>49</v>
      </c>
      <c r="O36" s="47" t="s">
        <v>48</v>
      </c>
      <c r="P36" s="759">
        <v>2</v>
      </c>
      <c r="Q36" s="758">
        <v>1.85</v>
      </c>
      <c r="R36" s="638">
        <v>10</v>
      </c>
      <c r="S36" s="758">
        <v>460.78700000000003</v>
      </c>
      <c r="T36" s="759">
        <v>0</v>
      </c>
      <c r="U36" s="758">
        <v>0</v>
      </c>
      <c r="V36" s="638">
        <v>0</v>
      </c>
      <c r="W36" s="758">
        <v>0</v>
      </c>
      <c r="X36" s="638">
        <v>9</v>
      </c>
      <c r="Y36" s="758">
        <v>106.014</v>
      </c>
      <c r="Z36" s="638">
        <v>0</v>
      </c>
      <c r="AA36" s="758">
        <v>0</v>
      </c>
      <c r="AB36" s="57" t="s">
        <v>49</v>
      </c>
      <c r="AC36" s="40" t="s">
        <v>48</v>
      </c>
      <c r="AD36" s="196" t="s">
        <v>49</v>
      </c>
      <c r="AE36" s="638">
        <v>0</v>
      </c>
      <c r="AF36" s="758">
        <v>0</v>
      </c>
      <c r="AG36" s="638">
        <v>0</v>
      </c>
      <c r="AH36" s="638">
        <v>0</v>
      </c>
      <c r="AI36" s="638">
        <v>0</v>
      </c>
      <c r="AJ36" s="758">
        <v>0</v>
      </c>
    </row>
    <row r="37" spans="1:36" s="16" customFormat="1" ht="17.100000000000001" customHeight="1">
      <c r="A37" s="47" t="s">
        <v>50</v>
      </c>
      <c r="B37" s="105">
        <f t="shared" si="3"/>
        <v>2</v>
      </c>
      <c r="C37" s="106">
        <f t="shared" si="3"/>
        <v>43468</v>
      </c>
      <c r="D37" s="638">
        <v>1</v>
      </c>
      <c r="E37" s="639">
        <v>2375</v>
      </c>
      <c r="F37" s="638">
        <v>1</v>
      </c>
      <c r="G37" s="639">
        <v>41093</v>
      </c>
      <c r="H37" s="638">
        <v>0</v>
      </c>
      <c r="I37" s="638">
        <v>0</v>
      </c>
      <c r="J37" s="38">
        <f t="shared" si="4"/>
        <v>13</v>
      </c>
      <c r="K37" s="53">
        <f t="shared" si="4"/>
        <v>690.26</v>
      </c>
      <c r="L37" s="638">
        <v>8</v>
      </c>
      <c r="M37" s="758">
        <v>13.57</v>
      </c>
      <c r="N37" s="57" t="s">
        <v>51</v>
      </c>
      <c r="O37" s="47" t="s">
        <v>50</v>
      </c>
      <c r="P37" s="759">
        <v>1</v>
      </c>
      <c r="Q37" s="758">
        <v>3.68</v>
      </c>
      <c r="R37" s="638">
        <v>4</v>
      </c>
      <c r="S37" s="758">
        <v>673.01</v>
      </c>
      <c r="T37" s="759">
        <v>0</v>
      </c>
      <c r="U37" s="758">
        <v>0</v>
      </c>
      <c r="V37" s="638">
        <v>0</v>
      </c>
      <c r="W37" s="758">
        <v>0</v>
      </c>
      <c r="X37" s="638">
        <v>0</v>
      </c>
      <c r="Y37" s="758">
        <v>0</v>
      </c>
      <c r="Z37" s="638">
        <v>0</v>
      </c>
      <c r="AA37" s="758">
        <v>0</v>
      </c>
      <c r="AB37" s="57" t="s">
        <v>51</v>
      </c>
      <c r="AC37" s="40" t="s">
        <v>50</v>
      </c>
      <c r="AD37" s="196" t="s">
        <v>51</v>
      </c>
      <c r="AE37" s="638">
        <v>0</v>
      </c>
      <c r="AF37" s="758">
        <v>0</v>
      </c>
      <c r="AG37" s="638">
        <v>0</v>
      </c>
      <c r="AH37" s="638">
        <v>0</v>
      </c>
      <c r="AI37" s="638">
        <v>0</v>
      </c>
      <c r="AJ37" s="758">
        <v>0</v>
      </c>
    </row>
    <row r="38" spans="1:36" s="16" customFormat="1" ht="17.100000000000001" customHeight="1">
      <c r="A38" s="47" t="s">
        <v>52</v>
      </c>
      <c r="B38" s="105">
        <f t="shared" si="3"/>
        <v>2</v>
      </c>
      <c r="C38" s="106">
        <f t="shared" si="3"/>
        <v>31200</v>
      </c>
      <c r="D38" s="638">
        <v>0</v>
      </c>
      <c r="E38" s="638">
        <v>0</v>
      </c>
      <c r="F38" s="638">
        <v>0</v>
      </c>
      <c r="G38" s="638">
        <v>0</v>
      </c>
      <c r="H38" s="638">
        <v>2</v>
      </c>
      <c r="I38" s="639">
        <v>31200</v>
      </c>
      <c r="J38" s="38">
        <f t="shared" si="4"/>
        <v>47</v>
      </c>
      <c r="K38" s="53">
        <f t="shared" si="4"/>
        <v>1496.0619999999999</v>
      </c>
      <c r="L38" s="638">
        <v>27</v>
      </c>
      <c r="M38" s="758">
        <v>63.365000000000002</v>
      </c>
      <c r="N38" s="57" t="s">
        <v>53</v>
      </c>
      <c r="O38" s="47" t="s">
        <v>52</v>
      </c>
      <c r="P38" s="759">
        <v>2</v>
      </c>
      <c r="Q38" s="758">
        <v>3.012</v>
      </c>
      <c r="R38" s="638">
        <v>16</v>
      </c>
      <c r="S38" s="758">
        <v>1233.921</v>
      </c>
      <c r="T38" s="759">
        <v>1</v>
      </c>
      <c r="U38" s="758">
        <v>42.472999999999999</v>
      </c>
      <c r="V38" s="638">
        <v>1</v>
      </c>
      <c r="W38" s="758">
        <v>153.291</v>
      </c>
      <c r="X38" s="638">
        <v>0</v>
      </c>
      <c r="Y38" s="758">
        <v>0</v>
      </c>
      <c r="Z38" s="638">
        <v>0</v>
      </c>
      <c r="AA38" s="758">
        <v>0</v>
      </c>
      <c r="AB38" s="57" t="s">
        <v>53</v>
      </c>
      <c r="AC38" s="40" t="s">
        <v>52</v>
      </c>
      <c r="AD38" s="196" t="s">
        <v>53</v>
      </c>
      <c r="AE38" s="638">
        <v>0</v>
      </c>
      <c r="AF38" s="758">
        <v>0</v>
      </c>
      <c r="AG38" s="638">
        <v>0</v>
      </c>
      <c r="AH38" s="638">
        <v>0</v>
      </c>
      <c r="AI38" s="638">
        <v>2</v>
      </c>
      <c r="AJ38" s="758">
        <v>570.03200000000004</v>
      </c>
    </row>
    <row r="39" spans="1:36" s="16" customFormat="1" ht="17.100000000000001" customHeight="1" thickBot="1">
      <c r="A39" s="50" t="s">
        <v>54</v>
      </c>
      <c r="B39" s="107">
        <f t="shared" si="3"/>
        <v>0</v>
      </c>
      <c r="C39" s="108">
        <f t="shared" si="3"/>
        <v>0</v>
      </c>
      <c r="D39" s="641">
        <v>0</v>
      </c>
      <c r="E39" s="641">
        <v>0</v>
      </c>
      <c r="F39" s="641">
        <v>0</v>
      </c>
      <c r="G39" s="641">
        <v>0</v>
      </c>
      <c r="H39" s="641">
        <v>0</v>
      </c>
      <c r="I39" s="641">
        <v>0</v>
      </c>
      <c r="J39" s="38">
        <f t="shared" si="4"/>
        <v>10</v>
      </c>
      <c r="K39" s="53">
        <f t="shared" si="4"/>
        <v>168.53399999999999</v>
      </c>
      <c r="L39" s="638">
        <v>5</v>
      </c>
      <c r="M39" s="758">
        <v>12.087</v>
      </c>
      <c r="N39" s="109" t="s">
        <v>55</v>
      </c>
      <c r="O39" s="50" t="s">
        <v>54</v>
      </c>
      <c r="P39" s="638">
        <v>3</v>
      </c>
      <c r="Q39" s="758">
        <v>2.7370000000000001</v>
      </c>
      <c r="R39" s="638">
        <v>2</v>
      </c>
      <c r="S39" s="758">
        <v>153.71</v>
      </c>
      <c r="T39" s="759">
        <v>0</v>
      </c>
      <c r="U39" s="758">
        <v>0</v>
      </c>
      <c r="V39" s="638">
        <v>0</v>
      </c>
      <c r="W39" s="758">
        <v>0</v>
      </c>
      <c r="X39" s="638">
        <v>0</v>
      </c>
      <c r="Y39" s="758">
        <v>0</v>
      </c>
      <c r="Z39" s="638">
        <v>0</v>
      </c>
      <c r="AA39" s="758">
        <v>0</v>
      </c>
      <c r="AB39" s="109" t="s">
        <v>55</v>
      </c>
      <c r="AC39" s="49" t="s">
        <v>54</v>
      </c>
      <c r="AD39" s="197" t="s">
        <v>55</v>
      </c>
      <c r="AE39" s="638">
        <v>0</v>
      </c>
      <c r="AF39" s="758">
        <v>0</v>
      </c>
      <c r="AG39" s="638">
        <v>0</v>
      </c>
      <c r="AH39" s="638">
        <v>0</v>
      </c>
      <c r="AI39" s="638">
        <v>0</v>
      </c>
      <c r="AJ39" s="758">
        <v>0</v>
      </c>
    </row>
    <row r="40" spans="1:36" s="431" customFormat="1" ht="11.1" customHeight="1">
      <c r="A40" s="642" t="s">
        <v>759</v>
      </c>
      <c r="B40" s="642"/>
      <c r="C40" s="642"/>
      <c r="D40" s="642"/>
      <c r="E40" s="642"/>
      <c r="F40" s="642"/>
      <c r="G40" s="642"/>
      <c r="H40" s="642"/>
      <c r="I40" s="642"/>
      <c r="J40" s="642"/>
      <c r="K40" s="643"/>
      <c r="L40" s="642"/>
      <c r="M40" s="643"/>
      <c r="N40" s="566" t="s">
        <v>760</v>
      </c>
      <c r="O40" s="642" t="s">
        <v>759</v>
      </c>
      <c r="P40" s="642"/>
      <c r="Q40" s="643"/>
      <c r="R40" s="642"/>
      <c r="S40" s="643"/>
      <c r="T40" s="642"/>
      <c r="U40" s="643"/>
      <c r="V40" s="642"/>
      <c r="W40" s="643"/>
      <c r="X40" s="642"/>
      <c r="Y40" s="643"/>
      <c r="Z40" s="642"/>
      <c r="AA40" s="643"/>
      <c r="AB40" s="566" t="s">
        <v>760</v>
      </c>
      <c r="AC40" s="642" t="s">
        <v>755</v>
      </c>
      <c r="AD40" s="642"/>
      <c r="AE40" s="642"/>
      <c r="AF40" s="643"/>
      <c r="AG40" s="642"/>
      <c r="AH40" s="643"/>
      <c r="AI40" s="642"/>
      <c r="AJ40" s="644" t="s">
        <v>574</v>
      </c>
    </row>
    <row r="41" spans="1:36" s="431" customFormat="1" ht="11.1" customHeight="1">
      <c r="A41" s="645" t="s">
        <v>575</v>
      </c>
      <c r="B41" s="645"/>
      <c r="C41" s="645"/>
      <c r="D41" s="645"/>
      <c r="E41" s="645"/>
      <c r="F41" s="645"/>
      <c r="G41" s="645"/>
      <c r="H41" s="645"/>
      <c r="I41" s="645"/>
      <c r="J41" s="645"/>
      <c r="K41" s="646"/>
      <c r="L41" s="647"/>
      <c r="M41" s="646"/>
      <c r="N41" s="647"/>
      <c r="O41" s="645" t="s">
        <v>575</v>
      </c>
      <c r="P41" s="645"/>
      <c r="Q41" s="648"/>
      <c r="R41" s="645"/>
      <c r="S41" s="648"/>
      <c r="T41" s="645"/>
      <c r="U41" s="648"/>
      <c r="V41" s="645"/>
      <c r="W41" s="648"/>
      <c r="X41" s="645"/>
      <c r="Y41" s="648"/>
      <c r="Z41" s="645"/>
      <c r="AA41" s="648"/>
      <c r="AB41" s="645"/>
      <c r="AC41" s="645" t="s">
        <v>575</v>
      </c>
      <c r="AD41" s="645"/>
      <c r="AE41" s="645"/>
      <c r="AF41" s="648"/>
      <c r="AG41" s="645"/>
      <c r="AH41" s="648"/>
      <c r="AI41" s="645"/>
      <c r="AJ41" s="648"/>
    </row>
    <row r="42" spans="1:36" s="431" customFormat="1" ht="11.1" customHeight="1">
      <c r="A42" s="645" t="s">
        <v>576</v>
      </c>
      <c r="B42" s="645"/>
      <c r="C42" s="645"/>
      <c r="D42" s="645"/>
      <c r="E42" s="645"/>
      <c r="F42" s="645"/>
      <c r="G42" s="645"/>
      <c r="H42" s="645"/>
      <c r="I42" s="645"/>
      <c r="J42" s="645"/>
      <c r="K42" s="648"/>
      <c r="L42" s="645"/>
      <c r="M42" s="648"/>
      <c r="N42" s="645"/>
      <c r="O42" s="645" t="s">
        <v>576</v>
      </c>
      <c r="P42" s="645"/>
      <c r="Q42" s="648"/>
      <c r="R42" s="645"/>
      <c r="S42" s="648"/>
      <c r="T42" s="649"/>
      <c r="U42" s="650"/>
      <c r="V42" s="649"/>
      <c r="W42" s="650"/>
      <c r="X42" s="649"/>
      <c r="Y42" s="650"/>
      <c r="Z42" s="649"/>
      <c r="AA42" s="650"/>
      <c r="AB42" s="649"/>
      <c r="AC42" s="645" t="s">
        <v>576</v>
      </c>
      <c r="AD42" s="645"/>
      <c r="AE42" s="645"/>
      <c r="AF42" s="648"/>
      <c r="AG42" s="645"/>
      <c r="AH42" s="648"/>
      <c r="AI42" s="645"/>
      <c r="AJ42" s="648"/>
    </row>
    <row r="43" spans="1:36">
      <c r="A43" s="19"/>
      <c r="B43" s="19"/>
      <c r="C43" s="110"/>
      <c r="D43" s="19"/>
      <c r="E43" s="19"/>
      <c r="F43" s="19"/>
      <c r="G43" s="110"/>
      <c r="H43" s="19"/>
      <c r="I43" s="110"/>
      <c r="J43" s="19"/>
      <c r="K43" s="110"/>
      <c r="L43" s="110"/>
      <c r="M43" s="110"/>
      <c r="N43" s="110"/>
      <c r="O43" s="110"/>
      <c r="P43" s="110"/>
      <c r="Q43" s="110"/>
      <c r="R43" s="19"/>
      <c r="S43" s="110"/>
      <c r="T43" s="19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9"/>
      <c r="AF43" s="111"/>
      <c r="AG43" s="16"/>
      <c r="AH43" s="111"/>
      <c r="AI43" s="16"/>
      <c r="AJ43" s="111"/>
    </row>
    <row r="44" spans="1:36">
      <c r="A44" s="19"/>
      <c r="B44" s="19"/>
      <c r="C44" s="110"/>
      <c r="D44" s="19"/>
      <c r="E44" s="19"/>
      <c r="F44" s="19"/>
      <c r="G44" s="110"/>
      <c r="H44" s="19"/>
      <c r="I44" s="110"/>
      <c r="J44" s="19"/>
      <c r="K44" s="110"/>
      <c r="L44" s="110"/>
      <c r="M44" s="110"/>
      <c r="N44" s="110"/>
      <c r="O44" s="110"/>
      <c r="P44" s="110"/>
      <c r="Q44" s="110"/>
      <c r="R44" s="19"/>
      <c r="S44" s="110"/>
      <c r="T44" s="19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9"/>
      <c r="AF44" s="111"/>
      <c r="AG44" s="16"/>
      <c r="AH44" s="111"/>
      <c r="AI44" s="16"/>
      <c r="AJ44" s="111"/>
    </row>
    <row r="45" spans="1:36">
      <c r="A45" s="19"/>
      <c r="B45" s="19"/>
      <c r="C45" s="110"/>
      <c r="D45" s="19"/>
      <c r="E45" s="19"/>
      <c r="F45" s="19"/>
      <c r="G45" s="110"/>
      <c r="H45" s="19"/>
      <c r="I45" s="110"/>
      <c r="J45" s="19"/>
      <c r="K45" s="110"/>
      <c r="L45" s="110"/>
      <c r="M45" s="110"/>
      <c r="N45" s="110"/>
      <c r="O45" s="110"/>
      <c r="P45" s="110"/>
      <c r="Q45" s="110"/>
      <c r="R45" s="19"/>
      <c r="S45" s="110"/>
      <c r="T45" s="19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9"/>
      <c r="AF45" s="111"/>
      <c r="AG45" s="16"/>
      <c r="AH45" s="111"/>
      <c r="AI45" s="16"/>
      <c r="AJ45" s="111"/>
    </row>
    <row r="46" spans="1:36">
      <c r="A46" s="19"/>
      <c r="B46" s="19"/>
      <c r="C46" s="110"/>
      <c r="D46" s="19"/>
      <c r="E46" s="19"/>
      <c r="F46" s="19"/>
      <c r="G46" s="110"/>
      <c r="H46" s="19"/>
      <c r="I46" s="110"/>
      <c r="J46" s="19"/>
      <c r="K46" s="110"/>
      <c r="L46" s="110"/>
      <c r="M46" s="110"/>
      <c r="N46" s="110"/>
      <c r="O46" s="110"/>
      <c r="P46" s="110"/>
      <c r="Q46" s="110"/>
      <c r="R46" s="19"/>
      <c r="S46" s="110"/>
      <c r="T46" s="19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9"/>
      <c r="AF46" s="111"/>
      <c r="AG46" s="16"/>
      <c r="AH46" s="111"/>
      <c r="AI46" s="16"/>
      <c r="AJ46" s="111"/>
    </row>
    <row r="47" spans="1:36">
      <c r="A47" s="19"/>
      <c r="B47" s="19"/>
      <c r="C47" s="110"/>
      <c r="D47" s="19"/>
      <c r="E47" s="19"/>
      <c r="F47" s="19"/>
      <c r="G47" s="110"/>
      <c r="H47" s="19"/>
      <c r="I47" s="110"/>
      <c r="J47" s="19"/>
      <c r="K47" s="110"/>
      <c r="L47" s="110"/>
      <c r="M47" s="110"/>
      <c r="N47" s="110"/>
      <c r="O47" s="110"/>
      <c r="P47" s="110"/>
      <c r="Q47" s="110"/>
      <c r="R47" s="19"/>
      <c r="S47" s="110"/>
      <c r="T47" s="19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9"/>
      <c r="AF47" s="111"/>
      <c r="AG47" s="16"/>
      <c r="AH47" s="111"/>
      <c r="AI47" s="16"/>
      <c r="AJ47" s="111"/>
    </row>
    <row r="48" spans="1:36">
      <c r="A48" s="19"/>
      <c r="B48" s="19"/>
      <c r="C48" s="110"/>
      <c r="D48" s="19"/>
      <c r="E48" s="19"/>
      <c r="F48" s="19"/>
      <c r="G48" s="110"/>
      <c r="H48" s="19"/>
      <c r="I48" s="110"/>
      <c r="J48" s="19"/>
      <c r="K48" s="110"/>
      <c r="L48" s="110"/>
      <c r="M48" s="110"/>
      <c r="N48" s="110"/>
      <c r="O48" s="110"/>
      <c r="P48" s="110"/>
      <c r="Q48" s="110"/>
      <c r="R48" s="19"/>
      <c r="S48" s="110"/>
      <c r="T48" s="19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9"/>
      <c r="AF48" s="111"/>
      <c r="AG48" s="16"/>
      <c r="AH48" s="111"/>
      <c r="AI48" s="16"/>
      <c r="AJ48" s="111"/>
    </row>
    <row r="49" spans="1:36">
      <c r="A49" s="19"/>
      <c r="B49" s="19"/>
      <c r="C49" s="110"/>
      <c r="D49" s="19"/>
      <c r="E49" s="19"/>
      <c r="F49" s="19"/>
      <c r="G49" s="110"/>
      <c r="H49" s="19"/>
      <c r="I49" s="110"/>
      <c r="J49" s="19"/>
      <c r="K49" s="110"/>
      <c r="L49" s="110"/>
      <c r="M49" s="110"/>
      <c r="N49" s="110"/>
      <c r="O49" s="110"/>
      <c r="P49" s="110"/>
      <c r="Q49" s="110"/>
      <c r="R49" s="19"/>
      <c r="S49" s="110"/>
      <c r="T49" s="19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9"/>
      <c r="AF49" s="111"/>
      <c r="AG49" s="16"/>
      <c r="AH49" s="111"/>
      <c r="AI49" s="16"/>
      <c r="AJ49" s="111"/>
    </row>
    <row r="50" spans="1:36">
      <c r="A50" s="19"/>
      <c r="B50" s="19"/>
      <c r="C50" s="110"/>
      <c r="D50" s="19"/>
      <c r="E50" s="19"/>
      <c r="F50" s="19"/>
      <c r="G50" s="110"/>
      <c r="H50" s="19"/>
      <c r="I50" s="110"/>
      <c r="J50" s="19"/>
      <c r="K50" s="110"/>
      <c r="L50" s="110"/>
      <c r="M50" s="110"/>
      <c r="N50" s="110"/>
      <c r="O50" s="110"/>
      <c r="P50" s="110"/>
      <c r="Q50" s="110"/>
      <c r="R50" s="19"/>
      <c r="S50" s="110"/>
      <c r="T50" s="19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9"/>
      <c r="AF50" s="111"/>
      <c r="AG50" s="16"/>
      <c r="AH50" s="111"/>
      <c r="AI50" s="16"/>
      <c r="AJ50" s="111"/>
    </row>
    <row r="51" spans="1:36">
      <c r="A51" s="19"/>
      <c r="B51" s="19"/>
      <c r="C51" s="110"/>
      <c r="D51" s="19"/>
      <c r="E51" s="19"/>
      <c r="F51" s="19"/>
      <c r="G51" s="110"/>
      <c r="H51" s="19"/>
      <c r="I51" s="110"/>
      <c r="J51" s="19"/>
      <c r="K51" s="110"/>
      <c r="L51" s="110"/>
      <c r="M51" s="110"/>
      <c r="N51" s="110"/>
      <c r="O51" s="110"/>
      <c r="P51" s="110"/>
      <c r="Q51" s="110"/>
      <c r="R51" s="19"/>
      <c r="S51" s="110"/>
      <c r="T51" s="19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9"/>
      <c r="AF51" s="111"/>
      <c r="AG51" s="16"/>
      <c r="AH51" s="111"/>
      <c r="AI51" s="16"/>
      <c r="AJ51" s="111"/>
    </row>
    <row r="52" spans="1:36">
      <c r="A52" s="19"/>
      <c r="B52" s="19"/>
      <c r="C52" s="110"/>
      <c r="D52" s="19"/>
      <c r="E52" s="19"/>
      <c r="F52" s="19"/>
      <c r="G52" s="110"/>
      <c r="H52" s="19"/>
      <c r="I52" s="110"/>
      <c r="J52" s="19"/>
      <c r="K52" s="110"/>
      <c r="L52" s="110"/>
      <c r="M52" s="110"/>
      <c r="N52" s="110"/>
      <c r="O52" s="110"/>
      <c r="P52" s="110"/>
      <c r="Q52" s="110"/>
      <c r="R52" s="19"/>
      <c r="S52" s="110"/>
      <c r="T52" s="19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9"/>
      <c r="AF52" s="111"/>
      <c r="AG52" s="16"/>
      <c r="AH52" s="111"/>
      <c r="AI52" s="16"/>
      <c r="AJ52" s="111"/>
    </row>
    <row r="53" spans="1:36">
      <c r="A53" s="19"/>
      <c r="B53" s="19"/>
      <c r="C53" s="110"/>
      <c r="D53" s="19"/>
      <c r="E53" s="19"/>
      <c r="F53" s="19"/>
      <c r="G53" s="110"/>
      <c r="H53" s="19"/>
      <c r="I53" s="110"/>
      <c r="J53" s="19"/>
      <c r="K53" s="110"/>
      <c r="L53" s="110"/>
      <c r="M53" s="110"/>
      <c r="N53" s="110"/>
      <c r="O53" s="110"/>
      <c r="P53" s="110"/>
      <c r="Q53" s="110"/>
      <c r="R53" s="19"/>
      <c r="S53" s="110"/>
      <c r="T53" s="19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9"/>
      <c r="AF53" s="111"/>
      <c r="AG53" s="16"/>
      <c r="AH53" s="111"/>
      <c r="AI53" s="16"/>
      <c r="AJ53" s="111"/>
    </row>
    <row r="54" spans="1:36">
      <c r="A54" s="19"/>
      <c r="B54" s="19"/>
      <c r="C54" s="110"/>
      <c r="D54" s="19"/>
      <c r="E54" s="19"/>
      <c r="F54" s="19"/>
      <c r="G54" s="110"/>
      <c r="H54" s="19"/>
      <c r="I54" s="110"/>
      <c r="J54" s="19"/>
      <c r="K54" s="110"/>
      <c r="L54" s="110"/>
      <c r="M54" s="110"/>
      <c r="N54" s="110"/>
      <c r="O54" s="110"/>
      <c r="P54" s="110"/>
      <c r="Q54" s="110"/>
      <c r="R54" s="19"/>
      <c r="S54" s="110"/>
      <c r="T54" s="19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9"/>
      <c r="AF54" s="111"/>
      <c r="AG54" s="16"/>
      <c r="AH54" s="111"/>
      <c r="AI54" s="16"/>
      <c r="AJ54" s="111"/>
    </row>
    <row r="55" spans="1:36">
      <c r="A55" s="19"/>
      <c r="B55" s="19"/>
      <c r="C55" s="110"/>
      <c r="D55" s="19"/>
      <c r="E55" s="19"/>
      <c r="F55" s="19"/>
      <c r="G55" s="110"/>
      <c r="H55" s="19"/>
      <c r="I55" s="110"/>
      <c r="J55" s="19"/>
      <c r="K55" s="110"/>
      <c r="L55" s="110"/>
      <c r="M55" s="110"/>
      <c r="N55" s="110"/>
      <c r="O55" s="110"/>
      <c r="P55" s="110"/>
      <c r="Q55" s="110"/>
      <c r="R55" s="19"/>
      <c r="S55" s="110"/>
      <c r="T55" s="19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9"/>
      <c r="AF55" s="111"/>
      <c r="AG55" s="16"/>
      <c r="AH55" s="111"/>
      <c r="AI55" s="16"/>
      <c r="AJ55" s="111"/>
    </row>
    <row r="56" spans="1:36">
      <c r="A56" s="19"/>
      <c r="B56" s="19"/>
      <c r="C56" s="110"/>
      <c r="D56" s="19"/>
      <c r="E56" s="19"/>
      <c r="F56" s="19"/>
      <c r="G56" s="110"/>
      <c r="H56" s="19"/>
      <c r="I56" s="110"/>
      <c r="J56" s="19"/>
      <c r="K56" s="110"/>
      <c r="L56" s="110"/>
      <c r="M56" s="110"/>
      <c r="N56" s="110"/>
      <c r="O56" s="110"/>
      <c r="P56" s="110"/>
      <c r="Q56" s="110"/>
      <c r="R56" s="19"/>
      <c r="S56" s="110"/>
      <c r="T56" s="19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9"/>
      <c r="AF56" s="111"/>
      <c r="AG56" s="16"/>
      <c r="AH56" s="111"/>
      <c r="AI56" s="16"/>
      <c r="AJ56" s="111"/>
    </row>
    <row r="57" spans="1:36">
      <c r="A57" s="19"/>
      <c r="B57" s="19"/>
      <c r="C57" s="110"/>
      <c r="D57" s="19"/>
      <c r="E57" s="19"/>
      <c r="F57" s="19"/>
      <c r="G57" s="110"/>
      <c r="H57" s="19"/>
      <c r="I57" s="110"/>
      <c r="J57" s="19"/>
      <c r="K57" s="110"/>
      <c r="L57" s="110"/>
      <c r="M57" s="110"/>
      <c r="N57" s="110"/>
      <c r="O57" s="110"/>
      <c r="P57" s="110"/>
      <c r="Q57" s="110"/>
      <c r="R57" s="19"/>
      <c r="S57" s="110"/>
      <c r="T57" s="19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9"/>
      <c r="AF57" s="111"/>
      <c r="AG57" s="16"/>
      <c r="AH57" s="111"/>
      <c r="AI57" s="16"/>
      <c r="AJ57" s="111"/>
    </row>
    <row r="58" spans="1:36">
      <c r="A58" s="19"/>
      <c r="B58" s="19"/>
      <c r="C58" s="110"/>
      <c r="D58" s="19"/>
      <c r="E58" s="19"/>
      <c r="F58" s="19"/>
      <c r="G58" s="110"/>
      <c r="H58" s="19"/>
      <c r="I58" s="110"/>
      <c r="J58" s="19"/>
      <c r="K58" s="110"/>
      <c r="L58" s="110"/>
      <c r="M58" s="110"/>
      <c r="N58" s="110"/>
      <c r="O58" s="110"/>
      <c r="P58" s="110"/>
      <c r="Q58" s="110"/>
      <c r="R58" s="19"/>
      <c r="S58" s="110"/>
      <c r="T58" s="19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9"/>
      <c r="AF58" s="111"/>
      <c r="AG58" s="16"/>
      <c r="AH58" s="111"/>
      <c r="AI58" s="16"/>
      <c r="AJ58" s="111"/>
    </row>
    <row r="59" spans="1:36">
      <c r="A59" s="19"/>
      <c r="B59" s="19"/>
      <c r="C59" s="110"/>
      <c r="D59" s="19"/>
      <c r="E59" s="19"/>
      <c r="F59" s="19"/>
      <c r="G59" s="110"/>
      <c r="H59" s="19"/>
      <c r="I59" s="110"/>
      <c r="J59" s="19"/>
      <c r="K59" s="110"/>
      <c r="L59" s="110"/>
      <c r="M59" s="110"/>
      <c r="N59" s="110"/>
      <c r="O59" s="110"/>
      <c r="P59" s="110"/>
      <c r="Q59" s="110"/>
      <c r="R59" s="19"/>
      <c r="S59" s="110"/>
      <c r="T59" s="19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9"/>
      <c r="AF59" s="111"/>
      <c r="AG59" s="16"/>
      <c r="AH59" s="111"/>
      <c r="AI59" s="16"/>
      <c r="AJ59" s="111"/>
    </row>
    <row r="60" spans="1:36">
      <c r="A60" s="19"/>
      <c r="B60" s="19"/>
      <c r="C60" s="110"/>
      <c r="D60" s="19"/>
      <c r="E60" s="19"/>
      <c r="F60" s="19"/>
      <c r="G60" s="110"/>
      <c r="H60" s="19"/>
      <c r="I60" s="110"/>
      <c r="J60" s="19"/>
      <c r="K60" s="110"/>
      <c r="L60" s="110"/>
      <c r="M60" s="110"/>
      <c r="N60" s="110"/>
      <c r="O60" s="110"/>
      <c r="P60" s="110"/>
      <c r="Q60" s="110"/>
      <c r="R60" s="19"/>
      <c r="S60" s="110"/>
      <c r="T60" s="19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9"/>
      <c r="AF60" s="111"/>
      <c r="AG60" s="16"/>
      <c r="AH60" s="111"/>
      <c r="AI60" s="16"/>
      <c r="AJ60" s="111"/>
    </row>
    <row r="61" spans="1:36">
      <c r="A61" s="19"/>
      <c r="B61" s="19"/>
      <c r="C61" s="110"/>
      <c r="D61" s="19"/>
      <c r="E61" s="19"/>
      <c r="F61" s="19"/>
      <c r="G61" s="110"/>
      <c r="H61" s="19"/>
      <c r="I61" s="110"/>
      <c r="J61" s="19"/>
      <c r="K61" s="110"/>
      <c r="L61" s="110"/>
      <c r="M61" s="110"/>
      <c r="N61" s="110"/>
      <c r="O61" s="110"/>
      <c r="P61" s="110"/>
      <c r="Q61" s="110"/>
      <c r="R61" s="19"/>
      <c r="S61" s="110"/>
      <c r="T61" s="19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9"/>
      <c r="AF61" s="111"/>
      <c r="AG61" s="16"/>
      <c r="AH61" s="111"/>
      <c r="AI61" s="16"/>
      <c r="AJ61" s="111"/>
    </row>
    <row r="62" spans="1:36">
      <c r="A62" s="19"/>
      <c r="B62" s="19"/>
      <c r="C62" s="110"/>
      <c r="D62" s="19"/>
      <c r="E62" s="19"/>
      <c r="F62" s="19"/>
      <c r="G62" s="110"/>
      <c r="H62" s="19"/>
      <c r="I62" s="110"/>
      <c r="J62" s="19"/>
      <c r="K62" s="110"/>
      <c r="L62" s="110"/>
      <c r="M62" s="110"/>
      <c r="N62" s="110"/>
      <c r="O62" s="110"/>
      <c r="P62" s="110"/>
      <c r="Q62" s="110"/>
      <c r="R62" s="19"/>
      <c r="S62" s="110"/>
      <c r="T62" s="19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9"/>
      <c r="AF62" s="111"/>
      <c r="AG62" s="16"/>
      <c r="AH62" s="111"/>
      <c r="AI62" s="16"/>
      <c r="AJ62" s="111"/>
    </row>
    <row r="63" spans="1:36">
      <c r="A63" s="19"/>
      <c r="B63" s="19"/>
      <c r="C63" s="110"/>
      <c r="D63" s="19"/>
      <c r="E63" s="19"/>
      <c r="F63" s="19"/>
      <c r="G63" s="110"/>
      <c r="H63" s="19"/>
      <c r="I63" s="110"/>
      <c r="J63" s="19"/>
      <c r="K63" s="110"/>
      <c r="L63" s="110"/>
      <c r="M63" s="110"/>
      <c r="N63" s="110"/>
      <c r="O63" s="110"/>
      <c r="P63" s="110"/>
      <c r="Q63" s="110"/>
      <c r="R63" s="19"/>
      <c r="S63" s="110"/>
      <c r="T63" s="19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9"/>
      <c r="AF63" s="111"/>
      <c r="AG63" s="16"/>
      <c r="AH63" s="111"/>
      <c r="AI63" s="16"/>
      <c r="AJ63" s="111"/>
    </row>
    <row r="64" spans="1:36">
      <c r="A64" s="19"/>
      <c r="B64" s="19"/>
      <c r="C64" s="110"/>
      <c r="D64" s="19"/>
      <c r="E64" s="19"/>
      <c r="F64" s="19"/>
      <c r="G64" s="110"/>
      <c r="H64" s="19"/>
      <c r="I64" s="110"/>
      <c r="J64" s="19"/>
      <c r="K64" s="110"/>
      <c r="L64" s="110"/>
      <c r="M64" s="110"/>
      <c r="N64" s="110"/>
      <c r="O64" s="110"/>
      <c r="P64" s="110"/>
      <c r="Q64" s="110"/>
      <c r="R64" s="19"/>
      <c r="S64" s="110"/>
      <c r="T64" s="19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9"/>
      <c r="AF64" s="111"/>
      <c r="AG64" s="16"/>
      <c r="AH64" s="111"/>
      <c r="AI64" s="16"/>
      <c r="AJ64" s="111"/>
    </row>
    <row r="65" spans="1:36">
      <c r="A65" s="19"/>
      <c r="B65" s="19"/>
      <c r="C65" s="110"/>
      <c r="D65" s="19"/>
      <c r="E65" s="19"/>
      <c r="F65" s="19"/>
      <c r="G65" s="110"/>
      <c r="H65" s="19"/>
      <c r="I65" s="110"/>
      <c r="J65" s="19"/>
      <c r="K65" s="110"/>
      <c r="L65" s="110"/>
      <c r="M65" s="110"/>
      <c r="N65" s="110"/>
      <c r="O65" s="110"/>
      <c r="P65" s="110"/>
      <c r="Q65" s="110"/>
      <c r="R65" s="19"/>
      <c r="S65" s="110"/>
      <c r="T65" s="19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9"/>
      <c r="AF65" s="111"/>
      <c r="AG65" s="16"/>
      <c r="AH65" s="111"/>
      <c r="AI65" s="16"/>
      <c r="AJ65" s="111"/>
    </row>
    <row r="66" spans="1:36">
      <c r="A66" s="19"/>
      <c r="B66" s="19"/>
      <c r="C66" s="110"/>
      <c r="D66" s="19"/>
      <c r="E66" s="19"/>
      <c r="F66" s="19"/>
      <c r="G66" s="110"/>
      <c r="H66" s="19"/>
      <c r="I66" s="110"/>
      <c r="J66" s="19"/>
      <c r="K66" s="110"/>
      <c r="L66" s="110"/>
      <c r="M66" s="110"/>
      <c r="N66" s="110"/>
      <c r="O66" s="110"/>
      <c r="P66" s="110"/>
      <c r="Q66" s="110"/>
      <c r="R66" s="19"/>
      <c r="S66" s="110"/>
      <c r="T66" s="19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9"/>
      <c r="AF66" s="111"/>
      <c r="AG66" s="16"/>
      <c r="AH66" s="111"/>
      <c r="AI66" s="16"/>
      <c r="AJ66" s="111"/>
    </row>
    <row r="67" spans="1:36">
      <c r="A67" s="19"/>
      <c r="B67" s="19"/>
      <c r="C67" s="110"/>
      <c r="D67" s="19"/>
      <c r="E67" s="19"/>
      <c r="F67" s="19"/>
      <c r="G67" s="110"/>
      <c r="H67" s="19"/>
      <c r="I67" s="110"/>
      <c r="J67" s="19"/>
      <c r="K67" s="110"/>
      <c r="L67" s="110"/>
      <c r="M67" s="110"/>
      <c r="N67" s="110"/>
      <c r="O67" s="110"/>
      <c r="P67" s="110"/>
      <c r="Q67" s="110"/>
      <c r="R67" s="19"/>
      <c r="S67" s="110"/>
      <c r="T67" s="19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9"/>
      <c r="AF67" s="111"/>
      <c r="AG67" s="16"/>
      <c r="AH67" s="111"/>
      <c r="AI67" s="16"/>
      <c r="AJ67" s="111"/>
    </row>
    <row r="68" spans="1:36">
      <c r="A68" s="19"/>
      <c r="B68" s="19"/>
      <c r="C68" s="110"/>
      <c r="D68" s="19"/>
      <c r="E68" s="19"/>
      <c r="F68" s="19"/>
      <c r="G68" s="110"/>
      <c r="H68" s="19"/>
      <c r="I68" s="110"/>
      <c r="J68" s="19"/>
      <c r="K68" s="110"/>
      <c r="L68" s="110"/>
      <c r="M68" s="110"/>
      <c r="N68" s="110"/>
      <c r="O68" s="110"/>
      <c r="P68" s="110"/>
      <c r="Q68" s="110"/>
      <c r="R68" s="19"/>
      <c r="S68" s="110"/>
      <c r="T68" s="19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9"/>
      <c r="AF68" s="111"/>
      <c r="AG68" s="16"/>
      <c r="AH68" s="111"/>
      <c r="AI68" s="16"/>
      <c r="AJ68" s="111"/>
    </row>
    <row r="69" spans="1:36">
      <c r="A69" s="19"/>
      <c r="B69" s="19"/>
      <c r="C69" s="110"/>
      <c r="D69" s="19"/>
      <c r="E69" s="19"/>
      <c r="F69" s="19"/>
      <c r="G69" s="110"/>
      <c r="H69" s="19"/>
      <c r="I69" s="110"/>
      <c r="J69" s="19"/>
      <c r="K69" s="110"/>
      <c r="L69" s="110"/>
      <c r="M69" s="110"/>
      <c r="N69" s="110"/>
      <c r="O69" s="110"/>
      <c r="P69" s="110"/>
      <c r="Q69" s="110"/>
      <c r="R69" s="19"/>
      <c r="S69" s="110"/>
      <c r="T69" s="19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9"/>
      <c r="AF69" s="111"/>
      <c r="AG69" s="16"/>
      <c r="AH69" s="111"/>
      <c r="AI69" s="16"/>
      <c r="AJ69" s="111"/>
    </row>
    <row r="70" spans="1:36">
      <c r="A70" s="19"/>
      <c r="B70" s="19"/>
      <c r="C70" s="110"/>
      <c r="D70" s="19"/>
      <c r="E70" s="19"/>
      <c r="F70" s="19"/>
      <c r="G70" s="110"/>
      <c r="H70" s="19"/>
      <c r="I70" s="110"/>
      <c r="J70" s="19"/>
      <c r="K70" s="110"/>
      <c r="L70" s="110"/>
      <c r="M70" s="110"/>
      <c r="N70" s="110"/>
      <c r="O70" s="110"/>
      <c r="P70" s="110"/>
      <c r="Q70" s="110"/>
      <c r="R70" s="19"/>
      <c r="S70" s="110"/>
      <c r="T70" s="19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9"/>
      <c r="AF70" s="111"/>
      <c r="AG70" s="16"/>
      <c r="AH70" s="111"/>
      <c r="AI70" s="16"/>
      <c r="AJ70" s="111"/>
    </row>
    <row r="71" spans="1:36">
      <c r="A71" s="19"/>
      <c r="B71" s="19"/>
      <c r="C71" s="110"/>
      <c r="D71" s="19"/>
      <c r="E71" s="19"/>
      <c r="F71" s="19"/>
      <c r="G71" s="110"/>
      <c r="H71" s="19"/>
      <c r="I71" s="110"/>
      <c r="J71" s="19"/>
      <c r="K71" s="110"/>
      <c r="L71" s="110"/>
      <c r="M71" s="110"/>
      <c r="N71" s="110"/>
      <c r="O71" s="110"/>
      <c r="P71" s="110"/>
      <c r="Q71" s="110"/>
      <c r="R71" s="19"/>
      <c r="S71" s="110"/>
      <c r="T71" s="19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9"/>
      <c r="AF71" s="111"/>
      <c r="AG71" s="16"/>
      <c r="AH71" s="111"/>
      <c r="AI71" s="16"/>
      <c r="AJ71" s="111"/>
    </row>
    <row r="72" spans="1:36">
      <c r="A72" s="19"/>
      <c r="B72" s="19"/>
      <c r="C72" s="110"/>
      <c r="D72" s="19"/>
      <c r="E72" s="19"/>
      <c r="F72" s="19"/>
      <c r="G72" s="110"/>
      <c r="H72" s="19"/>
      <c r="I72" s="110"/>
      <c r="J72" s="19"/>
      <c r="K72" s="110"/>
      <c r="L72" s="110"/>
      <c r="M72" s="110"/>
      <c r="N72" s="110"/>
      <c r="O72" s="110"/>
      <c r="P72" s="110"/>
      <c r="Q72" s="110"/>
      <c r="R72" s="19"/>
      <c r="S72" s="110"/>
      <c r="T72" s="19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9"/>
      <c r="AF72" s="111"/>
      <c r="AG72" s="16"/>
      <c r="AH72" s="111"/>
      <c r="AI72" s="16"/>
      <c r="AJ72" s="111"/>
    </row>
    <row r="73" spans="1:36">
      <c r="A73" s="19"/>
      <c r="B73" s="19"/>
      <c r="C73" s="110"/>
      <c r="D73" s="19"/>
      <c r="E73" s="19"/>
      <c r="F73" s="19"/>
      <c r="G73" s="110"/>
      <c r="H73" s="19"/>
      <c r="I73" s="110"/>
      <c r="J73" s="19"/>
      <c r="K73" s="110"/>
      <c r="L73" s="110"/>
      <c r="M73" s="110"/>
      <c r="N73" s="110"/>
      <c r="O73" s="110"/>
      <c r="P73" s="110"/>
      <c r="Q73" s="110"/>
      <c r="R73" s="19"/>
      <c r="S73" s="110"/>
      <c r="T73" s="19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9"/>
      <c r="AF73" s="111"/>
      <c r="AG73" s="16"/>
      <c r="AH73" s="111"/>
      <c r="AI73" s="16"/>
      <c r="AJ73" s="111"/>
    </row>
    <row r="74" spans="1:36">
      <c r="A74" s="19"/>
      <c r="B74" s="19"/>
      <c r="C74" s="110"/>
      <c r="D74" s="19"/>
      <c r="E74" s="19"/>
      <c r="F74" s="19"/>
      <c r="G74" s="110"/>
      <c r="H74" s="19"/>
      <c r="I74" s="110"/>
      <c r="J74" s="19"/>
      <c r="K74" s="110"/>
      <c r="L74" s="110"/>
      <c r="M74" s="110"/>
      <c r="N74" s="110"/>
      <c r="O74" s="110"/>
      <c r="P74" s="110"/>
      <c r="Q74" s="110"/>
      <c r="R74" s="19"/>
      <c r="S74" s="110"/>
      <c r="T74" s="19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9"/>
      <c r="AF74" s="111"/>
      <c r="AG74" s="16"/>
      <c r="AH74" s="111"/>
      <c r="AI74" s="16"/>
      <c r="AJ74" s="111"/>
    </row>
    <row r="75" spans="1:36">
      <c r="A75" s="19"/>
      <c r="B75" s="19"/>
      <c r="C75" s="110"/>
      <c r="D75" s="19"/>
      <c r="E75" s="19"/>
      <c r="F75" s="19"/>
      <c r="G75" s="110"/>
      <c r="H75" s="19"/>
      <c r="I75" s="110"/>
      <c r="J75" s="19"/>
      <c r="K75" s="110"/>
      <c r="L75" s="110"/>
      <c r="M75" s="110"/>
      <c r="N75" s="110"/>
      <c r="O75" s="110"/>
      <c r="P75" s="110"/>
      <c r="Q75" s="110"/>
      <c r="R75" s="19"/>
      <c r="S75" s="110"/>
      <c r="T75" s="19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9"/>
      <c r="AF75" s="111"/>
      <c r="AG75" s="16"/>
      <c r="AH75" s="111"/>
      <c r="AI75" s="16"/>
      <c r="AJ75" s="111"/>
    </row>
    <row r="76" spans="1:36">
      <c r="A76" s="19"/>
      <c r="B76" s="19"/>
      <c r="C76" s="110"/>
      <c r="D76" s="19"/>
      <c r="E76" s="19"/>
      <c r="F76" s="19"/>
      <c r="G76" s="110"/>
      <c r="H76" s="19"/>
      <c r="I76" s="110"/>
      <c r="J76" s="19"/>
      <c r="K76" s="110"/>
      <c r="L76" s="110"/>
      <c r="M76" s="110"/>
      <c r="N76" s="110"/>
      <c r="O76" s="110"/>
      <c r="P76" s="110"/>
      <c r="Q76" s="110"/>
      <c r="R76" s="19"/>
      <c r="S76" s="110"/>
      <c r="T76" s="19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9"/>
      <c r="AF76" s="111"/>
      <c r="AG76" s="16"/>
      <c r="AH76" s="111"/>
      <c r="AI76" s="16"/>
      <c r="AJ76" s="111"/>
    </row>
    <row r="77" spans="1:36">
      <c r="A77" s="19"/>
      <c r="B77" s="19"/>
      <c r="C77" s="110"/>
      <c r="D77" s="19"/>
      <c r="E77" s="19"/>
      <c r="F77" s="19"/>
      <c r="G77" s="110"/>
      <c r="H77" s="19"/>
      <c r="I77" s="110"/>
      <c r="J77" s="19"/>
      <c r="K77" s="110"/>
      <c r="L77" s="110"/>
      <c r="M77" s="110"/>
      <c r="N77" s="110"/>
      <c r="O77" s="110"/>
      <c r="P77" s="110"/>
      <c r="Q77" s="110"/>
      <c r="R77" s="19"/>
      <c r="S77" s="110"/>
      <c r="T77" s="19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9"/>
      <c r="AF77" s="111"/>
      <c r="AG77" s="16"/>
      <c r="AH77" s="111"/>
      <c r="AI77" s="16"/>
      <c r="AJ77" s="111"/>
    </row>
    <row r="78" spans="1:36">
      <c r="A78" s="19"/>
      <c r="B78" s="19"/>
      <c r="C78" s="110"/>
      <c r="D78" s="19"/>
      <c r="E78" s="19"/>
      <c r="F78" s="19"/>
      <c r="G78" s="110"/>
      <c r="H78" s="19"/>
      <c r="I78" s="110"/>
      <c r="J78" s="19"/>
      <c r="K78" s="110"/>
      <c r="L78" s="110"/>
      <c r="M78" s="110"/>
      <c r="N78" s="110"/>
      <c r="O78" s="110"/>
      <c r="P78" s="110"/>
      <c r="Q78" s="110"/>
      <c r="R78" s="19"/>
      <c r="S78" s="110"/>
      <c r="T78" s="19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9"/>
      <c r="AF78" s="111"/>
      <c r="AG78" s="16"/>
      <c r="AH78" s="111"/>
      <c r="AI78" s="16"/>
      <c r="AJ78" s="111"/>
    </row>
    <row r="79" spans="1:36">
      <c r="A79" s="19"/>
      <c r="B79" s="19"/>
      <c r="C79" s="110"/>
      <c r="D79" s="19"/>
      <c r="E79" s="19"/>
      <c r="F79" s="19"/>
      <c r="G79" s="110"/>
      <c r="H79" s="19"/>
      <c r="I79" s="110"/>
      <c r="J79" s="19"/>
      <c r="K79" s="110"/>
      <c r="L79" s="110"/>
      <c r="M79" s="110"/>
      <c r="N79" s="110"/>
      <c r="O79" s="110"/>
      <c r="P79" s="110"/>
      <c r="Q79" s="110"/>
      <c r="R79" s="19"/>
      <c r="S79" s="110"/>
      <c r="T79" s="19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9"/>
      <c r="AF79" s="111"/>
      <c r="AG79" s="16"/>
      <c r="AH79" s="111"/>
      <c r="AI79" s="16"/>
      <c r="AJ79" s="111"/>
    </row>
    <row r="80" spans="1:36">
      <c r="A80" s="19"/>
      <c r="B80" s="19"/>
      <c r="C80" s="110"/>
      <c r="D80" s="19"/>
      <c r="E80" s="19"/>
      <c r="F80" s="19"/>
      <c r="G80" s="110"/>
      <c r="H80" s="19"/>
      <c r="I80" s="110"/>
      <c r="J80" s="19"/>
      <c r="K80" s="110"/>
      <c r="L80" s="110"/>
      <c r="M80" s="110"/>
      <c r="N80" s="110"/>
      <c r="O80" s="110"/>
      <c r="P80" s="110"/>
      <c r="Q80" s="110"/>
      <c r="R80" s="19"/>
      <c r="S80" s="110"/>
      <c r="T80" s="19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9"/>
      <c r="AF80" s="111"/>
      <c r="AG80" s="16"/>
      <c r="AH80" s="111"/>
      <c r="AI80" s="16"/>
      <c r="AJ80" s="111"/>
    </row>
    <row r="81" spans="1:36">
      <c r="A81" s="19"/>
      <c r="B81" s="19"/>
      <c r="C81" s="110"/>
      <c r="D81" s="19"/>
      <c r="E81" s="19"/>
      <c r="F81" s="19"/>
      <c r="G81" s="110"/>
      <c r="H81" s="19"/>
      <c r="I81" s="110"/>
      <c r="J81" s="19"/>
      <c r="K81" s="110"/>
      <c r="L81" s="110"/>
      <c r="M81" s="110"/>
      <c r="N81" s="110"/>
      <c r="O81" s="110"/>
      <c r="P81" s="110"/>
      <c r="Q81" s="110"/>
      <c r="R81" s="19"/>
      <c r="S81" s="110"/>
      <c r="T81" s="19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9"/>
      <c r="AF81" s="111"/>
      <c r="AG81" s="16"/>
      <c r="AH81" s="111"/>
      <c r="AI81" s="16"/>
      <c r="AJ81" s="111"/>
    </row>
    <row r="82" spans="1:36">
      <c r="A82" s="19"/>
      <c r="B82" s="19"/>
      <c r="C82" s="110"/>
      <c r="D82" s="19"/>
      <c r="E82" s="19"/>
      <c r="F82" s="19"/>
      <c r="G82" s="110"/>
      <c r="H82" s="19"/>
      <c r="I82" s="110"/>
      <c r="J82" s="19"/>
      <c r="K82" s="110"/>
      <c r="L82" s="110"/>
      <c r="M82" s="110"/>
      <c r="N82" s="110"/>
      <c r="O82" s="110"/>
      <c r="P82" s="110"/>
      <c r="Q82" s="110"/>
      <c r="R82" s="19"/>
      <c r="S82" s="110"/>
      <c r="T82" s="19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9"/>
      <c r="AF82" s="111"/>
      <c r="AG82" s="16"/>
      <c r="AH82" s="111"/>
      <c r="AI82" s="16"/>
      <c r="AJ82" s="111"/>
    </row>
    <row r="83" spans="1:36">
      <c r="A83" s="19"/>
      <c r="B83" s="19"/>
      <c r="C83" s="110"/>
      <c r="D83" s="19"/>
      <c r="E83" s="19"/>
      <c r="F83" s="19"/>
      <c r="G83" s="110"/>
      <c r="H83" s="19"/>
      <c r="I83" s="110"/>
      <c r="J83" s="19"/>
      <c r="K83" s="110"/>
      <c r="L83" s="110"/>
      <c r="M83" s="110"/>
      <c r="N83" s="110"/>
      <c r="O83" s="110"/>
      <c r="P83" s="110"/>
      <c r="Q83" s="110"/>
      <c r="R83" s="19"/>
      <c r="S83" s="110"/>
      <c r="T83" s="19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9"/>
      <c r="AF83" s="111"/>
      <c r="AG83" s="16"/>
      <c r="AH83" s="111"/>
      <c r="AI83" s="16"/>
      <c r="AJ83" s="111"/>
    </row>
  </sheetData>
  <sheetProtection selectLockedCells="1"/>
  <mergeCells count="67">
    <mergeCell ref="H7:I8"/>
    <mergeCell ref="U9:U10"/>
    <mergeCell ref="J9:J10"/>
    <mergeCell ref="AC3:AJ3"/>
    <mergeCell ref="K9:K10"/>
    <mergeCell ref="L9:L10"/>
    <mergeCell ref="V9:V10"/>
    <mergeCell ref="O6:O10"/>
    <mergeCell ref="V6:AA6"/>
    <mergeCell ref="L7:M8"/>
    <mergeCell ref="M9:M10"/>
    <mergeCell ref="R7:S8"/>
    <mergeCell ref="R9:R10"/>
    <mergeCell ref="Z9:Z10"/>
    <mergeCell ref="P9:P10"/>
    <mergeCell ref="T9:T10"/>
    <mergeCell ref="Q9:Q10"/>
    <mergeCell ref="P7:Q8"/>
    <mergeCell ref="S9:S10"/>
    <mergeCell ref="X7:Y8"/>
    <mergeCell ref="X9:X10"/>
    <mergeCell ref="Y9:Y10"/>
    <mergeCell ref="A3:G3"/>
    <mergeCell ref="O3:U3"/>
    <mergeCell ref="V3:AB3"/>
    <mergeCell ref="J6:M6"/>
    <mergeCell ref="H3:N3"/>
    <mergeCell ref="A6:A10"/>
    <mergeCell ref="F7:G8"/>
    <mergeCell ref="F9:F10"/>
    <mergeCell ref="G9:G10"/>
    <mergeCell ref="H9:H10"/>
    <mergeCell ref="I9:I10"/>
    <mergeCell ref="N6:N10"/>
    <mergeCell ref="P6:U6"/>
    <mergeCell ref="T7:U8"/>
    <mergeCell ref="J7:K8"/>
    <mergeCell ref="H6:I6"/>
    <mergeCell ref="AC4:AJ4"/>
    <mergeCell ref="AI6:AJ8"/>
    <mergeCell ref="AJ9:AJ10"/>
    <mergeCell ref="AI9:AI10"/>
    <mergeCell ref="AE9:AE10"/>
    <mergeCell ref="AE6:AH6"/>
    <mergeCell ref="AF9:AF10"/>
    <mergeCell ref="AE7:AF8"/>
    <mergeCell ref="AG9:AG10"/>
    <mergeCell ref="AC6:AD10"/>
    <mergeCell ref="B6:G6"/>
    <mergeCell ref="B9:B10"/>
    <mergeCell ref="B7:C8"/>
    <mergeCell ref="D7:E8"/>
    <mergeCell ref="D9:D10"/>
    <mergeCell ref="E9:E10"/>
    <mergeCell ref="C9:C10"/>
    <mergeCell ref="AC11:AD11"/>
    <mergeCell ref="W9:W10"/>
    <mergeCell ref="AC12:AD12"/>
    <mergeCell ref="AH9:AH10"/>
    <mergeCell ref="AC15:AD15"/>
    <mergeCell ref="AB6:AB10"/>
    <mergeCell ref="Z7:AA8"/>
    <mergeCell ref="AG7:AH8"/>
    <mergeCell ref="V7:W8"/>
    <mergeCell ref="AC13:AD13"/>
    <mergeCell ref="AA9:AA10"/>
    <mergeCell ref="AC14:AD14"/>
  </mergeCells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7" max="41" man="1"/>
    <brk id="14" max="40" man="1"/>
    <brk id="21" max="40" man="1"/>
    <brk id="28" max="40" man="1"/>
    <brk id="36" max="41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1"/>
  <sheetViews>
    <sheetView view="pageBreakPreview" zoomScaleNormal="100" zoomScaleSheetLayoutView="100" workbookViewId="0">
      <selection activeCell="B13" sqref="B13"/>
    </sheetView>
  </sheetViews>
  <sheetFormatPr defaultRowHeight="14.25"/>
  <cols>
    <col min="1" max="1" width="15.25" style="20" customWidth="1"/>
    <col min="2" max="2" width="11.125" style="10" customWidth="1"/>
    <col min="3" max="3" width="11.125" style="5" customWidth="1"/>
    <col min="4" max="4" width="11.125" style="10" customWidth="1"/>
    <col min="5" max="6" width="11.125" style="5" customWidth="1"/>
    <col min="7" max="7" width="11.625" style="33" customWidth="1"/>
    <col min="8" max="16384" width="9" style="5"/>
  </cols>
  <sheetData>
    <row r="1" spans="1:32" ht="14.1" customHeight="1">
      <c r="A1" s="22"/>
      <c r="G1" s="11" t="s">
        <v>844</v>
      </c>
    </row>
    <row r="2" spans="1:32" ht="14.1" customHeight="1">
      <c r="A2" s="22"/>
      <c r="G2" s="11"/>
    </row>
    <row r="3" spans="1:32" s="12" customFormat="1" ht="20.100000000000001" customHeight="1">
      <c r="A3" s="855" t="s">
        <v>409</v>
      </c>
      <c r="B3" s="855"/>
      <c r="C3" s="855"/>
      <c r="D3" s="855"/>
      <c r="E3" s="855"/>
      <c r="F3" s="855"/>
      <c r="G3" s="855"/>
    </row>
    <row r="4" spans="1:32" s="14" customFormat="1" ht="24" customHeight="1">
      <c r="A4" s="856" t="s">
        <v>410</v>
      </c>
      <c r="B4" s="856"/>
      <c r="C4" s="856"/>
      <c r="D4" s="856"/>
      <c r="E4" s="856"/>
      <c r="F4" s="856"/>
      <c r="G4" s="856"/>
    </row>
    <row r="5" spans="1:32" s="9" customFormat="1" ht="18" customHeight="1" thickBot="1">
      <c r="A5" s="9" t="s">
        <v>263</v>
      </c>
      <c r="G5" s="11" t="s">
        <v>264</v>
      </c>
    </row>
    <row r="6" spans="1:32" s="16" customFormat="1" ht="25.5" customHeight="1">
      <c r="A6" s="953" t="s">
        <v>577</v>
      </c>
      <c r="B6" s="1328" t="s">
        <v>578</v>
      </c>
      <c r="C6" s="1329" t="s">
        <v>265</v>
      </c>
      <c r="D6" s="1334" t="s">
        <v>579</v>
      </c>
      <c r="E6" s="941"/>
      <c r="F6" s="941"/>
      <c r="G6" s="942"/>
      <c r="AD6" s="313"/>
      <c r="AE6" s="313"/>
      <c r="AF6" s="313"/>
    </row>
    <row r="7" spans="1:32" s="16" customFormat="1" ht="25.5" customHeight="1">
      <c r="A7" s="1063"/>
      <c r="B7" s="1134"/>
      <c r="C7" s="1102"/>
      <c r="D7" s="1330"/>
      <c r="E7" s="918" t="s">
        <v>580</v>
      </c>
      <c r="F7" s="918" t="s">
        <v>266</v>
      </c>
      <c r="G7" s="1332" t="s">
        <v>267</v>
      </c>
    </row>
    <row r="8" spans="1:32" s="16" customFormat="1" ht="25.5" customHeight="1">
      <c r="A8" s="1064"/>
      <c r="B8" s="1105"/>
      <c r="C8" s="1101"/>
      <c r="D8" s="1331"/>
      <c r="E8" s="919"/>
      <c r="F8" s="919"/>
      <c r="G8" s="1333"/>
    </row>
    <row r="9" spans="1:32" s="17" customFormat="1" ht="56.45" customHeight="1">
      <c r="A9" s="28" t="s">
        <v>8</v>
      </c>
      <c r="B9" s="27">
        <v>4191</v>
      </c>
      <c r="C9" s="27">
        <v>11507</v>
      </c>
      <c r="D9" s="27">
        <v>14957</v>
      </c>
      <c r="E9" s="27">
        <v>7577</v>
      </c>
      <c r="F9" s="27">
        <v>7380</v>
      </c>
      <c r="G9" s="113">
        <v>50.658554522965836</v>
      </c>
    </row>
    <row r="10" spans="1:32" s="17" customFormat="1" ht="56.45" customHeight="1">
      <c r="A10" s="28" t="s">
        <v>9</v>
      </c>
      <c r="B10" s="27">
        <v>3681</v>
      </c>
      <c r="C10" s="27">
        <v>11538.58</v>
      </c>
      <c r="D10" s="27">
        <v>16655.602999999999</v>
      </c>
      <c r="E10" s="27">
        <v>8526.8819999999996</v>
      </c>
      <c r="F10" s="27">
        <v>8128.7209999999995</v>
      </c>
      <c r="G10" s="113">
        <v>51.195276448411988</v>
      </c>
    </row>
    <row r="11" spans="1:32" s="17" customFormat="1" ht="56.45" customHeight="1">
      <c r="A11" s="28" t="s">
        <v>322</v>
      </c>
      <c r="B11" s="27">
        <v>4186</v>
      </c>
      <c r="C11" s="27">
        <v>15851</v>
      </c>
      <c r="D11" s="27">
        <v>15109</v>
      </c>
      <c r="E11" s="27">
        <v>7654</v>
      </c>
      <c r="F11" s="27">
        <v>7455</v>
      </c>
      <c r="G11" s="113">
        <v>50.658547885366332</v>
      </c>
    </row>
    <row r="12" spans="1:32" s="17" customFormat="1" ht="56.45" customHeight="1">
      <c r="A12" s="28" t="s">
        <v>623</v>
      </c>
      <c r="B12" s="27">
        <v>4186</v>
      </c>
      <c r="C12" s="27">
        <v>15845.946</v>
      </c>
      <c r="D12" s="27">
        <v>16452.710999999999</v>
      </c>
      <c r="E12" s="27">
        <v>8978.098</v>
      </c>
      <c r="F12" s="27">
        <v>7474.6130000000003</v>
      </c>
      <c r="G12" s="113">
        <v>54.569110221409709</v>
      </c>
    </row>
    <row r="13" spans="1:32" s="17" customFormat="1" ht="56.45" customHeight="1">
      <c r="A13" s="114" t="s">
        <v>773</v>
      </c>
      <c r="B13" s="46">
        <f>SUM(B15:B17)</f>
        <v>4186</v>
      </c>
      <c r="C13" s="46">
        <f>SUM(C15:C17)</f>
        <v>11520.526000000002</v>
      </c>
      <c r="D13" s="46">
        <f>SUM(D15:D17)</f>
        <v>16463.303</v>
      </c>
      <c r="E13" s="46">
        <f>SUM(E15:E17)</f>
        <v>9057.4310000000005</v>
      </c>
      <c r="F13" s="46">
        <f>SUM(F15:F17)</f>
        <v>7405.8720000000003</v>
      </c>
      <c r="G13" s="115">
        <f>E13/D13*100</f>
        <v>55.015879863232797</v>
      </c>
    </row>
    <row r="14" spans="1:32" s="17" customFormat="1" ht="45.75" customHeight="1">
      <c r="A14" s="114"/>
      <c r="B14" s="116"/>
      <c r="C14" s="116"/>
      <c r="D14" s="116"/>
      <c r="E14" s="116"/>
      <c r="F14" s="116"/>
      <c r="G14" s="117"/>
    </row>
    <row r="15" spans="1:32" s="16" customFormat="1" ht="56.45" customHeight="1">
      <c r="A15" s="409" t="s">
        <v>745</v>
      </c>
      <c r="B15" s="628">
        <v>6</v>
      </c>
      <c r="C15" s="628">
        <v>430.14</v>
      </c>
      <c r="D15" s="628">
        <v>475.02</v>
      </c>
      <c r="E15" s="628">
        <v>470.33100000000002</v>
      </c>
      <c r="F15" s="628">
        <v>4.6890000000000001</v>
      </c>
      <c r="G15" s="762">
        <f>E15/D15*100</f>
        <v>99.012883668056091</v>
      </c>
    </row>
    <row r="16" spans="1:32" s="16" customFormat="1" ht="56.45" customHeight="1">
      <c r="A16" s="409" t="s">
        <v>746</v>
      </c>
      <c r="B16" s="628">
        <v>359</v>
      </c>
      <c r="C16" s="628">
        <v>4197.3860000000004</v>
      </c>
      <c r="D16" s="628">
        <v>4772.2830000000004</v>
      </c>
      <c r="E16" s="628">
        <v>3709.1</v>
      </c>
      <c r="F16" s="628">
        <v>1063.183</v>
      </c>
      <c r="G16" s="676">
        <f>E16/D16*100</f>
        <v>77.721710971457469</v>
      </c>
    </row>
    <row r="17" spans="1:29" s="16" customFormat="1" ht="56.45" customHeight="1" thickBot="1">
      <c r="A17" s="410" t="s">
        <v>747</v>
      </c>
      <c r="B17" s="627">
        <v>3821</v>
      </c>
      <c r="C17" s="627">
        <v>6893</v>
      </c>
      <c r="D17" s="627">
        <v>11216</v>
      </c>
      <c r="E17" s="627">
        <v>4878</v>
      </c>
      <c r="F17" s="627">
        <v>6338</v>
      </c>
      <c r="G17" s="678">
        <f>E17/D17*100</f>
        <v>43.491440798858768</v>
      </c>
    </row>
    <row r="18" spans="1:29" s="30" customFormat="1" ht="11.1" customHeight="1">
      <c r="A18" s="372" t="s">
        <v>810</v>
      </c>
      <c r="B18" s="535"/>
      <c r="C18" s="535"/>
      <c r="D18" s="535"/>
      <c r="E18" s="535"/>
      <c r="F18" s="536"/>
      <c r="G18" s="373" t="s">
        <v>268</v>
      </c>
    </row>
    <row r="19" spans="1:29" s="30" customFormat="1" ht="11.1" customHeight="1">
      <c r="A19" s="372" t="s">
        <v>269</v>
      </c>
      <c r="B19" s="535"/>
      <c r="C19" s="535"/>
      <c r="D19" s="535"/>
      <c r="E19" s="535"/>
      <c r="F19" s="536"/>
      <c r="G19" s="651"/>
    </row>
    <row r="20" spans="1:29" s="16" customFormat="1" ht="11.25">
      <c r="A20" s="19"/>
      <c r="B20" s="19"/>
      <c r="F20" s="31"/>
      <c r="G20" s="32"/>
    </row>
    <row r="21" spans="1:29" s="16" customFormat="1" ht="11.25">
      <c r="A21" s="311"/>
      <c r="B21" s="311"/>
      <c r="F21" s="31"/>
      <c r="G21" s="32"/>
      <c r="Z21" s="326"/>
      <c r="AB21" s="312"/>
      <c r="AC21" s="312"/>
    </row>
    <row r="22" spans="1:29" s="16" customFormat="1" ht="11.25">
      <c r="A22" s="311"/>
      <c r="B22" s="311"/>
      <c r="F22" s="31"/>
      <c r="G22" s="32"/>
      <c r="Z22" s="326"/>
      <c r="AB22" s="312"/>
      <c r="AC22" s="312"/>
    </row>
    <row r="23" spans="1:29" s="16" customFormat="1" ht="11.25">
      <c r="A23" s="311"/>
      <c r="B23" s="311"/>
      <c r="F23" s="31"/>
      <c r="G23" s="32"/>
      <c r="Z23" s="326"/>
      <c r="AB23" s="312"/>
      <c r="AC23" s="312"/>
    </row>
    <row r="24" spans="1:29" s="16" customFormat="1" ht="11.25">
      <c r="A24" s="311"/>
      <c r="B24" s="311"/>
      <c r="D24" s="19"/>
      <c r="F24" s="31"/>
      <c r="G24" s="32"/>
      <c r="Z24" s="326"/>
      <c r="AB24" s="312"/>
      <c r="AC24" s="312"/>
    </row>
    <row r="25" spans="1:29" s="16" customFormat="1" ht="11.25">
      <c r="A25" s="311"/>
      <c r="B25" s="311"/>
      <c r="D25" s="19"/>
      <c r="F25" s="31"/>
      <c r="G25" s="32"/>
      <c r="Z25" s="326"/>
      <c r="AB25" s="312"/>
      <c r="AC25" s="312"/>
    </row>
    <row r="26" spans="1:29" s="16" customFormat="1" ht="11.25">
      <c r="A26" s="311"/>
      <c r="B26" s="311"/>
      <c r="D26" s="19"/>
      <c r="F26" s="31"/>
      <c r="G26" s="32"/>
      <c r="Z26" s="326"/>
      <c r="AB26" s="312"/>
      <c r="AC26" s="312"/>
    </row>
    <row r="27" spans="1:29" s="16" customFormat="1" ht="11.25">
      <c r="A27" s="311"/>
      <c r="B27" s="311"/>
      <c r="D27" s="19"/>
      <c r="F27" s="31"/>
      <c r="G27" s="32"/>
      <c r="Z27" s="326"/>
      <c r="AB27" s="312"/>
      <c r="AC27" s="312"/>
    </row>
    <row r="28" spans="1:29" s="16" customFormat="1" ht="11.25">
      <c r="A28" s="311"/>
      <c r="B28" s="311"/>
      <c r="D28" s="19"/>
      <c r="F28" s="31"/>
      <c r="G28" s="32"/>
      <c r="Z28" s="326"/>
      <c r="AB28" s="312"/>
      <c r="AC28" s="312"/>
    </row>
    <row r="29" spans="1:29" s="16" customFormat="1" ht="11.25">
      <c r="A29" s="311"/>
      <c r="B29" s="311"/>
      <c r="D29" s="19"/>
      <c r="F29" s="31"/>
      <c r="G29" s="32"/>
      <c r="Z29" s="326"/>
      <c r="AB29" s="312"/>
      <c r="AC29" s="312"/>
    </row>
    <row r="30" spans="1:29" s="16" customFormat="1" ht="11.25">
      <c r="A30" s="311"/>
      <c r="B30" s="311"/>
      <c r="D30" s="19"/>
      <c r="F30" s="31"/>
      <c r="G30" s="32"/>
      <c r="Z30" s="326"/>
      <c r="AB30" s="312"/>
      <c r="AC30" s="312"/>
    </row>
    <row r="31" spans="1:29" s="16" customFormat="1" ht="11.25">
      <c r="A31" s="311"/>
      <c r="B31" s="311"/>
      <c r="D31" s="19"/>
      <c r="F31" s="31"/>
      <c r="G31" s="32"/>
      <c r="Z31" s="326"/>
      <c r="AB31" s="312"/>
      <c r="AC31" s="312"/>
    </row>
    <row r="32" spans="1:29" s="16" customFormat="1" ht="11.25">
      <c r="A32" s="311"/>
      <c r="B32" s="311"/>
      <c r="D32" s="19"/>
      <c r="F32" s="31"/>
      <c r="G32" s="32"/>
      <c r="Z32" s="326"/>
      <c r="AB32" s="312"/>
      <c r="AC32" s="312"/>
    </row>
    <row r="33" spans="1:29" s="16" customFormat="1" ht="11.25">
      <c r="A33" s="311"/>
      <c r="B33" s="311"/>
      <c r="D33" s="19"/>
      <c r="F33" s="31"/>
      <c r="G33" s="32"/>
      <c r="Z33" s="326"/>
      <c r="AB33" s="312"/>
      <c r="AC33" s="312"/>
    </row>
    <row r="34" spans="1:29" s="16" customFormat="1" ht="11.25">
      <c r="A34" s="311"/>
      <c r="B34" s="311"/>
      <c r="D34" s="19"/>
      <c r="F34" s="31"/>
      <c r="G34" s="32"/>
      <c r="Z34" s="326"/>
      <c r="AB34" s="312"/>
      <c r="AC34" s="312"/>
    </row>
    <row r="35" spans="1:29" s="16" customFormat="1" ht="11.25">
      <c r="A35" s="19"/>
      <c r="B35" s="19"/>
      <c r="D35" s="19"/>
      <c r="F35" s="31"/>
      <c r="G35" s="32"/>
    </row>
    <row r="36" spans="1:29" s="16" customFormat="1" ht="11.25">
      <c r="A36" s="19"/>
      <c r="B36" s="19"/>
      <c r="D36" s="19"/>
      <c r="F36" s="31"/>
      <c r="G36" s="32"/>
    </row>
    <row r="37" spans="1:29" s="16" customFormat="1" ht="11.25">
      <c r="A37" s="19"/>
      <c r="B37" s="19"/>
      <c r="D37" s="19"/>
      <c r="F37" s="31"/>
      <c r="G37" s="32"/>
    </row>
    <row r="38" spans="1:29" s="16" customFormat="1" ht="11.25">
      <c r="A38" s="19"/>
      <c r="B38" s="19"/>
      <c r="D38" s="19"/>
      <c r="F38" s="31"/>
      <c r="G38" s="32"/>
    </row>
    <row r="39" spans="1:29" s="16" customFormat="1" ht="11.25">
      <c r="A39" s="19"/>
      <c r="B39" s="19"/>
      <c r="D39" s="19"/>
      <c r="F39" s="31"/>
      <c r="G39" s="32"/>
    </row>
    <row r="40" spans="1:29" s="16" customFormat="1" ht="11.25">
      <c r="A40" s="19"/>
      <c r="B40" s="19"/>
      <c r="D40" s="19"/>
      <c r="F40" s="31"/>
      <c r="G40" s="32"/>
    </row>
    <row r="41" spans="1:29" s="16" customFormat="1" ht="11.25">
      <c r="A41" s="19"/>
      <c r="B41" s="19"/>
      <c r="D41" s="19"/>
      <c r="F41" s="31"/>
      <c r="G41" s="32"/>
    </row>
    <row r="42" spans="1:29" s="16" customFormat="1" ht="11.25">
      <c r="A42" s="19"/>
      <c r="B42" s="19"/>
      <c r="D42" s="19"/>
      <c r="F42" s="31"/>
      <c r="G42" s="32"/>
    </row>
    <row r="43" spans="1:29" s="16" customFormat="1" ht="11.25">
      <c r="A43" s="19"/>
      <c r="B43" s="19"/>
      <c r="D43" s="19"/>
      <c r="F43" s="31"/>
      <c r="G43" s="32"/>
    </row>
    <row r="44" spans="1:29" s="16" customFormat="1" ht="11.25">
      <c r="A44" s="19"/>
      <c r="B44" s="19"/>
      <c r="D44" s="19"/>
      <c r="F44" s="31"/>
      <c r="G44" s="32"/>
    </row>
    <row r="45" spans="1:29" s="16" customFormat="1" ht="11.25">
      <c r="A45" s="19"/>
      <c r="B45" s="19"/>
      <c r="D45" s="19"/>
      <c r="G45" s="32"/>
    </row>
    <row r="46" spans="1:29" s="16" customFormat="1" ht="11.25">
      <c r="A46" s="19"/>
      <c r="B46" s="19"/>
      <c r="D46" s="19"/>
      <c r="G46" s="32"/>
    </row>
    <row r="47" spans="1:29" s="16" customFormat="1" ht="11.25">
      <c r="A47" s="19"/>
      <c r="B47" s="19"/>
      <c r="D47" s="19"/>
      <c r="G47" s="32"/>
    </row>
    <row r="48" spans="1:29" s="16" customFormat="1" ht="11.25">
      <c r="A48" s="19"/>
      <c r="B48" s="19"/>
      <c r="D48" s="19"/>
      <c r="G48" s="32"/>
    </row>
    <row r="49" spans="1:7" s="16" customFormat="1" ht="11.25">
      <c r="A49" s="19"/>
      <c r="B49" s="19"/>
      <c r="D49" s="19"/>
      <c r="G49" s="32"/>
    </row>
    <row r="50" spans="1:7" s="16" customFormat="1" ht="11.25">
      <c r="A50" s="19"/>
      <c r="B50" s="19"/>
      <c r="D50" s="19"/>
      <c r="G50" s="32"/>
    </row>
    <row r="51" spans="1:7" s="16" customFormat="1" ht="11.25">
      <c r="A51" s="19"/>
      <c r="B51" s="19"/>
      <c r="D51" s="19"/>
      <c r="G51" s="32"/>
    </row>
    <row r="52" spans="1:7" s="16" customFormat="1" ht="11.25">
      <c r="A52" s="19"/>
      <c r="B52" s="19"/>
      <c r="D52" s="19"/>
      <c r="G52" s="32"/>
    </row>
    <row r="53" spans="1:7" s="16" customFormat="1" ht="11.25">
      <c r="A53" s="19"/>
      <c r="B53" s="19"/>
      <c r="D53" s="19"/>
      <c r="G53" s="32"/>
    </row>
    <row r="54" spans="1:7" s="16" customFormat="1" ht="11.25">
      <c r="A54" s="19"/>
      <c r="B54" s="19"/>
      <c r="D54" s="19"/>
      <c r="G54" s="32"/>
    </row>
    <row r="55" spans="1:7" s="16" customFormat="1" ht="11.25">
      <c r="A55" s="19"/>
      <c r="B55" s="19"/>
      <c r="D55" s="19"/>
      <c r="G55" s="32"/>
    </row>
    <row r="56" spans="1:7" s="16" customFormat="1" ht="11.25">
      <c r="A56" s="19"/>
      <c r="B56" s="19"/>
      <c r="D56" s="19"/>
      <c r="G56" s="32"/>
    </row>
    <row r="57" spans="1:7" s="16" customFormat="1" ht="11.25">
      <c r="A57" s="19"/>
      <c r="B57" s="19"/>
      <c r="D57" s="19"/>
      <c r="G57" s="32"/>
    </row>
    <row r="58" spans="1:7" s="16" customFormat="1" ht="11.25">
      <c r="A58" s="19"/>
      <c r="B58" s="19"/>
      <c r="D58" s="19"/>
      <c r="G58" s="32"/>
    </row>
    <row r="59" spans="1:7" s="16" customFormat="1" ht="11.25">
      <c r="A59" s="19"/>
      <c r="B59" s="19"/>
      <c r="D59" s="19"/>
      <c r="G59" s="32"/>
    </row>
    <row r="60" spans="1:7" s="16" customFormat="1" ht="11.25">
      <c r="A60" s="19"/>
      <c r="B60" s="19"/>
      <c r="D60" s="19"/>
      <c r="G60" s="32"/>
    </row>
    <row r="61" spans="1:7" s="16" customFormat="1" ht="11.25">
      <c r="A61" s="19"/>
      <c r="B61" s="19"/>
      <c r="D61" s="19"/>
      <c r="G61" s="32"/>
    </row>
    <row r="62" spans="1:7" s="16" customFormat="1" ht="11.25">
      <c r="A62" s="19"/>
      <c r="B62" s="19"/>
      <c r="D62" s="19"/>
      <c r="G62" s="32"/>
    </row>
    <row r="63" spans="1:7" s="16" customFormat="1" ht="11.25">
      <c r="A63" s="19"/>
      <c r="B63" s="19"/>
      <c r="D63" s="19"/>
      <c r="G63" s="32"/>
    </row>
    <row r="64" spans="1:7" s="16" customFormat="1" ht="11.25">
      <c r="A64" s="19"/>
      <c r="B64" s="19"/>
      <c r="D64" s="19"/>
      <c r="G64" s="32"/>
    </row>
    <row r="65" spans="1:7" s="16" customFormat="1" ht="11.25">
      <c r="A65" s="19"/>
      <c r="B65" s="19"/>
      <c r="D65" s="19"/>
      <c r="G65" s="32"/>
    </row>
    <row r="66" spans="1:7" s="16" customFormat="1" ht="11.25">
      <c r="A66" s="19"/>
      <c r="B66" s="19"/>
      <c r="D66" s="19"/>
      <c r="G66" s="32"/>
    </row>
    <row r="67" spans="1:7" s="16" customFormat="1" ht="11.25">
      <c r="A67" s="19"/>
      <c r="B67" s="19"/>
      <c r="D67" s="19"/>
      <c r="G67" s="32"/>
    </row>
    <row r="68" spans="1:7" s="16" customFormat="1" ht="11.25">
      <c r="A68" s="19"/>
      <c r="B68" s="19"/>
      <c r="D68" s="19"/>
      <c r="G68" s="32"/>
    </row>
    <row r="69" spans="1:7" s="16" customFormat="1" ht="11.25">
      <c r="A69" s="19"/>
      <c r="B69" s="19"/>
      <c r="D69" s="19"/>
      <c r="G69" s="32"/>
    </row>
    <row r="70" spans="1:7" s="16" customFormat="1" ht="11.25">
      <c r="A70" s="19"/>
      <c r="B70" s="19"/>
      <c r="D70" s="19"/>
      <c r="G70" s="32"/>
    </row>
    <row r="71" spans="1:7" s="16" customFormat="1" ht="11.25">
      <c r="A71" s="19"/>
      <c r="B71" s="19"/>
      <c r="D71" s="19"/>
      <c r="G71" s="32"/>
    </row>
    <row r="72" spans="1:7" s="16" customFormat="1" ht="11.25">
      <c r="A72" s="19"/>
      <c r="B72" s="19"/>
      <c r="D72" s="19"/>
      <c r="G72" s="32"/>
    </row>
    <row r="73" spans="1:7" s="16" customFormat="1" ht="11.25">
      <c r="A73" s="19"/>
      <c r="B73" s="19"/>
      <c r="D73" s="19"/>
      <c r="G73" s="32"/>
    </row>
    <row r="74" spans="1:7" s="16" customFormat="1" ht="11.25">
      <c r="A74" s="19"/>
      <c r="B74" s="19"/>
      <c r="D74" s="19"/>
      <c r="G74" s="32"/>
    </row>
    <row r="75" spans="1:7" s="16" customFormat="1" ht="11.25">
      <c r="A75" s="19"/>
      <c r="B75" s="19"/>
      <c r="D75" s="19"/>
      <c r="G75" s="32"/>
    </row>
    <row r="76" spans="1:7" s="16" customFormat="1" ht="11.25">
      <c r="A76" s="19"/>
      <c r="B76" s="19"/>
      <c r="D76" s="19"/>
      <c r="G76" s="32"/>
    </row>
    <row r="77" spans="1:7" s="16" customFormat="1" ht="11.25">
      <c r="A77" s="19"/>
      <c r="B77" s="19"/>
      <c r="D77" s="19"/>
      <c r="G77" s="32"/>
    </row>
    <row r="78" spans="1:7" s="16" customFormat="1" ht="11.25">
      <c r="A78" s="19"/>
      <c r="B78" s="19"/>
      <c r="D78" s="19"/>
      <c r="G78" s="32"/>
    </row>
    <row r="79" spans="1:7" s="16" customFormat="1" ht="11.25">
      <c r="A79" s="19"/>
      <c r="B79" s="19"/>
      <c r="D79" s="19"/>
      <c r="G79" s="32"/>
    </row>
    <row r="80" spans="1:7" s="16" customFormat="1" ht="11.25">
      <c r="A80" s="19"/>
      <c r="B80" s="19"/>
      <c r="D80" s="19"/>
      <c r="G80" s="32"/>
    </row>
    <row r="81" spans="1:7" s="16" customFormat="1" ht="11.25">
      <c r="A81" s="19"/>
      <c r="B81" s="19"/>
      <c r="D81" s="19"/>
      <c r="G81" s="32"/>
    </row>
    <row r="82" spans="1:7" s="16" customFormat="1" ht="11.25">
      <c r="A82" s="19"/>
      <c r="B82" s="19"/>
      <c r="D82" s="19"/>
      <c r="G82" s="32"/>
    </row>
    <row r="83" spans="1:7" s="16" customFormat="1" ht="11.25">
      <c r="A83" s="19"/>
      <c r="B83" s="19"/>
      <c r="D83" s="19"/>
      <c r="G83" s="32"/>
    </row>
    <row r="84" spans="1:7" s="16" customFormat="1" ht="11.25">
      <c r="A84" s="19"/>
      <c r="B84" s="19"/>
      <c r="D84" s="19"/>
      <c r="G84" s="32"/>
    </row>
    <row r="85" spans="1:7" s="16" customFormat="1" ht="11.25">
      <c r="A85" s="19"/>
      <c r="B85" s="19"/>
      <c r="D85" s="19"/>
      <c r="G85" s="32"/>
    </row>
    <row r="86" spans="1:7" s="16" customFormat="1" ht="11.25">
      <c r="A86" s="19"/>
      <c r="B86" s="19"/>
      <c r="D86" s="19"/>
      <c r="G86" s="32"/>
    </row>
    <row r="87" spans="1:7" s="16" customFormat="1" ht="11.25">
      <c r="A87" s="19"/>
      <c r="B87" s="19"/>
      <c r="D87" s="19"/>
      <c r="G87" s="32"/>
    </row>
    <row r="88" spans="1:7" s="16" customFormat="1" ht="11.25">
      <c r="A88" s="19"/>
      <c r="B88" s="19"/>
      <c r="D88" s="19"/>
      <c r="G88" s="32"/>
    </row>
    <row r="89" spans="1:7" s="16" customFormat="1" ht="11.25">
      <c r="A89" s="19"/>
      <c r="B89" s="19"/>
      <c r="D89" s="19"/>
      <c r="G89" s="32"/>
    </row>
    <row r="90" spans="1:7" s="16" customFormat="1" ht="11.25">
      <c r="A90" s="19"/>
      <c r="B90" s="19"/>
      <c r="D90" s="19"/>
      <c r="G90" s="32"/>
    </row>
    <row r="91" spans="1:7" s="16" customFormat="1" ht="11.25">
      <c r="A91" s="19"/>
      <c r="B91" s="19"/>
      <c r="D91" s="19"/>
      <c r="G91" s="32"/>
    </row>
    <row r="92" spans="1:7" s="16" customFormat="1" ht="11.25">
      <c r="A92" s="19"/>
      <c r="B92" s="19"/>
      <c r="D92" s="19"/>
      <c r="G92" s="32"/>
    </row>
    <row r="93" spans="1:7" s="16" customFormat="1" ht="11.25">
      <c r="A93" s="19"/>
      <c r="B93" s="19"/>
      <c r="D93" s="19"/>
      <c r="G93" s="32"/>
    </row>
    <row r="94" spans="1:7" s="16" customFormat="1" ht="11.25">
      <c r="A94" s="19"/>
      <c r="B94" s="19"/>
      <c r="D94" s="19"/>
      <c r="G94" s="32"/>
    </row>
    <row r="95" spans="1:7" s="16" customFormat="1" ht="11.25">
      <c r="A95" s="19"/>
      <c r="B95" s="19"/>
      <c r="D95" s="19"/>
      <c r="G95" s="32"/>
    </row>
    <row r="96" spans="1:7" s="16" customFormat="1" ht="11.25">
      <c r="A96" s="19"/>
      <c r="B96" s="19"/>
      <c r="D96" s="19"/>
      <c r="G96" s="32"/>
    </row>
    <row r="97" spans="1:7" s="16" customFormat="1" ht="11.25">
      <c r="A97" s="19"/>
      <c r="B97" s="19"/>
      <c r="D97" s="19"/>
      <c r="G97" s="32"/>
    </row>
    <row r="98" spans="1:7" s="16" customFormat="1" ht="11.25">
      <c r="A98" s="19"/>
      <c r="B98" s="19"/>
      <c r="D98" s="19"/>
      <c r="G98" s="32"/>
    </row>
    <row r="99" spans="1:7" s="16" customFormat="1" ht="11.25">
      <c r="A99" s="19"/>
      <c r="B99" s="19"/>
      <c r="D99" s="19"/>
      <c r="G99" s="32"/>
    </row>
    <row r="100" spans="1:7" s="16" customFormat="1" ht="11.25">
      <c r="A100" s="19"/>
      <c r="B100" s="19"/>
      <c r="D100" s="19"/>
      <c r="G100" s="32"/>
    </row>
    <row r="101" spans="1:7" s="16" customFormat="1" ht="11.25">
      <c r="A101" s="19"/>
      <c r="B101" s="19"/>
      <c r="D101" s="19"/>
      <c r="G101" s="32"/>
    </row>
  </sheetData>
  <sheetProtection selectLockedCells="1"/>
  <mergeCells count="10">
    <mergeCell ref="A6:A8"/>
    <mergeCell ref="B6:B8"/>
    <mergeCell ref="C6:C8"/>
    <mergeCell ref="A3:G3"/>
    <mergeCell ref="A4:G4"/>
    <mergeCell ref="D7:D8"/>
    <mergeCell ref="E7:E8"/>
    <mergeCell ref="F7:F8"/>
    <mergeCell ref="G7:G8"/>
    <mergeCell ref="D6:G6"/>
  </mergeCells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8"/>
  <sheetViews>
    <sheetView view="pageBreakPreview" zoomScaleNormal="100" zoomScaleSheetLayoutView="100" workbookViewId="0">
      <selection activeCell="F35" sqref="F35"/>
    </sheetView>
  </sheetViews>
  <sheetFormatPr defaultRowHeight="14.25"/>
  <cols>
    <col min="1" max="1" width="17.625" style="271" customWidth="1"/>
    <col min="2" max="2" width="21.625" style="272" customWidth="1"/>
    <col min="3" max="3" width="21.625" style="273" customWidth="1"/>
    <col min="4" max="4" width="21.625" style="274" customWidth="1"/>
    <col min="5" max="6" width="30.875" style="274" customWidth="1"/>
    <col min="7" max="7" width="20.125" style="271" customWidth="1"/>
    <col min="8" max="16384" width="9" style="274"/>
  </cols>
  <sheetData>
    <row r="1" spans="1:32" s="254" customFormat="1" ht="14.1" customHeight="1">
      <c r="A1" s="251" t="s">
        <v>845</v>
      </c>
      <c r="B1" s="252"/>
      <c r="C1" s="253"/>
      <c r="G1" s="255" t="s">
        <v>846</v>
      </c>
    </row>
    <row r="2" spans="1:32" s="254" customFormat="1" ht="14.1" customHeight="1">
      <c r="A2" s="251"/>
      <c r="B2" s="252"/>
      <c r="C2" s="253"/>
      <c r="G2" s="255"/>
    </row>
    <row r="3" spans="1:32" s="256" customFormat="1" ht="20.100000000000001" customHeight="1">
      <c r="A3" s="1342" t="s">
        <v>411</v>
      </c>
      <c r="B3" s="1342"/>
      <c r="C3" s="1342"/>
      <c r="D3" s="1342"/>
      <c r="E3" s="1342" t="s">
        <v>586</v>
      </c>
      <c r="F3" s="1342"/>
      <c r="G3" s="1342"/>
    </row>
    <row r="4" spans="1:32" s="257" customFormat="1" ht="24" customHeight="1">
      <c r="A4" s="309"/>
      <c r="B4" s="309"/>
      <c r="C4" s="309"/>
      <c r="D4" s="309"/>
      <c r="E4" s="309"/>
      <c r="F4" s="309"/>
      <c r="G4" s="309"/>
    </row>
    <row r="5" spans="1:32" s="258" customFormat="1" ht="18" customHeight="1" thickBot="1">
      <c r="A5" s="258" t="s">
        <v>270</v>
      </c>
      <c r="C5" s="310"/>
      <c r="G5" s="255" t="s">
        <v>587</v>
      </c>
    </row>
    <row r="6" spans="1:32" s="404" customFormat="1" ht="15.95" customHeight="1">
      <c r="A6" s="1005" t="s">
        <v>174</v>
      </c>
      <c r="B6" s="1351" t="s">
        <v>271</v>
      </c>
      <c r="C6" s="1345" t="s">
        <v>327</v>
      </c>
      <c r="D6" s="1348" t="s">
        <v>273</v>
      </c>
      <c r="E6" s="1354" t="s">
        <v>582</v>
      </c>
      <c r="F6" s="1355"/>
      <c r="G6" s="1335" t="s">
        <v>583</v>
      </c>
      <c r="AD6" s="319"/>
      <c r="AE6" s="319"/>
      <c r="AF6" s="319"/>
    </row>
    <row r="7" spans="1:32" s="404" customFormat="1" ht="15.95" customHeight="1">
      <c r="A7" s="1343"/>
      <c r="B7" s="1352"/>
      <c r="C7" s="1346"/>
      <c r="D7" s="1349"/>
      <c r="E7" s="1356" t="s">
        <v>272</v>
      </c>
      <c r="F7" s="1357"/>
      <c r="G7" s="1336"/>
    </row>
    <row r="8" spans="1:32" s="404" customFormat="1" ht="11.1" customHeight="1">
      <c r="A8" s="1343"/>
      <c r="B8" s="1352"/>
      <c r="C8" s="1346"/>
      <c r="D8" s="1349"/>
      <c r="E8" s="1338" t="s">
        <v>584</v>
      </c>
      <c r="F8" s="1340" t="s">
        <v>585</v>
      </c>
      <c r="G8" s="1336"/>
    </row>
    <row r="9" spans="1:32" s="404" customFormat="1" ht="11.1" customHeight="1">
      <c r="A9" s="1344"/>
      <c r="B9" s="1353"/>
      <c r="C9" s="1347"/>
      <c r="D9" s="1350"/>
      <c r="E9" s="1339"/>
      <c r="F9" s="1341"/>
      <c r="G9" s="1337"/>
    </row>
    <row r="10" spans="1:32" s="262" customFormat="1" ht="18" customHeight="1">
      <c r="A10" s="259" t="s">
        <v>8</v>
      </c>
      <c r="B10" s="260">
        <v>38567</v>
      </c>
      <c r="C10" s="260">
        <v>36288052</v>
      </c>
      <c r="D10" s="260">
        <v>3254986</v>
      </c>
      <c r="E10" s="260">
        <v>129407023</v>
      </c>
      <c r="F10" s="260">
        <v>123401902</v>
      </c>
      <c r="G10" s="261" t="s">
        <v>8</v>
      </c>
    </row>
    <row r="11" spans="1:32" s="262" customFormat="1" ht="18" customHeight="1">
      <c r="A11" s="259" t="s">
        <v>9</v>
      </c>
      <c r="B11" s="260">
        <v>36335</v>
      </c>
      <c r="C11" s="260">
        <v>33247975</v>
      </c>
      <c r="D11" s="260">
        <v>979774</v>
      </c>
      <c r="E11" s="260">
        <v>19976536</v>
      </c>
      <c r="F11" s="260">
        <v>18384178</v>
      </c>
      <c r="G11" s="261" t="s">
        <v>9</v>
      </c>
    </row>
    <row r="12" spans="1:32" s="262" customFormat="1" ht="18" customHeight="1">
      <c r="A12" s="259" t="s">
        <v>322</v>
      </c>
      <c r="B12" s="260">
        <v>32284</v>
      </c>
      <c r="C12" s="260">
        <v>28648057.18</v>
      </c>
      <c r="D12" s="260">
        <v>1175004</v>
      </c>
      <c r="E12" s="260">
        <v>148339193</v>
      </c>
      <c r="F12" s="260">
        <v>126643262</v>
      </c>
      <c r="G12" s="261" t="s">
        <v>322</v>
      </c>
    </row>
    <row r="13" spans="1:32" s="262" customFormat="1" ht="18" customHeight="1">
      <c r="A13" s="259" t="s">
        <v>623</v>
      </c>
      <c r="B13" s="260">
        <v>29081</v>
      </c>
      <c r="C13" s="260">
        <v>27540804</v>
      </c>
      <c r="D13" s="260">
        <v>2010176</v>
      </c>
      <c r="E13" s="260">
        <v>29381364</v>
      </c>
      <c r="F13" s="260">
        <v>28223561</v>
      </c>
      <c r="G13" s="261" t="s">
        <v>623</v>
      </c>
    </row>
    <row r="14" spans="1:32" s="262" customFormat="1" ht="18" customHeight="1">
      <c r="A14" s="263" t="s">
        <v>777</v>
      </c>
      <c r="B14" s="264">
        <f>SUM(B16:B38)</f>
        <v>33832</v>
      </c>
      <c r="C14" s="264">
        <f>SUM(C16:C38)</f>
        <v>31211204.710000001</v>
      </c>
      <c r="D14" s="264">
        <f>SUM(D16:D38)</f>
        <v>1397468</v>
      </c>
      <c r="E14" s="264">
        <f>SUM(E16:E38)</f>
        <v>151295520.24000001</v>
      </c>
      <c r="F14" s="264">
        <f>SUM(F16:F38)</f>
        <v>144608231.28000003</v>
      </c>
      <c r="G14" s="265" t="s">
        <v>777</v>
      </c>
    </row>
    <row r="15" spans="1:32" s="404" customFormat="1" ht="14.25" customHeight="1">
      <c r="A15" s="403"/>
      <c r="B15" s="260"/>
      <c r="C15" s="260"/>
      <c r="D15" s="260"/>
      <c r="E15" s="260"/>
      <c r="F15" s="260"/>
      <c r="G15" s="266"/>
    </row>
    <row r="16" spans="1:32" s="404" customFormat="1" ht="18" customHeight="1">
      <c r="A16" s="403" t="s">
        <v>81</v>
      </c>
      <c r="B16" s="761">
        <v>4117</v>
      </c>
      <c r="C16" s="761">
        <v>3853024</v>
      </c>
      <c r="D16" s="761">
        <v>0</v>
      </c>
      <c r="E16" s="761">
        <v>377390</v>
      </c>
      <c r="F16" s="761">
        <v>365273</v>
      </c>
      <c r="G16" s="405" t="s">
        <v>82</v>
      </c>
    </row>
    <row r="17" spans="1:29" s="404" customFormat="1" ht="18" customHeight="1">
      <c r="A17" s="403" t="s">
        <v>12</v>
      </c>
      <c r="B17" s="653">
        <v>2542</v>
      </c>
      <c r="C17" s="654">
        <v>2331488</v>
      </c>
      <c r="D17" s="654">
        <v>2331</v>
      </c>
      <c r="E17" s="652">
        <v>561866</v>
      </c>
      <c r="F17" s="657">
        <v>516358</v>
      </c>
      <c r="G17" s="405" t="s">
        <v>363</v>
      </c>
    </row>
    <row r="18" spans="1:29" s="404" customFormat="1" ht="18" customHeight="1">
      <c r="A18" s="403" t="s">
        <v>14</v>
      </c>
      <c r="B18" s="655">
        <v>2648</v>
      </c>
      <c r="C18" s="652">
        <v>1771684</v>
      </c>
      <c r="D18" s="652">
        <v>322087</v>
      </c>
      <c r="E18" s="652">
        <v>242938</v>
      </c>
      <c r="F18" s="652">
        <v>225726</v>
      </c>
      <c r="G18" s="405" t="s">
        <v>364</v>
      </c>
    </row>
    <row r="19" spans="1:29" s="404" customFormat="1" ht="18" customHeight="1">
      <c r="A19" s="403" t="s">
        <v>16</v>
      </c>
      <c r="B19" s="652">
        <v>1348</v>
      </c>
      <c r="C19" s="652">
        <v>1152968</v>
      </c>
      <c r="D19" s="652">
        <v>0</v>
      </c>
      <c r="E19" s="652">
        <v>67022</v>
      </c>
      <c r="F19" s="652">
        <v>63930</v>
      </c>
      <c r="G19" s="405" t="s">
        <v>509</v>
      </c>
      <c r="I19" s="402"/>
      <c r="J19" s="402"/>
    </row>
    <row r="20" spans="1:29" s="404" customFormat="1" ht="18" customHeight="1">
      <c r="A20" s="403" t="s">
        <v>18</v>
      </c>
      <c r="B20" s="761">
        <v>2719</v>
      </c>
      <c r="C20" s="761">
        <v>2276413</v>
      </c>
      <c r="D20" s="761">
        <v>0</v>
      </c>
      <c r="E20" s="761">
        <v>261852</v>
      </c>
      <c r="F20" s="761">
        <v>249198</v>
      </c>
      <c r="G20" s="405" t="s">
        <v>366</v>
      </c>
      <c r="I20" s="402"/>
      <c r="J20" s="402"/>
    </row>
    <row r="21" spans="1:29" s="404" customFormat="1" ht="18" customHeight="1">
      <c r="A21" s="407" t="s">
        <v>20</v>
      </c>
      <c r="B21" s="656">
        <v>2237</v>
      </c>
      <c r="C21" s="652">
        <v>1268093</v>
      </c>
      <c r="D21" s="652">
        <v>787000</v>
      </c>
      <c r="E21" s="652">
        <v>3790723</v>
      </c>
      <c r="F21" s="652">
        <v>3785782</v>
      </c>
      <c r="G21" s="405" t="s">
        <v>367</v>
      </c>
      <c r="I21" s="402"/>
      <c r="J21" s="402"/>
      <c r="Z21" s="406"/>
      <c r="AB21" s="408"/>
      <c r="AC21" s="408"/>
    </row>
    <row r="22" spans="1:29" s="404" customFormat="1" ht="18" customHeight="1">
      <c r="A22" s="407" t="s">
        <v>22</v>
      </c>
      <c r="B22" s="656">
        <v>2044</v>
      </c>
      <c r="C22" s="652">
        <v>1757487</v>
      </c>
      <c r="D22" s="652">
        <v>0</v>
      </c>
      <c r="E22" s="652">
        <v>144242700</v>
      </c>
      <c r="F22" s="652">
        <v>137717060</v>
      </c>
      <c r="G22" s="405" t="s">
        <v>368</v>
      </c>
      <c r="Z22" s="406"/>
      <c r="AB22" s="408"/>
      <c r="AC22" s="408"/>
    </row>
    <row r="23" spans="1:29" s="404" customFormat="1" ht="18" customHeight="1">
      <c r="A23" s="407" t="s">
        <v>24</v>
      </c>
      <c r="B23" s="656">
        <v>2875</v>
      </c>
      <c r="C23" s="652">
        <v>3439161.71</v>
      </c>
      <c r="D23" s="652">
        <v>0</v>
      </c>
      <c r="E23" s="652">
        <v>104025.71</v>
      </c>
      <c r="F23" s="652">
        <v>102852.70999999999</v>
      </c>
      <c r="G23" s="405" t="s">
        <v>369</v>
      </c>
      <c r="Z23" s="406"/>
      <c r="AB23" s="408"/>
      <c r="AC23" s="408"/>
    </row>
    <row r="24" spans="1:29" s="404" customFormat="1" ht="18" customHeight="1">
      <c r="A24" s="407" t="s">
        <v>26</v>
      </c>
      <c r="B24" s="656">
        <v>240</v>
      </c>
      <c r="C24" s="761">
        <v>329061</v>
      </c>
      <c r="D24" s="761">
        <v>0</v>
      </c>
      <c r="E24" s="761">
        <v>18316</v>
      </c>
      <c r="F24" s="761">
        <v>18167</v>
      </c>
      <c r="G24" s="405" t="s">
        <v>370</v>
      </c>
      <c r="Z24" s="406"/>
      <c r="AB24" s="408"/>
      <c r="AC24" s="408"/>
    </row>
    <row r="25" spans="1:29" s="404" customFormat="1" ht="18" customHeight="1">
      <c r="A25" s="407" t="s">
        <v>28</v>
      </c>
      <c r="B25" s="656">
        <v>1134</v>
      </c>
      <c r="C25" s="761">
        <v>654680</v>
      </c>
      <c r="D25" s="761" t="s">
        <v>809</v>
      </c>
      <c r="E25" s="761">
        <v>250688</v>
      </c>
      <c r="F25" s="761">
        <v>236964</v>
      </c>
      <c r="G25" s="405" t="s">
        <v>371</v>
      </c>
      <c r="Z25" s="406"/>
      <c r="AB25" s="408"/>
      <c r="AC25" s="408"/>
    </row>
    <row r="26" spans="1:29" s="404" customFormat="1" ht="18" customHeight="1">
      <c r="A26" s="407" t="s">
        <v>30</v>
      </c>
      <c r="B26" s="656">
        <v>791</v>
      </c>
      <c r="C26" s="652">
        <v>1140</v>
      </c>
      <c r="D26" s="652">
        <v>0</v>
      </c>
      <c r="E26" s="652">
        <v>68572.73</v>
      </c>
      <c r="F26" s="652">
        <v>60790.77</v>
      </c>
      <c r="G26" s="405" t="s">
        <v>372</v>
      </c>
      <c r="Z26" s="406"/>
      <c r="AB26" s="408"/>
      <c r="AC26" s="408"/>
    </row>
    <row r="27" spans="1:29" s="404" customFormat="1" ht="18" customHeight="1">
      <c r="A27" s="407" t="s">
        <v>32</v>
      </c>
      <c r="B27" s="656">
        <v>1962</v>
      </c>
      <c r="C27" s="652">
        <v>2423591</v>
      </c>
      <c r="D27" s="652">
        <v>0</v>
      </c>
      <c r="E27" s="652">
        <v>123851.8</v>
      </c>
      <c r="F27" s="652">
        <v>117126.8</v>
      </c>
      <c r="G27" s="405" t="s">
        <v>510</v>
      </c>
      <c r="Z27" s="406"/>
      <c r="AB27" s="408"/>
      <c r="AC27" s="408"/>
    </row>
    <row r="28" spans="1:29" s="404" customFormat="1" ht="18" customHeight="1">
      <c r="A28" s="407" t="s">
        <v>34</v>
      </c>
      <c r="B28" s="656">
        <v>1342</v>
      </c>
      <c r="C28" s="652">
        <v>2145803</v>
      </c>
      <c r="D28" s="652" t="s">
        <v>808</v>
      </c>
      <c r="E28" s="652">
        <v>122391</v>
      </c>
      <c r="F28" s="652">
        <v>120596</v>
      </c>
      <c r="G28" s="405" t="s">
        <v>629</v>
      </c>
      <c r="Z28" s="406"/>
      <c r="AB28" s="408"/>
      <c r="AC28" s="408"/>
    </row>
    <row r="29" spans="1:29" s="404" customFormat="1" ht="18" customHeight="1">
      <c r="A29" s="407" t="s">
        <v>36</v>
      </c>
      <c r="B29" s="656">
        <v>527</v>
      </c>
      <c r="C29" s="652">
        <v>647736</v>
      </c>
      <c r="D29" s="652">
        <v>99277</v>
      </c>
      <c r="E29" s="652">
        <v>199741</v>
      </c>
      <c r="F29" s="652">
        <v>195359</v>
      </c>
      <c r="G29" s="405" t="s">
        <v>375</v>
      </c>
      <c r="Z29" s="406"/>
      <c r="AB29" s="408"/>
      <c r="AC29" s="408"/>
    </row>
    <row r="30" spans="1:29" s="404" customFormat="1" ht="18" customHeight="1">
      <c r="A30" s="407" t="s">
        <v>38</v>
      </c>
      <c r="B30" s="656">
        <v>1425</v>
      </c>
      <c r="C30" s="652">
        <v>1632321</v>
      </c>
      <c r="D30" s="652">
        <v>0</v>
      </c>
      <c r="E30" s="652">
        <v>70114</v>
      </c>
      <c r="F30" s="657">
        <v>66960</v>
      </c>
      <c r="G30" s="405" t="s">
        <v>376</v>
      </c>
      <c r="I30" s="402"/>
      <c r="J30" s="402"/>
      <c r="Z30" s="406"/>
      <c r="AB30" s="408"/>
      <c r="AC30" s="408"/>
    </row>
    <row r="31" spans="1:29" s="404" customFormat="1" ht="18" customHeight="1">
      <c r="A31" s="407" t="s">
        <v>40</v>
      </c>
      <c r="B31" s="661">
        <v>2014</v>
      </c>
      <c r="C31" s="652">
        <v>1447446</v>
      </c>
      <c r="D31" s="658">
        <v>0</v>
      </c>
      <c r="E31" s="658">
        <v>145074</v>
      </c>
      <c r="F31" s="658">
        <v>125143</v>
      </c>
      <c r="G31" s="405" t="s">
        <v>511</v>
      </c>
      <c r="Z31" s="406"/>
      <c r="AB31" s="408"/>
      <c r="AC31" s="408"/>
    </row>
    <row r="32" spans="1:29" s="404" customFormat="1" ht="18" customHeight="1">
      <c r="A32" s="407" t="s">
        <v>42</v>
      </c>
      <c r="B32" s="661">
        <v>360</v>
      </c>
      <c r="C32" s="652">
        <v>448991</v>
      </c>
      <c r="D32" s="658">
        <v>186773</v>
      </c>
      <c r="E32" s="658">
        <v>21748</v>
      </c>
      <c r="F32" s="658">
        <v>19522</v>
      </c>
      <c r="G32" s="405" t="s">
        <v>512</v>
      </c>
      <c r="Z32" s="406"/>
      <c r="AB32" s="408"/>
      <c r="AC32" s="408"/>
    </row>
    <row r="33" spans="1:29" s="404" customFormat="1" ht="18" customHeight="1">
      <c r="A33" s="407" t="s">
        <v>44</v>
      </c>
      <c r="B33" s="656">
        <v>910</v>
      </c>
      <c r="C33" s="761">
        <v>928702</v>
      </c>
      <c r="D33" s="761">
        <v>0</v>
      </c>
      <c r="E33" s="761">
        <v>69197</v>
      </c>
      <c r="F33" s="761">
        <v>69112</v>
      </c>
      <c r="G33" s="405" t="s">
        <v>379</v>
      </c>
      <c r="Z33" s="406"/>
      <c r="AB33" s="408"/>
      <c r="AC33" s="408"/>
    </row>
    <row r="34" spans="1:29" s="404" customFormat="1" ht="18" customHeight="1">
      <c r="A34" s="407" t="s">
        <v>46</v>
      </c>
      <c r="B34" s="662">
        <v>443</v>
      </c>
      <c r="C34" s="652">
        <v>348491</v>
      </c>
      <c r="D34" s="659">
        <v>0</v>
      </c>
      <c r="E34" s="659">
        <v>74314</v>
      </c>
      <c r="F34" s="659">
        <v>70259</v>
      </c>
      <c r="G34" s="405" t="s">
        <v>513</v>
      </c>
      <c r="Z34" s="406"/>
      <c r="AB34" s="408"/>
      <c r="AC34" s="408"/>
    </row>
    <row r="35" spans="1:29" s="404" customFormat="1" ht="18" customHeight="1">
      <c r="A35" s="403" t="s">
        <v>48</v>
      </c>
      <c r="B35" s="761">
        <v>1077</v>
      </c>
      <c r="C35" s="761">
        <v>1176462</v>
      </c>
      <c r="D35" s="761">
        <v>0</v>
      </c>
      <c r="E35" s="761">
        <v>241498</v>
      </c>
      <c r="F35" s="761">
        <v>241026</v>
      </c>
      <c r="G35" s="405" t="s">
        <v>390</v>
      </c>
      <c r="I35" s="379"/>
      <c r="J35" s="379"/>
    </row>
    <row r="36" spans="1:29" s="404" customFormat="1" ht="18" customHeight="1">
      <c r="A36" s="403" t="s">
        <v>50</v>
      </c>
      <c r="B36" s="652">
        <v>553</v>
      </c>
      <c r="C36" s="652">
        <v>496982</v>
      </c>
      <c r="D36" s="652">
        <v>0</v>
      </c>
      <c r="E36" s="652">
        <v>213709</v>
      </c>
      <c r="F36" s="652">
        <v>213709</v>
      </c>
      <c r="G36" s="405" t="s">
        <v>382</v>
      </c>
    </row>
    <row r="37" spans="1:29" s="404" customFormat="1" ht="18" customHeight="1">
      <c r="A37" s="403" t="s">
        <v>52</v>
      </c>
      <c r="B37" s="652">
        <v>522</v>
      </c>
      <c r="C37" s="652">
        <v>677904</v>
      </c>
      <c r="D37" s="652">
        <v>0</v>
      </c>
      <c r="E37" s="652">
        <v>27275</v>
      </c>
      <c r="F37" s="652">
        <v>26803</v>
      </c>
      <c r="G37" s="405" t="s">
        <v>392</v>
      </c>
      <c r="I37" s="402"/>
      <c r="J37" s="402"/>
    </row>
    <row r="38" spans="1:29" s="404" customFormat="1" ht="18" customHeight="1" thickBot="1">
      <c r="A38" s="267" t="s">
        <v>54</v>
      </c>
      <c r="B38" s="660">
        <v>2</v>
      </c>
      <c r="C38" s="660">
        <v>1576</v>
      </c>
      <c r="D38" s="660">
        <v>0</v>
      </c>
      <c r="E38" s="660">
        <v>514</v>
      </c>
      <c r="F38" s="660">
        <v>514</v>
      </c>
      <c r="G38" s="308" t="s">
        <v>514</v>
      </c>
    </row>
    <row r="39" spans="1:29" s="268" customFormat="1" ht="11.1" customHeight="1">
      <c r="A39" s="663" t="s">
        <v>274</v>
      </c>
      <c r="B39" s="663"/>
      <c r="C39" s="664"/>
      <c r="D39" s="663"/>
      <c r="E39" s="664"/>
      <c r="F39" s="663"/>
      <c r="G39" s="665" t="s">
        <v>581</v>
      </c>
    </row>
    <row r="40" spans="1:29" s="269" customFormat="1" ht="11.1" customHeight="1">
      <c r="A40" s="666" t="s">
        <v>624</v>
      </c>
      <c r="B40" s="666"/>
      <c r="C40" s="667"/>
      <c r="D40" s="668"/>
      <c r="E40" s="667"/>
      <c r="F40" s="667"/>
      <c r="G40" s="666"/>
    </row>
    <row r="41" spans="1:29" s="404" customFormat="1" ht="11.25">
      <c r="A41" s="270"/>
      <c r="B41" s="270"/>
      <c r="C41" s="402"/>
      <c r="G41" s="270"/>
    </row>
    <row r="42" spans="1:29" s="404" customFormat="1" ht="11.25">
      <c r="A42" s="270"/>
      <c r="B42" s="270"/>
      <c r="C42" s="402"/>
      <c r="G42" s="270"/>
    </row>
    <row r="43" spans="1:29" s="404" customFormat="1" ht="11.25">
      <c r="A43" s="270"/>
      <c r="B43" s="270"/>
      <c r="C43" s="402"/>
      <c r="G43" s="270"/>
    </row>
    <row r="44" spans="1:29" s="404" customFormat="1" ht="11.25">
      <c r="A44" s="270"/>
      <c r="B44" s="270"/>
      <c r="C44" s="402"/>
      <c r="G44" s="270"/>
    </row>
    <row r="45" spans="1:29" s="404" customFormat="1" ht="11.25">
      <c r="A45" s="270"/>
      <c r="B45" s="270"/>
      <c r="C45" s="402"/>
      <c r="G45" s="270"/>
    </row>
    <row r="46" spans="1:29" s="404" customFormat="1" ht="11.25">
      <c r="A46" s="270"/>
      <c r="B46" s="270"/>
      <c r="C46" s="402"/>
      <c r="G46" s="270"/>
    </row>
    <row r="47" spans="1:29" s="404" customFormat="1" ht="11.25">
      <c r="A47" s="270"/>
      <c r="B47" s="270"/>
      <c r="C47" s="402"/>
      <c r="G47" s="270"/>
    </row>
    <row r="48" spans="1:29" s="404" customFormat="1" ht="11.25">
      <c r="A48" s="270"/>
      <c r="B48" s="270"/>
      <c r="C48" s="402"/>
      <c r="G48" s="270"/>
    </row>
    <row r="49" spans="1:7" s="404" customFormat="1" ht="11.25">
      <c r="A49" s="270"/>
      <c r="B49" s="270"/>
      <c r="C49" s="402"/>
      <c r="G49" s="270"/>
    </row>
    <row r="50" spans="1:7" s="404" customFormat="1" ht="11.25">
      <c r="A50" s="270"/>
      <c r="B50" s="270"/>
      <c r="C50" s="402"/>
      <c r="G50" s="270"/>
    </row>
    <row r="51" spans="1:7" s="404" customFormat="1" ht="11.25">
      <c r="A51" s="270"/>
      <c r="B51" s="270"/>
      <c r="C51" s="402"/>
      <c r="G51" s="270"/>
    </row>
    <row r="52" spans="1:7" s="404" customFormat="1" ht="11.25">
      <c r="A52" s="270"/>
      <c r="B52" s="270"/>
      <c r="C52" s="402"/>
      <c r="G52" s="270"/>
    </row>
    <row r="53" spans="1:7" s="404" customFormat="1" ht="11.25">
      <c r="A53" s="270"/>
      <c r="B53" s="270"/>
      <c r="C53" s="402"/>
      <c r="G53" s="270"/>
    </row>
    <row r="54" spans="1:7" s="404" customFormat="1" ht="11.25">
      <c r="A54" s="270"/>
      <c r="B54" s="270"/>
      <c r="C54" s="402"/>
      <c r="G54" s="270"/>
    </row>
    <row r="55" spans="1:7" s="404" customFormat="1" ht="11.25">
      <c r="A55" s="270"/>
      <c r="B55" s="270"/>
      <c r="C55" s="402"/>
      <c r="G55" s="270"/>
    </row>
    <row r="56" spans="1:7" s="404" customFormat="1" ht="11.25">
      <c r="A56" s="270"/>
      <c r="B56" s="270"/>
      <c r="C56" s="402"/>
      <c r="G56" s="270"/>
    </row>
    <row r="57" spans="1:7" s="404" customFormat="1" ht="11.25">
      <c r="A57" s="270"/>
      <c r="B57" s="270"/>
      <c r="C57" s="402"/>
      <c r="G57" s="270"/>
    </row>
    <row r="58" spans="1:7" s="404" customFormat="1" ht="11.25">
      <c r="A58" s="270"/>
      <c r="B58" s="270"/>
      <c r="C58" s="402"/>
      <c r="G58" s="270"/>
    </row>
    <row r="59" spans="1:7" s="404" customFormat="1" ht="11.25">
      <c r="A59" s="270"/>
      <c r="B59" s="270"/>
      <c r="C59" s="402"/>
      <c r="G59" s="270"/>
    </row>
    <row r="60" spans="1:7" s="404" customFormat="1" ht="11.25">
      <c r="A60" s="270"/>
      <c r="B60" s="270"/>
      <c r="C60" s="402"/>
      <c r="G60" s="270"/>
    </row>
    <row r="61" spans="1:7" s="404" customFormat="1" ht="11.25">
      <c r="A61" s="270"/>
      <c r="B61" s="270"/>
      <c r="C61" s="402"/>
      <c r="G61" s="270"/>
    </row>
    <row r="62" spans="1:7" s="404" customFormat="1" ht="11.25">
      <c r="A62" s="270"/>
      <c r="B62" s="270"/>
      <c r="C62" s="402"/>
      <c r="G62" s="270"/>
    </row>
    <row r="63" spans="1:7" s="404" customFormat="1" ht="11.25">
      <c r="A63" s="270"/>
      <c r="B63" s="270"/>
      <c r="C63" s="402"/>
      <c r="G63" s="270"/>
    </row>
    <row r="64" spans="1:7" s="404" customFormat="1" ht="11.25">
      <c r="A64" s="270"/>
      <c r="B64" s="270"/>
      <c r="C64" s="402"/>
      <c r="G64" s="270"/>
    </row>
    <row r="65" spans="1:7" s="404" customFormat="1" ht="11.25">
      <c r="A65" s="270"/>
      <c r="B65" s="270"/>
      <c r="C65" s="402"/>
      <c r="G65" s="270"/>
    </row>
    <row r="66" spans="1:7" s="404" customFormat="1" ht="11.25">
      <c r="A66" s="270"/>
      <c r="B66" s="270"/>
      <c r="C66" s="402"/>
      <c r="G66" s="270"/>
    </row>
    <row r="67" spans="1:7" s="404" customFormat="1" ht="11.25">
      <c r="A67" s="270"/>
      <c r="B67" s="270"/>
      <c r="C67" s="402"/>
      <c r="G67" s="270"/>
    </row>
    <row r="68" spans="1:7" s="404" customFormat="1" ht="11.25">
      <c r="A68" s="270"/>
      <c r="B68" s="270"/>
      <c r="C68" s="402"/>
      <c r="G68" s="270"/>
    </row>
    <row r="69" spans="1:7" s="404" customFormat="1" ht="11.25">
      <c r="A69" s="270"/>
      <c r="B69" s="270"/>
      <c r="C69" s="402"/>
      <c r="G69" s="270"/>
    </row>
    <row r="70" spans="1:7" s="404" customFormat="1" ht="11.25">
      <c r="A70" s="270"/>
      <c r="B70" s="270"/>
      <c r="C70" s="402"/>
      <c r="G70" s="270"/>
    </row>
    <row r="71" spans="1:7" s="404" customFormat="1" ht="11.25">
      <c r="A71" s="270"/>
      <c r="B71" s="270"/>
      <c r="C71" s="402"/>
      <c r="G71" s="270"/>
    </row>
    <row r="72" spans="1:7" s="404" customFormat="1" ht="11.25">
      <c r="A72" s="270"/>
      <c r="B72" s="270"/>
      <c r="C72" s="402"/>
      <c r="G72" s="270"/>
    </row>
    <row r="73" spans="1:7" s="404" customFormat="1" ht="11.25">
      <c r="A73" s="270"/>
      <c r="B73" s="270"/>
      <c r="C73" s="402"/>
      <c r="G73" s="270"/>
    </row>
    <row r="74" spans="1:7" s="404" customFormat="1" ht="11.25">
      <c r="A74" s="270"/>
      <c r="B74" s="270"/>
      <c r="C74" s="402"/>
      <c r="G74" s="270"/>
    </row>
    <row r="75" spans="1:7" s="404" customFormat="1" ht="11.25">
      <c r="A75" s="270"/>
      <c r="B75" s="270"/>
      <c r="C75" s="402"/>
      <c r="G75" s="270"/>
    </row>
    <row r="76" spans="1:7" s="404" customFormat="1" ht="11.25">
      <c r="A76" s="270"/>
      <c r="B76" s="270"/>
      <c r="C76" s="402"/>
      <c r="G76" s="270"/>
    </row>
    <row r="77" spans="1:7" s="404" customFormat="1" ht="11.25">
      <c r="A77" s="270"/>
      <c r="B77" s="270"/>
      <c r="C77" s="402"/>
      <c r="G77" s="270"/>
    </row>
    <row r="78" spans="1:7" s="404" customFormat="1" ht="11.25">
      <c r="A78" s="270"/>
      <c r="B78" s="270"/>
      <c r="C78" s="402"/>
      <c r="G78" s="270"/>
    </row>
  </sheetData>
  <sheetProtection selectLockedCells="1"/>
  <mergeCells count="11">
    <mergeCell ref="G6:G9"/>
    <mergeCell ref="E8:E9"/>
    <mergeCell ref="F8:F9"/>
    <mergeCell ref="E3:G3"/>
    <mergeCell ref="A3:D3"/>
    <mergeCell ref="A6:A9"/>
    <mergeCell ref="C6:C9"/>
    <mergeCell ref="D6:D9"/>
    <mergeCell ref="B6:B9"/>
    <mergeCell ref="E6:F6"/>
    <mergeCell ref="E7:F7"/>
  </mergeCells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6"/>
  <sheetViews>
    <sheetView view="pageBreakPreview" zoomScaleNormal="100" zoomScaleSheetLayoutView="100" workbookViewId="0">
      <selection activeCell="F13" sqref="F13"/>
    </sheetView>
  </sheetViews>
  <sheetFormatPr defaultRowHeight="14.25"/>
  <cols>
    <col min="1" max="1" width="14.625" style="287" customWidth="1"/>
    <col min="2" max="2" width="13.125" style="421" customWidth="1"/>
    <col min="3" max="5" width="13.125" style="276" customWidth="1"/>
    <col min="6" max="6" width="15.375" style="288" customWidth="1"/>
    <col min="7" max="16384" width="9" style="276"/>
  </cols>
  <sheetData>
    <row r="1" spans="1:32" ht="14.1" customHeight="1">
      <c r="A1" s="275" t="s">
        <v>847</v>
      </c>
      <c r="F1" s="417"/>
    </row>
    <row r="2" spans="1:32" ht="14.1" customHeight="1">
      <c r="A2" s="275"/>
      <c r="F2" s="417"/>
    </row>
    <row r="3" spans="1:32" s="418" customFormat="1" ht="20.100000000000001" customHeight="1">
      <c r="A3" s="855" t="s">
        <v>412</v>
      </c>
      <c r="B3" s="855"/>
      <c r="C3" s="855"/>
      <c r="D3" s="855"/>
      <c r="E3" s="855"/>
      <c r="F3" s="855"/>
    </row>
    <row r="4" spans="1:32" s="416" customFormat="1" ht="24" customHeight="1">
      <c r="A4" s="856" t="s">
        <v>413</v>
      </c>
      <c r="B4" s="856"/>
      <c r="C4" s="856"/>
      <c r="D4" s="856"/>
      <c r="E4" s="856"/>
      <c r="F4" s="856"/>
    </row>
    <row r="5" spans="1:32" s="277" customFormat="1" ht="18" customHeight="1" thickBot="1">
      <c r="A5" s="277" t="s">
        <v>335</v>
      </c>
      <c r="F5" s="417" t="s">
        <v>336</v>
      </c>
    </row>
    <row r="6" spans="1:32" s="422" customFormat="1" ht="25.5" customHeight="1">
      <c r="A6" s="953" t="s">
        <v>337</v>
      </c>
      <c r="B6" s="1366" t="s">
        <v>591</v>
      </c>
      <c r="C6" s="1358" t="s">
        <v>592</v>
      </c>
      <c r="D6" s="1358" t="s">
        <v>593</v>
      </c>
      <c r="E6" s="1358" t="s">
        <v>338</v>
      </c>
      <c r="F6" s="1361" t="s">
        <v>339</v>
      </c>
      <c r="AD6" s="423"/>
      <c r="AE6" s="423"/>
      <c r="AF6" s="423"/>
    </row>
    <row r="7" spans="1:32" s="422" customFormat="1" ht="25.5" customHeight="1">
      <c r="A7" s="1364"/>
      <c r="B7" s="1367"/>
      <c r="C7" s="1359"/>
      <c r="D7" s="1359"/>
      <c r="E7" s="1359"/>
      <c r="F7" s="1362"/>
    </row>
    <row r="8" spans="1:32" s="422" customFormat="1" ht="25.5" customHeight="1">
      <c r="A8" s="1365"/>
      <c r="B8" s="1368"/>
      <c r="C8" s="1360"/>
      <c r="D8" s="1360"/>
      <c r="E8" s="1360"/>
      <c r="F8" s="1363"/>
    </row>
    <row r="9" spans="1:32" s="278" customFormat="1" ht="39.950000000000003" customHeight="1">
      <c r="A9" s="425" t="s">
        <v>8</v>
      </c>
      <c r="B9" s="279">
        <v>6</v>
      </c>
      <c r="C9" s="279">
        <v>320.5</v>
      </c>
      <c r="D9" s="279">
        <v>2165.5</v>
      </c>
      <c r="E9" s="279">
        <v>2115.9</v>
      </c>
      <c r="F9" s="280">
        <v>95</v>
      </c>
    </row>
    <row r="10" spans="1:32" s="278" customFormat="1" ht="39.950000000000003" customHeight="1">
      <c r="A10" s="425" t="s">
        <v>9</v>
      </c>
      <c r="B10" s="279">
        <v>7</v>
      </c>
      <c r="C10" s="279">
        <v>365.5</v>
      </c>
      <c r="D10" s="279">
        <v>2495.5</v>
      </c>
      <c r="E10" s="279">
        <v>2143.1</v>
      </c>
      <c r="F10" s="280">
        <v>99.52</v>
      </c>
    </row>
    <row r="11" spans="1:32" s="278" customFormat="1" ht="39.950000000000003" customHeight="1">
      <c r="A11" s="425" t="s">
        <v>322</v>
      </c>
      <c r="B11" s="279">
        <v>7</v>
      </c>
      <c r="C11" s="279">
        <v>365.5</v>
      </c>
      <c r="D11" s="279">
        <v>2495.5</v>
      </c>
      <c r="E11" s="279">
        <v>2143.1</v>
      </c>
      <c r="F11" s="280">
        <v>99.52</v>
      </c>
    </row>
    <row r="12" spans="1:32" s="278" customFormat="1" ht="39.950000000000003" customHeight="1">
      <c r="A12" s="530" t="s">
        <v>623</v>
      </c>
      <c r="B12" s="279">
        <v>7</v>
      </c>
      <c r="C12" s="279">
        <v>365.5</v>
      </c>
      <c r="D12" s="279">
        <v>2555.5</v>
      </c>
      <c r="E12" s="279">
        <v>2168.4</v>
      </c>
      <c r="F12" s="280">
        <v>99.52</v>
      </c>
    </row>
    <row r="13" spans="1:32" s="278" customFormat="1" ht="39.950000000000003" customHeight="1">
      <c r="A13" s="529" t="s">
        <v>773</v>
      </c>
      <c r="B13" s="281">
        <f>SUM(B15:B21)</f>
        <v>7</v>
      </c>
      <c r="C13" s="281">
        <f>SUM(C15:C21)</f>
        <v>365.5</v>
      </c>
      <c r="D13" s="281">
        <f>SUM(D15:D21)</f>
        <v>2555.5</v>
      </c>
      <c r="E13" s="281">
        <f>SUM(E15:E21)</f>
        <v>2164.8999999999996</v>
      </c>
      <c r="F13" s="282">
        <f>SUM(F15:F21)</f>
        <v>96.880000000000024</v>
      </c>
    </row>
    <row r="14" spans="1:32" s="278" customFormat="1" ht="17.850000000000001" customHeight="1">
      <c r="A14" s="424"/>
      <c r="B14" s="281"/>
      <c r="C14" s="281"/>
      <c r="D14" s="281"/>
      <c r="E14" s="281"/>
      <c r="F14" s="282"/>
    </row>
    <row r="15" spans="1:32" s="278" customFormat="1" ht="39.950000000000003" customHeight="1">
      <c r="A15" s="411" t="s">
        <v>748</v>
      </c>
      <c r="B15" s="669">
        <v>1</v>
      </c>
      <c r="C15" s="669">
        <v>83</v>
      </c>
      <c r="D15" s="669">
        <v>612</v>
      </c>
      <c r="E15" s="669">
        <v>1248</v>
      </c>
      <c r="F15" s="670">
        <v>51.5</v>
      </c>
    </row>
    <row r="16" spans="1:32" s="278" customFormat="1" ht="39.950000000000003" customHeight="1">
      <c r="A16" s="411" t="s">
        <v>749</v>
      </c>
      <c r="B16" s="669">
        <v>1</v>
      </c>
      <c r="C16" s="669">
        <v>73</v>
      </c>
      <c r="D16" s="669">
        <v>515</v>
      </c>
      <c r="E16" s="669">
        <v>595</v>
      </c>
      <c r="F16" s="670">
        <v>26.4</v>
      </c>
    </row>
    <row r="17" spans="1:29" s="278" customFormat="1" ht="39.950000000000003" customHeight="1">
      <c r="A17" s="411" t="s">
        <v>750</v>
      </c>
      <c r="B17" s="669">
        <v>1</v>
      </c>
      <c r="C17" s="669">
        <v>55</v>
      </c>
      <c r="D17" s="669">
        <v>407</v>
      </c>
      <c r="E17" s="669">
        <v>135.30000000000001</v>
      </c>
      <c r="F17" s="670">
        <v>7.83</v>
      </c>
    </row>
    <row r="18" spans="1:29" s="278" customFormat="1" ht="39.950000000000003" customHeight="1">
      <c r="A18" s="411" t="s">
        <v>751</v>
      </c>
      <c r="B18" s="669">
        <v>1</v>
      </c>
      <c r="C18" s="669">
        <v>42</v>
      </c>
      <c r="D18" s="669">
        <v>300</v>
      </c>
      <c r="E18" s="669">
        <v>96.4</v>
      </c>
      <c r="F18" s="670">
        <v>6.9</v>
      </c>
    </row>
    <row r="19" spans="1:29" s="278" customFormat="1" ht="39.950000000000003" customHeight="1">
      <c r="A19" s="411" t="s">
        <v>752</v>
      </c>
      <c r="B19" s="669">
        <v>1</v>
      </c>
      <c r="C19" s="669">
        <v>45</v>
      </c>
      <c r="D19" s="671">
        <v>390</v>
      </c>
      <c r="E19" s="669">
        <v>48.7</v>
      </c>
      <c r="F19" s="670">
        <v>2.65</v>
      </c>
    </row>
    <row r="20" spans="1:29" s="278" customFormat="1" ht="39.950000000000003" customHeight="1">
      <c r="A20" s="411" t="s">
        <v>753</v>
      </c>
      <c r="B20" s="669">
        <v>1</v>
      </c>
      <c r="C20" s="669">
        <v>32.5</v>
      </c>
      <c r="D20" s="669">
        <v>223.5</v>
      </c>
      <c r="E20" s="669">
        <v>17.600000000000001</v>
      </c>
      <c r="F20" s="670">
        <v>1.4</v>
      </c>
    </row>
    <row r="21" spans="1:29" s="278" customFormat="1" ht="39.75" customHeight="1" thickBot="1">
      <c r="A21" s="412" t="s">
        <v>754</v>
      </c>
      <c r="B21" s="672">
        <v>1</v>
      </c>
      <c r="C21" s="673">
        <v>35</v>
      </c>
      <c r="D21" s="673">
        <v>108</v>
      </c>
      <c r="E21" s="673">
        <v>23.9</v>
      </c>
      <c r="F21" s="674">
        <v>0.2</v>
      </c>
      <c r="Z21" s="355"/>
      <c r="AB21" s="363"/>
      <c r="AC21" s="363"/>
    </row>
    <row r="22" spans="1:29" s="283" customFormat="1" ht="11.1" customHeight="1">
      <c r="A22" s="372" t="s">
        <v>811</v>
      </c>
      <c r="B22" s="675"/>
      <c r="C22" s="675"/>
      <c r="D22" s="675"/>
      <c r="E22" s="536"/>
      <c r="F22" s="373" t="s">
        <v>268</v>
      </c>
      <c r="Z22" s="356"/>
    </row>
    <row r="23" spans="1:29" s="283" customFormat="1" ht="11.1" customHeight="1">
      <c r="A23" s="372" t="s">
        <v>613</v>
      </c>
      <c r="B23" s="675"/>
      <c r="C23" s="675"/>
      <c r="D23" s="675"/>
      <c r="E23" s="536"/>
      <c r="F23" s="651"/>
      <c r="Z23" s="356"/>
    </row>
    <row r="24" spans="1:29" s="422" customFormat="1" ht="11.25">
      <c r="A24" s="341"/>
      <c r="B24" s="341"/>
      <c r="E24" s="285"/>
      <c r="F24" s="286"/>
      <c r="Z24" s="327"/>
      <c r="AB24" s="364"/>
      <c r="AC24" s="364"/>
    </row>
    <row r="25" spans="1:29" s="422" customFormat="1" ht="11.25">
      <c r="A25" s="341"/>
      <c r="B25" s="341"/>
      <c r="E25" s="285"/>
      <c r="F25" s="286"/>
      <c r="Z25" s="327"/>
      <c r="AB25" s="364"/>
      <c r="AC25" s="364"/>
    </row>
    <row r="26" spans="1:29" s="422" customFormat="1" ht="11.25">
      <c r="A26" s="341"/>
      <c r="B26" s="341"/>
      <c r="E26" s="285"/>
      <c r="F26" s="286"/>
      <c r="Z26" s="327"/>
      <c r="AB26" s="364"/>
      <c r="AC26" s="364"/>
    </row>
    <row r="27" spans="1:29" s="422" customFormat="1" ht="11.25">
      <c r="A27" s="341"/>
      <c r="B27" s="341"/>
      <c r="E27" s="285"/>
      <c r="F27" s="286"/>
      <c r="Z27" s="327"/>
      <c r="AB27" s="364"/>
      <c r="AC27" s="364"/>
    </row>
    <row r="28" spans="1:29" s="422" customFormat="1" ht="11.25">
      <c r="A28" s="341"/>
      <c r="B28" s="341"/>
      <c r="E28" s="285"/>
      <c r="F28" s="286"/>
      <c r="Z28" s="327"/>
      <c r="AB28" s="364"/>
      <c r="AC28" s="364"/>
    </row>
    <row r="29" spans="1:29" s="422" customFormat="1" ht="11.25">
      <c r="A29" s="341"/>
      <c r="B29" s="341"/>
      <c r="E29" s="285"/>
      <c r="F29" s="286"/>
      <c r="Z29" s="327"/>
      <c r="AB29" s="364"/>
      <c r="AC29" s="364"/>
    </row>
    <row r="30" spans="1:29" s="422" customFormat="1" ht="11.25">
      <c r="A30" s="341"/>
      <c r="B30" s="341"/>
      <c r="E30" s="285"/>
      <c r="F30" s="286"/>
      <c r="Z30" s="327"/>
      <c r="AB30" s="364"/>
      <c r="AC30" s="364"/>
    </row>
    <row r="31" spans="1:29" s="422" customFormat="1" ht="11.25">
      <c r="A31" s="341"/>
      <c r="B31" s="341"/>
      <c r="E31" s="285"/>
      <c r="F31" s="286"/>
      <c r="Z31" s="327"/>
      <c r="AB31" s="364"/>
      <c r="AC31" s="364"/>
    </row>
    <row r="32" spans="1:29" s="422" customFormat="1" ht="11.25">
      <c r="A32" s="341"/>
      <c r="B32" s="341"/>
      <c r="E32" s="285"/>
      <c r="F32" s="286"/>
      <c r="Z32" s="327"/>
      <c r="AB32" s="364"/>
      <c r="AC32" s="364"/>
    </row>
    <row r="33" spans="1:29" s="422" customFormat="1" ht="11.25">
      <c r="A33" s="341"/>
      <c r="B33" s="341"/>
      <c r="E33" s="285"/>
      <c r="F33" s="286"/>
      <c r="Z33" s="327"/>
      <c r="AB33" s="364"/>
      <c r="AC33" s="364"/>
    </row>
    <row r="34" spans="1:29" s="422" customFormat="1" ht="11.25">
      <c r="A34" s="341"/>
      <c r="B34" s="341"/>
      <c r="E34" s="285"/>
      <c r="F34" s="286"/>
      <c r="Z34" s="327"/>
      <c r="AB34" s="364"/>
      <c r="AC34" s="364"/>
    </row>
    <row r="35" spans="1:29" s="422" customFormat="1" ht="11.25">
      <c r="A35" s="284"/>
      <c r="B35" s="284"/>
      <c r="E35" s="285"/>
      <c r="F35" s="286"/>
    </row>
    <row r="36" spans="1:29" s="422" customFormat="1" ht="11.25">
      <c r="A36" s="284"/>
      <c r="B36" s="284"/>
      <c r="E36" s="285"/>
      <c r="F36" s="286"/>
    </row>
    <row r="37" spans="1:29" s="422" customFormat="1" ht="11.25">
      <c r="A37" s="284"/>
      <c r="B37" s="284"/>
      <c r="E37" s="285"/>
      <c r="F37" s="286"/>
    </row>
    <row r="38" spans="1:29" s="422" customFormat="1" ht="11.25">
      <c r="A38" s="284"/>
      <c r="B38" s="284"/>
      <c r="E38" s="285"/>
      <c r="F38" s="286"/>
    </row>
    <row r="39" spans="1:29" s="422" customFormat="1" ht="11.25">
      <c r="A39" s="284"/>
      <c r="B39" s="284"/>
      <c r="E39" s="285"/>
      <c r="F39" s="286"/>
    </row>
    <row r="40" spans="1:29" s="422" customFormat="1" ht="11.25">
      <c r="A40" s="284"/>
      <c r="B40" s="284"/>
      <c r="E40" s="285"/>
      <c r="F40" s="286"/>
    </row>
    <row r="41" spans="1:29" s="422" customFormat="1" ht="11.25">
      <c r="A41" s="284"/>
      <c r="B41" s="284"/>
      <c r="E41" s="285"/>
      <c r="F41" s="286"/>
    </row>
    <row r="42" spans="1:29" s="422" customFormat="1" ht="11.25">
      <c r="A42" s="284"/>
      <c r="B42" s="284"/>
      <c r="E42" s="285"/>
      <c r="F42" s="286"/>
    </row>
    <row r="43" spans="1:29" s="422" customFormat="1" ht="11.25">
      <c r="A43" s="284"/>
      <c r="B43" s="284"/>
      <c r="E43" s="285"/>
      <c r="F43" s="286"/>
    </row>
    <row r="44" spans="1:29" s="422" customFormat="1" ht="11.25">
      <c r="A44" s="284"/>
      <c r="B44" s="284"/>
      <c r="E44" s="285"/>
      <c r="F44" s="286"/>
    </row>
    <row r="45" spans="1:29" s="422" customFormat="1" ht="11.25">
      <c r="A45" s="284"/>
      <c r="B45" s="284"/>
      <c r="E45" s="285"/>
      <c r="F45" s="286"/>
    </row>
    <row r="46" spans="1:29" s="422" customFormat="1" ht="11.25">
      <c r="A46" s="284"/>
      <c r="B46" s="284"/>
      <c r="E46" s="285"/>
      <c r="F46" s="286"/>
    </row>
    <row r="47" spans="1:29" s="422" customFormat="1" ht="11.25">
      <c r="A47" s="284"/>
      <c r="B47" s="284"/>
      <c r="E47" s="285"/>
      <c r="F47" s="286"/>
    </row>
    <row r="48" spans="1:29" s="422" customFormat="1" ht="11.25">
      <c r="A48" s="284"/>
      <c r="B48" s="284"/>
      <c r="E48" s="285"/>
      <c r="F48" s="286"/>
    </row>
    <row r="49" spans="1:6" s="422" customFormat="1" ht="11.25">
      <c r="A49" s="284"/>
      <c r="B49" s="284"/>
      <c r="E49" s="285"/>
      <c r="F49" s="286"/>
    </row>
    <row r="50" spans="1:6" s="422" customFormat="1" ht="11.25">
      <c r="A50" s="284"/>
      <c r="B50" s="284"/>
      <c r="F50" s="286"/>
    </row>
    <row r="51" spans="1:6" s="422" customFormat="1" ht="11.25">
      <c r="A51" s="284"/>
      <c r="B51" s="284"/>
      <c r="F51" s="286"/>
    </row>
    <row r="52" spans="1:6" s="422" customFormat="1" ht="11.25">
      <c r="A52" s="284"/>
      <c r="B52" s="284"/>
      <c r="F52" s="286"/>
    </row>
    <row r="53" spans="1:6" s="422" customFormat="1" ht="11.25">
      <c r="A53" s="284"/>
      <c r="B53" s="284"/>
      <c r="F53" s="286"/>
    </row>
    <row r="54" spans="1:6" s="422" customFormat="1" ht="11.25">
      <c r="A54" s="284"/>
      <c r="B54" s="284"/>
      <c r="F54" s="286"/>
    </row>
    <row r="55" spans="1:6" s="422" customFormat="1" ht="11.25">
      <c r="A55" s="284"/>
      <c r="B55" s="284"/>
      <c r="F55" s="286"/>
    </row>
    <row r="56" spans="1:6" s="422" customFormat="1" ht="11.25">
      <c r="A56" s="284"/>
      <c r="B56" s="284"/>
      <c r="F56" s="286"/>
    </row>
    <row r="57" spans="1:6" s="422" customFormat="1" ht="11.25">
      <c r="A57" s="284"/>
      <c r="B57" s="284"/>
      <c r="F57" s="286"/>
    </row>
    <row r="58" spans="1:6" s="422" customFormat="1" ht="11.25">
      <c r="A58" s="284"/>
      <c r="B58" s="284"/>
      <c r="F58" s="286"/>
    </row>
    <row r="59" spans="1:6" s="422" customFormat="1" ht="11.25">
      <c r="A59" s="284"/>
      <c r="B59" s="284"/>
      <c r="F59" s="286"/>
    </row>
    <row r="60" spans="1:6" s="422" customFormat="1" ht="11.25">
      <c r="A60" s="284"/>
      <c r="B60" s="284"/>
      <c r="F60" s="286"/>
    </row>
    <row r="61" spans="1:6" s="422" customFormat="1" ht="11.25">
      <c r="A61" s="284"/>
      <c r="B61" s="284"/>
      <c r="F61" s="286"/>
    </row>
    <row r="62" spans="1:6" s="422" customFormat="1" ht="11.25">
      <c r="A62" s="284"/>
      <c r="B62" s="284"/>
      <c r="F62" s="286"/>
    </row>
    <row r="63" spans="1:6" s="422" customFormat="1" ht="11.25">
      <c r="A63" s="284"/>
      <c r="B63" s="284"/>
      <c r="F63" s="286"/>
    </row>
    <row r="64" spans="1:6" s="422" customFormat="1" ht="11.25">
      <c r="A64" s="284"/>
      <c r="B64" s="284"/>
      <c r="F64" s="286"/>
    </row>
    <row r="65" spans="1:6" s="422" customFormat="1" ht="11.25">
      <c r="A65" s="284"/>
      <c r="B65" s="284"/>
      <c r="F65" s="286"/>
    </row>
    <row r="66" spans="1:6" s="422" customFormat="1" ht="11.25">
      <c r="A66" s="284"/>
      <c r="B66" s="284"/>
      <c r="F66" s="286"/>
    </row>
    <row r="67" spans="1:6" s="422" customFormat="1" ht="11.25">
      <c r="A67" s="284"/>
      <c r="B67" s="284"/>
      <c r="F67" s="286"/>
    </row>
    <row r="68" spans="1:6" s="422" customFormat="1" ht="11.25">
      <c r="A68" s="284"/>
      <c r="B68" s="284"/>
      <c r="F68" s="286"/>
    </row>
    <row r="69" spans="1:6" s="422" customFormat="1" ht="11.25">
      <c r="A69" s="284"/>
      <c r="B69" s="284"/>
      <c r="F69" s="286"/>
    </row>
    <row r="70" spans="1:6" s="422" customFormat="1" ht="11.25">
      <c r="A70" s="284"/>
      <c r="B70" s="284"/>
      <c r="F70" s="286"/>
    </row>
    <row r="71" spans="1:6" s="422" customFormat="1" ht="11.25">
      <c r="A71" s="284"/>
      <c r="B71" s="284"/>
      <c r="F71" s="286"/>
    </row>
    <row r="72" spans="1:6" s="422" customFormat="1" ht="11.25">
      <c r="A72" s="284"/>
      <c r="B72" s="284"/>
      <c r="F72" s="286"/>
    </row>
    <row r="73" spans="1:6" s="422" customFormat="1" ht="11.25">
      <c r="A73" s="284"/>
      <c r="B73" s="284"/>
      <c r="F73" s="286"/>
    </row>
    <row r="74" spans="1:6" s="422" customFormat="1" ht="11.25">
      <c r="A74" s="284"/>
      <c r="B74" s="284"/>
      <c r="F74" s="286"/>
    </row>
    <row r="75" spans="1:6" s="422" customFormat="1" ht="11.25">
      <c r="A75" s="284"/>
      <c r="B75" s="284"/>
      <c r="F75" s="286"/>
    </row>
    <row r="76" spans="1:6" s="422" customFormat="1" ht="11.25">
      <c r="A76" s="284"/>
      <c r="B76" s="284"/>
      <c r="F76" s="286"/>
    </row>
    <row r="77" spans="1:6" s="422" customFormat="1" ht="11.25">
      <c r="A77" s="284"/>
      <c r="B77" s="284"/>
      <c r="F77" s="286"/>
    </row>
    <row r="78" spans="1:6" s="422" customFormat="1" ht="11.25">
      <c r="A78" s="284"/>
      <c r="B78" s="284"/>
      <c r="F78" s="286"/>
    </row>
    <row r="79" spans="1:6" s="422" customFormat="1" ht="11.25">
      <c r="A79" s="284"/>
      <c r="B79" s="284"/>
      <c r="F79" s="286"/>
    </row>
    <row r="80" spans="1:6" s="422" customFormat="1" ht="11.25">
      <c r="A80" s="284"/>
      <c r="B80" s="284"/>
      <c r="F80" s="286"/>
    </row>
    <row r="81" spans="1:6" s="422" customFormat="1" ht="11.25">
      <c r="A81" s="284"/>
      <c r="B81" s="284"/>
      <c r="F81" s="286"/>
    </row>
    <row r="82" spans="1:6" s="422" customFormat="1" ht="11.25">
      <c r="A82" s="284"/>
      <c r="B82" s="284"/>
      <c r="F82" s="286"/>
    </row>
    <row r="83" spans="1:6" s="422" customFormat="1" ht="11.25">
      <c r="A83" s="284"/>
      <c r="B83" s="284"/>
      <c r="F83" s="286"/>
    </row>
    <row r="84" spans="1:6" s="422" customFormat="1" ht="11.25">
      <c r="A84" s="284"/>
      <c r="B84" s="284"/>
      <c r="F84" s="286"/>
    </row>
    <row r="85" spans="1:6" s="422" customFormat="1" ht="11.25">
      <c r="A85" s="284"/>
      <c r="B85" s="284"/>
      <c r="F85" s="286"/>
    </row>
    <row r="86" spans="1:6" s="422" customFormat="1" ht="11.25">
      <c r="A86" s="284"/>
      <c r="B86" s="284"/>
      <c r="F86" s="286"/>
    </row>
    <row r="87" spans="1:6" s="422" customFormat="1" ht="11.25">
      <c r="A87" s="284"/>
      <c r="B87" s="284"/>
      <c r="F87" s="286"/>
    </row>
    <row r="88" spans="1:6" s="422" customFormat="1" ht="11.25">
      <c r="A88" s="284"/>
      <c r="B88" s="284"/>
      <c r="F88" s="286"/>
    </row>
    <row r="89" spans="1:6" s="422" customFormat="1" ht="11.25">
      <c r="A89" s="284"/>
      <c r="B89" s="284"/>
      <c r="F89" s="286"/>
    </row>
    <row r="90" spans="1:6" s="422" customFormat="1" ht="11.25">
      <c r="A90" s="284"/>
      <c r="B90" s="284"/>
      <c r="F90" s="286"/>
    </row>
    <row r="91" spans="1:6" s="422" customFormat="1" ht="11.25">
      <c r="A91" s="284"/>
      <c r="B91" s="284"/>
      <c r="F91" s="286"/>
    </row>
    <row r="92" spans="1:6" s="422" customFormat="1" ht="11.25">
      <c r="A92" s="284"/>
      <c r="B92" s="284"/>
      <c r="F92" s="286"/>
    </row>
    <row r="93" spans="1:6" s="422" customFormat="1" ht="11.25">
      <c r="A93" s="284"/>
      <c r="B93" s="284"/>
      <c r="F93" s="286"/>
    </row>
    <row r="94" spans="1:6" s="422" customFormat="1" ht="11.25">
      <c r="A94" s="284"/>
      <c r="B94" s="284"/>
      <c r="F94" s="286"/>
    </row>
    <row r="95" spans="1:6" s="422" customFormat="1" ht="11.25">
      <c r="A95" s="284"/>
      <c r="B95" s="284"/>
      <c r="F95" s="286"/>
    </row>
    <row r="96" spans="1:6" s="422" customFormat="1" ht="11.25">
      <c r="A96" s="284"/>
      <c r="B96" s="284"/>
      <c r="F96" s="286"/>
    </row>
    <row r="97" spans="1:6" s="422" customFormat="1" ht="11.25">
      <c r="A97" s="284"/>
      <c r="B97" s="284"/>
      <c r="F97" s="286"/>
    </row>
    <row r="98" spans="1:6" s="422" customFormat="1" ht="11.25">
      <c r="A98" s="284"/>
      <c r="B98" s="284"/>
      <c r="F98" s="286"/>
    </row>
    <row r="99" spans="1:6" s="422" customFormat="1" ht="11.25">
      <c r="A99" s="284"/>
      <c r="B99" s="284"/>
      <c r="F99" s="286"/>
    </row>
    <row r="100" spans="1:6" s="422" customFormat="1" ht="11.25">
      <c r="A100" s="284"/>
      <c r="B100" s="284"/>
      <c r="F100" s="286"/>
    </row>
    <row r="101" spans="1:6" s="422" customFormat="1" ht="11.25">
      <c r="A101" s="284"/>
      <c r="B101" s="284"/>
      <c r="F101" s="286"/>
    </row>
    <row r="102" spans="1:6" s="422" customFormat="1" ht="11.25">
      <c r="A102" s="284"/>
      <c r="B102" s="284"/>
      <c r="F102" s="286"/>
    </row>
    <row r="103" spans="1:6" s="422" customFormat="1" ht="11.25">
      <c r="A103" s="284"/>
      <c r="B103" s="284"/>
      <c r="F103" s="286"/>
    </row>
    <row r="104" spans="1:6" s="422" customFormat="1" ht="11.25">
      <c r="A104" s="284"/>
      <c r="B104" s="284"/>
      <c r="F104" s="286"/>
    </row>
    <row r="105" spans="1:6" s="422" customFormat="1" ht="11.25">
      <c r="A105" s="284"/>
      <c r="B105" s="284"/>
      <c r="F105" s="286"/>
    </row>
    <row r="106" spans="1:6" s="422" customFormat="1" ht="11.25">
      <c r="A106" s="284"/>
      <c r="B106" s="284"/>
      <c r="F106" s="286"/>
    </row>
  </sheetData>
  <sheetProtection selectLockedCells="1"/>
  <mergeCells count="8">
    <mergeCell ref="A3:F3"/>
    <mergeCell ref="A4:F4"/>
    <mergeCell ref="D6:D8"/>
    <mergeCell ref="E6:E8"/>
    <mergeCell ref="F6:F8"/>
    <mergeCell ref="A6:A8"/>
    <mergeCell ref="B6:B8"/>
    <mergeCell ref="C6:C8"/>
  </mergeCells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view="pageBreakPreview" zoomScaleNormal="100" zoomScaleSheetLayoutView="100" workbookViewId="0">
      <selection activeCell="D15" sqref="D15"/>
    </sheetView>
  </sheetViews>
  <sheetFormatPr defaultRowHeight="14.25"/>
  <cols>
    <col min="1" max="1" width="6.625" style="20" customWidth="1"/>
    <col min="2" max="2" width="10.625" style="20" customWidth="1"/>
    <col min="3" max="3" width="12.625" style="10" bestFit="1" customWidth="1"/>
    <col min="4" max="4" width="10.625" style="5" customWidth="1"/>
    <col min="5" max="5" width="7.625" style="33" customWidth="1"/>
    <col min="6" max="7" width="11.375" style="5" customWidth="1"/>
    <col min="8" max="8" width="11.625" style="5" customWidth="1"/>
    <col min="9" max="9" width="13.625" style="5" customWidth="1"/>
    <col min="10" max="11" width="14.125" style="5" customWidth="1"/>
    <col min="12" max="12" width="12.375" style="33" customWidth="1"/>
    <col min="13" max="14" width="14.125" style="5" customWidth="1"/>
    <col min="15" max="15" width="14.125" style="10" customWidth="1"/>
    <col min="16" max="16" width="14.125" style="5" customWidth="1"/>
    <col min="17" max="17" width="12.375" style="33" customWidth="1"/>
    <col min="18" max="19" width="14.125" style="5" customWidth="1"/>
    <col min="20" max="20" width="13.625" style="5" customWidth="1"/>
    <col min="21" max="21" width="6.625" style="5" customWidth="1"/>
    <col min="22" max="22" width="10.625" style="5" customWidth="1"/>
    <col min="23" max="24" width="13.375" style="5" customWidth="1"/>
    <col min="25" max="25" width="11.625" style="33" customWidth="1"/>
    <col min="26" max="27" width="13.375" style="5" customWidth="1"/>
    <col min="28" max="16384" width="9" style="5"/>
  </cols>
  <sheetData>
    <row r="1" spans="1:28" ht="14.1" customHeight="1">
      <c r="A1" s="22"/>
      <c r="B1" s="22"/>
      <c r="H1" s="11" t="s">
        <v>848</v>
      </c>
      <c r="I1" s="22" t="s">
        <v>849</v>
      </c>
      <c r="T1" s="11" t="s">
        <v>850</v>
      </c>
      <c r="U1" s="22" t="s">
        <v>851</v>
      </c>
    </row>
    <row r="2" spans="1:28" ht="14.1" customHeight="1">
      <c r="A2" s="22"/>
      <c r="B2" s="22"/>
      <c r="H2" s="11"/>
      <c r="I2" s="22"/>
      <c r="T2" s="11"/>
      <c r="U2" s="22"/>
    </row>
    <row r="3" spans="1:28" s="12" customFormat="1" ht="20.100000000000001" customHeight="1">
      <c r="A3" s="855" t="s">
        <v>414</v>
      </c>
      <c r="B3" s="855"/>
      <c r="C3" s="855"/>
      <c r="D3" s="855"/>
      <c r="E3" s="855"/>
      <c r="F3" s="855"/>
      <c r="G3" s="855"/>
      <c r="H3" s="855"/>
      <c r="I3" s="943" t="s">
        <v>415</v>
      </c>
      <c r="J3" s="943"/>
      <c r="K3" s="943"/>
      <c r="L3" s="943"/>
      <c r="M3" s="943"/>
      <c r="N3" s="943"/>
      <c r="O3" s="855" t="s">
        <v>416</v>
      </c>
      <c r="P3" s="855"/>
      <c r="Q3" s="855"/>
      <c r="R3" s="855"/>
      <c r="S3" s="855"/>
      <c r="T3" s="855"/>
      <c r="U3" s="855" t="s">
        <v>415</v>
      </c>
      <c r="V3" s="855"/>
      <c r="W3" s="855"/>
      <c r="X3" s="855"/>
      <c r="Y3" s="855"/>
      <c r="Z3" s="855"/>
      <c r="AA3" s="855"/>
      <c r="AB3" s="158"/>
    </row>
    <row r="4" spans="1:28" s="14" customFormat="1" ht="24" customHeight="1">
      <c r="A4" s="856" t="s">
        <v>417</v>
      </c>
      <c r="B4" s="856"/>
      <c r="C4" s="856"/>
      <c r="D4" s="856"/>
      <c r="E4" s="856"/>
      <c r="F4" s="856"/>
      <c r="G4" s="856"/>
      <c r="H4" s="856"/>
      <c r="I4" s="35"/>
      <c r="O4" s="13"/>
      <c r="P4" s="13"/>
      <c r="Q4" s="13"/>
      <c r="R4" s="13"/>
      <c r="S4" s="13"/>
      <c r="T4" s="13"/>
      <c r="U4" s="856" t="s">
        <v>416</v>
      </c>
      <c r="V4" s="856"/>
      <c r="W4" s="856"/>
      <c r="X4" s="856"/>
      <c r="Y4" s="856"/>
      <c r="Z4" s="856"/>
      <c r="AA4" s="856"/>
      <c r="AB4" s="34"/>
    </row>
    <row r="5" spans="1:28" s="36" customFormat="1" ht="18" customHeight="1" thickBot="1">
      <c r="A5" s="36" t="s">
        <v>277</v>
      </c>
      <c r="E5" s="119"/>
      <c r="H5" s="11" t="s">
        <v>278</v>
      </c>
      <c r="I5" s="36" t="s">
        <v>277</v>
      </c>
      <c r="L5" s="119"/>
      <c r="Q5" s="119"/>
      <c r="T5" s="11" t="s">
        <v>278</v>
      </c>
      <c r="U5" s="36" t="s">
        <v>277</v>
      </c>
      <c r="Y5" s="119"/>
      <c r="AA5" s="11" t="s">
        <v>278</v>
      </c>
    </row>
    <row r="6" spans="1:28" s="16" customFormat="1" ht="19.5" customHeight="1">
      <c r="A6" s="977" t="s">
        <v>595</v>
      </c>
      <c r="B6" s="1005"/>
      <c r="C6" s="1099" t="s">
        <v>143</v>
      </c>
      <c r="D6" s="1099"/>
      <c r="E6" s="1099"/>
      <c r="F6" s="1099"/>
      <c r="G6" s="1100"/>
      <c r="H6" s="1369" t="s">
        <v>597</v>
      </c>
      <c r="I6" s="1005" t="s">
        <v>243</v>
      </c>
      <c r="J6" s="1099" t="s">
        <v>275</v>
      </c>
      <c r="K6" s="1099"/>
      <c r="L6" s="1099"/>
      <c r="M6" s="1099"/>
      <c r="N6" s="1099"/>
      <c r="O6" s="1099" t="s">
        <v>276</v>
      </c>
      <c r="P6" s="1099"/>
      <c r="Q6" s="1099"/>
      <c r="R6" s="1099"/>
      <c r="S6" s="1099"/>
      <c r="T6" s="1121" t="s">
        <v>598</v>
      </c>
      <c r="U6" s="977" t="s">
        <v>595</v>
      </c>
      <c r="V6" s="1005"/>
      <c r="W6" s="1111" t="s">
        <v>599</v>
      </c>
      <c r="X6" s="1099"/>
      <c r="Y6" s="1099"/>
      <c r="Z6" s="1099"/>
      <c r="AA6" s="1099"/>
    </row>
    <row r="7" spans="1:28" s="16" customFormat="1" ht="11.25" customHeight="1">
      <c r="A7" s="1006"/>
      <c r="B7" s="1007"/>
      <c r="C7" s="1318" t="s">
        <v>596</v>
      </c>
      <c r="D7" s="918" t="s">
        <v>600</v>
      </c>
      <c r="E7" s="918"/>
      <c r="F7" s="1373" t="s">
        <v>601</v>
      </c>
      <c r="G7" s="1373" t="s">
        <v>602</v>
      </c>
      <c r="H7" s="1323"/>
      <c r="I7" s="1007"/>
      <c r="J7" s="1318" t="s">
        <v>596</v>
      </c>
      <c r="K7" s="918" t="s">
        <v>600</v>
      </c>
      <c r="L7" s="918"/>
      <c r="M7" s="1317" t="s">
        <v>601</v>
      </c>
      <c r="N7" s="1317" t="s">
        <v>602</v>
      </c>
      <c r="O7" s="1318" t="s">
        <v>596</v>
      </c>
      <c r="P7" s="918" t="s">
        <v>600</v>
      </c>
      <c r="Q7" s="918"/>
      <c r="R7" s="1373" t="s">
        <v>601</v>
      </c>
      <c r="S7" s="1317" t="s">
        <v>602</v>
      </c>
      <c r="T7" s="1122"/>
      <c r="U7" s="1006"/>
      <c r="V7" s="1007"/>
      <c r="W7" s="1378" t="s">
        <v>596</v>
      </c>
      <c r="X7" s="918" t="s">
        <v>600</v>
      </c>
      <c r="Y7" s="1102"/>
      <c r="Z7" s="1317" t="s">
        <v>601</v>
      </c>
      <c r="AA7" s="1317" t="s">
        <v>602</v>
      </c>
    </row>
    <row r="8" spans="1:28" s="16" customFormat="1" ht="12.75" customHeight="1">
      <c r="A8" s="1006"/>
      <c r="B8" s="1007"/>
      <c r="C8" s="1371"/>
      <c r="D8" s="1373"/>
      <c r="E8" s="918"/>
      <c r="F8" s="1374"/>
      <c r="G8" s="1374"/>
      <c r="H8" s="1323"/>
      <c r="I8" s="1007"/>
      <c r="J8" s="1371"/>
      <c r="K8" s="1373"/>
      <c r="L8" s="918"/>
      <c r="M8" s="1323"/>
      <c r="N8" s="1323"/>
      <c r="O8" s="1371"/>
      <c r="P8" s="1373"/>
      <c r="Q8" s="918"/>
      <c r="R8" s="1374"/>
      <c r="S8" s="1323"/>
      <c r="T8" s="1122"/>
      <c r="U8" s="1006"/>
      <c r="V8" s="1007"/>
      <c r="W8" s="1379"/>
      <c r="X8" s="1377"/>
      <c r="Y8" s="1102"/>
      <c r="Z8" s="1323"/>
      <c r="AA8" s="1323"/>
    </row>
    <row r="9" spans="1:28" s="16" customFormat="1" ht="10.5" customHeight="1">
      <c r="A9" s="1006"/>
      <c r="B9" s="1007"/>
      <c r="C9" s="1371"/>
      <c r="D9" s="1376"/>
      <c r="E9" s="918" t="s">
        <v>603</v>
      </c>
      <c r="F9" s="1374"/>
      <c r="G9" s="1374"/>
      <c r="H9" s="1323"/>
      <c r="I9" s="1007"/>
      <c r="J9" s="1371"/>
      <c r="K9" s="1376"/>
      <c r="L9" s="918" t="s">
        <v>603</v>
      </c>
      <c r="M9" s="1323"/>
      <c r="N9" s="1323"/>
      <c r="O9" s="1371"/>
      <c r="P9" s="1376"/>
      <c r="Q9" s="918" t="s">
        <v>603</v>
      </c>
      <c r="R9" s="1374"/>
      <c r="S9" s="1323"/>
      <c r="T9" s="1122"/>
      <c r="U9" s="1006"/>
      <c r="V9" s="1007"/>
      <c r="W9" s="1379"/>
      <c r="X9" s="1376"/>
      <c r="Y9" s="1381" t="s">
        <v>603</v>
      </c>
      <c r="Z9" s="1323"/>
      <c r="AA9" s="1323"/>
    </row>
    <row r="10" spans="1:28" s="16" customFormat="1" ht="12.75" customHeight="1">
      <c r="A10" s="1008"/>
      <c r="B10" s="1009"/>
      <c r="C10" s="1372"/>
      <c r="D10" s="919"/>
      <c r="E10" s="919"/>
      <c r="F10" s="1375"/>
      <c r="G10" s="1375"/>
      <c r="H10" s="1370"/>
      <c r="I10" s="1009"/>
      <c r="J10" s="1372"/>
      <c r="K10" s="919"/>
      <c r="L10" s="919"/>
      <c r="M10" s="1370"/>
      <c r="N10" s="1370"/>
      <c r="O10" s="1372"/>
      <c r="P10" s="919"/>
      <c r="Q10" s="919"/>
      <c r="R10" s="1375"/>
      <c r="S10" s="1370"/>
      <c r="T10" s="1123"/>
      <c r="U10" s="1008"/>
      <c r="V10" s="1009"/>
      <c r="W10" s="1380"/>
      <c r="X10" s="919"/>
      <c r="Y10" s="1382"/>
      <c r="Z10" s="1370"/>
      <c r="AA10" s="1370"/>
    </row>
    <row r="11" spans="1:28" s="16" customFormat="1" ht="18" customHeight="1">
      <c r="A11" s="989" t="s">
        <v>80</v>
      </c>
      <c r="B11" s="990"/>
      <c r="C11" s="27">
        <v>12370216</v>
      </c>
      <c r="D11" s="27">
        <v>8964421</v>
      </c>
      <c r="E11" s="120">
        <v>72.467780675778016</v>
      </c>
      <c r="F11" s="27">
        <v>1701289</v>
      </c>
      <c r="G11" s="27">
        <v>1704506</v>
      </c>
      <c r="H11" s="27">
        <v>535434</v>
      </c>
      <c r="I11" s="39" t="s">
        <v>80</v>
      </c>
      <c r="J11" s="38">
        <v>2251169</v>
      </c>
      <c r="K11" s="38">
        <v>2241319</v>
      </c>
      <c r="L11" s="121">
        <v>99.562449553987292</v>
      </c>
      <c r="M11" s="38">
        <v>0</v>
      </c>
      <c r="N11" s="38">
        <v>9850</v>
      </c>
      <c r="O11" s="27">
        <v>3009378</v>
      </c>
      <c r="P11" s="27">
        <v>2480499</v>
      </c>
      <c r="Q11" s="120">
        <v>82.425637457308454</v>
      </c>
      <c r="R11" s="27">
        <v>429349</v>
      </c>
      <c r="S11" s="27">
        <v>99530</v>
      </c>
      <c r="T11" s="41" t="s">
        <v>80</v>
      </c>
      <c r="U11" s="989" t="s">
        <v>80</v>
      </c>
      <c r="V11" s="990"/>
      <c r="W11" s="27">
        <v>6574235</v>
      </c>
      <c r="X11" s="27">
        <v>3707169</v>
      </c>
      <c r="Y11" s="120">
        <v>56.389359370329785</v>
      </c>
      <c r="Z11" s="27">
        <v>1271940</v>
      </c>
      <c r="AA11" s="38">
        <v>1595126</v>
      </c>
    </row>
    <row r="12" spans="1:28" s="16" customFormat="1" ht="18" customHeight="1">
      <c r="A12" s="989" t="s">
        <v>9</v>
      </c>
      <c r="B12" s="990"/>
      <c r="C12" s="27">
        <v>12404139</v>
      </c>
      <c r="D12" s="27">
        <v>9080463</v>
      </c>
      <c r="E12" s="120">
        <v>73.205105166912432</v>
      </c>
      <c r="F12" s="27">
        <v>1649511</v>
      </c>
      <c r="G12" s="27">
        <v>1674165</v>
      </c>
      <c r="H12" s="27">
        <v>535434</v>
      </c>
      <c r="I12" s="39" t="s">
        <v>9</v>
      </c>
      <c r="J12" s="38">
        <v>2222849</v>
      </c>
      <c r="K12" s="38">
        <v>2212999</v>
      </c>
      <c r="L12" s="121">
        <v>99.556874983410921</v>
      </c>
      <c r="M12" s="38">
        <v>0</v>
      </c>
      <c r="N12" s="38">
        <v>9850</v>
      </c>
      <c r="O12" s="27">
        <v>3009371</v>
      </c>
      <c r="P12" s="27">
        <v>2490715</v>
      </c>
      <c r="Q12" s="120">
        <v>82.765302117950895</v>
      </c>
      <c r="R12" s="27">
        <v>420826</v>
      </c>
      <c r="S12" s="27">
        <v>97830</v>
      </c>
      <c r="T12" s="41" t="s">
        <v>9</v>
      </c>
      <c r="U12" s="989" t="s">
        <v>9</v>
      </c>
      <c r="V12" s="990"/>
      <c r="W12" s="27">
        <v>6636485</v>
      </c>
      <c r="X12" s="27">
        <v>3841315</v>
      </c>
      <c r="Y12" s="120">
        <v>57.881770244338682</v>
      </c>
      <c r="Z12" s="27">
        <v>1228685</v>
      </c>
      <c r="AA12" s="38">
        <v>1566485</v>
      </c>
    </row>
    <row r="13" spans="1:28" s="16" customFormat="1" ht="18" customHeight="1">
      <c r="A13" s="989" t="s">
        <v>322</v>
      </c>
      <c r="B13" s="990"/>
      <c r="C13" s="27">
        <v>12416188</v>
      </c>
      <c r="D13" s="27">
        <v>9259557</v>
      </c>
      <c r="E13" s="120">
        <v>74.576488371471186</v>
      </c>
      <c r="F13" s="27">
        <v>1476325</v>
      </c>
      <c r="G13" s="27">
        <v>1680306</v>
      </c>
      <c r="H13" s="27">
        <v>536380</v>
      </c>
      <c r="I13" s="39" t="s">
        <v>322</v>
      </c>
      <c r="J13" s="38">
        <v>2218473</v>
      </c>
      <c r="K13" s="38">
        <v>2208623</v>
      </c>
      <c r="L13" s="121">
        <v>99.556000906930137</v>
      </c>
      <c r="M13" s="38">
        <v>0</v>
      </c>
      <c r="N13" s="38">
        <v>9850</v>
      </c>
      <c r="O13" s="27">
        <v>3009341</v>
      </c>
      <c r="P13" s="27">
        <v>2498050</v>
      </c>
      <c r="Q13" s="120">
        <v>83.009868273485793</v>
      </c>
      <c r="R13" s="27">
        <v>413461</v>
      </c>
      <c r="S13" s="27">
        <v>97830</v>
      </c>
      <c r="T13" s="41" t="s">
        <v>322</v>
      </c>
      <c r="U13" s="989" t="s">
        <v>322</v>
      </c>
      <c r="V13" s="990"/>
      <c r="W13" s="27">
        <v>6651994</v>
      </c>
      <c r="X13" s="27">
        <v>4016504</v>
      </c>
      <c r="Y13" s="120">
        <v>60.380451335343956</v>
      </c>
      <c r="Z13" s="27">
        <v>1062864</v>
      </c>
      <c r="AA13" s="38">
        <v>1572626</v>
      </c>
    </row>
    <row r="14" spans="1:28" s="16" customFormat="1" ht="18" customHeight="1">
      <c r="A14" s="989" t="s">
        <v>623</v>
      </c>
      <c r="B14" s="990"/>
      <c r="C14" s="27">
        <v>12318427</v>
      </c>
      <c r="D14" s="27">
        <v>9407987</v>
      </c>
      <c r="E14" s="120">
        <v>76.373282075706584</v>
      </c>
      <c r="F14" s="27">
        <v>1996673</v>
      </c>
      <c r="G14" s="27">
        <v>913767</v>
      </c>
      <c r="H14" s="27">
        <v>535430</v>
      </c>
      <c r="I14" s="39" t="s">
        <v>623</v>
      </c>
      <c r="J14" s="38">
        <v>2212242</v>
      </c>
      <c r="K14" s="38">
        <v>2202392</v>
      </c>
      <c r="L14" s="121">
        <v>99.554750339248599</v>
      </c>
      <c r="M14" s="38">
        <v>0</v>
      </c>
      <c r="N14" s="38">
        <v>9850</v>
      </c>
      <c r="O14" s="27">
        <v>2967978</v>
      </c>
      <c r="P14" s="27">
        <v>2459717</v>
      </c>
      <c r="Q14" s="120">
        <v>82.875176298476603</v>
      </c>
      <c r="R14" s="27">
        <v>405641</v>
      </c>
      <c r="S14" s="27">
        <v>102620</v>
      </c>
      <c r="T14" s="41" t="s">
        <v>623</v>
      </c>
      <c r="U14" s="989" t="s">
        <v>623</v>
      </c>
      <c r="V14" s="990"/>
      <c r="W14" s="27">
        <v>6602777</v>
      </c>
      <c r="X14" s="27">
        <v>4210448</v>
      </c>
      <c r="Y14" s="120">
        <v>63.767835866636112</v>
      </c>
      <c r="Z14" s="27">
        <v>1591032</v>
      </c>
      <c r="AA14" s="38">
        <v>801297</v>
      </c>
    </row>
    <row r="15" spans="1:28" s="17" customFormat="1" ht="18" customHeight="1">
      <c r="A15" s="1119" t="s">
        <v>777</v>
      </c>
      <c r="B15" s="1120"/>
      <c r="C15" s="46">
        <f>SUM(C17:C39)</f>
        <v>12290226</v>
      </c>
      <c r="D15" s="46">
        <f>SUM(D17:D39)</f>
        <v>9291301</v>
      </c>
      <c r="E15" s="122">
        <f>D15/C15*100</f>
        <v>75.599106151506078</v>
      </c>
      <c r="F15" s="46">
        <f>SUM(F17:F39)</f>
        <v>1765883</v>
      </c>
      <c r="G15" s="46">
        <f>SUM(G17:G39)</f>
        <v>1233042</v>
      </c>
      <c r="H15" s="46">
        <f>SUM(H17:H39)</f>
        <v>535480</v>
      </c>
      <c r="I15" s="43" t="s">
        <v>777</v>
      </c>
      <c r="J15" s="44">
        <f>SUM(J17:J39)</f>
        <v>2214472</v>
      </c>
      <c r="K15" s="44">
        <f>SUM(K17:K39)</f>
        <v>2204622</v>
      </c>
      <c r="L15" s="123">
        <f>K15/J15*100</f>
        <v>99.555198711024573</v>
      </c>
      <c r="M15" s="44">
        <f>SUM(M17:M39)</f>
        <v>0</v>
      </c>
      <c r="N15" s="44">
        <f>SUM(N17:N39)</f>
        <v>9850</v>
      </c>
      <c r="O15" s="46">
        <f>SUM(O17:O39)</f>
        <v>3011208</v>
      </c>
      <c r="P15" s="46">
        <f>SUM(P17:P39)</f>
        <v>2517047</v>
      </c>
      <c r="Q15" s="122">
        <f>P15/O15*100</f>
        <v>83.589277127319008</v>
      </c>
      <c r="R15" s="46">
        <f>SUM(R17:R39)</f>
        <v>405641</v>
      </c>
      <c r="S15" s="46">
        <f>SUM(S17:S39)</f>
        <v>88520</v>
      </c>
      <c r="T15" s="45" t="s">
        <v>777</v>
      </c>
      <c r="U15" s="1119" t="s">
        <v>777</v>
      </c>
      <c r="V15" s="1120"/>
      <c r="W15" s="46">
        <f>SUM(W17:W39)</f>
        <v>6529066</v>
      </c>
      <c r="X15" s="46">
        <f>SUM(X17:X39)</f>
        <v>4034152</v>
      </c>
      <c r="Y15" s="122">
        <f>X15/W15*100</f>
        <v>61.787581868524533</v>
      </c>
      <c r="Z15" s="46">
        <f>SUM(Z17:Z39)</f>
        <v>1360242</v>
      </c>
      <c r="AA15" s="44">
        <f>SUM(AA17:AA39)</f>
        <v>1134672</v>
      </c>
    </row>
    <row r="16" spans="1:28" s="16" customFormat="1" ht="17.100000000000001" customHeight="1">
      <c r="A16" s="40"/>
      <c r="B16" s="47"/>
      <c r="C16" s="27"/>
      <c r="D16" s="27"/>
      <c r="E16" s="27"/>
      <c r="F16" s="27"/>
      <c r="G16" s="27"/>
      <c r="H16" s="27"/>
      <c r="I16" s="47"/>
      <c r="J16" s="38"/>
      <c r="K16" s="38"/>
      <c r="L16" s="121"/>
      <c r="M16" s="38"/>
      <c r="N16" s="38"/>
      <c r="O16" s="27"/>
      <c r="P16" s="27"/>
      <c r="Q16" s="27"/>
      <c r="R16" s="27"/>
      <c r="S16" s="27"/>
      <c r="T16" s="48"/>
      <c r="U16" s="40"/>
      <c r="V16" s="47"/>
      <c r="W16" s="27"/>
      <c r="X16" s="27"/>
      <c r="Y16" s="124"/>
      <c r="Z16" s="27"/>
      <c r="AA16" s="38"/>
    </row>
    <row r="17" spans="1:29" s="16" customFormat="1" ht="17.45" customHeight="1">
      <c r="A17" s="40" t="s">
        <v>81</v>
      </c>
      <c r="B17" s="125" t="s">
        <v>11</v>
      </c>
      <c r="C17" s="27">
        <f t="shared" ref="C17:C39" si="0">D17+F17+G17</f>
        <v>877746</v>
      </c>
      <c r="D17" s="27">
        <f t="shared" ref="D17:D39" si="1">H17+K17+P17+X17</f>
        <v>719523</v>
      </c>
      <c r="E17" s="120">
        <f t="shared" ref="E17:E39" si="2">D17/C17*100</f>
        <v>81.973942347786263</v>
      </c>
      <c r="F17" s="27">
        <f t="shared" ref="F17:G39" si="3">M17+R17+Z17</f>
        <v>36982</v>
      </c>
      <c r="G17" s="27">
        <f t="shared" si="3"/>
        <v>121241</v>
      </c>
      <c r="H17" s="680">
        <v>14640</v>
      </c>
      <c r="I17" s="47" t="s">
        <v>10</v>
      </c>
      <c r="J17" s="38">
        <f t="shared" ref="J17:J39" si="4">K17+M17+N17</f>
        <v>165201</v>
      </c>
      <c r="K17" s="676">
        <v>165201</v>
      </c>
      <c r="L17" s="120">
        <f t="shared" ref="L17:L38" si="5">K17/J17*100</f>
        <v>100</v>
      </c>
      <c r="M17" s="676">
        <v>0</v>
      </c>
      <c r="N17" s="677">
        <v>0</v>
      </c>
      <c r="O17" s="27">
        <f t="shared" ref="O17:O39" si="6">P17+R17+S17</f>
        <v>170188</v>
      </c>
      <c r="P17" s="680">
        <v>151588</v>
      </c>
      <c r="Q17" s="120">
        <f t="shared" ref="Q17:Q39" si="7">P17/O17*100</f>
        <v>89.070909817378435</v>
      </c>
      <c r="R17" s="680">
        <v>10600</v>
      </c>
      <c r="S17" s="680">
        <v>8000</v>
      </c>
      <c r="T17" s="57" t="s">
        <v>11</v>
      </c>
      <c r="U17" s="40" t="s">
        <v>81</v>
      </c>
      <c r="V17" s="125" t="s">
        <v>11</v>
      </c>
      <c r="W17" s="27">
        <f t="shared" ref="W17:W39" si="8">X17+Z17+AA17</f>
        <v>527717</v>
      </c>
      <c r="X17" s="680">
        <v>388094</v>
      </c>
      <c r="Y17" s="120">
        <f t="shared" ref="Y17:Y39" si="9">X17/W17*100</f>
        <v>73.542068949834857</v>
      </c>
      <c r="Z17" s="680">
        <v>26382</v>
      </c>
      <c r="AA17" s="680">
        <v>113241</v>
      </c>
    </row>
    <row r="18" spans="1:29" s="16" customFormat="1" ht="17.45" customHeight="1">
      <c r="A18" s="40" t="s">
        <v>12</v>
      </c>
      <c r="B18" s="125" t="s">
        <v>13</v>
      </c>
      <c r="C18" s="27">
        <f t="shared" si="0"/>
        <v>840621</v>
      </c>
      <c r="D18" s="27">
        <f t="shared" si="1"/>
        <v>664531</v>
      </c>
      <c r="E18" s="120">
        <f t="shared" si="2"/>
        <v>79.052391029964753</v>
      </c>
      <c r="F18" s="27">
        <f t="shared" si="3"/>
        <v>87910</v>
      </c>
      <c r="G18" s="27">
        <f t="shared" si="3"/>
        <v>88180</v>
      </c>
      <c r="H18" s="680">
        <v>31460</v>
      </c>
      <c r="I18" s="47" t="s">
        <v>12</v>
      </c>
      <c r="J18" s="38">
        <f t="shared" si="4"/>
        <v>241401</v>
      </c>
      <c r="K18" s="676">
        <v>232251</v>
      </c>
      <c r="L18" s="120">
        <f t="shared" si="5"/>
        <v>96.209626306436178</v>
      </c>
      <c r="M18" s="676">
        <v>0</v>
      </c>
      <c r="N18" s="677">
        <v>9150</v>
      </c>
      <c r="O18" s="27">
        <f t="shared" si="6"/>
        <v>155320</v>
      </c>
      <c r="P18" s="680">
        <v>134810</v>
      </c>
      <c r="Q18" s="120">
        <f t="shared" si="7"/>
        <v>86.79500386299253</v>
      </c>
      <c r="R18" s="680">
        <v>20510</v>
      </c>
      <c r="S18" s="680">
        <v>0</v>
      </c>
      <c r="T18" s="57" t="s">
        <v>13</v>
      </c>
      <c r="U18" s="40" t="s">
        <v>12</v>
      </c>
      <c r="V18" s="125" t="s">
        <v>13</v>
      </c>
      <c r="W18" s="27">
        <f t="shared" si="8"/>
        <v>412440</v>
      </c>
      <c r="X18" s="680">
        <v>266010</v>
      </c>
      <c r="Y18" s="120">
        <f t="shared" si="9"/>
        <v>64.496654058772179</v>
      </c>
      <c r="Z18" s="680">
        <v>67400</v>
      </c>
      <c r="AA18" s="680">
        <v>79030</v>
      </c>
    </row>
    <row r="19" spans="1:29" s="16" customFormat="1" ht="17.45" customHeight="1">
      <c r="A19" s="40" t="s">
        <v>14</v>
      </c>
      <c r="B19" s="125" t="s">
        <v>15</v>
      </c>
      <c r="C19" s="27">
        <f t="shared" si="0"/>
        <v>954364</v>
      </c>
      <c r="D19" s="27">
        <f t="shared" si="1"/>
        <v>660235</v>
      </c>
      <c r="E19" s="120">
        <f t="shared" si="2"/>
        <v>69.180627098256011</v>
      </c>
      <c r="F19" s="27">
        <f t="shared" si="3"/>
        <v>77500</v>
      </c>
      <c r="G19" s="27">
        <f t="shared" si="3"/>
        <v>216629</v>
      </c>
      <c r="H19" s="680">
        <v>50220</v>
      </c>
      <c r="I19" s="47" t="s">
        <v>14</v>
      </c>
      <c r="J19" s="38">
        <f t="shared" si="4"/>
        <v>142572</v>
      </c>
      <c r="K19" s="676">
        <v>142572</v>
      </c>
      <c r="L19" s="120">
        <f t="shared" si="5"/>
        <v>100</v>
      </c>
      <c r="M19" s="676">
        <v>0</v>
      </c>
      <c r="N19" s="677">
        <v>0</v>
      </c>
      <c r="O19" s="27">
        <f t="shared" si="6"/>
        <v>150095</v>
      </c>
      <c r="P19" s="680">
        <v>130815</v>
      </c>
      <c r="Q19" s="120">
        <f t="shared" si="7"/>
        <v>87.15480195875945</v>
      </c>
      <c r="R19" s="680">
        <v>12500</v>
      </c>
      <c r="S19" s="680">
        <v>6780</v>
      </c>
      <c r="T19" s="57" t="s">
        <v>15</v>
      </c>
      <c r="U19" s="40" t="s">
        <v>14</v>
      </c>
      <c r="V19" s="125" t="s">
        <v>15</v>
      </c>
      <c r="W19" s="27">
        <f t="shared" si="8"/>
        <v>611477</v>
      </c>
      <c r="X19" s="680">
        <v>336628</v>
      </c>
      <c r="Y19" s="120">
        <f t="shared" si="9"/>
        <v>55.051620911334368</v>
      </c>
      <c r="Z19" s="680">
        <v>65000</v>
      </c>
      <c r="AA19" s="680">
        <v>209849</v>
      </c>
    </row>
    <row r="20" spans="1:29" s="16" customFormat="1" ht="17.45" customHeight="1">
      <c r="A20" s="40" t="s">
        <v>16</v>
      </c>
      <c r="B20" s="125" t="s">
        <v>17</v>
      </c>
      <c r="C20" s="27">
        <f t="shared" si="0"/>
        <v>972409</v>
      </c>
      <c r="D20" s="27">
        <f t="shared" si="1"/>
        <v>662937</v>
      </c>
      <c r="E20" s="120">
        <f t="shared" si="2"/>
        <v>68.174708378881718</v>
      </c>
      <c r="F20" s="27">
        <f t="shared" si="3"/>
        <v>153300</v>
      </c>
      <c r="G20" s="27">
        <f t="shared" si="3"/>
        <v>156172</v>
      </c>
      <c r="H20" s="680">
        <v>32050</v>
      </c>
      <c r="I20" s="47" t="s">
        <v>16</v>
      </c>
      <c r="J20" s="38">
        <f t="shared" si="4"/>
        <v>161914</v>
      </c>
      <c r="K20" s="676">
        <v>161914</v>
      </c>
      <c r="L20" s="120">
        <f t="shared" si="5"/>
        <v>100</v>
      </c>
      <c r="M20" s="676">
        <v>0</v>
      </c>
      <c r="N20" s="677">
        <v>0</v>
      </c>
      <c r="O20" s="27">
        <f t="shared" si="6"/>
        <v>249581</v>
      </c>
      <c r="P20" s="680">
        <v>182591</v>
      </c>
      <c r="Q20" s="120">
        <f t="shared" si="7"/>
        <v>73.159014508315934</v>
      </c>
      <c r="R20" s="680">
        <v>53200</v>
      </c>
      <c r="S20" s="680">
        <v>13790</v>
      </c>
      <c r="T20" s="57" t="s">
        <v>17</v>
      </c>
      <c r="U20" s="40" t="s">
        <v>16</v>
      </c>
      <c r="V20" s="125" t="s">
        <v>17</v>
      </c>
      <c r="W20" s="27">
        <f t="shared" si="8"/>
        <v>528864</v>
      </c>
      <c r="X20" s="680">
        <v>286382</v>
      </c>
      <c r="Y20" s="120">
        <f t="shared" si="9"/>
        <v>54.150405397228774</v>
      </c>
      <c r="Z20" s="680">
        <v>100100</v>
      </c>
      <c r="AA20" s="680">
        <v>142382</v>
      </c>
    </row>
    <row r="21" spans="1:29" s="16" customFormat="1" ht="17.45" customHeight="1">
      <c r="A21" s="340" t="s">
        <v>18</v>
      </c>
      <c r="B21" s="339" t="s">
        <v>19</v>
      </c>
      <c r="C21" s="27">
        <f t="shared" si="0"/>
        <v>536190</v>
      </c>
      <c r="D21" s="27">
        <f t="shared" si="1"/>
        <v>414153</v>
      </c>
      <c r="E21" s="120">
        <f t="shared" si="2"/>
        <v>77.239970905835619</v>
      </c>
      <c r="F21" s="27">
        <f t="shared" si="3"/>
        <v>48969</v>
      </c>
      <c r="G21" s="27">
        <f t="shared" si="3"/>
        <v>73068</v>
      </c>
      <c r="H21" s="680">
        <v>34860</v>
      </c>
      <c r="I21" s="47" t="s">
        <v>18</v>
      </c>
      <c r="J21" s="38">
        <f t="shared" si="4"/>
        <v>107504</v>
      </c>
      <c r="K21" s="676">
        <v>106804</v>
      </c>
      <c r="L21" s="120">
        <f t="shared" si="5"/>
        <v>99.348861437713936</v>
      </c>
      <c r="M21" s="676">
        <v>0</v>
      </c>
      <c r="N21" s="677">
        <v>700</v>
      </c>
      <c r="O21" s="27">
        <f t="shared" si="6"/>
        <v>85292</v>
      </c>
      <c r="P21" s="680">
        <v>64892</v>
      </c>
      <c r="Q21" s="120">
        <f t="shared" si="7"/>
        <v>76.082164798574311</v>
      </c>
      <c r="R21" s="680">
        <v>19100</v>
      </c>
      <c r="S21" s="680">
        <v>1300</v>
      </c>
      <c r="T21" s="57" t="s">
        <v>19</v>
      </c>
      <c r="U21" s="40" t="s">
        <v>18</v>
      </c>
      <c r="V21" s="125" t="s">
        <v>19</v>
      </c>
      <c r="W21" s="27">
        <f t="shared" si="8"/>
        <v>308534</v>
      </c>
      <c r="X21" s="680">
        <v>207597</v>
      </c>
      <c r="Y21" s="120">
        <f t="shared" si="9"/>
        <v>67.28496697284578</v>
      </c>
      <c r="Z21" s="681">
        <v>29869</v>
      </c>
      <c r="AA21" s="680">
        <v>71068</v>
      </c>
      <c r="AB21" s="312"/>
      <c r="AC21" s="312"/>
    </row>
    <row r="22" spans="1:29" s="16" customFormat="1" ht="17.45" customHeight="1">
      <c r="A22" s="159" t="s">
        <v>20</v>
      </c>
      <c r="B22" s="339" t="s">
        <v>21</v>
      </c>
      <c r="C22" s="27">
        <f t="shared" si="0"/>
        <v>522370</v>
      </c>
      <c r="D22" s="27">
        <f t="shared" si="1"/>
        <v>381118</v>
      </c>
      <c r="E22" s="120">
        <f t="shared" si="2"/>
        <v>72.959396596282332</v>
      </c>
      <c r="F22" s="27">
        <f t="shared" si="3"/>
        <v>62520</v>
      </c>
      <c r="G22" s="27">
        <f t="shared" si="3"/>
        <v>78732</v>
      </c>
      <c r="H22" s="680">
        <v>24320</v>
      </c>
      <c r="I22" s="47" t="s">
        <v>20</v>
      </c>
      <c r="J22" s="38">
        <f t="shared" si="4"/>
        <v>60075</v>
      </c>
      <c r="K22" s="676">
        <v>60075</v>
      </c>
      <c r="L22" s="120">
        <f t="shared" si="5"/>
        <v>100</v>
      </c>
      <c r="M22" s="676">
        <v>0</v>
      </c>
      <c r="N22" s="677">
        <v>0</v>
      </c>
      <c r="O22" s="27">
        <f t="shared" si="6"/>
        <v>85895</v>
      </c>
      <c r="P22" s="680">
        <v>73375</v>
      </c>
      <c r="Q22" s="120">
        <f t="shared" si="7"/>
        <v>85.424064264508985</v>
      </c>
      <c r="R22" s="680">
        <v>12520</v>
      </c>
      <c r="S22" s="680">
        <v>0</v>
      </c>
      <c r="T22" s="57" t="s">
        <v>21</v>
      </c>
      <c r="U22" s="40" t="s">
        <v>20</v>
      </c>
      <c r="V22" s="125" t="s">
        <v>21</v>
      </c>
      <c r="W22" s="27">
        <f t="shared" si="8"/>
        <v>352080</v>
      </c>
      <c r="X22" s="680">
        <v>223348</v>
      </c>
      <c r="Y22" s="120">
        <f t="shared" si="9"/>
        <v>63.43671892751648</v>
      </c>
      <c r="Z22" s="681">
        <v>50000</v>
      </c>
      <c r="AA22" s="680">
        <v>78732</v>
      </c>
      <c r="AB22" s="312"/>
      <c r="AC22" s="312"/>
    </row>
    <row r="23" spans="1:29" s="16" customFormat="1" ht="17.45" customHeight="1">
      <c r="A23" s="159" t="s">
        <v>22</v>
      </c>
      <c r="B23" s="339" t="s">
        <v>23</v>
      </c>
      <c r="C23" s="27">
        <f t="shared" si="0"/>
        <v>612550</v>
      </c>
      <c r="D23" s="27">
        <f t="shared" si="1"/>
        <v>472227</v>
      </c>
      <c r="E23" s="120">
        <f t="shared" si="2"/>
        <v>77.091992490408941</v>
      </c>
      <c r="F23" s="27">
        <f t="shared" si="3"/>
        <v>47638</v>
      </c>
      <c r="G23" s="27">
        <f t="shared" si="3"/>
        <v>92685</v>
      </c>
      <c r="H23" s="680">
        <v>54080</v>
      </c>
      <c r="I23" s="47" t="s">
        <v>22</v>
      </c>
      <c r="J23" s="38">
        <f t="shared" si="4"/>
        <v>108070</v>
      </c>
      <c r="K23" s="676">
        <v>108070</v>
      </c>
      <c r="L23" s="120">
        <f t="shared" si="5"/>
        <v>100</v>
      </c>
      <c r="M23" s="676">
        <v>0</v>
      </c>
      <c r="N23" s="677">
        <v>0</v>
      </c>
      <c r="O23" s="27">
        <f t="shared" si="6"/>
        <v>124835</v>
      </c>
      <c r="P23" s="680">
        <v>105635</v>
      </c>
      <c r="Q23" s="120">
        <f t="shared" si="7"/>
        <v>84.619698001361797</v>
      </c>
      <c r="R23" s="680">
        <v>19200</v>
      </c>
      <c r="S23" s="680">
        <v>0</v>
      </c>
      <c r="T23" s="57" t="s">
        <v>23</v>
      </c>
      <c r="U23" s="40" t="s">
        <v>22</v>
      </c>
      <c r="V23" s="125" t="s">
        <v>23</v>
      </c>
      <c r="W23" s="27">
        <f t="shared" si="8"/>
        <v>325565</v>
      </c>
      <c r="X23" s="680">
        <v>204442</v>
      </c>
      <c r="Y23" s="120">
        <f t="shared" si="9"/>
        <v>62.796062230276597</v>
      </c>
      <c r="Z23" s="681">
        <v>28438</v>
      </c>
      <c r="AA23" s="680">
        <v>92685</v>
      </c>
      <c r="AB23" s="312"/>
      <c r="AC23" s="312"/>
    </row>
    <row r="24" spans="1:29" s="16" customFormat="1" ht="17.45" customHeight="1">
      <c r="A24" s="159" t="s">
        <v>24</v>
      </c>
      <c r="B24" s="339" t="s">
        <v>25</v>
      </c>
      <c r="C24" s="27">
        <f t="shared" si="0"/>
        <v>809890</v>
      </c>
      <c r="D24" s="27">
        <f t="shared" si="1"/>
        <v>705764</v>
      </c>
      <c r="E24" s="120">
        <f t="shared" si="2"/>
        <v>87.143192285372081</v>
      </c>
      <c r="F24" s="27">
        <f t="shared" si="3"/>
        <v>34749</v>
      </c>
      <c r="G24" s="27">
        <f t="shared" si="3"/>
        <v>69377</v>
      </c>
      <c r="H24" s="680">
        <v>71650</v>
      </c>
      <c r="I24" s="47" t="s">
        <v>24</v>
      </c>
      <c r="J24" s="38">
        <f t="shared" si="4"/>
        <v>111790</v>
      </c>
      <c r="K24" s="676">
        <v>111790</v>
      </c>
      <c r="L24" s="120">
        <f t="shared" si="5"/>
        <v>100</v>
      </c>
      <c r="M24" s="676">
        <v>0</v>
      </c>
      <c r="N24" s="677">
        <v>0</v>
      </c>
      <c r="O24" s="27">
        <f t="shared" si="6"/>
        <v>224704</v>
      </c>
      <c r="P24" s="680">
        <v>207394</v>
      </c>
      <c r="Q24" s="120">
        <f t="shared" si="7"/>
        <v>92.296532326972368</v>
      </c>
      <c r="R24" s="680">
        <v>16010</v>
      </c>
      <c r="S24" s="680">
        <v>1300</v>
      </c>
      <c r="T24" s="57" t="s">
        <v>25</v>
      </c>
      <c r="U24" s="40" t="s">
        <v>24</v>
      </c>
      <c r="V24" s="125" t="s">
        <v>25</v>
      </c>
      <c r="W24" s="27">
        <f t="shared" si="8"/>
        <v>401746</v>
      </c>
      <c r="X24" s="680">
        <v>314930</v>
      </c>
      <c r="Y24" s="120">
        <f t="shared" si="9"/>
        <v>78.390326226023404</v>
      </c>
      <c r="Z24" s="681">
        <v>18739</v>
      </c>
      <c r="AA24" s="680">
        <v>68077</v>
      </c>
      <c r="AB24" s="312"/>
      <c r="AC24" s="312"/>
    </row>
    <row r="25" spans="1:29" s="16" customFormat="1" ht="17.45" customHeight="1">
      <c r="A25" s="159" t="s">
        <v>26</v>
      </c>
      <c r="B25" s="339" t="s">
        <v>27</v>
      </c>
      <c r="C25" s="27">
        <f t="shared" si="0"/>
        <v>604498</v>
      </c>
      <c r="D25" s="27">
        <f t="shared" si="1"/>
        <v>404361</v>
      </c>
      <c r="E25" s="120">
        <f t="shared" si="2"/>
        <v>66.892032727982553</v>
      </c>
      <c r="F25" s="27">
        <f t="shared" si="3"/>
        <v>44536</v>
      </c>
      <c r="G25" s="27">
        <f t="shared" si="3"/>
        <v>155601</v>
      </c>
      <c r="H25" s="680">
        <v>22510</v>
      </c>
      <c r="I25" s="47" t="s">
        <v>26</v>
      </c>
      <c r="J25" s="38">
        <f t="shared" si="4"/>
        <v>86385</v>
      </c>
      <c r="K25" s="676">
        <v>86385</v>
      </c>
      <c r="L25" s="120">
        <f t="shared" si="5"/>
        <v>100</v>
      </c>
      <c r="M25" s="676">
        <v>0</v>
      </c>
      <c r="N25" s="677">
        <v>0</v>
      </c>
      <c r="O25" s="27">
        <f t="shared" si="6"/>
        <v>141595</v>
      </c>
      <c r="P25" s="680">
        <v>126395</v>
      </c>
      <c r="Q25" s="120">
        <f t="shared" si="7"/>
        <v>89.265157667996746</v>
      </c>
      <c r="R25" s="680">
        <v>7400</v>
      </c>
      <c r="S25" s="680">
        <v>7800</v>
      </c>
      <c r="T25" s="57" t="s">
        <v>27</v>
      </c>
      <c r="U25" s="40" t="s">
        <v>26</v>
      </c>
      <c r="V25" s="125" t="s">
        <v>27</v>
      </c>
      <c r="W25" s="27">
        <f t="shared" si="8"/>
        <v>354008</v>
      </c>
      <c r="X25" s="680">
        <v>169071</v>
      </c>
      <c r="Y25" s="120">
        <f t="shared" si="9"/>
        <v>47.759090190052198</v>
      </c>
      <c r="Z25" s="681">
        <v>37136</v>
      </c>
      <c r="AA25" s="680">
        <v>147801</v>
      </c>
      <c r="AB25" s="312"/>
      <c r="AC25" s="312"/>
    </row>
    <row r="26" spans="1:29" s="16" customFormat="1" ht="17.45" customHeight="1">
      <c r="A26" s="159" t="s">
        <v>28</v>
      </c>
      <c r="B26" s="339" t="s">
        <v>29</v>
      </c>
      <c r="C26" s="27">
        <f t="shared" si="0"/>
        <v>953278</v>
      </c>
      <c r="D26" s="27">
        <f t="shared" si="1"/>
        <v>559608</v>
      </c>
      <c r="E26" s="120">
        <f t="shared" si="2"/>
        <v>58.703547128959229</v>
      </c>
      <c r="F26" s="27">
        <f t="shared" si="3"/>
        <v>391851</v>
      </c>
      <c r="G26" s="27">
        <f t="shared" si="3"/>
        <v>1819</v>
      </c>
      <c r="H26" s="680">
        <v>32430</v>
      </c>
      <c r="I26" s="47" t="s">
        <v>28</v>
      </c>
      <c r="J26" s="38">
        <f t="shared" si="4"/>
        <v>29102</v>
      </c>
      <c r="K26" s="676">
        <v>29102</v>
      </c>
      <c r="L26" s="120">
        <f t="shared" si="5"/>
        <v>100</v>
      </c>
      <c r="M26" s="676">
        <v>0</v>
      </c>
      <c r="N26" s="677">
        <v>0</v>
      </c>
      <c r="O26" s="27">
        <f t="shared" si="6"/>
        <v>92240</v>
      </c>
      <c r="P26" s="680">
        <v>89040</v>
      </c>
      <c r="Q26" s="120">
        <f t="shared" si="7"/>
        <v>96.530789245446655</v>
      </c>
      <c r="R26" s="680">
        <v>3200</v>
      </c>
      <c r="S26" s="680">
        <v>0</v>
      </c>
      <c r="T26" s="57" t="s">
        <v>29</v>
      </c>
      <c r="U26" s="40" t="s">
        <v>28</v>
      </c>
      <c r="V26" s="125" t="s">
        <v>29</v>
      </c>
      <c r="W26" s="27">
        <f t="shared" si="8"/>
        <v>799506</v>
      </c>
      <c r="X26" s="680">
        <v>409036</v>
      </c>
      <c r="Y26" s="120">
        <f t="shared" si="9"/>
        <v>51.161091974294123</v>
      </c>
      <c r="Z26" s="681">
        <v>388651</v>
      </c>
      <c r="AA26" s="680">
        <v>1819</v>
      </c>
      <c r="AB26" s="312"/>
      <c r="AC26" s="312"/>
    </row>
    <row r="27" spans="1:29" s="16" customFormat="1" ht="17.45" customHeight="1">
      <c r="A27" s="159" t="s">
        <v>30</v>
      </c>
      <c r="B27" s="339" t="s">
        <v>31</v>
      </c>
      <c r="C27" s="27">
        <f t="shared" si="0"/>
        <v>271179</v>
      </c>
      <c r="D27" s="27">
        <f t="shared" si="1"/>
        <v>210519</v>
      </c>
      <c r="E27" s="120">
        <f t="shared" si="2"/>
        <v>77.631011250871197</v>
      </c>
      <c r="F27" s="27">
        <f t="shared" si="3"/>
        <v>33750</v>
      </c>
      <c r="G27" s="27">
        <f t="shared" si="3"/>
        <v>26910</v>
      </c>
      <c r="H27" s="680">
        <v>13800</v>
      </c>
      <c r="I27" s="47" t="s">
        <v>30</v>
      </c>
      <c r="J27" s="38">
        <f t="shared" si="4"/>
        <v>48013</v>
      </c>
      <c r="K27" s="676">
        <v>48013</v>
      </c>
      <c r="L27" s="120">
        <f t="shared" si="5"/>
        <v>100</v>
      </c>
      <c r="M27" s="676">
        <v>0</v>
      </c>
      <c r="N27" s="677">
        <v>0</v>
      </c>
      <c r="O27" s="27">
        <f t="shared" si="6"/>
        <v>119366</v>
      </c>
      <c r="P27" s="680">
        <v>89166</v>
      </c>
      <c r="Q27" s="120">
        <f t="shared" si="7"/>
        <v>74.699663220682609</v>
      </c>
      <c r="R27" s="680">
        <v>12900</v>
      </c>
      <c r="S27" s="680">
        <v>17300</v>
      </c>
      <c r="T27" s="57" t="s">
        <v>31</v>
      </c>
      <c r="U27" s="40" t="s">
        <v>30</v>
      </c>
      <c r="V27" s="125" t="s">
        <v>31</v>
      </c>
      <c r="W27" s="27">
        <f t="shared" si="8"/>
        <v>90000</v>
      </c>
      <c r="X27" s="680">
        <v>59540</v>
      </c>
      <c r="Y27" s="120">
        <f t="shared" si="9"/>
        <v>66.155555555555551</v>
      </c>
      <c r="Z27" s="681">
        <v>20850</v>
      </c>
      <c r="AA27" s="680">
        <v>9610</v>
      </c>
      <c r="AB27" s="312"/>
      <c r="AC27" s="312"/>
    </row>
    <row r="28" spans="1:29" s="16" customFormat="1" ht="17.45" customHeight="1">
      <c r="A28" s="159" t="s">
        <v>32</v>
      </c>
      <c r="B28" s="339" t="s">
        <v>33</v>
      </c>
      <c r="C28" s="27">
        <f t="shared" si="0"/>
        <v>523147</v>
      </c>
      <c r="D28" s="27">
        <f t="shared" si="1"/>
        <v>419527</v>
      </c>
      <c r="E28" s="120">
        <f t="shared" si="2"/>
        <v>80.192947680097561</v>
      </c>
      <c r="F28" s="27">
        <f t="shared" si="3"/>
        <v>103620</v>
      </c>
      <c r="G28" s="27">
        <f t="shared" si="3"/>
        <v>0</v>
      </c>
      <c r="H28" s="680">
        <v>15780</v>
      </c>
      <c r="I28" s="47" t="s">
        <v>32</v>
      </c>
      <c r="J28" s="38">
        <f t="shared" si="4"/>
        <v>84636</v>
      </c>
      <c r="K28" s="676">
        <v>84636</v>
      </c>
      <c r="L28" s="120">
        <f t="shared" si="5"/>
        <v>100</v>
      </c>
      <c r="M28" s="676">
        <v>0</v>
      </c>
      <c r="N28" s="677">
        <v>0</v>
      </c>
      <c r="O28" s="27">
        <f t="shared" si="6"/>
        <v>265031</v>
      </c>
      <c r="P28" s="680">
        <v>205671</v>
      </c>
      <c r="Q28" s="120">
        <f t="shared" si="7"/>
        <v>77.602620070859643</v>
      </c>
      <c r="R28" s="680">
        <v>59360</v>
      </c>
      <c r="S28" s="680">
        <v>0</v>
      </c>
      <c r="T28" s="57" t="s">
        <v>33</v>
      </c>
      <c r="U28" s="40" t="s">
        <v>32</v>
      </c>
      <c r="V28" s="125" t="s">
        <v>33</v>
      </c>
      <c r="W28" s="27">
        <f t="shared" si="8"/>
        <v>157700</v>
      </c>
      <c r="X28" s="680">
        <v>113440</v>
      </c>
      <c r="Y28" s="120">
        <f t="shared" si="9"/>
        <v>71.934051997463527</v>
      </c>
      <c r="Z28" s="681">
        <v>44260</v>
      </c>
      <c r="AA28" s="680">
        <v>0</v>
      </c>
      <c r="AB28" s="312"/>
      <c r="AC28" s="312"/>
    </row>
    <row r="29" spans="1:29" s="16" customFormat="1" ht="17.45" customHeight="1">
      <c r="A29" s="159" t="s">
        <v>34</v>
      </c>
      <c r="B29" s="339" t="s">
        <v>35</v>
      </c>
      <c r="C29" s="27">
        <f t="shared" si="0"/>
        <v>360834</v>
      </c>
      <c r="D29" s="27">
        <f t="shared" si="1"/>
        <v>272764</v>
      </c>
      <c r="E29" s="120">
        <f t="shared" si="2"/>
        <v>75.592654794171281</v>
      </c>
      <c r="F29" s="27">
        <f t="shared" si="3"/>
        <v>67670</v>
      </c>
      <c r="G29" s="27">
        <f t="shared" si="3"/>
        <v>20400</v>
      </c>
      <c r="H29" s="680">
        <v>0</v>
      </c>
      <c r="I29" s="47" t="s">
        <v>34</v>
      </c>
      <c r="J29" s="38">
        <f t="shared" si="4"/>
        <v>98764</v>
      </c>
      <c r="K29" s="676">
        <v>98764</v>
      </c>
      <c r="L29" s="120">
        <f t="shared" si="5"/>
        <v>100</v>
      </c>
      <c r="M29" s="676">
        <v>0</v>
      </c>
      <c r="N29" s="677">
        <v>0</v>
      </c>
      <c r="O29" s="27">
        <f t="shared" si="6"/>
        <v>136370</v>
      </c>
      <c r="P29" s="680">
        <v>99770</v>
      </c>
      <c r="Q29" s="120">
        <f t="shared" si="7"/>
        <v>73.161252474884506</v>
      </c>
      <c r="R29" s="680">
        <v>36600</v>
      </c>
      <c r="S29" s="680">
        <v>0</v>
      </c>
      <c r="T29" s="57" t="s">
        <v>35</v>
      </c>
      <c r="U29" s="40" t="s">
        <v>34</v>
      </c>
      <c r="V29" s="125" t="s">
        <v>35</v>
      </c>
      <c r="W29" s="27">
        <f t="shared" si="8"/>
        <v>125700</v>
      </c>
      <c r="X29" s="680">
        <v>74230</v>
      </c>
      <c r="Y29" s="120">
        <f t="shared" si="9"/>
        <v>59.053301511535409</v>
      </c>
      <c r="Z29" s="681">
        <v>31070</v>
      </c>
      <c r="AA29" s="680">
        <v>20400</v>
      </c>
      <c r="AB29" s="312"/>
      <c r="AC29" s="312"/>
    </row>
    <row r="30" spans="1:29" s="16" customFormat="1" ht="17.45" customHeight="1">
      <c r="A30" s="159" t="s">
        <v>36</v>
      </c>
      <c r="B30" s="339" t="s">
        <v>37</v>
      </c>
      <c r="C30" s="27">
        <f t="shared" si="0"/>
        <v>336911</v>
      </c>
      <c r="D30" s="27">
        <f t="shared" si="1"/>
        <v>250981</v>
      </c>
      <c r="E30" s="120">
        <f t="shared" si="2"/>
        <v>74.494747871099491</v>
      </c>
      <c r="F30" s="27">
        <f t="shared" si="3"/>
        <v>63870</v>
      </c>
      <c r="G30" s="27">
        <f t="shared" si="3"/>
        <v>22060</v>
      </c>
      <c r="H30" s="680">
        <v>0</v>
      </c>
      <c r="I30" s="47" t="s">
        <v>36</v>
      </c>
      <c r="J30" s="38">
        <f t="shared" si="4"/>
        <v>60678</v>
      </c>
      <c r="K30" s="676">
        <v>60678</v>
      </c>
      <c r="L30" s="120">
        <f t="shared" si="5"/>
        <v>100</v>
      </c>
      <c r="M30" s="676">
        <v>0</v>
      </c>
      <c r="N30" s="677">
        <v>0</v>
      </c>
      <c r="O30" s="27">
        <f t="shared" si="6"/>
        <v>158133</v>
      </c>
      <c r="P30" s="680">
        <v>137303</v>
      </c>
      <c r="Q30" s="120">
        <f t="shared" si="7"/>
        <v>86.827543902917157</v>
      </c>
      <c r="R30" s="680">
        <v>13370</v>
      </c>
      <c r="S30" s="680">
        <v>7460</v>
      </c>
      <c r="T30" s="57" t="s">
        <v>37</v>
      </c>
      <c r="U30" s="40" t="s">
        <v>36</v>
      </c>
      <c r="V30" s="125" t="s">
        <v>37</v>
      </c>
      <c r="W30" s="27">
        <f t="shared" si="8"/>
        <v>118100</v>
      </c>
      <c r="X30" s="680">
        <v>53000</v>
      </c>
      <c r="Y30" s="120">
        <f t="shared" si="9"/>
        <v>44.87722269263336</v>
      </c>
      <c r="Z30" s="681">
        <v>50500</v>
      </c>
      <c r="AA30" s="680">
        <v>14600</v>
      </c>
      <c r="AB30" s="312"/>
      <c r="AC30" s="312"/>
    </row>
    <row r="31" spans="1:29" s="16" customFormat="1" ht="17.45" customHeight="1">
      <c r="A31" s="159" t="s">
        <v>38</v>
      </c>
      <c r="B31" s="339" t="s">
        <v>39</v>
      </c>
      <c r="C31" s="27">
        <f t="shared" si="0"/>
        <v>419083</v>
      </c>
      <c r="D31" s="27">
        <f t="shared" si="1"/>
        <v>330102</v>
      </c>
      <c r="E31" s="120">
        <f t="shared" si="2"/>
        <v>78.767690409775625</v>
      </c>
      <c r="F31" s="27">
        <f t="shared" si="3"/>
        <v>63121</v>
      </c>
      <c r="G31" s="27">
        <f t="shared" si="3"/>
        <v>25860</v>
      </c>
      <c r="H31" s="680">
        <v>0</v>
      </c>
      <c r="I31" s="47" t="s">
        <v>38</v>
      </c>
      <c r="J31" s="38">
        <f t="shared" si="4"/>
        <v>81935</v>
      </c>
      <c r="K31" s="676">
        <v>81935</v>
      </c>
      <c r="L31" s="120">
        <f t="shared" si="5"/>
        <v>100</v>
      </c>
      <c r="M31" s="676">
        <v>0</v>
      </c>
      <c r="N31" s="677">
        <v>0</v>
      </c>
      <c r="O31" s="27">
        <f t="shared" si="6"/>
        <v>142470</v>
      </c>
      <c r="P31" s="680">
        <v>108550</v>
      </c>
      <c r="Q31" s="120">
        <f t="shared" si="7"/>
        <v>76.191478907840249</v>
      </c>
      <c r="R31" s="680">
        <v>27420</v>
      </c>
      <c r="S31" s="680">
        <v>6500</v>
      </c>
      <c r="T31" s="57" t="s">
        <v>39</v>
      </c>
      <c r="U31" s="40" t="s">
        <v>38</v>
      </c>
      <c r="V31" s="125" t="s">
        <v>39</v>
      </c>
      <c r="W31" s="193">
        <f>X31+Z31+AA31</f>
        <v>194678</v>
      </c>
      <c r="X31" s="680">
        <v>139617</v>
      </c>
      <c r="Y31" s="120">
        <f t="shared" si="9"/>
        <v>71.716886345657954</v>
      </c>
      <c r="Z31" s="681">
        <v>35701</v>
      </c>
      <c r="AA31" s="680">
        <v>19360</v>
      </c>
      <c r="AB31" s="312"/>
      <c r="AC31" s="312"/>
    </row>
    <row r="32" spans="1:29" s="16" customFormat="1" ht="17.45" customHeight="1">
      <c r="A32" s="159" t="s">
        <v>40</v>
      </c>
      <c r="B32" s="339" t="s">
        <v>41</v>
      </c>
      <c r="C32" s="27">
        <f t="shared" si="0"/>
        <v>379813</v>
      </c>
      <c r="D32" s="27">
        <f t="shared" si="1"/>
        <v>263213</v>
      </c>
      <c r="E32" s="120">
        <f t="shared" si="2"/>
        <v>69.300682177808554</v>
      </c>
      <c r="F32" s="27">
        <f t="shared" si="3"/>
        <v>112160</v>
      </c>
      <c r="G32" s="27">
        <f t="shared" si="3"/>
        <v>4440</v>
      </c>
      <c r="H32" s="680">
        <v>16300</v>
      </c>
      <c r="I32" s="47" t="s">
        <v>40</v>
      </c>
      <c r="J32" s="38">
        <f t="shared" si="4"/>
        <v>101380</v>
      </c>
      <c r="K32" s="676">
        <v>101380</v>
      </c>
      <c r="L32" s="120">
        <f t="shared" si="5"/>
        <v>100</v>
      </c>
      <c r="M32" s="676">
        <v>0</v>
      </c>
      <c r="N32" s="677">
        <v>0</v>
      </c>
      <c r="O32" s="27">
        <f t="shared" si="6"/>
        <v>97833</v>
      </c>
      <c r="P32" s="680">
        <v>92493</v>
      </c>
      <c r="Q32" s="120">
        <f t="shared" si="7"/>
        <v>94.541719051853661</v>
      </c>
      <c r="R32" s="680">
        <v>900</v>
      </c>
      <c r="S32" s="680">
        <v>4440</v>
      </c>
      <c r="T32" s="57" t="s">
        <v>41</v>
      </c>
      <c r="U32" s="40" t="s">
        <v>40</v>
      </c>
      <c r="V32" s="125" t="s">
        <v>41</v>
      </c>
      <c r="W32" s="27">
        <f t="shared" si="8"/>
        <v>164300</v>
      </c>
      <c r="X32" s="680">
        <v>53040</v>
      </c>
      <c r="Y32" s="120">
        <f t="shared" si="9"/>
        <v>32.282410225197808</v>
      </c>
      <c r="Z32" s="681">
        <v>111260</v>
      </c>
      <c r="AA32" s="680">
        <v>0</v>
      </c>
      <c r="AB32" s="312"/>
      <c r="AC32" s="312"/>
    </row>
    <row r="33" spans="1:29" s="16" customFormat="1" ht="17.45" customHeight="1">
      <c r="A33" s="159" t="s">
        <v>42</v>
      </c>
      <c r="B33" s="339" t="s">
        <v>43</v>
      </c>
      <c r="C33" s="27">
        <f t="shared" si="0"/>
        <v>223123</v>
      </c>
      <c r="D33" s="27">
        <f t="shared" si="1"/>
        <v>188907</v>
      </c>
      <c r="E33" s="120">
        <f t="shared" si="2"/>
        <v>84.664960582279718</v>
      </c>
      <c r="F33" s="27">
        <f t="shared" si="3"/>
        <v>23476</v>
      </c>
      <c r="G33" s="27">
        <f t="shared" si="3"/>
        <v>10740</v>
      </c>
      <c r="H33" s="680">
        <v>33810</v>
      </c>
      <c r="I33" s="47" t="s">
        <v>42</v>
      </c>
      <c r="J33" s="38">
        <f t="shared" si="4"/>
        <v>38933</v>
      </c>
      <c r="K33" s="676">
        <v>38933</v>
      </c>
      <c r="L33" s="120">
        <f t="shared" si="5"/>
        <v>100</v>
      </c>
      <c r="M33" s="676">
        <v>0</v>
      </c>
      <c r="N33" s="677">
        <v>0</v>
      </c>
      <c r="O33" s="27">
        <f t="shared" si="6"/>
        <v>44580</v>
      </c>
      <c r="P33" s="680">
        <v>30004</v>
      </c>
      <c r="Q33" s="120">
        <f t="shared" si="7"/>
        <v>67.303723642889196</v>
      </c>
      <c r="R33" s="680">
        <v>14576</v>
      </c>
      <c r="S33" s="680">
        <v>0</v>
      </c>
      <c r="T33" s="57" t="s">
        <v>43</v>
      </c>
      <c r="U33" s="40" t="s">
        <v>42</v>
      </c>
      <c r="V33" s="125" t="s">
        <v>43</v>
      </c>
      <c r="W33" s="27">
        <f t="shared" si="8"/>
        <v>105800</v>
      </c>
      <c r="X33" s="680">
        <v>86160</v>
      </c>
      <c r="Y33" s="120">
        <f t="shared" si="9"/>
        <v>81.436672967863899</v>
      </c>
      <c r="Z33" s="681">
        <v>8900</v>
      </c>
      <c r="AA33" s="680">
        <v>10740</v>
      </c>
      <c r="AB33" s="312"/>
      <c r="AC33" s="312"/>
    </row>
    <row r="34" spans="1:29" s="16" customFormat="1" ht="17.45" customHeight="1">
      <c r="A34" s="159" t="s">
        <v>44</v>
      </c>
      <c r="B34" s="339" t="s">
        <v>45</v>
      </c>
      <c r="C34" s="27">
        <f t="shared" si="0"/>
        <v>373094</v>
      </c>
      <c r="D34" s="27">
        <f t="shared" si="1"/>
        <v>335794</v>
      </c>
      <c r="E34" s="120">
        <f t="shared" si="2"/>
        <v>90.00251947230457</v>
      </c>
      <c r="F34" s="27">
        <f t="shared" si="3"/>
        <v>30400</v>
      </c>
      <c r="G34" s="27">
        <f t="shared" si="3"/>
        <v>6900</v>
      </c>
      <c r="H34" s="680">
        <v>32980</v>
      </c>
      <c r="I34" s="47" t="s">
        <v>44</v>
      </c>
      <c r="J34" s="38">
        <f t="shared" si="4"/>
        <v>88654</v>
      </c>
      <c r="K34" s="676">
        <v>88654</v>
      </c>
      <c r="L34" s="120">
        <f t="shared" si="5"/>
        <v>100</v>
      </c>
      <c r="M34" s="676">
        <v>0</v>
      </c>
      <c r="N34" s="677">
        <v>0</v>
      </c>
      <c r="O34" s="27">
        <f t="shared" si="6"/>
        <v>87760</v>
      </c>
      <c r="P34" s="680">
        <v>79060</v>
      </c>
      <c r="Q34" s="120">
        <f t="shared" si="7"/>
        <v>90.086599817684601</v>
      </c>
      <c r="R34" s="680">
        <v>8700</v>
      </c>
      <c r="S34" s="680">
        <v>0</v>
      </c>
      <c r="T34" s="57" t="s">
        <v>45</v>
      </c>
      <c r="U34" s="40" t="s">
        <v>44</v>
      </c>
      <c r="V34" s="125" t="s">
        <v>45</v>
      </c>
      <c r="W34" s="27">
        <f t="shared" si="8"/>
        <v>163700</v>
      </c>
      <c r="X34" s="680">
        <v>135100</v>
      </c>
      <c r="Y34" s="120">
        <f t="shared" si="9"/>
        <v>82.529016493585829</v>
      </c>
      <c r="Z34" s="681">
        <v>21700</v>
      </c>
      <c r="AA34" s="680">
        <v>6900</v>
      </c>
      <c r="AB34" s="312"/>
      <c r="AC34" s="312"/>
    </row>
    <row r="35" spans="1:29" s="16" customFormat="1" ht="17.45" customHeight="1">
      <c r="A35" s="40" t="s">
        <v>46</v>
      </c>
      <c r="B35" s="125" t="s">
        <v>47</v>
      </c>
      <c r="C35" s="27">
        <f t="shared" si="0"/>
        <v>328800</v>
      </c>
      <c r="D35" s="27">
        <f t="shared" si="1"/>
        <v>275557</v>
      </c>
      <c r="E35" s="120">
        <f t="shared" si="2"/>
        <v>83.806873479318739</v>
      </c>
      <c r="F35" s="27">
        <f t="shared" si="3"/>
        <v>32715</v>
      </c>
      <c r="G35" s="27">
        <f t="shared" si="3"/>
        <v>20528</v>
      </c>
      <c r="H35" s="680">
        <v>42450</v>
      </c>
      <c r="I35" s="47" t="s">
        <v>46</v>
      </c>
      <c r="J35" s="38">
        <f t="shared" si="4"/>
        <v>80350</v>
      </c>
      <c r="K35" s="676">
        <v>80350</v>
      </c>
      <c r="L35" s="120">
        <f t="shared" si="5"/>
        <v>100</v>
      </c>
      <c r="M35" s="676">
        <v>0</v>
      </c>
      <c r="N35" s="677">
        <v>0</v>
      </c>
      <c r="O35" s="27">
        <f t="shared" si="6"/>
        <v>53100</v>
      </c>
      <c r="P35" s="680">
        <v>45850</v>
      </c>
      <c r="Q35" s="120">
        <f t="shared" si="7"/>
        <v>86.346516007532955</v>
      </c>
      <c r="R35" s="680">
        <v>3900</v>
      </c>
      <c r="S35" s="680">
        <v>3350</v>
      </c>
      <c r="T35" s="57" t="s">
        <v>47</v>
      </c>
      <c r="U35" s="40" t="s">
        <v>46</v>
      </c>
      <c r="V35" s="125" t="s">
        <v>47</v>
      </c>
      <c r="W35" s="27">
        <f t="shared" si="8"/>
        <v>152900</v>
      </c>
      <c r="X35" s="680">
        <v>106907</v>
      </c>
      <c r="Y35" s="120">
        <f t="shared" si="9"/>
        <v>69.919555264879008</v>
      </c>
      <c r="Z35" s="680">
        <v>28815</v>
      </c>
      <c r="AA35" s="680">
        <v>17178</v>
      </c>
    </row>
    <row r="36" spans="1:29" s="16" customFormat="1" ht="17.45" customHeight="1">
      <c r="A36" s="40" t="s">
        <v>48</v>
      </c>
      <c r="B36" s="125" t="s">
        <v>49</v>
      </c>
      <c r="C36" s="27">
        <f t="shared" si="0"/>
        <v>393992</v>
      </c>
      <c r="D36" s="27">
        <f t="shared" si="1"/>
        <v>313176</v>
      </c>
      <c r="E36" s="120">
        <f t="shared" si="2"/>
        <v>79.48790838392658</v>
      </c>
      <c r="F36" s="27">
        <f t="shared" si="3"/>
        <v>54316</v>
      </c>
      <c r="G36" s="27">
        <f t="shared" si="3"/>
        <v>26500</v>
      </c>
      <c r="H36" s="680">
        <v>12140</v>
      </c>
      <c r="I36" s="47" t="s">
        <v>48</v>
      </c>
      <c r="J36" s="38">
        <f t="shared" si="4"/>
        <v>62092</v>
      </c>
      <c r="K36" s="676">
        <v>62092</v>
      </c>
      <c r="L36" s="120">
        <f t="shared" si="5"/>
        <v>100</v>
      </c>
      <c r="M36" s="676">
        <v>0</v>
      </c>
      <c r="N36" s="677">
        <v>0</v>
      </c>
      <c r="O36" s="27">
        <f t="shared" si="6"/>
        <v>132100</v>
      </c>
      <c r="P36" s="680">
        <v>117800</v>
      </c>
      <c r="Q36" s="120">
        <f t="shared" si="7"/>
        <v>89.174867524602575</v>
      </c>
      <c r="R36" s="680">
        <v>13200</v>
      </c>
      <c r="S36" s="680">
        <v>1100</v>
      </c>
      <c r="T36" s="57" t="s">
        <v>49</v>
      </c>
      <c r="U36" s="40" t="s">
        <v>48</v>
      </c>
      <c r="V36" s="125" t="s">
        <v>49</v>
      </c>
      <c r="W36" s="27">
        <f t="shared" si="8"/>
        <v>187660</v>
      </c>
      <c r="X36" s="680">
        <v>121144</v>
      </c>
      <c r="Y36" s="120">
        <f t="shared" si="9"/>
        <v>64.555046360439093</v>
      </c>
      <c r="Z36" s="680">
        <v>41116</v>
      </c>
      <c r="AA36" s="680">
        <v>25400</v>
      </c>
    </row>
    <row r="37" spans="1:29" s="16" customFormat="1" ht="17.45" customHeight="1">
      <c r="A37" s="40" t="s">
        <v>50</v>
      </c>
      <c r="B37" s="125" t="s">
        <v>51</v>
      </c>
      <c r="C37" s="27">
        <f t="shared" si="0"/>
        <v>485483</v>
      </c>
      <c r="D37" s="27">
        <f t="shared" si="1"/>
        <v>361303</v>
      </c>
      <c r="E37" s="120">
        <f t="shared" si="2"/>
        <v>74.421349460228271</v>
      </c>
      <c r="F37" s="27">
        <f t="shared" si="3"/>
        <v>116580</v>
      </c>
      <c r="G37" s="27">
        <f t="shared" si="3"/>
        <v>7600</v>
      </c>
      <c r="H37" s="680">
        <v>0</v>
      </c>
      <c r="I37" s="47" t="s">
        <v>50</v>
      </c>
      <c r="J37" s="38">
        <f t="shared" si="4"/>
        <v>128853</v>
      </c>
      <c r="K37" s="676">
        <v>128853</v>
      </c>
      <c r="L37" s="120">
        <f t="shared" si="5"/>
        <v>100</v>
      </c>
      <c r="M37" s="676">
        <v>0</v>
      </c>
      <c r="N37" s="677">
        <v>0</v>
      </c>
      <c r="O37" s="27">
        <f t="shared" si="6"/>
        <v>138430</v>
      </c>
      <c r="P37" s="680">
        <v>130330</v>
      </c>
      <c r="Q37" s="120">
        <f t="shared" si="7"/>
        <v>94.148667196416952</v>
      </c>
      <c r="R37" s="680">
        <v>3100</v>
      </c>
      <c r="S37" s="680">
        <v>5000</v>
      </c>
      <c r="T37" s="57" t="s">
        <v>51</v>
      </c>
      <c r="U37" s="40" t="s">
        <v>50</v>
      </c>
      <c r="V37" s="125" t="s">
        <v>51</v>
      </c>
      <c r="W37" s="27">
        <f t="shared" si="8"/>
        <v>218200</v>
      </c>
      <c r="X37" s="680">
        <v>102120</v>
      </c>
      <c r="Y37" s="120">
        <f t="shared" si="9"/>
        <v>46.801099908340973</v>
      </c>
      <c r="Z37" s="680">
        <v>113480</v>
      </c>
      <c r="AA37" s="680">
        <v>2600</v>
      </c>
    </row>
    <row r="38" spans="1:29" s="16" customFormat="1" ht="17.45" customHeight="1">
      <c r="A38" s="40" t="s">
        <v>52</v>
      </c>
      <c r="B38" s="125" t="s">
        <v>53</v>
      </c>
      <c r="C38" s="27">
        <f t="shared" si="0"/>
        <v>427851</v>
      </c>
      <c r="D38" s="27">
        <f t="shared" si="1"/>
        <v>361501</v>
      </c>
      <c r="E38" s="120">
        <f t="shared" si="2"/>
        <v>84.492264830513435</v>
      </c>
      <c r="F38" s="27">
        <f t="shared" si="3"/>
        <v>66350</v>
      </c>
      <c r="G38" s="27">
        <f t="shared" si="3"/>
        <v>0</v>
      </c>
      <c r="H38" s="680">
        <v>0</v>
      </c>
      <c r="I38" s="47" t="s">
        <v>52</v>
      </c>
      <c r="J38" s="38">
        <f t="shared" si="4"/>
        <v>126170</v>
      </c>
      <c r="K38" s="676">
        <v>126170</v>
      </c>
      <c r="L38" s="120">
        <f t="shared" si="5"/>
        <v>100</v>
      </c>
      <c r="M38" s="676">
        <v>0</v>
      </c>
      <c r="N38" s="677">
        <v>0</v>
      </c>
      <c r="O38" s="27">
        <f t="shared" si="6"/>
        <v>112090</v>
      </c>
      <c r="P38" s="680">
        <v>74715</v>
      </c>
      <c r="Q38" s="120">
        <f t="shared" si="7"/>
        <v>66.656258363814786</v>
      </c>
      <c r="R38" s="680">
        <v>37375</v>
      </c>
      <c r="S38" s="680">
        <v>0</v>
      </c>
      <c r="T38" s="57" t="s">
        <v>53</v>
      </c>
      <c r="U38" s="40" t="s">
        <v>52</v>
      </c>
      <c r="V38" s="125" t="s">
        <v>53</v>
      </c>
      <c r="W38" s="27">
        <f t="shared" si="8"/>
        <v>189591</v>
      </c>
      <c r="X38" s="680">
        <v>160616</v>
      </c>
      <c r="Y38" s="120">
        <f t="shared" si="9"/>
        <v>84.717101550179081</v>
      </c>
      <c r="Z38" s="680">
        <v>28975</v>
      </c>
      <c r="AA38" s="680">
        <v>0</v>
      </c>
    </row>
    <row r="39" spans="1:29" s="16" customFormat="1" ht="17.25" customHeight="1" thickBot="1">
      <c r="A39" s="49" t="s">
        <v>54</v>
      </c>
      <c r="B39" s="126" t="s">
        <v>55</v>
      </c>
      <c r="C39" s="118">
        <f t="shared" si="0"/>
        <v>83000</v>
      </c>
      <c r="D39" s="118">
        <f t="shared" si="1"/>
        <v>63500</v>
      </c>
      <c r="E39" s="127">
        <f t="shared" si="2"/>
        <v>76.506024096385545</v>
      </c>
      <c r="F39" s="118">
        <f t="shared" si="3"/>
        <v>11900</v>
      </c>
      <c r="G39" s="118">
        <f t="shared" si="3"/>
        <v>7600</v>
      </c>
      <c r="H39" s="679">
        <v>0</v>
      </c>
      <c r="I39" s="50" t="s">
        <v>54</v>
      </c>
      <c r="J39" s="118">
        <f t="shared" si="4"/>
        <v>0</v>
      </c>
      <c r="K39" s="679">
        <v>0</v>
      </c>
      <c r="L39" s="120">
        <v>0</v>
      </c>
      <c r="M39" s="678">
        <v>0</v>
      </c>
      <c r="N39" s="679">
        <v>0</v>
      </c>
      <c r="O39" s="118">
        <f t="shared" si="6"/>
        <v>44200</v>
      </c>
      <c r="P39" s="679">
        <v>39800</v>
      </c>
      <c r="Q39" s="127">
        <f t="shared" si="7"/>
        <v>90.045248868778287</v>
      </c>
      <c r="R39" s="679">
        <v>0</v>
      </c>
      <c r="S39" s="679">
        <v>4400</v>
      </c>
      <c r="T39" s="109" t="s">
        <v>55</v>
      </c>
      <c r="U39" s="49" t="s">
        <v>54</v>
      </c>
      <c r="V39" s="126" t="s">
        <v>55</v>
      </c>
      <c r="W39" s="118">
        <f t="shared" si="8"/>
        <v>38800</v>
      </c>
      <c r="X39" s="679">
        <v>23700</v>
      </c>
      <c r="Y39" s="127">
        <f t="shared" si="9"/>
        <v>61.082474226804131</v>
      </c>
      <c r="Z39" s="679">
        <v>11900</v>
      </c>
      <c r="AA39" s="679">
        <v>3200</v>
      </c>
    </row>
    <row r="40" spans="1:29" s="18" customFormat="1" ht="11.1" customHeight="1">
      <c r="A40" s="372" t="s">
        <v>812</v>
      </c>
      <c r="B40" s="372"/>
      <c r="C40" s="447"/>
      <c r="D40" s="447"/>
      <c r="E40" s="682"/>
      <c r="F40" s="447"/>
      <c r="G40" s="447"/>
      <c r="H40" s="373" t="s">
        <v>279</v>
      </c>
      <c r="I40" s="372" t="s">
        <v>813</v>
      </c>
      <c r="J40" s="447"/>
      <c r="K40" s="447"/>
      <c r="L40" s="683"/>
      <c r="M40" s="372"/>
      <c r="N40" s="372"/>
      <c r="O40" s="447" t="s">
        <v>56</v>
      </c>
      <c r="P40" s="447"/>
      <c r="Q40" s="682"/>
      <c r="R40" s="447"/>
      <c r="S40" s="447"/>
      <c r="T40" s="373" t="s">
        <v>279</v>
      </c>
      <c r="U40" s="372" t="s">
        <v>812</v>
      </c>
      <c r="V40" s="447"/>
      <c r="W40" s="447"/>
      <c r="X40" s="447"/>
      <c r="Y40" s="682"/>
      <c r="Z40" s="372"/>
      <c r="AA40" s="373" t="s">
        <v>279</v>
      </c>
    </row>
    <row r="41" spans="1:29" s="18" customFormat="1" ht="11.1" customHeight="1">
      <c r="A41" s="684" t="s">
        <v>280</v>
      </c>
      <c r="B41" s="449"/>
      <c r="C41" s="449"/>
      <c r="D41" s="449"/>
      <c r="E41" s="682"/>
      <c r="F41" s="372"/>
      <c r="G41" s="372"/>
      <c r="H41" s="685" t="s">
        <v>594</v>
      </c>
      <c r="I41" s="372" t="s">
        <v>280</v>
      </c>
      <c r="J41" s="372"/>
      <c r="K41" s="372"/>
      <c r="L41" s="682"/>
      <c r="M41" s="372"/>
      <c r="N41" s="372"/>
      <c r="O41" s="449"/>
      <c r="P41" s="372"/>
      <c r="Q41" s="682"/>
      <c r="R41" s="372"/>
      <c r="S41" s="372"/>
      <c r="T41" s="373" t="s">
        <v>594</v>
      </c>
      <c r="U41" s="684" t="s">
        <v>280</v>
      </c>
      <c r="V41" s="372"/>
      <c r="W41" s="372"/>
      <c r="X41" s="372"/>
      <c r="Y41" s="682"/>
      <c r="Z41" s="372"/>
      <c r="AA41" s="685" t="s">
        <v>594</v>
      </c>
    </row>
    <row r="42" spans="1:29" s="129" customFormat="1" ht="10.5">
      <c r="A42" s="128"/>
      <c r="B42" s="128"/>
      <c r="C42" s="128"/>
      <c r="E42" s="130"/>
      <c r="L42" s="130"/>
      <c r="O42" s="128"/>
      <c r="Q42" s="130"/>
      <c r="Y42" s="130"/>
    </row>
    <row r="43" spans="1:29" s="16" customFormat="1" ht="11.25">
      <c r="A43" s="19"/>
      <c r="B43" s="19"/>
      <c r="C43" s="19"/>
      <c r="E43" s="32"/>
      <c r="L43" s="32"/>
      <c r="O43" s="19"/>
      <c r="Q43" s="32"/>
      <c r="Y43" s="32"/>
    </row>
    <row r="44" spans="1:29" s="16" customFormat="1" ht="11.25">
      <c r="A44" s="19"/>
      <c r="B44" s="19"/>
      <c r="C44" s="19"/>
      <c r="E44" s="32"/>
      <c r="L44" s="32"/>
      <c r="O44" s="19"/>
      <c r="Q44" s="32"/>
      <c r="Y44" s="32"/>
    </row>
    <row r="45" spans="1:29" s="16" customFormat="1" ht="11.25">
      <c r="A45" s="19"/>
      <c r="B45" s="19"/>
      <c r="C45" s="19"/>
      <c r="E45" s="32"/>
      <c r="L45" s="32"/>
      <c r="O45" s="19"/>
      <c r="Q45" s="32"/>
      <c r="Y45" s="32"/>
    </row>
    <row r="46" spans="1:29" s="16" customFormat="1" ht="11.25">
      <c r="A46" s="19"/>
      <c r="B46" s="19"/>
      <c r="C46" s="19"/>
      <c r="E46" s="32"/>
      <c r="L46" s="32"/>
      <c r="O46" s="19"/>
      <c r="Q46" s="32"/>
      <c r="Y46" s="32"/>
    </row>
    <row r="47" spans="1:29" s="16" customFormat="1" ht="11.25">
      <c r="A47" s="19"/>
      <c r="B47" s="19"/>
      <c r="C47" s="19"/>
      <c r="E47" s="32"/>
      <c r="L47" s="32"/>
      <c r="O47" s="19"/>
      <c r="Q47" s="32"/>
      <c r="Y47" s="32"/>
    </row>
    <row r="48" spans="1:29" s="16" customFormat="1" ht="11.25">
      <c r="A48" s="19"/>
      <c r="B48" s="19"/>
      <c r="C48" s="19"/>
      <c r="E48" s="32"/>
      <c r="L48" s="32"/>
      <c r="O48" s="19"/>
      <c r="Q48" s="32"/>
      <c r="Y48" s="32"/>
    </row>
    <row r="49" spans="1:25" s="16" customFormat="1" ht="11.25">
      <c r="A49" s="19"/>
      <c r="B49" s="19"/>
      <c r="C49" s="19"/>
      <c r="E49" s="32"/>
      <c r="L49" s="32"/>
      <c r="O49" s="19"/>
      <c r="Q49" s="32"/>
      <c r="Y49" s="32"/>
    </row>
    <row r="50" spans="1:25" s="16" customFormat="1" ht="11.25">
      <c r="A50" s="19"/>
      <c r="B50" s="19"/>
      <c r="C50" s="19"/>
      <c r="E50" s="32"/>
      <c r="L50" s="32"/>
      <c r="O50" s="19"/>
      <c r="Q50" s="32"/>
      <c r="Y50" s="32"/>
    </row>
    <row r="51" spans="1:25" s="16" customFormat="1" ht="11.25">
      <c r="A51" s="19"/>
      <c r="B51" s="19"/>
      <c r="C51" s="19"/>
      <c r="E51" s="32"/>
      <c r="L51" s="32"/>
      <c r="O51" s="19"/>
      <c r="Q51" s="32"/>
      <c r="Y51" s="32"/>
    </row>
    <row r="52" spans="1:25" s="16" customFormat="1" ht="11.25">
      <c r="A52" s="19"/>
      <c r="B52" s="19"/>
      <c r="C52" s="19"/>
      <c r="E52" s="32"/>
      <c r="L52" s="32"/>
      <c r="O52" s="19"/>
      <c r="Q52" s="32"/>
      <c r="Y52" s="32"/>
    </row>
    <row r="53" spans="1:25" s="16" customFormat="1" ht="11.25">
      <c r="A53" s="19"/>
      <c r="B53" s="19"/>
      <c r="C53" s="19"/>
      <c r="E53" s="32"/>
      <c r="L53" s="32"/>
      <c r="O53" s="19"/>
      <c r="Q53" s="32"/>
      <c r="Y53" s="32"/>
    </row>
    <row r="54" spans="1:25" s="16" customFormat="1" ht="11.25">
      <c r="A54" s="19"/>
      <c r="B54" s="19"/>
      <c r="C54" s="19"/>
      <c r="E54" s="32"/>
      <c r="L54" s="32"/>
      <c r="O54" s="19"/>
      <c r="Q54" s="32"/>
      <c r="Y54" s="32"/>
    </row>
    <row r="55" spans="1:25" s="16" customFormat="1" ht="11.25">
      <c r="A55" s="19"/>
      <c r="B55" s="19"/>
      <c r="C55" s="19"/>
      <c r="E55" s="32"/>
      <c r="L55" s="32"/>
      <c r="O55" s="19"/>
      <c r="Q55" s="32"/>
      <c r="Y55" s="32"/>
    </row>
    <row r="56" spans="1:25" s="16" customFormat="1" ht="11.25">
      <c r="A56" s="19"/>
      <c r="B56" s="19"/>
      <c r="C56" s="19"/>
      <c r="E56" s="32"/>
      <c r="L56" s="32"/>
      <c r="O56" s="19"/>
      <c r="Q56" s="32"/>
      <c r="Y56" s="32"/>
    </row>
    <row r="57" spans="1:25" s="16" customFormat="1" ht="11.25">
      <c r="A57" s="19"/>
      <c r="B57" s="19"/>
      <c r="C57" s="19"/>
      <c r="E57" s="32"/>
      <c r="L57" s="32"/>
      <c r="O57" s="19"/>
      <c r="Q57" s="32"/>
      <c r="Y57" s="32"/>
    </row>
    <row r="58" spans="1:25" s="16" customFormat="1" ht="11.25">
      <c r="A58" s="19"/>
      <c r="B58" s="19"/>
      <c r="C58" s="19"/>
      <c r="E58" s="32"/>
      <c r="L58" s="32"/>
      <c r="O58" s="19"/>
      <c r="Q58" s="32"/>
      <c r="Y58" s="32"/>
    </row>
    <row r="59" spans="1:25" s="16" customFormat="1" ht="11.25">
      <c r="A59" s="19"/>
      <c r="B59" s="19"/>
      <c r="C59" s="19"/>
      <c r="E59" s="32"/>
      <c r="L59" s="32"/>
      <c r="O59" s="19"/>
      <c r="Q59" s="32"/>
      <c r="Y59" s="32"/>
    </row>
    <row r="60" spans="1:25" s="16" customFormat="1" ht="11.25">
      <c r="A60" s="19"/>
      <c r="B60" s="19"/>
      <c r="C60" s="19"/>
      <c r="E60" s="32"/>
      <c r="L60" s="32"/>
      <c r="O60" s="19"/>
      <c r="Q60" s="32"/>
      <c r="Y60" s="32"/>
    </row>
    <row r="61" spans="1:25" s="16" customFormat="1" ht="11.25">
      <c r="A61" s="19"/>
      <c r="B61" s="19"/>
      <c r="C61" s="19"/>
      <c r="E61" s="32"/>
      <c r="L61" s="32"/>
      <c r="O61" s="19"/>
      <c r="Q61" s="32"/>
      <c r="Y61" s="32"/>
    </row>
    <row r="62" spans="1:25" s="16" customFormat="1" ht="11.25">
      <c r="A62" s="19"/>
      <c r="B62" s="19"/>
      <c r="C62" s="19"/>
      <c r="E62" s="32"/>
      <c r="L62" s="32"/>
      <c r="O62" s="19"/>
      <c r="Q62" s="32"/>
      <c r="Y62" s="32"/>
    </row>
    <row r="63" spans="1:25" s="16" customFormat="1" ht="11.25">
      <c r="A63" s="19"/>
      <c r="B63" s="19"/>
      <c r="C63" s="19"/>
      <c r="E63" s="32"/>
      <c r="L63" s="32"/>
      <c r="O63" s="19"/>
      <c r="Q63" s="32"/>
      <c r="Y63" s="32"/>
    </row>
    <row r="64" spans="1:25" s="16" customFormat="1" ht="11.25">
      <c r="A64" s="19"/>
      <c r="B64" s="19"/>
      <c r="C64" s="19"/>
      <c r="E64" s="32"/>
      <c r="L64" s="32"/>
      <c r="O64" s="19"/>
      <c r="Q64" s="32"/>
      <c r="Y64" s="32"/>
    </row>
    <row r="65" spans="1:25" s="16" customFormat="1" ht="11.25">
      <c r="A65" s="19"/>
      <c r="B65" s="19"/>
      <c r="C65" s="19"/>
      <c r="E65" s="32"/>
      <c r="L65" s="32"/>
      <c r="O65" s="19"/>
      <c r="Q65" s="32"/>
      <c r="Y65" s="32"/>
    </row>
    <row r="66" spans="1:25" s="16" customFormat="1" ht="11.25">
      <c r="A66" s="19"/>
      <c r="B66" s="19"/>
      <c r="C66" s="19"/>
      <c r="E66" s="32"/>
      <c r="L66" s="32"/>
      <c r="O66" s="19"/>
      <c r="Q66" s="32"/>
      <c r="Y66" s="32"/>
    </row>
    <row r="67" spans="1:25" s="16" customFormat="1" ht="11.25">
      <c r="A67" s="19"/>
      <c r="B67" s="19"/>
      <c r="C67" s="19"/>
      <c r="E67" s="32"/>
      <c r="L67" s="32"/>
      <c r="O67" s="19"/>
      <c r="Q67" s="32"/>
      <c r="Y67" s="32"/>
    </row>
    <row r="68" spans="1:25" s="16" customFormat="1" ht="11.25">
      <c r="A68" s="19"/>
      <c r="B68" s="19"/>
      <c r="C68" s="19"/>
      <c r="E68" s="32"/>
      <c r="L68" s="32"/>
      <c r="O68" s="19"/>
      <c r="Q68" s="32"/>
      <c r="Y68" s="32"/>
    </row>
    <row r="69" spans="1:25" s="16" customFormat="1" ht="11.25">
      <c r="A69" s="19"/>
      <c r="B69" s="19"/>
      <c r="C69" s="19"/>
      <c r="E69" s="32"/>
      <c r="L69" s="32"/>
      <c r="O69" s="19"/>
      <c r="Q69" s="32"/>
      <c r="Y69" s="32"/>
    </row>
    <row r="70" spans="1:25" s="16" customFormat="1" ht="11.25">
      <c r="A70" s="19"/>
      <c r="B70" s="19"/>
      <c r="C70" s="19"/>
      <c r="E70" s="32"/>
      <c r="L70" s="32"/>
      <c r="O70" s="19"/>
      <c r="Q70" s="32"/>
      <c r="Y70" s="32"/>
    </row>
    <row r="71" spans="1:25" s="16" customFormat="1" ht="11.25">
      <c r="A71" s="19"/>
      <c r="B71" s="19"/>
      <c r="C71" s="19"/>
      <c r="E71" s="32"/>
      <c r="L71" s="32"/>
      <c r="O71" s="19"/>
      <c r="Q71" s="32"/>
      <c r="Y71" s="32"/>
    </row>
    <row r="72" spans="1:25" s="16" customFormat="1" ht="11.25">
      <c r="A72" s="19"/>
      <c r="B72" s="19"/>
      <c r="C72" s="19"/>
      <c r="E72" s="32"/>
      <c r="L72" s="32"/>
      <c r="O72" s="19"/>
      <c r="Q72" s="32"/>
      <c r="Y72" s="32"/>
    </row>
    <row r="73" spans="1:25" s="16" customFormat="1" ht="11.25">
      <c r="A73" s="19"/>
      <c r="B73" s="19"/>
      <c r="C73" s="19"/>
      <c r="E73" s="32"/>
      <c r="L73" s="32"/>
      <c r="O73" s="19"/>
      <c r="Q73" s="32"/>
      <c r="Y73" s="32"/>
    </row>
    <row r="74" spans="1:25" s="16" customFormat="1" ht="11.25">
      <c r="A74" s="19"/>
      <c r="B74" s="19"/>
      <c r="C74" s="19"/>
      <c r="E74" s="32"/>
      <c r="L74" s="32"/>
      <c r="O74" s="19"/>
      <c r="Q74" s="32"/>
      <c r="Y74" s="32"/>
    </row>
    <row r="75" spans="1:25" s="16" customFormat="1" ht="11.25">
      <c r="A75" s="19"/>
      <c r="B75" s="19"/>
      <c r="C75" s="19"/>
      <c r="E75" s="32"/>
      <c r="L75" s="32"/>
      <c r="O75" s="19"/>
      <c r="Q75" s="32"/>
      <c r="Y75" s="32"/>
    </row>
    <row r="76" spans="1:25" s="16" customFormat="1" ht="11.25">
      <c r="A76" s="19"/>
      <c r="B76" s="19"/>
      <c r="C76" s="19"/>
      <c r="E76" s="32"/>
      <c r="L76" s="32"/>
      <c r="O76" s="19"/>
      <c r="Q76" s="32"/>
      <c r="Y76" s="32"/>
    </row>
    <row r="77" spans="1:25" s="16" customFormat="1" ht="11.25">
      <c r="A77" s="19"/>
      <c r="B77" s="19"/>
      <c r="C77" s="19"/>
      <c r="E77" s="32"/>
      <c r="L77" s="32"/>
      <c r="O77" s="19"/>
      <c r="Q77" s="32"/>
      <c r="Y77" s="32"/>
    </row>
    <row r="78" spans="1:25" s="16" customFormat="1" ht="11.25">
      <c r="A78" s="19"/>
      <c r="B78" s="19"/>
      <c r="C78" s="19"/>
      <c r="E78" s="32"/>
      <c r="L78" s="32"/>
      <c r="O78" s="19"/>
      <c r="Q78" s="32"/>
      <c r="Y78" s="32"/>
    </row>
    <row r="79" spans="1:25" s="16" customFormat="1" ht="11.25">
      <c r="A79" s="19"/>
      <c r="B79" s="19"/>
      <c r="C79" s="19"/>
      <c r="E79" s="32"/>
      <c r="L79" s="32"/>
      <c r="O79" s="19"/>
      <c r="Q79" s="32"/>
      <c r="Y79" s="32"/>
    </row>
    <row r="80" spans="1:25" s="16" customFormat="1" ht="11.25">
      <c r="A80" s="19"/>
      <c r="B80" s="19"/>
      <c r="C80" s="19"/>
      <c r="E80" s="32"/>
      <c r="L80" s="32"/>
      <c r="O80" s="19"/>
      <c r="Q80" s="32"/>
      <c r="Y80" s="32"/>
    </row>
    <row r="81" spans="1:25" s="16" customFormat="1" ht="11.25">
      <c r="A81" s="19"/>
      <c r="B81" s="19"/>
      <c r="C81" s="19"/>
      <c r="E81" s="32"/>
      <c r="L81" s="32"/>
      <c r="O81" s="19"/>
      <c r="Q81" s="32"/>
      <c r="Y81" s="32"/>
    </row>
    <row r="82" spans="1:25" s="16" customFormat="1" ht="11.25">
      <c r="A82" s="19"/>
      <c r="B82" s="19"/>
      <c r="C82" s="19"/>
      <c r="E82" s="32"/>
      <c r="L82" s="32"/>
      <c r="O82" s="19"/>
      <c r="Q82" s="32"/>
      <c r="Y82" s="32"/>
    </row>
    <row r="83" spans="1:25" s="16" customFormat="1" ht="11.25">
      <c r="A83" s="19"/>
      <c r="B83" s="19"/>
      <c r="C83" s="19"/>
      <c r="E83" s="32"/>
      <c r="L83" s="32"/>
      <c r="O83" s="19"/>
      <c r="Q83" s="32"/>
      <c r="Y83" s="32"/>
    </row>
    <row r="84" spans="1:25" s="16" customFormat="1" ht="11.25">
      <c r="A84" s="19"/>
      <c r="B84" s="19"/>
      <c r="C84" s="19"/>
      <c r="E84" s="32"/>
      <c r="L84" s="32"/>
      <c r="O84" s="19"/>
      <c r="Q84" s="32"/>
      <c r="Y84" s="32"/>
    </row>
    <row r="85" spans="1:25" s="16" customFormat="1" ht="11.25">
      <c r="A85" s="19"/>
      <c r="B85" s="19"/>
      <c r="C85" s="19"/>
      <c r="E85" s="32"/>
      <c r="L85" s="32"/>
      <c r="O85" s="19"/>
      <c r="Q85" s="32"/>
      <c r="Y85" s="32"/>
    </row>
    <row r="86" spans="1:25" s="16" customFormat="1" ht="11.25">
      <c r="A86" s="19"/>
      <c r="B86" s="19"/>
      <c r="C86" s="19"/>
      <c r="E86" s="32"/>
      <c r="L86" s="32"/>
      <c r="O86" s="19"/>
      <c r="Q86" s="32"/>
      <c r="Y86" s="32"/>
    </row>
    <row r="87" spans="1:25" s="16" customFormat="1" ht="11.25">
      <c r="A87" s="19"/>
      <c r="B87" s="19"/>
      <c r="C87" s="19"/>
      <c r="E87" s="32"/>
      <c r="L87" s="32"/>
      <c r="O87" s="19"/>
      <c r="Q87" s="32"/>
      <c r="Y87" s="32"/>
    </row>
    <row r="88" spans="1:25" s="16" customFormat="1" ht="11.25">
      <c r="A88" s="19"/>
      <c r="B88" s="19"/>
      <c r="C88" s="19"/>
      <c r="E88" s="32"/>
      <c r="L88" s="32"/>
      <c r="O88" s="19"/>
      <c r="Q88" s="32"/>
      <c r="Y88" s="32"/>
    </row>
    <row r="89" spans="1:25" s="16" customFormat="1" ht="11.25">
      <c r="A89" s="19"/>
      <c r="B89" s="19"/>
      <c r="C89" s="19"/>
      <c r="E89" s="32"/>
      <c r="L89" s="32"/>
      <c r="O89" s="19"/>
      <c r="Q89" s="32"/>
      <c r="Y89" s="32"/>
    </row>
  </sheetData>
  <sheetProtection selectLockedCells="1"/>
  <mergeCells count="49">
    <mergeCell ref="U14:V14"/>
    <mergeCell ref="U15:V15"/>
    <mergeCell ref="U11:V11"/>
    <mergeCell ref="U4:AA4"/>
    <mergeCell ref="U6:V10"/>
    <mergeCell ref="W7:W10"/>
    <mergeCell ref="AA7:AA10"/>
    <mergeCell ref="U12:V12"/>
    <mergeCell ref="Y9:Y10"/>
    <mergeCell ref="U13:V13"/>
    <mergeCell ref="U3:AA3"/>
    <mergeCell ref="X7:Y8"/>
    <mergeCell ref="X9:X10"/>
    <mergeCell ref="I6:I10"/>
    <mergeCell ref="W6:AA6"/>
    <mergeCell ref="Z7:Z10"/>
    <mergeCell ref="T6:T10"/>
    <mergeCell ref="O3:T3"/>
    <mergeCell ref="S7:S10"/>
    <mergeCell ref="R7:R10"/>
    <mergeCell ref="Q9:Q10"/>
    <mergeCell ref="O6:S6"/>
    <mergeCell ref="P7:Q8"/>
    <mergeCell ref="J7:J10"/>
    <mergeCell ref="P9:P10"/>
    <mergeCell ref="L9:L10"/>
    <mergeCell ref="O7:O10"/>
    <mergeCell ref="K7:L8"/>
    <mergeCell ref="K9:K10"/>
    <mergeCell ref="J6:N6"/>
    <mergeCell ref="A15:B15"/>
    <mergeCell ref="A6:B10"/>
    <mergeCell ref="A11:B11"/>
    <mergeCell ref="A12:B12"/>
    <mergeCell ref="A13:B13"/>
    <mergeCell ref="A14:B14"/>
    <mergeCell ref="M7:M10"/>
    <mergeCell ref="N7:N10"/>
    <mergeCell ref="I3:N3"/>
    <mergeCell ref="A4:H4"/>
    <mergeCell ref="E9:E10"/>
    <mergeCell ref="H6:H10"/>
    <mergeCell ref="A3:H3"/>
    <mergeCell ref="C6:G6"/>
    <mergeCell ref="C7:C10"/>
    <mergeCell ref="F7:F10"/>
    <mergeCell ref="G7:G10"/>
    <mergeCell ref="D7:E8"/>
    <mergeCell ref="D9:D10"/>
  </mergeCells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41" man="1"/>
    <brk id="20" max="41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tabSelected="1" view="pageBreakPreview" topLeftCell="S1" zoomScaleNormal="100" zoomScaleSheetLayoutView="100" workbookViewId="0">
      <selection activeCell="Y12" sqref="Y12"/>
    </sheetView>
  </sheetViews>
  <sheetFormatPr defaultRowHeight="14.25"/>
  <cols>
    <col min="1" max="1" width="6.625" style="20" customWidth="1"/>
    <col min="2" max="2" width="12.125" style="20" customWidth="1"/>
    <col min="3" max="3" width="10.625" style="10" customWidth="1"/>
    <col min="4" max="4" width="10.625" style="33" customWidth="1"/>
    <col min="5" max="6" width="10.625" style="5" customWidth="1"/>
    <col min="7" max="7" width="10.75" style="5" customWidth="1"/>
    <col min="8" max="8" width="10.375" style="5" customWidth="1"/>
    <col min="9" max="9" width="12.625" style="5" customWidth="1"/>
    <col min="10" max="20" width="11.625" style="5" customWidth="1"/>
    <col min="21" max="21" width="12.125" style="5" customWidth="1"/>
    <col min="22" max="22" width="12.125" style="20" customWidth="1"/>
    <col min="23" max="23" width="12.625" style="5" customWidth="1"/>
    <col min="24" max="29" width="11.625" style="5" customWidth="1"/>
    <col min="30" max="35" width="10" style="5" customWidth="1"/>
    <col min="36" max="36" width="10.25" style="5" customWidth="1"/>
    <col min="37" max="37" width="12.125" style="5" customWidth="1"/>
    <col min="38" max="16384" width="9" style="5"/>
  </cols>
  <sheetData>
    <row r="1" spans="1:39" ht="14.1" customHeight="1">
      <c r="A1" s="22"/>
      <c r="B1" s="22"/>
      <c r="H1" s="11" t="s">
        <v>852</v>
      </c>
      <c r="I1" s="9" t="s">
        <v>853</v>
      </c>
      <c r="V1" s="315" t="s">
        <v>854</v>
      </c>
      <c r="W1" s="9" t="s">
        <v>855</v>
      </c>
      <c r="AK1" s="11" t="s">
        <v>856</v>
      </c>
    </row>
    <row r="2" spans="1:39" ht="14.1" customHeight="1">
      <c r="A2" s="22"/>
      <c r="B2" s="22"/>
      <c r="H2" s="11"/>
      <c r="I2" s="9"/>
      <c r="V2" s="22"/>
      <c r="W2" s="9"/>
      <c r="AK2" s="11"/>
    </row>
    <row r="3" spans="1:39" s="12" customFormat="1" ht="20.100000000000001" customHeight="1">
      <c r="A3" s="1383" t="s">
        <v>418</v>
      </c>
      <c r="B3" s="1383"/>
      <c r="C3" s="1383"/>
      <c r="D3" s="1383"/>
      <c r="E3" s="1383"/>
      <c r="F3" s="1383"/>
      <c r="G3" s="1383"/>
      <c r="H3" s="1383"/>
      <c r="I3" s="1384" t="s">
        <v>635</v>
      </c>
      <c r="J3" s="1384"/>
      <c r="K3" s="1384"/>
      <c r="L3" s="1384"/>
      <c r="M3" s="1384"/>
      <c r="N3" s="1384"/>
      <c r="O3" s="1384"/>
      <c r="P3" s="855" t="s">
        <v>636</v>
      </c>
      <c r="Q3" s="855"/>
      <c r="R3" s="855"/>
      <c r="S3" s="855"/>
      <c r="T3" s="855"/>
      <c r="U3" s="855"/>
      <c r="V3" s="855"/>
      <c r="W3" s="855" t="s">
        <v>635</v>
      </c>
      <c r="X3" s="855"/>
      <c r="Y3" s="855"/>
      <c r="Z3" s="855"/>
      <c r="AA3" s="855"/>
      <c r="AB3" s="855"/>
      <c r="AC3" s="855"/>
      <c r="AD3" s="855" t="s">
        <v>636</v>
      </c>
      <c r="AE3" s="855"/>
      <c r="AF3" s="855"/>
      <c r="AG3" s="855"/>
      <c r="AH3" s="855"/>
      <c r="AI3" s="855"/>
      <c r="AJ3" s="855"/>
      <c r="AK3" s="855"/>
      <c r="AL3" s="131"/>
      <c r="AM3" s="131"/>
    </row>
    <row r="4" spans="1:39" s="14" customFormat="1" ht="24" customHeight="1">
      <c r="A4" s="1386" t="s">
        <v>419</v>
      </c>
      <c r="B4" s="1386"/>
      <c r="C4" s="1386"/>
      <c r="D4" s="1386"/>
      <c r="E4" s="1386"/>
      <c r="F4" s="1386"/>
      <c r="G4" s="1386"/>
      <c r="H4" s="1386"/>
      <c r="I4" s="132"/>
      <c r="P4" s="34"/>
      <c r="Q4" s="34"/>
      <c r="R4" s="34"/>
      <c r="S4" s="34"/>
      <c r="T4" s="34"/>
      <c r="U4" s="34"/>
      <c r="V4" s="34"/>
      <c r="W4" s="132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133"/>
      <c r="AM4" s="133"/>
    </row>
    <row r="5" spans="1:39" s="9" customFormat="1" ht="18" customHeight="1" thickBot="1">
      <c r="A5" s="9" t="s">
        <v>281</v>
      </c>
      <c r="D5" s="134"/>
      <c r="H5" s="11" t="s">
        <v>637</v>
      </c>
      <c r="I5" s="9" t="s">
        <v>638</v>
      </c>
      <c r="V5" s="11" t="s">
        <v>639</v>
      </c>
      <c r="W5" s="9" t="s">
        <v>640</v>
      </c>
      <c r="AK5" s="11" t="s">
        <v>282</v>
      </c>
    </row>
    <row r="6" spans="1:39" s="16" customFormat="1" ht="12.75" customHeight="1">
      <c r="A6" s="977" t="s">
        <v>641</v>
      </c>
      <c r="B6" s="1005"/>
      <c r="C6" s="1328" t="s">
        <v>642</v>
      </c>
      <c r="D6" s="1329"/>
      <c r="E6" s="1329"/>
      <c r="F6" s="1329" t="s">
        <v>643</v>
      </c>
      <c r="G6" s="1329"/>
      <c r="H6" s="1385"/>
      <c r="I6" s="953" t="s">
        <v>644</v>
      </c>
      <c r="J6" s="1328" t="s">
        <v>645</v>
      </c>
      <c r="K6" s="1329"/>
      <c r="L6" s="1329"/>
      <c r="M6" s="1329" t="s">
        <v>646</v>
      </c>
      <c r="N6" s="1329"/>
      <c r="O6" s="1385"/>
      <c r="P6" s="1328" t="s">
        <v>647</v>
      </c>
      <c r="Q6" s="1329"/>
      <c r="R6" s="1329"/>
      <c r="S6" s="1329" t="s">
        <v>648</v>
      </c>
      <c r="T6" s="1329"/>
      <c r="U6" s="1385"/>
      <c r="V6" s="1387" t="s">
        <v>649</v>
      </c>
      <c r="W6" s="953" t="s">
        <v>644</v>
      </c>
      <c r="X6" s="1329" t="s">
        <v>650</v>
      </c>
      <c r="Y6" s="1329"/>
      <c r="Z6" s="1385"/>
      <c r="AA6" s="1329" t="s">
        <v>651</v>
      </c>
      <c r="AB6" s="1329"/>
      <c r="AC6" s="1385"/>
      <c r="AD6" s="1328" t="s">
        <v>652</v>
      </c>
      <c r="AE6" s="1329"/>
      <c r="AF6" s="1385"/>
      <c r="AG6" s="1329" t="s">
        <v>653</v>
      </c>
      <c r="AH6" s="1329"/>
      <c r="AI6" s="1385"/>
      <c r="AJ6" s="1390" t="s">
        <v>654</v>
      </c>
      <c r="AK6" s="1111" t="s">
        <v>649</v>
      </c>
    </row>
    <row r="7" spans="1:39" s="16" customFormat="1" ht="12.75" customHeight="1">
      <c r="A7" s="1006"/>
      <c r="B7" s="1007"/>
      <c r="C7" s="928"/>
      <c r="D7" s="918"/>
      <c r="E7" s="918"/>
      <c r="F7" s="918"/>
      <c r="G7" s="918"/>
      <c r="H7" s="945"/>
      <c r="I7" s="1063"/>
      <c r="J7" s="928"/>
      <c r="K7" s="918"/>
      <c r="L7" s="918"/>
      <c r="M7" s="918"/>
      <c r="N7" s="918"/>
      <c r="O7" s="945"/>
      <c r="P7" s="928"/>
      <c r="Q7" s="918"/>
      <c r="R7" s="918"/>
      <c r="S7" s="918"/>
      <c r="T7" s="918"/>
      <c r="U7" s="945"/>
      <c r="V7" s="1388"/>
      <c r="W7" s="1063"/>
      <c r="X7" s="918"/>
      <c r="Y7" s="918"/>
      <c r="Z7" s="945"/>
      <c r="AA7" s="918"/>
      <c r="AB7" s="918"/>
      <c r="AC7" s="945"/>
      <c r="AD7" s="928"/>
      <c r="AE7" s="918"/>
      <c r="AF7" s="945"/>
      <c r="AG7" s="918"/>
      <c r="AH7" s="918"/>
      <c r="AI7" s="945"/>
      <c r="AJ7" s="961"/>
      <c r="AK7" s="1122"/>
    </row>
    <row r="8" spans="1:39" s="16" customFormat="1" ht="12.75" customHeight="1">
      <c r="A8" s="1006"/>
      <c r="B8" s="1007"/>
      <c r="C8" s="928" t="s">
        <v>655</v>
      </c>
      <c r="D8" s="1381" t="s">
        <v>656</v>
      </c>
      <c r="E8" s="918" t="s">
        <v>657</v>
      </c>
      <c r="F8" s="918" t="s">
        <v>655</v>
      </c>
      <c r="G8" s="1381" t="s">
        <v>656</v>
      </c>
      <c r="H8" s="945" t="s">
        <v>657</v>
      </c>
      <c r="I8" s="1063"/>
      <c r="J8" s="928" t="s">
        <v>655</v>
      </c>
      <c r="K8" s="1381" t="s">
        <v>656</v>
      </c>
      <c r="L8" s="918" t="s">
        <v>657</v>
      </c>
      <c r="M8" s="918" t="s">
        <v>655</v>
      </c>
      <c r="N8" s="1381" t="s">
        <v>656</v>
      </c>
      <c r="O8" s="945" t="s">
        <v>657</v>
      </c>
      <c r="P8" s="928" t="s">
        <v>655</v>
      </c>
      <c r="Q8" s="1381" t="s">
        <v>656</v>
      </c>
      <c r="R8" s="918" t="s">
        <v>657</v>
      </c>
      <c r="S8" s="918" t="s">
        <v>655</v>
      </c>
      <c r="T8" s="1381" t="s">
        <v>656</v>
      </c>
      <c r="U8" s="945" t="s">
        <v>657</v>
      </c>
      <c r="V8" s="1388"/>
      <c r="W8" s="1063"/>
      <c r="X8" s="918" t="s">
        <v>655</v>
      </c>
      <c r="Y8" s="1381" t="s">
        <v>656</v>
      </c>
      <c r="Z8" s="945" t="s">
        <v>657</v>
      </c>
      <c r="AA8" s="918" t="s">
        <v>655</v>
      </c>
      <c r="AB8" s="1381" t="s">
        <v>656</v>
      </c>
      <c r="AC8" s="945" t="s">
        <v>657</v>
      </c>
      <c r="AD8" s="928" t="s">
        <v>655</v>
      </c>
      <c r="AE8" s="1381" t="s">
        <v>656</v>
      </c>
      <c r="AF8" s="945" t="s">
        <v>657</v>
      </c>
      <c r="AG8" s="918" t="s">
        <v>655</v>
      </c>
      <c r="AH8" s="1381" t="s">
        <v>656</v>
      </c>
      <c r="AI8" s="945" t="s">
        <v>657</v>
      </c>
      <c r="AJ8" s="961" t="s">
        <v>655</v>
      </c>
      <c r="AK8" s="1122"/>
    </row>
    <row r="9" spans="1:39" s="16" customFormat="1" ht="12.75" customHeight="1">
      <c r="A9" s="1008"/>
      <c r="B9" s="1009"/>
      <c r="C9" s="929"/>
      <c r="D9" s="1382"/>
      <c r="E9" s="919"/>
      <c r="F9" s="919"/>
      <c r="G9" s="1382"/>
      <c r="H9" s="946"/>
      <c r="I9" s="1064"/>
      <c r="J9" s="929"/>
      <c r="K9" s="1382"/>
      <c r="L9" s="919"/>
      <c r="M9" s="919"/>
      <c r="N9" s="1382"/>
      <c r="O9" s="946"/>
      <c r="P9" s="929"/>
      <c r="Q9" s="1382"/>
      <c r="R9" s="919"/>
      <c r="S9" s="919"/>
      <c r="T9" s="1382"/>
      <c r="U9" s="946"/>
      <c r="V9" s="1389"/>
      <c r="W9" s="1064"/>
      <c r="X9" s="919"/>
      <c r="Y9" s="1382"/>
      <c r="Z9" s="946"/>
      <c r="AA9" s="919"/>
      <c r="AB9" s="1382"/>
      <c r="AC9" s="946"/>
      <c r="AD9" s="929"/>
      <c r="AE9" s="1382"/>
      <c r="AF9" s="946"/>
      <c r="AG9" s="919"/>
      <c r="AH9" s="1382"/>
      <c r="AI9" s="946"/>
      <c r="AJ9" s="962"/>
      <c r="AK9" s="1123"/>
    </row>
    <row r="10" spans="1:39" s="16" customFormat="1" ht="18.75" customHeight="1">
      <c r="A10" s="1393" t="s">
        <v>659</v>
      </c>
      <c r="B10" s="1394"/>
      <c r="C10" s="27">
        <v>59</v>
      </c>
      <c r="D10" s="27">
        <v>2088</v>
      </c>
      <c r="E10" s="27">
        <v>8435</v>
      </c>
      <c r="F10" s="27">
        <v>7</v>
      </c>
      <c r="G10" s="27">
        <v>265</v>
      </c>
      <c r="H10" s="27">
        <v>1219</v>
      </c>
      <c r="I10" s="26" t="s">
        <v>659</v>
      </c>
      <c r="J10" s="38">
        <v>23</v>
      </c>
      <c r="K10" s="38">
        <v>3679</v>
      </c>
      <c r="L10" s="38">
        <v>70445</v>
      </c>
      <c r="M10" s="38">
        <v>14</v>
      </c>
      <c r="N10" s="38">
        <v>3147</v>
      </c>
      <c r="O10" s="38">
        <v>43224</v>
      </c>
      <c r="P10" s="27">
        <v>0</v>
      </c>
      <c r="Q10" s="27">
        <v>0</v>
      </c>
      <c r="R10" s="27">
        <v>0</v>
      </c>
      <c r="S10" s="38">
        <v>91</v>
      </c>
      <c r="T10" s="38">
        <v>60682</v>
      </c>
      <c r="U10" s="38">
        <v>880619</v>
      </c>
      <c r="V10" s="135">
        <v>2009</v>
      </c>
      <c r="W10" s="26" t="s">
        <v>659</v>
      </c>
      <c r="X10" s="38" t="s">
        <v>658</v>
      </c>
      <c r="Y10" s="38" t="s">
        <v>658</v>
      </c>
      <c r="Z10" s="38" t="s">
        <v>658</v>
      </c>
      <c r="AA10" s="38" t="s">
        <v>658</v>
      </c>
      <c r="AB10" s="38" t="s">
        <v>658</v>
      </c>
      <c r="AC10" s="38" t="s">
        <v>658</v>
      </c>
      <c r="AD10" s="38" t="s">
        <v>658</v>
      </c>
      <c r="AE10" s="38" t="s">
        <v>658</v>
      </c>
      <c r="AF10" s="38" t="s">
        <v>658</v>
      </c>
      <c r="AG10" s="38" t="s">
        <v>658</v>
      </c>
      <c r="AH10" s="38" t="s">
        <v>658</v>
      </c>
      <c r="AI10" s="38" t="s">
        <v>658</v>
      </c>
      <c r="AJ10" s="38">
        <v>122833</v>
      </c>
      <c r="AK10" s="135" t="s">
        <v>659</v>
      </c>
    </row>
    <row r="11" spans="1:39" s="16" customFormat="1" ht="18.75" customHeight="1">
      <c r="A11" s="1393" t="s">
        <v>9</v>
      </c>
      <c r="B11" s="1394"/>
      <c r="C11" s="27">
        <v>60</v>
      </c>
      <c r="D11" s="27">
        <v>2140</v>
      </c>
      <c r="E11" s="27">
        <v>8531.4</v>
      </c>
      <c r="F11" s="27">
        <v>7</v>
      </c>
      <c r="G11" s="27">
        <v>265</v>
      </c>
      <c r="H11" s="27">
        <v>1219</v>
      </c>
      <c r="I11" s="26" t="s">
        <v>9</v>
      </c>
      <c r="J11" s="38">
        <v>23</v>
      </c>
      <c r="K11" s="38">
        <v>3679</v>
      </c>
      <c r="L11" s="38">
        <v>70445</v>
      </c>
      <c r="M11" s="38">
        <v>14</v>
      </c>
      <c r="N11" s="38">
        <v>3147</v>
      </c>
      <c r="O11" s="38">
        <v>43224</v>
      </c>
      <c r="P11" s="27">
        <v>0</v>
      </c>
      <c r="Q11" s="27">
        <v>0</v>
      </c>
      <c r="R11" s="27">
        <v>0</v>
      </c>
      <c r="S11" s="38">
        <v>148</v>
      </c>
      <c r="T11" s="38">
        <v>104193.4</v>
      </c>
      <c r="U11" s="38">
        <v>1132488.2200000002</v>
      </c>
      <c r="V11" s="135">
        <v>2010</v>
      </c>
      <c r="W11" s="26" t="s">
        <v>9</v>
      </c>
      <c r="X11" s="38" t="s">
        <v>658</v>
      </c>
      <c r="Y11" s="38" t="s">
        <v>658</v>
      </c>
      <c r="Z11" s="38" t="s">
        <v>658</v>
      </c>
      <c r="AA11" s="38" t="s">
        <v>658</v>
      </c>
      <c r="AB11" s="38" t="s">
        <v>658</v>
      </c>
      <c r="AC11" s="38" t="s">
        <v>658</v>
      </c>
      <c r="AD11" s="38" t="s">
        <v>658</v>
      </c>
      <c r="AE11" s="38" t="s">
        <v>658</v>
      </c>
      <c r="AF11" s="38" t="s">
        <v>658</v>
      </c>
      <c r="AG11" s="38" t="s">
        <v>658</v>
      </c>
      <c r="AH11" s="38" t="s">
        <v>658</v>
      </c>
      <c r="AI11" s="38" t="s">
        <v>658</v>
      </c>
      <c r="AJ11" s="38">
        <v>128110</v>
      </c>
      <c r="AK11" s="135" t="s">
        <v>9</v>
      </c>
    </row>
    <row r="12" spans="1:39" s="16" customFormat="1" ht="18.75" customHeight="1">
      <c r="A12" s="1393" t="s">
        <v>322</v>
      </c>
      <c r="B12" s="1394"/>
      <c r="C12" s="27">
        <v>60</v>
      </c>
      <c r="D12" s="27">
        <v>2140</v>
      </c>
      <c r="E12" s="27">
        <v>8531</v>
      </c>
      <c r="F12" s="27">
        <v>7</v>
      </c>
      <c r="G12" s="27">
        <v>265</v>
      </c>
      <c r="H12" s="27">
        <v>1219</v>
      </c>
      <c r="I12" s="26" t="s">
        <v>322</v>
      </c>
      <c r="J12" s="38">
        <v>23</v>
      </c>
      <c r="K12" s="38">
        <v>3679</v>
      </c>
      <c r="L12" s="38">
        <v>70445</v>
      </c>
      <c r="M12" s="38">
        <v>14</v>
      </c>
      <c r="N12" s="38">
        <v>3147</v>
      </c>
      <c r="O12" s="38">
        <v>43224</v>
      </c>
      <c r="P12" s="27">
        <v>0</v>
      </c>
      <c r="Q12" s="27">
        <v>0</v>
      </c>
      <c r="R12" s="27">
        <v>0</v>
      </c>
      <c r="S12" s="38">
        <v>149</v>
      </c>
      <c r="T12" s="38">
        <v>106309</v>
      </c>
      <c r="U12" s="38">
        <v>1148310</v>
      </c>
      <c r="V12" s="135">
        <v>2011</v>
      </c>
      <c r="W12" s="26" t="s">
        <v>322</v>
      </c>
      <c r="X12" s="38">
        <v>1</v>
      </c>
      <c r="Y12" s="38">
        <v>400</v>
      </c>
      <c r="Z12" s="38">
        <v>16100</v>
      </c>
      <c r="AA12" s="38">
        <v>6</v>
      </c>
      <c r="AB12" s="38">
        <v>3179</v>
      </c>
      <c r="AC12" s="38">
        <v>63985</v>
      </c>
      <c r="AD12" s="38">
        <v>1</v>
      </c>
      <c r="AE12" s="38">
        <v>1530</v>
      </c>
      <c r="AF12" s="38">
        <v>6885</v>
      </c>
      <c r="AG12" s="38">
        <v>4</v>
      </c>
      <c r="AH12" s="38">
        <v>1349</v>
      </c>
      <c r="AI12" s="38">
        <v>2969</v>
      </c>
      <c r="AJ12" s="38">
        <v>130944</v>
      </c>
      <c r="AK12" s="135" t="s">
        <v>322</v>
      </c>
    </row>
    <row r="13" spans="1:39" s="16" customFormat="1" ht="18.75" customHeight="1">
      <c r="A13" s="1393" t="s">
        <v>623</v>
      </c>
      <c r="B13" s="1394"/>
      <c r="C13" s="27">
        <v>59</v>
      </c>
      <c r="D13" s="27">
        <v>2248</v>
      </c>
      <c r="E13" s="27">
        <v>8899</v>
      </c>
      <c r="F13" s="27">
        <v>7</v>
      </c>
      <c r="G13" s="27">
        <v>265</v>
      </c>
      <c r="H13" s="27">
        <v>1219</v>
      </c>
      <c r="I13" s="26" t="s">
        <v>623</v>
      </c>
      <c r="J13" s="38">
        <v>32</v>
      </c>
      <c r="K13" s="38">
        <v>4785</v>
      </c>
      <c r="L13" s="38">
        <v>80253</v>
      </c>
      <c r="M13" s="38">
        <v>14</v>
      </c>
      <c r="N13" s="38">
        <v>3147</v>
      </c>
      <c r="O13" s="38">
        <v>43224</v>
      </c>
      <c r="P13" s="27">
        <v>0</v>
      </c>
      <c r="Q13" s="27">
        <v>0</v>
      </c>
      <c r="R13" s="27">
        <v>0</v>
      </c>
      <c r="S13" s="38">
        <v>151</v>
      </c>
      <c r="T13" s="38">
        <v>107181</v>
      </c>
      <c r="U13" s="38">
        <v>1160506</v>
      </c>
      <c r="V13" s="135">
        <v>2012</v>
      </c>
      <c r="W13" s="26" t="s">
        <v>623</v>
      </c>
      <c r="X13" s="38">
        <v>1</v>
      </c>
      <c r="Y13" s="38">
        <v>400</v>
      </c>
      <c r="Z13" s="38">
        <v>16100</v>
      </c>
      <c r="AA13" s="38">
        <v>6</v>
      </c>
      <c r="AB13" s="38">
        <v>3179</v>
      </c>
      <c r="AC13" s="38">
        <v>63984.6</v>
      </c>
      <c r="AD13" s="38">
        <v>1</v>
      </c>
      <c r="AE13" s="38">
        <v>1530</v>
      </c>
      <c r="AF13" s="38">
        <v>6885</v>
      </c>
      <c r="AG13" s="38">
        <v>4</v>
      </c>
      <c r="AH13" s="38">
        <v>1349</v>
      </c>
      <c r="AI13" s="38">
        <v>2969</v>
      </c>
      <c r="AJ13" s="38">
        <v>139940</v>
      </c>
      <c r="AK13" s="135" t="s">
        <v>623</v>
      </c>
    </row>
    <row r="14" spans="1:39" s="17" customFormat="1" ht="18.75" customHeight="1">
      <c r="A14" s="1391" t="s">
        <v>777</v>
      </c>
      <c r="B14" s="1392"/>
      <c r="C14" s="46">
        <f>SUM(C16:C38)</f>
        <v>62</v>
      </c>
      <c r="D14" s="46">
        <f t="shared" ref="D14:H14" si="0">SUM(D16:D38)</f>
        <v>2331.8000000000002</v>
      </c>
      <c r="E14" s="46">
        <f t="shared" si="0"/>
        <v>9886.6</v>
      </c>
      <c r="F14" s="46">
        <f t="shared" si="0"/>
        <v>7</v>
      </c>
      <c r="G14" s="46">
        <f t="shared" si="0"/>
        <v>265</v>
      </c>
      <c r="H14" s="46">
        <f t="shared" si="0"/>
        <v>1213</v>
      </c>
      <c r="I14" s="114" t="s">
        <v>777</v>
      </c>
      <c r="J14" s="44">
        <f t="shared" ref="J14:AJ14" si="1">SUM(J16:J38)</f>
        <v>35</v>
      </c>
      <c r="K14" s="44">
        <f t="shared" si="1"/>
        <v>5328.2</v>
      </c>
      <c r="L14" s="44">
        <f t="shared" si="1"/>
        <v>94504</v>
      </c>
      <c r="M14" s="44">
        <f t="shared" si="1"/>
        <v>16</v>
      </c>
      <c r="N14" s="44">
        <f t="shared" si="1"/>
        <v>3537</v>
      </c>
      <c r="O14" s="44">
        <f t="shared" si="1"/>
        <v>51452</v>
      </c>
      <c r="P14" s="46">
        <f t="shared" si="1"/>
        <v>0</v>
      </c>
      <c r="Q14" s="46">
        <f t="shared" si="1"/>
        <v>0</v>
      </c>
      <c r="R14" s="46">
        <f t="shared" si="1"/>
        <v>0</v>
      </c>
      <c r="S14" s="44">
        <f t="shared" si="1"/>
        <v>158</v>
      </c>
      <c r="T14" s="44">
        <f t="shared" si="1"/>
        <v>114310</v>
      </c>
      <c r="U14" s="44">
        <f t="shared" si="1"/>
        <v>1238758</v>
      </c>
      <c r="V14" s="136" t="s">
        <v>779</v>
      </c>
      <c r="W14" s="114" t="s">
        <v>777</v>
      </c>
      <c r="X14" s="44">
        <f t="shared" si="1"/>
        <v>1</v>
      </c>
      <c r="Y14" s="44">
        <f t="shared" si="1"/>
        <v>400</v>
      </c>
      <c r="Z14" s="44">
        <f t="shared" si="1"/>
        <v>16100</v>
      </c>
      <c r="AA14" s="44">
        <f t="shared" si="1"/>
        <v>6</v>
      </c>
      <c r="AB14" s="44">
        <f t="shared" si="1"/>
        <v>3179</v>
      </c>
      <c r="AC14" s="44">
        <f t="shared" si="1"/>
        <v>63985</v>
      </c>
      <c r="AD14" s="44">
        <f t="shared" si="1"/>
        <v>1</v>
      </c>
      <c r="AE14" s="44">
        <f t="shared" si="1"/>
        <v>1530</v>
      </c>
      <c r="AF14" s="44">
        <f t="shared" si="1"/>
        <v>6885</v>
      </c>
      <c r="AG14" s="44">
        <f t="shared" si="1"/>
        <v>10</v>
      </c>
      <c r="AH14" s="44">
        <f t="shared" si="1"/>
        <v>2119.5</v>
      </c>
      <c r="AI14" s="44">
        <f t="shared" si="1"/>
        <v>14836.5</v>
      </c>
      <c r="AJ14" s="44">
        <f t="shared" si="1"/>
        <v>140959</v>
      </c>
      <c r="AK14" s="136" t="s">
        <v>777</v>
      </c>
    </row>
    <row r="15" spans="1:39" s="16" customFormat="1" ht="7.7" customHeight="1">
      <c r="A15" s="21"/>
      <c r="B15" s="137"/>
      <c r="C15" s="112"/>
      <c r="D15" s="138"/>
      <c r="E15" s="139"/>
      <c r="F15" s="112"/>
      <c r="G15" s="112"/>
      <c r="H15" s="140"/>
      <c r="I15" s="137"/>
      <c r="J15" s="38"/>
      <c r="K15" s="38"/>
      <c r="L15" s="38"/>
      <c r="M15" s="38"/>
      <c r="N15" s="38"/>
      <c r="O15" s="38"/>
      <c r="P15" s="27"/>
      <c r="Q15" s="27"/>
      <c r="R15" s="27"/>
      <c r="S15" s="38"/>
      <c r="T15" s="38"/>
      <c r="U15" s="38"/>
      <c r="V15" s="141"/>
      <c r="W15" s="137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141"/>
    </row>
    <row r="16" spans="1:39" s="16" customFormat="1" ht="18" customHeight="1">
      <c r="A16" s="40" t="s">
        <v>660</v>
      </c>
      <c r="B16" s="125" t="s">
        <v>11</v>
      </c>
      <c r="C16" s="680">
        <v>7</v>
      </c>
      <c r="D16" s="680">
        <v>195</v>
      </c>
      <c r="E16" s="680">
        <v>553</v>
      </c>
      <c r="F16" s="680">
        <v>0</v>
      </c>
      <c r="G16" s="680">
        <v>0</v>
      </c>
      <c r="H16" s="680">
        <v>0</v>
      </c>
      <c r="I16" s="47" t="s">
        <v>660</v>
      </c>
      <c r="J16" s="677">
        <v>0</v>
      </c>
      <c r="K16" s="677">
        <v>0</v>
      </c>
      <c r="L16" s="677">
        <v>0</v>
      </c>
      <c r="M16" s="677">
        <v>9</v>
      </c>
      <c r="N16" s="677">
        <v>1387</v>
      </c>
      <c r="O16" s="677">
        <v>22329</v>
      </c>
      <c r="P16" s="680">
        <v>0</v>
      </c>
      <c r="Q16" s="680">
        <v>0</v>
      </c>
      <c r="R16" s="680">
        <v>0</v>
      </c>
      <c r="S16" s="677">
        <v>6</v>
      </c>
      <c r="T16" s="677">
        <v>2551</v>
      </c>
      <c r="U16" s="677">
        <v>33878</v>
      </c>
      <c r="V16" s="57" t="s">
        <v>11</v>
      </c>
      <c r="W16" s="47" t="s">
        <v>660</v>
      </c>
      <c r="X16" s="677">
        <v>0</v>
      </c>
      <c r="Y16" s="677">
        <v>0</v>
      </c>
      <c r="Z16" s="677">
        <v>0</v>
      </c>
      <c r="AA16" s="677">
        <v>0</v>
      </c>
      <c r="AB16" s="677">
        <v>0</v>
      </c>
      <c r="AC16" s="677">
        <v>0</v>
      </c>
      <c r="AD16" s="677">
        <v>0</v>
      </c>
      <c r="AE16" s="677">
        <v>0</v>
      </c>
      <c r="AF16" s="677">
        <v>0</v>
      </c>
      <c r="AG16" s="677">
        <v>0</v>
      </c>
      <c r="AH16" s="677">
        <v>0</v>
      </c>
      <c r="AI16" s="677">
        <v>0</v>
      </c>
      <c r="AJ16" s="677">
        <v>14999</v>
      </c>
      <c r="AK16" s="57" t="s">
        <v>11</v>
      </c>
    </row>
    <row r="17" spans="1:37" s="194" customFormat="1" ht="18" customHeight="1">
      <c r="A17" s="40" t="s">
        <v>12</v>
      </c>
      <c r="B17" s="125" t="s">
        <v>13</v>
      </c>
      <c r="C17" s="680">
        <v>8</v>
      </c>
      <c r="D17" s="680">
        <v>368</v>
      </c>
      <c r="E17" s="680">
        <v>1266</v>
      </c>
      <c r="F17" s="680">
        <v>0</v>
      </c>
      <c r="G17" s="680">
        <v>0</v>
      </c>
      <c r="H17" s="680">
        <v>0</v>
      </c>
      <c r="I17" s="47" t="s">
        <v>12</v>
      </c>
      <c r="J17" s="677">
        <v>11</v>
      </c>
      <c r="K17" s="677">
        <v>1558</v>
      </c>
      <c r="L17" s="677">
        <v>23837</v>
      </c>
      <c r="M17" s="677">
        <v>0</v>
      </c>
      <c r="N17" s="677">
        <v>0</v>
      </c>
      <c r="O17" s="677">
        <v>0</v>
      </c>
      <c r="P17" s="680">
        <v>0</v>
      </c>
      <c r="Q17" s="680">
        <v>0</v>
      </c>
      <c r="R17" s="680">
        <v>0</v>
      </c>
      <c r="S17" s="677">
        <v>14</v>
      </c>
      <c r="T17" s="677">
        <v>13915</v>
      </c>
      <c r="U17" s="677">
        <v>128046</v>
      </c>
      <c r="V17" s="57" t="s">
        <v>13</v>
      </c>
      <c r="W17" s="47" t="s">
        <v>12</v>
      </c>
      <c r="X17" s="677">
        <v>0</v>
      </c>
      <c r="Y17" s="677">
        <v>0</v>
      </c>
      <c r="Z17" s="677">
        <v>0</v>
      </c>
      <c r="AA17" s="677">
        <v>0</v>
      </c>
      <c r="AB17" s="677">
        <v>0</v>
      </c>
      <c r="AC17" s="677">
        <v>0</v>
      </c>
      <c r="AD17" s="677">
        <v>0</v>
      </c>
      <c r="AE17" s="677">
        <v>0</v>
      </c>
      <c r="AF17" s="677">
        <v>0</v>
      </c>
      <c r="AG17" s="677">
        <v>0</v>
      </c>
      <c r="AH17" s="677">
        <v>0</v>
      </c>
      <c r="AI17" s="677">
        <v>0</v>
      </c>
      <c r="AJ17" s="677">
        <v>8106</v>
      </c>
      <c r="AK17" s="57" t="s">
        <v>13</v>
      </c>
    </row>
    <row r="18" spans="1:37" s="16" customFormat="1" ht="18" customHeight="1">
      <c r="A18" s="40" t="s">
        <v>14</v>
      </c>
      <c r="B18" s="125" t="s">
        <v>15</v>
      </c>
      <c r="C18" s="680">
        <v>4</v>
      </c>
      <c r="D18" s="680">
        <v>414</v>
      </c>
      <c r="E18" s="680">
        <v>1213</v>
      </c>
      <c r="F18" s="680">
        <v>0</v>
      </c>
      <c r="G18" s="680">
        <v>0</v>
      </c>
      <c r="H18" s="680">
        <v>0</v>
      </c>
      <c r="I18" s="47" t="s">
        <v>14</v>
      </c>
      <c r="J18" s="677">
        <v>0</v>
      </c>
      <c r="K18" s="677">
        <v>0</v>
      </c>
      <c r="L18" s="677">
        <v>0</v>
      </c>
      <c r="M18" s="677">
        <v>0</v>
      </c>
      <c r="N18" s="677">
        <v>0</v>
      </c>
      <c r="O18" s="677">
        <v>0</v>
      </c>
      <c r="P18" s="680">
        <v>0</v>
      </c>
      <c r="Q18" s="680">
        <v>0</v>
      </c>
      <c r="R18" s="680">
        <v>0</v>
      </c>
      <c r="S18" s="677">
        <v>11</v>
      </c>
      <c r="T18" s="677">
        <v>9396</v>
      </c>
      <c r="U18" s="677">
        <v>108826</v>
      </c>
      <c r="V18" s="57" t="s">
        <v>15</v>
      </c>
      <c r="W18" s="47" t="s">
        <v>14</v>
      </c>
      <c r="X18" s="677">
        <v>0</v>
      </c>
      <c r="Y18" s="677">
        <v>0</v>
      </c>
      <c r="Z18" s="677">
        <v>0</v>
      </c>
      <c r="AA18" s="677">
        <v>0</v>
      </c>
      <c r="AB18" s="677">
        <v>0</v>
      </c>
      <c r="AC18" s="677">
        <v>0</v>
      </c>
      <c r="AD18" s="677">
        <v>0</v>
      </c>
      <c r="AE18" s="677">
        <v>0</v>
      </c>
      <c r="AF18" s="677">
        <v>0</v>
      </c>
      <c r="AG18" s="677">
        <v>0</v>
      </c>
      <c r="AH18" s="677">
        <v>0</v>
      </c>
      <c r="AI18" s="677">
        <v>0</v>
      </c>
      <c r="AJ18" s="677">
        <v>6273</v>
      </c>
      <c r="AK18" s="57" t="s">
        <v>15</v>
      </c>
    </row>
    <row r="19" spans="1:37" s="16" customFormat="1" ht="18" customHeight="1">
      <c r="A19" s="40" t="s">
        <v>16</v>
      </c>
      <c r="B19" s="125" t="s">
        <v>17</v>
      </c>
      <c r="C19" s="680">
        <v>2</v>
      </c>
      <c r="D19" s="680">
        <v>63</v>
      </c>
      <c r="E19" s="680">
        <v>219</v>
      </c>
      <c r="F19" s="680">
        <v>0</v>
      </c>
      <c r="G19" s="680">
        <v>0</v>
      </c>
      <c r="H19" s="680">
        <v>0</v>
      </c>
      <c r="I19" s="47" t="s">
        <v>16</v>
      </c>
      <c r="J19" s="677">
        <v>2</v>
      </c>
      <c r="K19" s="677">
        <v>42.2</v>
      </c>
      <c r="L19" s="677">
        <v>1160</v>
      </c>
      <c r="M19" s="677">
        <v>2</v>
      </c>
      <c r="N19" s="677">
        <v>875</v>
      </c>
      <c r="O19" s="677">
        <v>10405</v>
      </c>
      <c r="P19" s="680">
        <v>0</v>
      </c>
      <c r="Q19" s="680">
        <v>0</v>
      </c>
      <c r="R19" s="680">
        <v>0</v>
      </c>
      <c r="S19" s="677">
        <v>8</v>
      </c>
      <c r="T19" s="677">
        <v>3522</v>
      </c>
      <c r="U19" s="677">
        <v>32619</v>
      </c>
      <c r="V19" s="57" t="s">
        <v>17</v>
      </c>
      <c r="W19" s="47" t="s">
        <v>16</v>
      </c>
      <c r="X19" s="677">
        <v>0</v>
      </c>
      <c r="Y19" s="677">
        <v>0</v>
      </c>
      <c r="Z19" s="677">
        <v>0</v>
      </c>
      <c r="AA19" s="677">
        <v>0</v>
      </c>
      <c r="AB19" s="677">
        <v>0</v>
      </c>
      <c r="AC19" s="677">
        <v>0</v>
      </c>
      <c r="AD19" s="677">
        <v>0</v>
      </c>
      <c r="AE19" s="677">
        <v>0</v>
      </c>
      <c r="AF19" s="677">
        <v>0</v>
      </c>
      <c r="AG19" s="677">
        <v>0</v>
      </c>
      <c r="AH19" s="677">
        <v>0</v>
      </c>
      <c r="AI19" s="677">
        <v>0</v>
      </c>
      <c r="AJ19" s="677">
        <v>14983</v>
      </c>
      <c r="AK19" s="57" t="s">
        <v>17</v>
      </c>
    </row>
    <row r="20" spans="1:37" s="16" customFormat="1" ht="18" customHeight="1">
      <c r="A20" s="40" t="s">
        <v>18</v>
      </c>
      <c r="B20" s="125" t="s">
        <v>19</v>
      </c>
      <c r="C20" s="680">
        <v>14</v>
      </c>
      <c r="D20" s="680">
        <v>458</v>
      </c>
      <c r="E20" s="680">
        <v>2464</v>
      </c>
      <c r="F20" s="680">
        <v>2</v>
      </c>
      <c r="G20" s="680">
        <v>55</v>
      </c>
      <c r="H20" s="680">
        <v>322</v>
      </c>
      <c r="I20" s="47" t="s">
        <v>18</v>
      </c>
      <c r="J20" s="677">
        <v>1</v>
      </c>
      <c r="K20" s="677">
        <v>226</v>
      </c>
      <c r="L20" s="677">
        <v>3977</v>
      </c>
      <c r="M20" s="677">
        <v>1</v>
      </c>
      <c r="N20" s="677">
        <v>240</v>
      </c>
      <c r="O20" s="677">
        <v>1920</v>
      </c>
      <c r="P20" s="680">
        <v>0</v>
      </c>
      <c r="Q20" s="680">
        <v>0</v>
      </c>
      <c r="R20" s="680">
        <v>0</v>
      </c>
      <c r="S20" s="680">
        <v>4</v>
      </c>
      <c r="T20" s="680">
        <v>1498</v>
      </c>
      <c r="U20" s="680">
        <v>14980</v>
      </c>
      <c r="V20" s="57" t="s">
        <v>19</v>
      </c>
      <c r="W20" s="47" t="s">
        <v>18</v>
      </c>
      <c r="X20" s="680">
        <v>0</v>
      </c>
      <c r="Y20" s="680">
        <v>0</v>
      </c>
      <c r="Z20" s="681">
        <v>0</v>
      </c>
      <c r="AA20" s="680">
        <v>2</v>
      </c>
      <c r="AB20" s="680">
        <v>2369</v>
      </c>
      <c r="AC20" s="680">
        <v>61675</v>
      </c>
      <c r="AD20" s="677">
        <v>1</v>
      </c>
      <c r="AE20" s="677">
        <v>1530</v>
      </c>
      <c r="AF20" s="677">
        <v>6885</v>
      </c>
      <c r="AG20" s="680">
        <v>0</v>
      </c>
      <c r="AH20" s="680">
        <v>0</v>
      </c>
      <c r="AI20" s="680">
        <v>0</v>
      </c>
      <c r="AJ20" s="677">
        <v>12652</v>
      </c>
      <c r="AK20" s="57" t="s">
        <v>19</v>
      </c>
    </row>
    <row r="21" spans="1:37" s="16" customFormat="1" ht="18" customHeight="1">
      <c r="A21" s="159" t="s">
        <v>20</v>
      </c>
      <c r="B21" s="339" t="s">
        <v>21</v>
      </c>
      <c r="C21" s="680">
        <v>4</v>
      </c>
      <c r="D21" s="680">
        <v>94</v>
      </c>
      <c r="E21" s="680">
        <v>286</v>
      </c>
      <c r="F21" s="680">
        <v>4</v>
      </c>
      <c r="G21" s="680">
        <v>180</v>
      </c>
      <c r="H21" s="680">
        <v>741</v>
      </c>
      <c r="I21" s="47" t="s">
        <v>20</v>
      </c>
      <c r="J21" s="677">
        <v>4</v>
      </c>
      <c r="K21" s="677">
        <v>180</v>
      </c>
      <c r="L21" s="677">
        <v>1949</v>
      </c>
      <c r="M21" s="677">
        <v>0</v>
      </c>
      <c r="N21" s="677">
        <v>0</v>
      </c>
      <c r="O21" s="677">
        <v>0</v>
      </c>
      <c r="P21" s="680">
        <v>0</v>
      </c>
      <c r="Q21" s="680">
        <v>0</v>
      </c>
      <c r="R21" s="680">
        <v>0</v>
      </c>
      <c r="S21" s="680">
        <v>8</v>
      </c>
      <c r="T21" s="680">
        <v>12634</v>
      </c>
      <c r="U21" s="680">
        <v>135540</v>
      </c>
      <c r="V21" s="57" t="s">
        <v>21</v>
      </c>
      <c r="W21" s="47" t="s">
        <v>20</v>
      </c>
      <c r="X21" s="680">
        <v>1</v>
      </c>
      <c r="Y21" s="680">
        <v>400</v>
      </c>
      <c r="Z21" s="681">
        <v>16100</v>
      </c>
      <c r="AA21" s="680">
        <v>0</v>
      </c>
      <c r="AB21" s="691">
        <v>0</v>
      </c>
      <c r="AC21" s="691">
        <v>0</v>
      </c>
      <c r="AD21" s="677">
        <v>0</v>
      </c>
      <c r="AE21" s="677">
        <v>0</v>
      </c>
      <c r="AF21" s="677">
        <v>0</v>
      </c>
      <c r="AG21" s="680">
        <v>0</v>
      </c>
      <c r="AH21" s="680">
        <v>0</v>
      </c>
      <c r="AI21" s="680">
        <v>0</v>
      </c>
      <c r="AJ21" s="677">
        <v>9987</v>
      </c>
      <c r="AK21" s="57" t="s">
        <v>21</v>
      </c>
    </row>
    <row r="22" spans="1:37" s="16" customFormat="1" ht="18" customHeight="1">
      <c r="A22" s="159" t="s">
        <v>22</v>
      </c>
      <c r="B22" s="339" t="s">
        <v>23</v>
      </c>
      <c r="C22" s="680">
        <v>5</v>
      </c>
      <c r="D22" s="680">
        <v>100</v>
      </c>
      <c r="E22" s="680">
        <v>300</v>
      </c>
      <c r="F22" s="680">
        <v>0</v>
      </c>
      <c r="G22" s="680">
        <v>0</v>
      </c>
      <c r="H22" s="680">
        <v>0</v>
      </c>
      <c r="I22" s="47" t="s">
        <v>22</v>
      </c>
      <c r="J22" s="677">
        <v>1</v>
      </c>
      <c r="K22" s="677">
        <v>395</v>
      </c>
      <c r="L22" s="677">
        <v>6715</v>
      </c>
      <c r="M22" s="677">
        <v>0</v>
      </c>
      <c r="N22" s="677">
        <v>0</v>
      </c>
      <c r="O22" s="677">
        <v>0</v>
      </c>
      <c r="P22" s="680">
        <v>0</v>
      </c>
      <c r="Q22" s="680">
        <v>0</v>
      </c>
      <c r="R22" s="680">
        <v>0</v>
      </c>
      <c r="S22" s="677">
        <v>16</v>
      </c>
      <c r="T22" s="677">
        <v>12700</v>
      </c>
      <c r="U22" s="677">
        <v>159280</v>
      </c>
      <c r="V22" s="57" t="s">
        <v>23</v>
      </c>
      <c r="W22" s="47" t="s">
        <v>22</v>
      </c>
      <c r="X22" s="677">
        <v>0</v>
      </c>
      <c r="Y22" s="677">
        <v>0</v>
      </c>
      <c r="Z22" s="692">
        <v>0</v>
      </c>
      <c r="AA22" s="677">
        <v>0</v>
      </c>
      <c r="AB22" s="693">
        <v>0</v>
      </c>
      <c r="AC22" s="693">
        <v>0</v>
      </c>
      <c r="AD22" s="677">
        <v>0</v>
      </c>
      <c r="AE22" s="677">
        <v>0</v>
      </c>
      <c r="AF22" s="677">
        <v>0</v>
      </c>
      <c r="AG22" s="677">
        <v>0</v>
      </c>
      <c r="AH22" s="677">
        <v>0</v>
      </c>
      <c r="AI22" s="677">
        <v>0</v>
      </c>
      <c r="AJ22" s="677">
        <v>2993</v>
      </c>
      <c r="AK22" s="57" t="s">
        <v>23</v>
      </c>
    </row>
    <row r="23" spans="1:37" s="16" customFormat="1" ht="18" customHeight="1">
      <c r="A23" s="159" t="s">
        <v>24</v>
      </c>
      <c r="B23" s="339" t="s">
        <v>25</v>
      </c>
      <c r="C23" s="680">
        <v>0</v>
      </c>
      <c r="D23" s="680">
        <v>0</v>
      </c>
      <c r="E23" s="680">
        <v>0</v>
      </c>
      <c r="F23" s="680">
        <v>0</v>
      </c>
      <c r="G23" s="680">
        <v>0</v>
      </c>
      <c r="H23" s="680">
        <v>0</v>
      </c>
      <c r="I23" s="47" t="s">
        <v>24</v>
      </c>
      <c r="J23" s="628">
        <v>2</v>
      </c>
      <c r="K23" s="628">
        <v>1012</v>
      </c>
      <c r="L23" s="628">
        <v>24566</v>
      </c>
      <c r="M23" s="677">
        <v>0</v>
      </c>
      <c r="N23" s="677">
        <v>0</v>
      </c>
      <c r="O23" s="677">
        <v>0</v>
      </c>
      <c r="P23" s="680">
        <v>0</v>
      </c>
      <c r="Q23" s="680">
        <v>0</v>
      </c>
      <c r="R23" s="680">
        <v>0</v>
      </c>
      <c r="S23" s="677">
        <v>21</v>
      </c>
      <c r="T23" s="677">
        <v>13385</v>
      </c>
      <c r="U23" s="677">
        <v>156675</v>
      </c>
      <c r="V23" s="57" t="s">
        <v>25</v>
      </c>
      <c r="W23" s="47" t="s">
        <v>24</v>
      </c>
      <c r="X23" s="677">
        <v>0</v>
      </c>
      <c r="Y23" s="677">
        <v>0</v>
      </c>
      <c r="Z23" s="692">
        <v>0</v>
      </c>
      <c r="AA23" s="677">
        <v>0</v>
      </c>
      <c r="AB23" s="693">
        <v>0</v>
      </c>
      <c r="AC23" s="693">
        <v>0</v>
      </c>
      <c r="AD23" s="677">
        <v>0</v>
      </c>
      <c r="AE23" s="677">
        <v>0</v>
      </c>
      <c r="AF23" s="677">
        <v>0</v>
      </c>
      <c r="AG23" s="677">
        <v>0</v>
      </c>
      <c r="AH23" s="677">
        <v>0</v>
      </c>
      <c r="AI23" s="677">
        <v>0</v>
      </c>
      <c r="AJ23" s="677">
        <v>2170</v>
      </c>
      <c r="AK23" s="57" t="s">
        <v>25</v>
      </c>
    </row>
    <row r="24" spans="1:37" s="16" customFormat="1" ht="18" customHeight="1">
      <c r="A24" s="159" t="s">
        <v>26</v>
      </c>
      <c r="B24" s="339" t="s">
        <v>27</v>
      </c>
      <c r="C24" s="680">
        <v>0</v>
      </c>
      <c r="D24" s="680">
        <v>0</v>
      </c>
      <c r="E24" s="680">
        <v>0</v>
      </c>
      <c r="F24" s="680">
        <v>0</v>
      </c>
      <c r="G24" s="680">
        <v>0</v>
      </c>
      <c r="H24" s="680">
        <v>0</v>
      </c>
      <c r="I24" s="47" t="s">
        <v>26</v>
      </c>
      <c r="J24" s="677">
        <v>3</v>
      </c>
      <c r="K24" s="677">
        <v>208</v>
      </c>
      <c r="L24" s="677">
        <v>2835</v>
      </c>
      <c r="M24" s="677">
        <v>0</v>
      </c>
      <c r="N24" s="677">
        <v>0</v>
      </c>
      <c r="O24" s="677">
        <v>0</v>
      </c>
      <c r="P24" s="680">
        <v>0</v>
      </c>
      <c r="Q24" s="680">
        <v>0</v>
      </c>
      <c r="R24" s="680">
        <v>0</v>
      </c>
      <c r="S24" s="677">
        <v>13</v>
      </c>
      <c r="T24" s="677">
        <v>13972</v>
      </c>
      <c r="U24" s="677">
        <v>161056</v>
      </c>
      <c r="V24" s="57" t="s">
        <v>27</v>
      </c>
      <c r="W24" s="47" t="s">
        <v>26</v>
      </c>
      <c r="X24" s="677">
        <v>0</v>
      </c>
      <c r="Y24" s="677">
        <v>0</v>
      </c>
      <c r="Z24" s="692">
        <v>0</v>
      </c>
      <c r="AA24" s="677">
        <v>0</v>
      </c>
      <c r="AB24" s="693">
        <v>0</v>
      </c>
      <c r="AC24" s="693">
        <v>0</v>
      </c>
      <c r="AD24" s="677">
        <v>0</v>
      </c>
      <c r="AE24" s="677">
        <v>0</v>
      </c>
      <c r="AF24" s="677">
        <v>0</v>
      </c>
      <c r="AG24" s="677">
        <v>0</v>
      </c>
      <c r="AH24" s="677">
        <v>0</v>
      </c>
      <c r="AI24" s="677">
        <v>0</v>
      </c>
      <c r="AJ24" s="677">
        <v>9360</v>
      </c>
      <c r="AK24" s="57" t="s">
        <v>27</v>
      </c>
    </row>
    <row r="25" spans="1:37" s="194" customFormat="1" ht="18" customHeight="1">
      <c r="A25" s="159" t="s">
        <v>28</v>
      </c>
      <c r="B25" s="339" t="s">
        <v>29</v>
      </c>
      <c r="C25" s="680">
        <v>7</v>
      </c>
      <c r="D25" s="680">
        <v>240.8</v>
      </c>
      <c r="E25" s="680">
        <v>1685.6</v>
      </c>
      <c r="F25" s="680">
        <v>0</v>
      </c>
      <c r="G25" s="680">
        <v>0</v>
      </c>
      <c r="H25" s="680">
        <v>0</v>
      </c>
      <c r="I25" s="47" t="s">
        <v>28</v>
      </c>
      <c r="J25" s="677">
        <v>4</v>
      </c>
      <c r="K25" s="677">
        <v>632</v>
      </c>
      <c r="L25" s="677">
        <v>15035</v>
      </c>
      <c r="M25" s="677">
        <v>3</v>
      </c>
      <c r="N25" s="677">
        <v>775</v>
      </c>
      <c r="O25" s="677">
        <v>14198</v>
      </c>
      <c r="P25" s="680">
        <v>0</v>
      </c>
      <c r="Q25" s="680">
        <v>0</v>
      </c>
      <c r="R25" s="680">
        <v>0</v>
      </c>
      <c r="S25" s="680">
        <v>4</v>
      </c>
      <c r="T25" s="680">
        <v>4837</v>
      </c>
      <c r="U25" s="680">
        <v>51470</v>
      </c>
      <c r="V25" s="57" t="s">
        <v>29</v>
      </c>
      <c r="W25" s="47" t="s">
        <v>28</v>
      </c>
      <c r="X25" s="680">
        <v>0</v>
      </c>
      <c r="Y25" s="680">
        <v>0</v>
      </c>
      <c r="Z25" s="681">
        <v>0</v>
      </c>
      <c r="AA25" s="680">
        <v>0</v>
      </c>
      <c r="AB25" s="691">
        <v>0</v>
      </c>
      <c r="AC25" s="691">
        <v>0</v>
      </c>
      <c r="AD25" s="677">
        <v>0</v>
      </c>
      <c r="AE25" s="677">
        <v>0</v>
      </c>
      <c r="AF25" s="677">
        <v>0</v>
      </c>
      <c r="AG25" s="680">
        <v>10</v>
      </c>
      <c r="AH25" s="680">
        <v>2119.5</v>
      </c>
      <c r="AI25" s="680">
        <v>14836.5</v>
      </c>
      <c r="AJ25" s="677">
        <v>7213</v>
      </c>
      <c r="AK25" s="57" t="s">
        <v>29</v>
      </c>
    </row>
    <row r="26" spans="1:37" s="16" customFormat="1" ht="18" customHeight="1">
      <c r="A26" s="159" t="s">
        <v>30</v>
      </c>
      <c r="B26" s="339" t="s">
        <v>31</v>
      </c>
      <c r="C26" s="680">
        <v>0</v>
      </c>
      <c r="D26" s="680">
        <v>0</v>
      </c>
      <c r="E26" s="680">
        <v>0</v>
      </c>
      <c r="F26" s="680">
        <v>0</v>
      </c>
      <c r="G26" s="680">
        <v>0</v>
      </c>
      <c r="H26" s="680">
        <v>0</v>
      </c>
      <c r="I26" s="47" t="s">
        <v>30</v>
      </c>
      <c r="J26" s="677">
        <v>0</v>
      </c>
      <c r="K26" s="677">
        <v>0</v>
      </c>
      <c r="L26" s="677">
        <v>0</v>
      </c>
      <c r="M26" s="677">
        <v>0</v>
      </c>
      <c r="N26" s="677">
        <v>0</v>
      </c>
      <c r="O26" s="677">
        <v>0</v>
      </c>
      <c r="P26" s="680">
        <v>0</v>
      </c>
      <c r="Q26" s="680">
        <v>0</v>
      </c>
      <c r="R26" s="680">
        <v>0</v>
      </c>
      <c r="S26" s="680">
        <v>0</v>
      </c>
      <c r="T26" s="680">
        <v>0</v>
      </c>
      <c r="U26" s="680">
        <v>0</v>
      </c>
      <c r="V26" s="57" t="s">
        <v>31</v>
      </c>
      <c r="W26" s="47" t="s">
        <v>30</v>
      </c>
      <c r="X26" s="680">
        <v>0</v>
      </c>
      <c r="Y26" s="680">
        <v>0</v>
      </c>
      <c r="Z26" s="681">
        <v>0</v>
      </c>
      <c r="AA26" s="680">
        <v>0</v>
      </c>
      <c r="AB26" s="691">
        <v>0</v>
      </c>
      <c r="AC26" s="691">
        <v>0</v>
      </c>
      <c r="AD26" s="677">
        <v>0</v>
      </c>
      <c r="AE26" s="677">
        <v>0</v>
      </c>
      <c r="AF26" s="677">
        <v>0</v>
      </c>
      <c r="AG26" s="680">
        <v>0</v>
      </c>
      <c r="AH26" s="680">
        <v>0</v>
      </c>
      <c r="AI26" s="680">
        <v>0</v>
      </c>
      <c r="AJ26" s="694">
        <v>3446</v>
      </c>
      <c r="AK26" s="57" t="s">
        <v>31</v>
      </c>
    </row>
    <row r="27" spans="1:37" s="16" customFormat="1" ht="17.649999999999999" customHeight="1">
      <c r="A27" s="159" t="s">
        <v>32</v>
      </c>
      <c r="B27" s="339" t="s">
        <v>33</v>
      </c>
      <c r="C27" s="680">
        <v>0</v>
      </c>
      <c r="D27" s="680">
        <v>0</v>
      </c>
      <c r="E27" s="680">
        <v>0</v>
      </c>
      <c r="F27" s="680">
        <v>0</v>
      </c>
      <c r="G27" s="680">
        <v>0</v>
      </c>
      <c r="H27" s="680">
        <v>0</v>
      </c>
      <c r="I27" s="47" t="s">
        <v>32</v>
      </c>
      <c r="J27" s="677">
        <v>0</v>
      </c>
      <c r="K27" s="677">
        <v>0</v>
      </c>
      <c r="L27" s="677">
        <v>0</v>
      </c>
      <c r="M27" s="677">
        <v>0</v>
      </c>
      <c r="N27" s="677">
        <v>0</v>
      </c>
      <c r="O27" s="677">
        <v>0</v>
      </c>
      <c r="P27" s="680">
        <v>0</v>
      </c>
      <c r="Q27" s="680">
        <v>0</v>
      </c>
      <c r="R27" s="680">
        <v>0</v>
      </c>
      <c r="S27" s="680">
        <v>0</v>
      </c>
      <c r="T27" s="680">
        <v>0</v>
      </c>
      <c r="U27" s="680">
        <v>0</v>
      </c>
      <c r="V27" s="57" t="s">
        <v>33</v>
      </c>
      <c r="W27" s="47" t="s">
        <v>32</v>
      </c>
      <c r="X27" s="680">
        <v>0</v>
      </c>
      <c r="Y27" s="680">
        <v>0</v>
      </c>
      <c r="Z27" s="681">
        <v>0</v>
      </c>
      <c r="AA27" s="680">
        <v>0</v>
      </c>
      <c r="AB27" s="691">
        <v>0</v>
      </c>
      <c r="AC27" s="691">
        <v>0</v>
      </c>
      <c r="AD27" s="677">
        <v>0</v>
      </c>
      <c r="AE27" s="677">
        <v>0</v>
      </c>
      <c r="AF27" s="677">
        <v>0</v>
      </c>
      <c r="AG27" s="680">
        <v>0</v>
      </c>
      <c r="AH27" s="680">
        <v>0</v>
      </c>
      <c r="AI27" s="680">
        <v>0</v>
      </c>
      <c r="AJ27" s="677">
        <v>815</v>
      </c>
      <c r="AK27" s="57" t="s">
        <v>33</v>
      </c>
    </row>
    <row r="28" spans="1:37" s="16" customFormat="1" ht="17.649999999999999" customHeight="1">
      <c r="A28" s="159" t="s">
        <v>34</v>
      </c>
      <c r="B28" s="339" t="s">
        <v>35</v>
      </c>
      <c r="C28" s="680">
        <v>0</v>
      </c>
      <c r="D28" s="680">
        <v>0</v>
      </c>
      <c r="E28" s="680">
        <v>0</v>
      </c>
      <c r="F28" s="680">
        <v>0</v>
      </c>
      <c r="G28" s="680">
        <v>0</v>
      </c>
      <c r="H28" s="680">
        <v>0</v>
      </c>
      <c r="I28" s="47" t="s">
        <v>34</v>
      </c>
      <c r="J28" s="677">
        <v>0</v>
      </c>
      <c r="K28" s="677">
        <v>0</v>
      </c>
      <c r="L28" s="677">
        <v>0</v>
      </c>
      <c r="M28" s="677">
        <v>0</v>
      </c>
      <c r="N28" s="677">
        <v>0</v>
      </c>
      <c r="O28" s="677">
        <v>0</v>
      </c>
      <c r="P28" s="680">
        <v>0</v>
      </c>
      <c r="Q28" s="680">
        <v>0</v>
      </c>
      <c r="R28" s="680">
        <v>0</v>
      </c>
      <c r="S28" s="677">
        <v>3</v>
      </c>
      <c r="T28" s="677">
        <v>1437</v>
      </c>
      <c r="U28" s="677">
        <v>12933</v>
      </c>
      <c r="V28" s="57" t="s">
        <v>35</v>
      </c>
      <c r="W28" s="47" t="s">
        <v>34</v>
      </c>
      <c r="X28" s="677">
        <v>0</v>
      </c>
      <c r="Y28" s="677">
        <v>0</v>
      </c>
      <c r="Z28" s="692">
        <v>0</v>
      </c>
      <c r="AA28" s="677">
        <v>0</v>
      </c>
      <c r="AB28" s="693">
        <v>0</v>
      </c>
      <c r="AC28" s="693">
        <v>0</v>
      </c>
      <c r="AD28" s="677">
        <v>0</v>
      </c>
      <c r="AE28" s="677">
        <v>0</v>
      </c>
      <c r="AF28" s="677">
        <v>0</v>
      </c>
      <c r="AG28" s="677">
        <v>0</v>
      </c>
      <c r="AH28" s="677">
        <v>0</v>
      </c>
      <c r="AI28" s="677">
        <v>0</v>
      </c>
      <c r="AJ28" s="677">
        <v>3618</v>
      </c>
      <c r="AK28" s="57" t="s">
        <v>35</v>
      </c>
    </row>
    <row r="29" spans="1:37" s="16" customFormat="1" ht="17.649999999999999" customHeight="1">
      <c r="A29" s="159" t="s">
        <v>36</v>
      </c>
      <c r="B29" s="339" t="s">
        <v>37</v>
      </c>
      <c r="C29" s="680">
        <v>1</v>
      </c>
      <c r="D29" s="680">
        <v>41</v>
      </c>
      <c r="E29" s="680">
        <v>144</v>
      </c>
      <c r="F29" s="680">
        <v>0</v>
      </c>
      <c r="G29" s="680">
        <v>0</v>
      </c>
      <c r="H29" s="680">
        <v>0</v>
      </c>
      <c r="I29" s="47" t="s">
        <v>36</v>
      </c>
      <c r="J29" s="677">
        <v>0</v>
      </c>
      <c r="K29" s="677">
        <v>0</v>
      </c>
      <c r="L29" s="677">
        <v>0</v>
      </c>
      <c r="M29" s="677">
        <v>0</v>
      </c>
      <c r="N29" s="677">
        <v>0</v>
      </c>
      <c r="O29" s="677">
        <v>0</v>
      </c>
      <c r="P29" s="680">
        <v>0</v>
      </c>
      <c r="Q29" s="680">
        <v>0</v>
      </c>
      <c r="R29" s="680">
        <v>0</v>
      </c>
      <c r="S29" s="677">
        <v>2</v>
      </c>
      <c r="T29" s="677">
        <v>1040</v>
      </c>
      <c r="U29" s="677">
        <v>9492</v>
      </c>
      <c r="V29" s="57" t="s">
        <v>37</v>
      </c>
      <c r="W29" s="47" t="s">
        <v>36</v>
      </c>
      <c r="X29" s="677">
        <v>0</v>
      </c>
      <c r="Y29" s="677">
        <v>0</v>
      </c>
      <c r="Z29" s="692">
        <v>0</v>
      </c>
      <c r="AA29" s="677">
        <v>0</v>
      </c>
      <c r="AB29" s="693">
        <v>0</v>
      </c>
      <c r="AC29" s="693">
        <v>0</v>
      </c>
      <c r="AD29" s="677">
        <v>0</v>
      </c>
      <c r="AE29" s="677">
        <v>0</v>
      </c>
      <c r="AF29" s="677">
        <v>0</v>
      </c>
      <c r="AG29" s="677">
        <v>0</v>
      </c>
      <c r="AH29" s="677">
        <v>0</v>
      </c>
      <c r="AI29" s="677">
        <v>0</v>
      </c>
      <c r="AJ29" s="677">
        <v>3146</v>
      </c>
      <c r="AK29" s="57" t="s">
        <v>37</v>
      </c>
    </row>
    <row r="30" spans="1:37" s="16" customFormat="1" ht="17.649999999999999" customHeight="1">
      <c r="A30" s="159" t="s">
        <v>38</v>
      </c>
      <c r="B30" s="339" t="s">
        <v>39</v>
      </c>
      <c r="C30" s="680">
        <v>2</v>
      </c>
      <c r="D30" s="680">
        <v>50</v>
      </c>
      <c r="E30" s="680">
        <v>100</v>
      </c>
      <c r="F30" s="680">
        <v>0</v>
      </c>
      <c r="G30" s="680">
        <v>0</v>
      </c>
      <c r="H30" s="680">
        <v>0</v>
      </c>
      <c r="I30" s="47" t="s">
        <v>38</v>
      </c>
      <c r="J30" s="677">
        <v>0</v>
      </c>
      <c r="K30" s="677">
        <v>0</v>
      </c>
      <c r="L30" s="677">
        <v>0</v>
      </c>
      <c r="M30" s="677">
        <v>0</v>
      </c>
      <c r="N30" s="677">
        <v>0</v>
      </c>
      <c r="O30" s="677">
        <v>0</v>
      </c>
      <c r="P30" s="680">
        <v>0</v>
      </c>
      <c r="Q30" s="680">
        <v>0</v>
      </c>
      <c r="R30" s="680">
        <v>0</v>
      </c>
      <c r="S30" s="680">
        <v>0</v>
      </c>
      <c r="T30" s="680">
        <v>0</v>
      </c>
      <c r="U30" s="680">
        <v>0</v>
      </c>
      <c r="V30" s="57" t="s">
        <v>39</v>
      </c>
      <c r="W30" s="47" t="s">
        <v>38</v>
      </c>
      <c r="X30" s="680">
        <v>0</v>
      </c>
      <c r="Y30" s="680">
        <v>0</v>
      </c>
      <c r="Z30" s="681">
        <v>0</v>
      </c>
      <c r="AA30" s="680">
        <v>0</v>
      </c>
      <c r="AB30" s="691">
        <v>0</v>
      </c>
      <c r="AC30" s="691">
        <v>0</v>
      </c>
      <c r="AD30" s="677">
        <v>0</v>
      </c>
      <c r="AE30" s="677">
        <v>0</v>
      </c>
      <c r="AF30" s="677">
        <v>0</v>
      </c>
      <c r="AG30" s="680">
        <v>0</v>
      </c>
      <c r="AH30" s="680">
        <v>0</v>
      </c>
      <c r="AI30" s="680">
        <v>0</v>
      </c>
      <c r="AJ30" s="677">
        <v>6069</v>
      </c>
      <c r="AK30" s="57" t="s">
        <v>39</v>
      </c>
    </row>
    <row r="31" spans="1:37" s="16" customFormat="1" ht="17.649999999999999" customHeight="1">
      <c r="A31" s="159" t="s">
        <v>40</v>
      </c>
      <c r="B31" s="339" t="s">
        <v>41</v>
      </c>
      <c r="C31" s="680">
        <v>2</v>
      </c>
      <c r="D31" s="680">
        <v>50</v>
      </c>
      <c r="E31" s="680">
        <v>600</v>
      </c>
      <c r="F31" s="680">
        <v>1</v>
      </c>
      <c r="G31" s="680">
        <v>30</v>
      </c>
      <c r="H31" s="680">
        <v>150</v>
      </c>
      <c r="I31" s="47" t="s">
        <v>40</v>
      </c>
      <c r="J31" s="836">
        <v>4</v>
      </c>
      <c r="K31" s="836">
        <v>170</v>
      </c>
      <c r="L31" s="836">
        <v>2666</v>
      </c>
      <c r="M31" s="677">
        <v>0</v>
      </c>
      <c r="N31" s="677">
        <v>0</v>
      </c>
      <c r="O31" s="677">
        <v>0</v>
      </c>
      <c r="P31" s="680">
        <v>0</v>
      </c>
      <c r="Q31" s="680">
        <v>0</v>
      </c>
      <c r="R31" s="680">
        <v>0</v>
      </c>
      <c r="S31" s="837">
        <v>3</v>
      </c>
      <c r="T31" s="837">
        <v>1838</v>
      </c>
      <c r="U31" s="837">
        <v>17897</v>
      </c>
      <c r="V31" s="57" t="s">
        <v>41</v>
      </c>
      <c r="W31" s="47" t="s">
        <v>40</v>
      </c>
      <c r="X31" s="680">
        <v>0</v>
      </c>
      <c r="Y31" s="680">
        <v>0</v>
      </c>
      <c r="Z31" s="681">
        <v>0</v>
      </c>
      <c r="AA31" s="680">
        <v>0</v>
      </c>
      <c r="AB31" s="691">
        <v>0</v>
      </c>
      <c r="AC31" s="691">
        <v>0</v>
      </c>
      <c r="AD31" s="677">
        <v>0</v>
      </c>
      <c r="AE31" s="677">
        <v>0</v>
      </c>
      <c r="AF31" s="677">
        <v>0</v>
      </c>
      <c r="AG31" s="680">
        <v>0</v>
      </c>
      <c r="AH31" s="680">
        <v>0</v>
      </c>
      <c r="AI31" s="680">
        <v>0</v>
      </c>
      <c r="AJ31" s="677">
        <v>1675</v>
      </c>
      <c r="AK31" s="57" t="s">
        <v>41</v>
      </c>
    </row>
    <row r="32" spans="1:37" s="16" customFormat="1" ht="17.649999999999999" customHeight="1">
      <c r="A32" s="159" t="s">
        <v>42</v>
      </c>
      <c r="B32" s="339" t="s">
        <v>43</v>
      </c>
      <c r="C32" s="680">
        <v>0</v>
      </c>
      <c r="D32" s="680">
        <v>0</v>
      </c>
      <c r="E32" s="680">
        <v>0</v>
      </c>
      <c r="F32" s="680">
        <v>0</v>
      </c>
      <c r="G32" s="680">
        <v>0</v>
      </c>
      <c r="H32" s="680">
        <v>0</v>
      </c>
      <c r="I32" s="47" t="s">
        <v>42</v>
      </c>
      <c r="J32" s="677">
        <v>0</v>
      </c>
      <c r="K32" s="677">
        <v>0</v>
      </c>
      <c r="L32" s="677">
        <v>0</v>
      </c>
      <c r="M32" s="677">
        <v>0</v>
      </c>
      <c r="N32" s="677">
        <v>0</v>
      </c>
      <c r="O32" s="677">
        <v>0</v>
      </c>
      <c r="P32" s="680">
        <v>0</v>
      </c>
      <c r="Q32" s="680">
        <v>0</v>
      </c>
      <c r="R32" s="680">
        <v>0</v>
      </c>
      <c r="S32" s="677">
        <v>14</v>
      </c>
      <c r="T32" s="677">
        <v>6366</v>
      </c>
      <c r="U32" s="677">
        <v>68038</v>
      </c>
      <c r="V32" s="57" t="s">
        <v>43</v>
      </c>
      <c r="W32" s="47" t="s">
        <v>42</v>
      </c>
      <c r="X32" s="677">
        <v>0</v>
      </c>
      <c r="Y32" s="677">
        <v>0</v>
      </c>
      <c r="Z32" s="692">
        <v>0</v>
      </c>
      <c r="AA32" s="677">
        <v>0</v>
      </c>
      <c r="AB32" s="693">
        <v>0</v>
      </c>
      <c r="AC32" s="693">
        <v>0</v>
      </c>
      <c r="AD32" s="677">
        <v>0</v>
      </c>
      <c r="AE32" s="677">
        <v>0</v>
      </c>
      <c r="AF32" s="677">
        <v>0</v>
      </c>
      <c r="AG32" s="677">
        <v>0</v>
      </c>
      <c r="AH32" s="677">
        <v>0</v>
      </c>
      <c r="AI32" s="677">
        <v>0</v>
      </c>
      <c r="AJ32" s="677">
        <v>1246</v>
      </c>
      <c r="AK32" s="57" t="s">
        <v>43</v>
      </c>
    </row>
    <row r="33" spans="1:37" s="16" customFormat="1" ht="17.649999999999999" customHeight="1">
      <c r="A33" s="159" t="s">
        <v>44</v>
      </c>
      <c r="B33" s="339" t="s">
        <v>45</v>
      </c>
      <c r="C33" s="686">
        <v>1</v>
      </c>
      <c r="D33" s="686">
        <v>40</v>
      </c>
      <c r="E33" s="686">
        <v>360</v>
      </c>
      <c r="F33" s="686">
        <v>0</v>
      </c>
      <c r="G33" s="686">
        <v>0</v>
      </c>
      <c r="H33" s="686">
        <v>0</v>
      </c>
      <c r="I33" s="47" t="s">
        <v>44</v>
      </c>
      <c r="J33" s="686">
        <v>1</v>
      </c>
      <c r="K33" s="686">
        <v>390</v>
      </c>
      <c r="L33" s="686">
        <v>7644</v>
      </c>
      <c r="M33" s="686">
        <v>0</v>
      </c>
      <c r="N33" s="686">
        <v>0</v>
      </c>
      <c r="O33" s="686">
        <v>0</v>
      </c>
      <c r="P33" s="689">
        <v>0</v>
      </c>
      <c r="Q33" s="689">
        <v>0</v>
      </c>
      <c r="R33" s="689">
        <v>0</v>
      </c>
      <c r="S33" s="689">
        <v>2</v>
      </c>
      <c r="T33" s="689">
        <v>1450</v>
      </c>
      <c r="U33" s="689">
        <v>16820</v>
      </c>
      <c r="V33" s="57" t="s">
        <v>45</v>
      </c>
      <c r="W33" s="47" t="s">
        <v>44</v>
      </c>
      <c r="X33" s="677">
        <v>0</v>
      </c>
      <c r="Y33" s="677">
        <v>0</v>
      </c>
      <c r="Z33" s="692">
        <v>0</v>
      </c>
      <c r="AA33" s="677">
        <v>0</v>
      </c>
      <c r="AB33" s="693">
        <v>0</v>
      </c>
      <c r="AC33" s="693">
        <v>0</v>
      </c>
      <c r="AD33" s="677">
        <v>0</v>
      </c>
      <c r="AE33" s="677">
        <v>0</v>
      </c>
      <c r="AF33" s="677">
        <v>0</v>
      </c>
      <c r="AG33" s="677">
        <v>0</v>
      </c>
      <c r="AH33" s="677">
        <v>0</v>
      </c>
      <c r="AI33" s="677">
        <v>0</v>
      </c>
      <c r="AJ33" s="689">
        <v>5861</v>
      </c>
      <c r="AK33" s="57" t="s">
        <v>45</v>
      </c>
    </row>
    <row r="34" spans="1:37" s="16" customFormat="1" ht="17.649999999999999" customHeight="1">
      <c r="A34" s="159" t="s">
        <v>46</v>
      </c>
      <c r="B34" s="339" t="s">
        <v>47</v>
      </c>
      <c r="C34" s="687">
        <v>4</v>
      </c>
      <c r="D34" s="687">
        <v>198</v>
      </c>
      <c r="E34" s="687">
        <v>657</v>
      </c>
      <c r="F34" s="680">
        <v>0</v>
      </c>
      <c r="G34" s="680">
        <v>0</v>
      </c>
      <c r="H34" s="680">
        <v>0</v>
      </c>
      <c r="I34" s="142" t="s">
        <v>46</v>
      </c>
      <c r="J34" s="690">
        <v>2</v>
      </c>
      <c r="K34" s="690">
        <v>515</v>
      </c>
      <c r="L34" s="690">
        <v>4120</v>
      </c>
      <c r="M34" s="690">
        <v>1</v>
      </c>
      <c r="N34" s="690">
        <v>260</v>
      </c>
      <c r="O34" s="690">
        <v>2600</v>
      </c>
      <c r="P34" s="680">
        <v>0</v>
      </c>
      <c r="Q34" s="680">
        <v>0</v>
      </c>
      <c r="R34" s="680">
        <v>0</v>
      </c>
      <c r="S34" s="690">
        <v>5</v>
      </c>
      <c r="T34" s="690">
        <v>3729</v>
      </c>
      <c r="U34" s="690">
        <v>38440</v>
      </c>
      <c r="V34" s="57" t="s">
        <v>47</v>
      </c>
      <c r="W34" s="142" t="s">
        <v>46</v>
      </c>
      <c r="X34" s="690">
        <v>0</v>
      </c>
      <c r="Y34" s="690">
        <v>0</v>
      </c>
      <c r="Z34" s="695">
        <v>0</v>
      </c>
      <c r="AA34" s="690">
        <v>0</v>
      </c>
      <c r="AB34" s="696">
        <v>0</v>
      </c>
      <c r="AC34" s="696">
        <v>0</v>
      </c>
      <c r="AD34" s="690">
        <v>0</v>
      </c>
      <c r="AE34" s="690">
        <v>0</v>
      </c>
      <c r="AF34" s="690">
        <v>0</v>
      </c>
      <c r="AG34" s="690">
        <v>0</v>
      </c>
      <c r="AH34" s="690">
        <v>0</v>
      </c>
      <c r="AI34" s="690">
        <v>0</v>
      </c>
      <c r="AJ34" s="690">
        <v>10364</v>
      </c>
      <c r="AK34" s="57" t="s">
        <v>47</v>
      </c>
    </row>
    <row r="35" spans="1:37" s="16" customFormat="1" ht="17.649999999999999" customHeight="1">
      <c r="A35" s="40" t="s">
        <v>48</v>
      </c>
      <c r="B35" s="125" t="s">
        <v>49</v>
      </c>
      <c r="C35" s="680">
        <v>1</v>
      </c>
      <c r="D35" s="680">
        <v>20</v>
      </c>
      <c r="E35" s="680">
        <v>39</v>
      </c>
      <c r="F35" s="680">
        <v>0</v>
      </c>
      <c r="G35" s="680">
        <v>0</v>
      </c>
      <c r="H35" s="680">
        <v>0</v>
      </c>
      <c r="I35" s="47" t="s">
        <v>48</v>
      </c>
      <c r="J35" s="677">
        <v>0</v>
      </c>
      <c r="K35" s="677">
        <v>0</v>
      </c>
      <c r="L35" s="677">
        <v>0</v>
      </c>
      <c r="M35" s="677">
        <v>0</v>
      </c>
      <c r="N35" s="677">
        <v>0</v>
      </c>
      <c r="O35" s="677">
        <v>0</v>
      </c>
      <c r="P35" s="680">
        <v>0</v>
      </c>
      <c r="Q35" s="680">
        <v>0</v>
      </c>
      <c r="R35" s="680">
        <v>0</v>
      </c>
      <c r="S35" s="677">
        <v>2</v>
      </c>
      <c r="T35" s="677">
        <v>786</v>
      </c>
      <c r="U35" s="677">
        <v>7860</v>
      </c>
      <c r="V35" s="57" t="s">
        <v>49</v>
      </c>
      <c r="W35" s="47" t="s">
        <v>48</v>
      </c>
      <c r="X35" s="677">
        <v>0</v>
      </c>
      <c r="Y35" s="677">
        <v>0</v>
      </c>
      <c r="Z35" s="677">
        <v>0</v>
      </c>
      <c r="AA35" s="677">
        <v>0</v>
      </c>
      <c r="AB35" s="677">
        <v>0</v>
      </c>
      <c r="AC35" s="677">
        <v>0</v>
      </c>
      <c r="AD35" s="677">
        <v>0</v>
      </c>
      <c r="AE35" s="677">
        <v>0</v>
      </c>
      <c r="AF35" s="677">
        <v>0</v>
      </c>
      <c r="AG35" s="677">
        <v>0</v>
      </c>
      <c r="AH35" s="677">
        <v>0</v>
      </c>
      <c r="AI35" s="677">
        <v>0</v>
      </c>
      <c r="AJ35" s="677">
        <v>1284</v>
      </c>
      <c r="AK35" s="57" t="s">
        <v>49</v>
      </c>
    </row>
    <row r="36" spans="1:37" s="16" customFormat="1" ht="17.649999999999999" customHeight="1">
      <c r="A36" s="40" t="s">
        <v>50</v>
      </c>
      <c r="B36" s="125" t="s">
        <v>51</v>
      </c>
      <c r="C36" s="680">
        <v>0</v>
      </c>
      <c r="D36" s="680">
        <v>0</v>
      </c>
      <c r="E36" s="680">
        <v>0</v>
      </c>
      <c r="F36" s="680">
        <v>0</v>
      </c>
      <c r="G36" s="680">
        <v>0</v>
      </c>
      <c r="H36" s="680">
        <v>0</v>
      </c>
      <c r="I36" s="47" t="s">
        <v>50</v>
      </c>
      <c r="J36" s="677">
        <v>0</v>
      </c>
      <c r="K36" s="677">
        <v>0</v>
      </c>
      <c r="L36" s="677">
        <v>0</v>
      </c>
      <c r="M36" s="677">
        <v>0</v>
      </c>
      <c r="N36" s="677">
        <v>0</v>
      </c>
      <c r="O36" s="677">
        <v>0</v>
      </c>
      <c r="P36" s="680">
        <v>0</v>
      </c>
      <c r="Q36" s="680">
        <v>0</v>
      </c>
      <c r="R36" s="680">
        <v>0</v>
      </c>
      <c r="S36" s="677">
        <v>4</v>
      </c>
      <c r="T36" s="677">
        <v>3177</v>
      </c>
      <c r="U36" s="677">
        <v>35741</v>
      </c>
      <c r="V36" s="57" t="s">
        <v>51</v>
      </c>
      <c r="W36" s="47" t="s">
        <v>50</v>
      </c>
      <c r="X36" s="677">
        <v>0</v>
      </c>
      <c r="Y36" s="677">
        <v>0</v>
      </c>
      <c r="Z36" s="677">
        <v>0</v>
      </c>
      <c r="AA36" s="677">
        <v>0</v>
      </c>
      <c r="AB36" s="677">
        <v>0</v>
      </c>
      <c r="AC36" s="677">
        <v>0</v>
      </c>
      <c r="AD36" s="677">
        <v>0</v>
      </c>
      <c r="AE36" s="677">
        <v>0</v>
      </c>
      <c r="AF36" s="677">
        <v>0</v>
      </c>
      <c r="AG36" s="677">
        <v>0</v>
      </c>
      <c r="AH36" s="677">
        <v>0</v>
      </c>
      <c r="AI36" s="677">
        <v>0</v>
      </c>
      <c r="AJ36" s="677">
        <v>5146</v>
      </c>
      <c r="AK36" s="57" t="s">
        <v>51</v>
      </c>
    </row>
    <row r="37" spans="1:37" s="16" customFormat="1" ht="17.649999999999999" customHeight="1">
      <c r="A37" s="40" t="s">
        <v>52</v>
      </c>
      <c r="B37" s="125" t="s">
        <v>53</v>
      </c>
      <c r="C37" s="680">
        <v>0</v>
      </c>
      <c r="D37" s="680">
        <v>0</v>
      </c>
      <c r="E37" s="680">
        <v>0</v>
      </c>
      <c r="F37" s="680">
        <v>0</v>
      </c>
      <c r="G37" s="680">
        <v>0</v>
      </c>
      <c r="H37" s="680">
        <v>0</v>
      </c>
      <c r="I37" s="47" t="s">
        <v>52</v>
      </c>
      <c r="J37" s="677">
        <v>0</v>
      </c>
      <c r="K37" s="677">
        <v>0</v>
      </c>
      <c r="L37" s="677">
        <v>0</v>
      </c>
      <c r="M37" s="677">
        <v>0</v>
      </c>
      <c r="N37" s="677">
        <v>0</v>
      </c>
      <c r="O37" s="677">
        <v>0</v>
      </c>
      <c r="P37" s="680">
        <v>0</v>
      </c>
      <c r="Q37" s="680">
        <v>0</v>
      </c>
      <c r="R37" s="680">
        <v>0</v>
      </c>
      <c r="S37" s="677">
        <v>8</v>
      </c>
      <c r="T37" s="677">
        <v>4018</v>
      </c>
      <c r="U37" s="677">
        <v>34619</v>
      </c>
      <c r="V37" s="57" t="s">
        <v>53</v>
      </c>
      <c r="W37" s="47" t="s">
        <v>52</v>
      </c>
      <c r="X37" s="677">
        <v>0</v>
      </c>
      <c r="Y37" s="677">
        <v>0</v>
      </c>
      <c r="Z37" s="677">
        <v>0</v>
      </c>
      <c r="AA37" s="677">
        <v>0</v>
      </c>
      <c r="AB37" s="677">
        <v>0</v>
      </c>
      <c r="AC37" s="677">
        <v>0</v>
      </c>
      <c r="AD37" s="677">
        <v>0</v>
      </c>
      <c r="AE37" s="677">
        <v>0</v>
      </c>
      <c r="AF37" s="677">
        <v>0</v>
      </c>
      <c r="AG37" s="677">
        <v>0</v>
      </c>
      <c r="AH37" s="677">
        <v>0</v>
      </c>
      <c r="AI37" s="677">
        <v>0</v>
      </c>
      <c r="AJ37" s="677">
        <v>8337</v>
      </c>
      <c r="AK37" s="57" t="s">
        <v>53</v>
      </c>
    </row>
    <row r="38" spans="1:37" s="16" customFormat="1" ht="17.649999999999999" customHeight="1" thickBot="1">
      <c r="A38" s="49" t="s">
        <v>54</v>
      </c>
      <c r="B38" s="126" t="s">
        <v>55</v>
      </c>
      <c r="C38" s="688">
        <v>0</v>
      </c>
      <c r="D38" s="679">
        <v>0</v>
      </c>
      <c r="E38" s="679">
        <v>0</v>
      </c>
      <c r="F38" s="679">
        <v>0</v>
      </c>
      <c r="G38" s="679">
        <v>0</v>
      </c>
      <c r="H38" s="680">
        <v>0</v>
      </c>
      <c r="I38" s="50" t="s">
        <v>54</v>
      </c>
      <c r="J38" s="688">
        <v>0</v>
      </c>
      <c r="K38" s="679">
        <v>0</v>
      </c>
      <c r="L38" s="679">
        <v>0</v>
      </c>
      <c r="M38" s="679">
        <v>0</v>
      </c>
      <c r="N38" s="679">
        <v>0</v>
      </c>
      <c r="O38" s="679">
        <v>0</v>
      </c>
      <c r="P38" s="679">
        <v>0</v>
      </c>
      <c r="Q38" s="679">
        <v>0</v>
      </c>
      <c r="R38" s="679">
        <v>0</v>
      </c>
      <c r="S38" s="679">
        <v>10</v>
      </c>
      <c r="T38" s="679">
        <v>2059</v>
      </c>
      <c r="U38" s="679">
        <v>14548</v>
      </c>
      <c r="V38" s="109" t="s">
        <v>55</v>
      </c>
      <c r="W38" s="50" t="s">
        <v>54</v>
      </c>
      <c r="X38" s="679">
        <v>0</v>
      </c>
      <c r="Y38" s="679">
        <v>0</v>
      </c>
      <c r="Z38" s="679">
        <v>0</v>
      </c>
      <c r="AA38" s="679">
        <v>4</v>
      </c>
      <c r="AB38" s="679">
        <v>810</v>
      </c>
      <c r="AC38" s="679">
        <v>2310</v>
      </c>
      <c r="AD38" s="679">
        <v>0</v>
      </c>
      <c r="AE38" s="679">
        <v>0</v>
      </c>
      <c r="AF38" s="679">
        <v>0</v>
      </c>
      <c r="AG38" s="679">
        <v>0</v>
      </c>
      <c r="AH38" s="679">
        <v>0</v>
      </c>
      <c r="AI38" s="679">
        <v>0</v>
      </c>
      <c r="AJ38" s="679">
        <v>1216</v>
      </c>
      <c r="AK38" s="109" t="s">
        <v>55</v>
      </c>
    </row>
    <row r="39" spans="1:37" s="18" customFormat="1" ht="11.1" customHeight="1">
      <c r="A39" s="372" t="s">
        <v>812</v>
      </c>
      <c r="B39" s="372"/>
      <c r="C39" s="372"/>
      <c r="D39" s="682"/>
      <c r="E39" s="372"/>
      <c r="F39" s="372"/>
      <c r="G39" s="372"/>
      <c r="H39" s="697" t="s">
        <v>661</v>
      </c>
      <c r="I39" s="372" t="s">
        <v>813</v>
      </c>
      <c r="J39" s="372"/>
      <c r="K39" s="372"/>
      <c r="L39" s="372"/>
      <c r="M39" s="372"/>
      <c r="N39" s="372"/>
      <c r="O39" s="372"/>
      <c r="P39" s="372"/>
      <c r="Q39" s="372"/>
      <c r="R39" s="372"/>
      <c r="S39" s="372"/>
      <c r="T39" s="372"/>
      <c r="U39" s="448"/>
      <c r="V39" s="373" t="s">
        <v>661</v>
      </c>
      <c r="W39" s="372" t="s">
        <v>813</v>
      </c>
      <c r="X39" s="448"/>
      <c r="Y39" s="448"/>
      <c r="Z39" s="448"/>
      <c r="AA39" s="448"/>
      <c r="AB39" s="448"/>
      <c r="AC39" s="448"/>
      <c r="AD39" s="448"/>
      <c r="AE39" s="448"/>
      <c r="AF39" s="448"/>
      <c r="AG39" s="448"/>
      <c r="AH39" s="448"/>
      <c r="AI39" s="448"/>
      <c r="AJ39" s="448"/>
      <c r="AK39" s="373" t="s">
        <v>661</v>
      </c>
    </row>
    <row r="40" spans="1:37" s="429" customFormat="1" ht="11.1" customHeight="1">
      <c r="A40" s="698" t="s">
        <v>662</v>
      </c>
      <c r="B40" s="699"/>
      <c r="C40" s="699"/>
      <c r="D40" s="700"/>
      <c r="E40" s="700"/>
      <c r="F40" s="700"/>
      <c r="G40" s="700"/>
      <c r="H40" s="700"/>
      <c r="I40" s="698" t="s">
        <v>662</v>
      </c>
      <c r="J40" s="700"/>
      <c r="K40" s="700"/>
      <c r="L40" s="700"/>
      <c r="M40" s="700"/>
      <c r="N40" s="700"/>
      <c r="O40" s="700"/>
      <c r="P40" s="700"/>
      <c r="Q40" s="700"/>
      <c r="R40" s="700"/>
      <c r="S40" s="700"/>
      <c r="T40" s="700"/>
      <c r="U40" s="700"/>
      <c r="V40" s="699"/>
      <c r="W40" s="698" t="s">
        <v>662</v>
      </c>
      <c r="X40" s="700"/>
      <c r="Y40" s="700"/>
      <c r="Z40" s="700"/>
      <c r="AA40" s="700"/>
      <c r="AB40" s="700"/>
      <c r="AC40" s="700"/>
      <c r="AD40" s="700"/>
      <c r="AE40" s="700"/>
      <c r="AF40" s="700"/>
      <c r="AG40" s="700"/>
      <c r="AH40" s="700"/>
      <c r="AI40" s="700"/>
      <c r="AJ40" s="700"/>
      <c r="AK40" s="700"/>
    </row>
    <row r="41" spans="1:37" s="312" customFormat="1" ht="11.1" customHeight="1">
      <c r="A41" s="698" t="s">
        <v>663</v>
      </c>
      <c r="B41" s="701"/>
      <c r="C41" s="701"/>
      <c r="D41" s="702"/>
      <c r="E41" s="703"/>
      <c r="F41" s="703"/>
      <c r="G41" s="703"/>
      <c r="H41" s="703"/>
      <c r="I41" s="703"/>
      <c r="J41" s="703"/>
      <c r="K41" s="703"/>
      <c r="L41" s="703"/>
      <c r="M41" s="703"/>
      <c r="N41" s="703"/>
      <c r="O41" s="703"/>
      <c r="P41" s="703"/>
      <c r="Q41" s="703"/>
      <c r="R41" s="703"/>
      <c r="S41" s="703"/>
      <c r="T41" s="703"/>
      <c r="U41" s="703"/>
      <c r="V41" s="701"/>
      <c r="W41" s="703"/>
      <c r="X41" s="703"/>
      <c r="Y41" s="703"/>
      <c r="Z41" s="703"/>
      <c r="AA41" s="703"/>
      <c r="AB41" s="703"/>
      <c r="AC41" s="703"/>
      <c r="AD41" s="703"/>
      <c r="AE41" s="703"/>
      <c r="AF41" s="703"/>
      <c r="AG41" s="703"/>
      <c r="AH41" s="703"/>
      <c r="AI41" s="703"/>
      <c r="AJ41" s="703"/>
      <c r="AK41" s="703"/>
    </row>
    <row r="42" spans="1:37" s="16" customFormat="1" ht="11.25">
      <c r="A42" s="19"/>
      <c r="B42" s="19"/>
      <c r="C42" s="19"/>
      <c r="D42" s="32"/>
      <c r="V42" s="19"/>
    </row>
    <row r="43" spans="1:37" s="16" customFormat="1" ht="11.25">
      <c r="A43" s="19"/>
      <c r="B43" s="19"/>
      <c r="C43" s="19"/>
      <c r="D43" s="32"/>
      <c r="V43" s="19"/>
    </row>
    <row r="44" spans="1:37" s="16" customFormat="1" ht="11.25">
      <c r="A44" s="19"/>
      <c r="B44" s="19"/>
      <c r="C44" s="19"/>
      <c r="D44" s="32"/>
      <c r="V44" s="19"/>
    </row>
    <row r="45" spans="1:37" s="16" customFormat="1" ht="11.25">
      <c r="A45" s="19"/>
      <c r="B45" s="19"/>
      <c r="C45" s="19"/>
      <c r="D45" s="32"/>
      <c r="V45" s="19"/>
    </row>
    <row r="46" spans="1:37" s="16" customFormat="1" ht="11.25">
      <c r="A46" s="19"/>
      <c r="B46" s="19"/>
      <c r="C46" s="19"/>
      <c r="D46" s="32"/>
      <c r="V46" s="19"/>
    </row>
    <row r="47" spans="1:37" s="16" customFormat="1" ht="11.25">
      <c r="A47" s="19"/>
      <c r="B47" s="19"/>
      <c r="C47" s="19"/>
      <c r="D47" s="32"/>
      <c r="V47" s="19"/>
    </row>
    <row r="48" spans="1:37" s="16" customFormat="1" ht="11.25">
      <c r="A48" s="19"/>
      <c r="B48" s="19"/>
      <c r="C48" s="19"/>
      <c r="D48" s="32"/>
      <c r="V48" s="19"/>
    </row>
    <row r="49" spans="1:22" s="16" customFormat="1" ht="11.25">
      <c r="A49" s="19"/>
      <c r="B49" s="19"/>
      <c r="C49" s="19"/>
      <c r="D49" s="32"/>
      <c r="V49" s="19"/>
    </row>
    <row r="50" spans="1:22" s="16" customFormat="1" ht="11.25">
      <c r="A50" s="19"/>
      <c r="B50" s="19"/>
      <c r="C50" s="19"/>
      <c r="D50" s="32"/>
      <c r="V50" s="19"/>
    </row>
    <row r="51" spans="1:22" s="16" customFormat="1" ht="11.25">
      <c r="A51" s="19"/>
      <c r="B51" s="19"/>
      <c r="C51" s="19"/>
      <c r="D51" s="32"/>
      <c r="V51" s="19"/>
    </row>
    <row r="52" spans="1:22" s="16" customFormat="1" ht="11.25">
      <c r="A52" s="19"/>
      <c r="B52" s="19"/>
      <c r="C52" s="19"/>
      <c r="D52" s="32"/>
      <c r="V52" s="19"/>
    </row>
    <row r="53" spans="1:22" s="16" customFormat="1" ht="11.25">
      <c r="A53" s="19"/>
      <c r="B53" s="19"/>
      <c r="C53" s="19"/>
      <c r="D53" s="32"/>
      <c r="V53" s="19"/>
    </row>
    <row r="54" spans="1:22" s="16" customFormat="1" ht="11.25">
      <c r="A54" s="19"/>
      <c r="B54" s="19"/>
      <c r="C54" s="19"/>
      <c r="D54" s="32"/>
      <c r="V54" s="19"/>
    </row>
    <row r="55" spans="1:22" s="16" customFormat="1" ht="11.25">
      <c r="A55" s="19"/>
      <c r="B55" s="19"/>
      <c r="C55" s="19"/>
      <c r="D55" s="32"/>
      <c r="V55" s="19"/>
    </row>
    <row r="56" spans="1:22" s="16" customFormat="1" ht="11.25">
      <c r="A56" s="19"/>
      <c r="B56" s="19"/>
      <c r="C56" s="19"/>
      <c r="D56" s="32"/>
      <c r="V56" s="19"/>
    </row>
    <row r="57" spans="1:22" s="16" customFormat="1" ht="11.25">
      <c r="A57" s="19"/>
      <c r="B57" s="19"/>
      <c r="C57" s="19"/>
      <c r="D57" s="32"/>
      <c r="V57" s="19"/>
    </row>
    <row r="58" spans="1:22" s="16" customFormat="1" ht="11.25">
      <c r="A58" s="19"/>
      <c r="B58" s="19"/>
      <c r="C58" s="19"/>
      <c r="D58" s="32"/>
      <c r="V58" s="19"/>
    </row>
    <row r="59" spans="1:22" s="16" customFormat="1" ht="11.25">
      <c r="A59" s="19"/>
      <c r="B59" s="19"/>
      <c r="C59" s="19"/>
      <c r="D59" s="32"/>
      <c r="V59" s="19"/>
    </row>
    <row r="60" spans="1:22" s="16" customFormat="1" ht="11.25">
      <c r="A60" s="19"/>
      <c r="B60" s="19"/>
      <c r="C60" s="19"/>
      <c r="D60" s="32"/>
      <c r="V60" s="19"/>
    </row>
    <row r="61" spans="1:22" s="16" customFormat="1" ht="11.25">
      <c r="A61" s="19"/>
      <c r="B61" s="19"/>
      <c r="C61" s="19"/>
      <c r="D61" s="32"/>
      <c r="V61" s="19"/>
    </row>
    <row r="62" spans="1:22" s="16" customFormat="1" ht="11.25">
      <c r="A62" s="19"/>
      <c r="B62" s="19"/>
      <c r="C62" s="19"/>
      <c r="D62" s="32"/>
      <c r="V62" s="19"/>
    </row>
    <row r="63" spans="1:22" s="16" customFormat="1" ht="11.25">
      <c r="A63" s="19"/>
      <c r="B63" s="19"/>
      <c r="C63" s="19"/>
      <c r="D63" s="32"/>
      <c r="V63" s="19"/>
    </row>
    <row r="64" spans="1:22" s="16" customFormat="1" ht="11.25">
      <c r="A64" s="19"/>
      <c r="B64" s="19"/>
      <c r="C64" s="19"/>
      <c r="D64" s="32"/>
      <c r="V64" s="19"/>
    </row>
    <row r="65" spans="1:22" s="16" customFormat="1" ht="11.25">
      <c r="A65" s="19"/>
      <c r="B65" s="19"/>
      <c r="C65" s="19"/>
      <c r="D65" s="32"/>
      <c r="V65" s="19"/>
    </row>
    <row r="66" spans="1:22" s="16" customFormat="1" ht="11.25">
      <c r="A66" s="19"/>
      <c r="B66" s="19"/>
      <c r="C66" s="19"/>
      <c r="D66" s="32"/>
      <c r="V66" s="19"/>
    </row>
    <row r="67" spans="1:22" s="16" customFormat="1" ht="11.25">
      <c r="A67" s="19"/>
      <c r="B67" s="19"/>
      <c r="C67" s="19"/>
      <c r="D67" s="32"/>
      <c r="V67" s="19"/>
    </row>
    <row r="68" spans="1:22" s="16" customFormat="1" ht="11.25">
      <c r="A68" s="19"/>
      <c r="B68" s="19"/>
      <c r="C68" s="19"/>
      <c r="D68" s="32"/>
      <c r="V68" s="19"/>
    </row>
    <row r="69" spans="1:22" s="16" customFormat="1" ht="11.25">
      <c r="A69" s="19"/>
      <c r="B69" s="19"/>
      <c r="C69" s="19"/>
      <c r="D69" s="32"/>
      <c r="V69" s="19"/>
    </row>
    <row r="70" spans="1:22" s="16" customFormat="1" ht="11.25">
      <c r="A70" s="19"/>
      <c r="B70" s="19"/>
      <c r="C70" s="19"/>
      <c r="D70" s="32"/>
      <c r="V70" s="19"/>
    </row>
    <row r="71" spans="1:22" s="16" customFormat="1" ht="11.25">
      <c r="A71" s="19"/>
      <c r="B71" s="19"/>
      <c r="C71" s="19"/>
      <c r="D71" s="32"/>
      <c r="V71" s="19"/>
    </row>
    <row r="72" spans="1:22" s="16" customFormat="1" ht="11.25">
      <c r="A72" s="19"/>
      <c r="B72" s="19"/>
      <c r="C72" s="19"/>
      <c r="D72" s="32"/>
      <c r="V72" s="19"/>
    </row>
    <row r="73" spans="1:22" s="16" customFormat="1" ht="11.25">
      <c r="A73" s="19"/>
      <c r="B73" s="19"/>
      <c r="C73" s="19"/>
      <c r="D73" s="32"/>
      <c r="V73" s="19"/>
    </row>
    <row r="74" spans="1:22" s="16" customFormat="1" ht="11.25">
      <c r="A74" s="19"/>
      <c r="B74" s="19"/>
      <c r="C74" s="19"/>
      <c r="D74" s="32"/>
      <c r="V74" s="19"/>
    </row>
    <row r="75" spans="1:22" s="16" customFormat="1" ht="11.25">
      <c r="A75" s="19"/>
      <c r="B75" s="19"/>
      <c r="C75" s="19"/>
      <c r="D75" s="32"/>
      <c r="V75" s="19"/>
    </row>
    <row r="76" spans="1:22" s="16" customFormat="1" ht="11.25">
      <c r="A76" s="19"/>
      <c r="B76" s="19"/>
      <c r="C76" s="19"/>
      <c r="D76" s="32"/>
      <c r="V76" s="19"/>
    </row>
    <row r="77" spans="1:22" s="16" customFormat="1" ht="11.25">
      <c r="A77" s="19"/>
      <c r="B77" s="19"/>
      <c r="C77" s="19"/>
      <c r="D77" s="32"/>
      <c r="V77" s="19"/>
    </row>
    <row r="78" spans="1:22" s="16" customFormat="1" ht="11.25">
      <c r="A78" s="19"/>
      <c r="B78" s="19"/>
      <c r="C78" s="19"/>
      <c r="D78" s="32"/>
      <c r="V78" s="19"/>
    </row>
    <row r="79" spans="1:22" s="16" customFormat="1" ht="11.25">
      <c r="A79" s="19"/>
      <c r="B79" s="19"/>
      <c r="C79" s="19"/>
      <c r="D79" s="32"/>
      <c r="V79" s="19"/>
    </row>
    <row r="80" spans="1:22" s="16" customFormat="1" ht="11.25">
      <c r="A80" s="19"/>
      <c r="B80" s="19"/>
      <c r="C80" s="19"/>
      <c r="D80" s="32"/>
      <c r="V80" s="19"/>
    </row>
    <row r="81" spans="1:22" s="16" customFormat="1" ht="11.25">
      <c r="A81" s="19"/>
      <c r="B81" s="19"/>
      <c r="C81" s="19"/>
      <c r="D81" s="32"/>
      <c r="V81" s="19"/>
    </row>
    <row r="82" spans="1:22" s="16" customFormat="1" ht="11.25">
      <c r="A82" s="19"/>
      <c r="B82" s="19"/>
      <c r="C82" s="19"/>
      <c r="D82" s="32"/>
      <c r="V82" s="19"/>
    </row>
    <row r="83" spans="1:22" s="16" customFormat="1" ht="11.25">
      <c r="A83" s="19"/>
      <c r="B83" s="19"/>
      <c r="C83" s="19"/>
      <c r="D83" s="32"/>
      <c r="V83" s="19"/>
    </row>
    <row r="84" spans="1:22" s="16" customFormat="1" ht="11.25">
      <c r="A84" s="19"/>
      <c r="B84" s="19"/>
      <c r="C84" s="19"/>
      <c r="D84" s="32"/>
      <c r="V84" s="19"/>
    </row>
    <row r="85" spans="1:22" s="16" customFormat="1" ht="11.25">
      <c r="A85" s="19"/>
      <c r="B85" s="19"/>
      <c r="C85" s="19"/>
      <c r="D85" s="32"/>
      <c r="V85" s="19"/>
    </row>
    <row r="86" spans="1:22" s="16" customFormat="1" ht="11.25">
      <c r="A86" s="19"/>
      <c r="B86" s="19"/>
      <c r="C86" s="19"/>
      <c r="D86" s="32"/>
      <c r="V86" s="19"/>
    </row>
    <row r="87" spans="1:22" s="16" customFormat="1" ht="11.25">
      <c r="A87" s="19"/>
      <c r="B87" s="19"/>
      <c r="C87" s="19"/>
      <c r="D87" s="32"/>
      <c r="V87" s="19"/>
    </row>
    <row r="88" spans="1:22" s="16" customFormat="1" ht="11.25">
      <c r="A88" s="19"/>
      <c r="B88" s="19"/>
      <c r="C88" s="19"/>
      <c r="D88" s="32"/>
      <c r="V88" s="19"/>
    </row>
    <row r="89" spans="1:22" s="16" customFormat="1" ht="11.25">
      <c r="A89" s="19"/>
      <c r="B89" s="19"/>
      <c r="C89" s="19"/>
      <c r="D89" s="32"/>
      <c r="V89" s="19"/>
    </row>
    <row r="90" spans="1:22" s="16" customFormat="1" ht="11.25">
      <c r="A90" s="19"/>
      <c r="B90" s="19"/>
      <c r="C90" s="19"/>
      <c r="D90" s="32"/>
      <c r="V90" s="19"/>
    </row>
    <row r="91" spans="1:22" s="16" customFormat="1" ht="11.25">
      <c r="A91" s="19"/>
      <c r="B91" s="19"/>
      <c r="C91" s="19"/>
      <c r="D91" s="32"/>
      <c r="V91" s="19"/>
    </row>
    <row r="92" spans="1:22" s="16" customFormat="1" ht="11.25">
      <c r="A92" s="19"/>
      <c r="B92" s="19"/>
      <c r="C92" s="19"/>
      <c r="D92" s="32"/>
      <c r="V92" s="19"/>
    </row>
    <row r="93" spans="1:22" s="16" customFormat="1" ht="11.25">
      <c r="A93" s="19"/>
      <c r="B93" s="19"/>
      <c r="C93" s="19"/>
      <c r="D93" s="32"/>
      <c r="V93" s="19"/>
    </row>
    <row r="94" spans="1:22" s="16" customFormat="1" ht="11.25">
      <c r="A94" s="19"/>
      <c r="B94" s="19"/>
      <c r="C94" s="19"/>
      <c r="D94" s="32"/>
      <c r="V94" s="19"/>
    </row>
    <row r="95" spans="1:22" s="16" customFormat="1" ht="11.25">
      <c r="A95" s="19"/>
      <c r="B95" s="19"/>
      <c r="C95" s="19"/>
      <c r="D95" s="32"/>
      <c r="V95" s="19"/>
    </row>
    <row r="96" spans="1:22" s="16" customFormat="1" ht="11.25">
      <c r="A96" s="19"/>
      <c r="B96" s="19"/>
      <c r="C96" s="19"/>
      <c r="D96" s="32"/>
      <c r="V96" s="19"/>
    </row>
    <row r="97" spans="1:22" s="16" customFormat="1" ht="11.25">
      <c r="A97" s="19"/>
      <c r="B97" s="19"/>
      <c r="C97" s="19"/>
      <c r="D97" s="32"/>
      <c r="V97" s="19"/>
    </row>
    <row r="98" spans="1:22" s="16" customFormat="1" ht="11.25">
      <c r="A98" s="19"/>
      <c r="B98" s="19"/>
      <c r="C98" s="19"/>
      <c r="D98" s="32"/>
      <c r="V98" s="19"/>
    </row>
    <row r="99" spans="1:22" s="16" customFormat="1" ht="11.25">
      <c r="A99" s="19"/>
      <c r="B99" s="19"/>
      <c r="C99" s="19"/>
      <c r="D99" s="32"/>
      <c r="V99" s="19"/>
    </row>
    <row r="100" spans="1:22" s="16" customFormat="1" ht="11.25">
      <c r="A100" s="19"/>
      <c r="B100" s="19"/>
      <c r="C100" s="19"/>
      <c r="D100" s="32"/>
      <c r="V100" s="19"/>
    </row>
    <row r="101" spans="1:22" s="16" customFormat="1" ht="11.25">
      <c r="A101" s="19"/>
      <c r="B101" s="19"/>
      <c r="C101" s="19"/>
      <c r="D101" s="32"/>
      <c r="V101" s="19"/>
    </row>
    <row r="102" spans="1:22" s="16" customFormat="1" ht="11.25">
      <c r="A102" s="19"/>
      <c r="B102" s="19"/>
      <c r="C102" s="19"/>
      <c r="D102" s="32"/>
      <c r="V102" s="19"/>
    </row>
    <row r="103" spans="1:22" s="16" customFormat="1" ht="11.25">
      <c r="A103" s="19"/>
      <c r="B103" s="19"/>
      <c r="C103" s="19"/>
      <c r="D103" s="32"/>
      <c r="V103" s="19"/>
    </row>
  </sheetData>
  <sheetProtection selectLockedCells="1"/>
  <mergeCells count="58">
    <mergeCell ref="A14:B14"/>
    <mergeCell ref="A6:B9"/>
    <mergeCell ref="I6:I9"/>
    <mergeCell ref="C8:C9"/>
    <mergeCell ref="A10:B10"/>
    <mergeCell ref="F8:F9"/>
    <mergeCell ref="A11:B11"/>
    <mergeCell ref="H8:H9"/>
    <mergeCell ref="D8:D9"/>
    <mergeCell ref="C6:E7"/>
    <mergeCell ref="A13:B13"/>
    <mergeCell ref="A12:B12"/>
    <mergeCell ref="AK6:AK9"/>
    <mergeCell ref="J8:J9"/>
    <mergeCell ref="K8:K9"/>
    <mergeCell ref="L8:L9"/>
    <mergeCell ref="M8:M9"/>
    <mergeCell ref="N8:N9"/>
    <mergeCell ref="AJ6:AJ7"/>
    <mergeCell ref="AG8:AG9"/>
    <mergeCell ref="R8:R9"/>
    <mergeCell ref="S8:S9"/>
    <mergeCell ref="T8:T9"/>
    <mergeCell ref="U8:U9"/>
    <mergeCell ref="AD8:AD9"/>
    <mergeCell ref="AB8:AB9"/>
    <mergeCell ref="AI8:AI9"/>
    <mergeCell ref="W6:W9"/>
    <mergeCell ref="AF8:AF9"/>
    <mergeCell ref="O8:O9"/>
    <mergeCell ref="Z8:Z9"/>
    <mergeCell ref="AA6:AC7"/>
    <mergeCell ref="AA8:AA9"/>
    <mergeCell ref="P6:R7"/>
    <mergeCell ref="S6:U7"/>
    <mergeCell ref="Q8:Q9"/>
    <mergeCell ref="V6:V9"/>
    <mergeCell ref="X6:Z7"/>
    <mergeCell ref="Y8:Y9"/>
    <mergeCell ref="X8:X9"/>
    <mergeCell ref="AC8:AC9"/>
    <mergeCell ref="AD6:AF7"/>
    <mergeCell ref="AD3:AK3"/>
    <mergeCell ref="W3:AC3"/>
    <mergeCell ref="P3:V3"/>
    <mergeCell ref="E8:E9"/>
    <mergeCell ref="AJ8:AJ9"/>
    <mergeCell ref="A3:H3"/>
    <mergeCell ref="I3:O3"/>
    <mergeCell ref="AG6:AI7"/>
    <mergeCell ref="A4:H4"/>
    <mergeCell ref="G8:G9"/>
    <mergeCell ref="J6:L7"/>
    <mergeCell ref="P8:P9"/>
    <mergeCell ref="M6:O7"/>
    <mergeCell ref="AH8:AH9"/>
    <mergeCell ref="F6:H7"/>
    <mergeCell ref="AE8:AE9"/>
  </mergeCells>
  <phoneticPr fontId="4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tToHeight="4" pageOrder="overThenDown" orientation="portrait" r:id="rId1"/>
  <headerFooter alignWithMargins="0"/>
  <colBreaks count="4" manualBreakCount="4">
    <brk id="8" max="40" man="1"/>
    <brk id="15" max="40" man="1"/>
    <brk id="22" max="40" man="1"/>
    <brk id="29" max="40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"/>
  <sheetViews>
    <sheetView view="pageBreakPreview" zoomScaleNormal="100" zoomScaleSheetLayoutView="100" workbookViewId="0">
      <selection activeCell="I31" sqref="I31"/>
    </sheetView>
  </sheetViews>
  <sheetFormatPr defaultRowHeight="14.25"/>
  <cols>
    <col min="1" max="1" width="13.5" style="20" customWidth="1"/>
    <col min="2" max="2" width="11.5" style="10" customWidth="1"/>
    <col min="3" max="3" width="11.5" style="33" customWidth="1"/>
    <col min="4" max="4" width="11.5" style="5" customWidth="1"/>
    <col min="5" max="5" width="11.5" style="33" customWidth="1"/>
    <col min="6" max="6" width="11.5" style="5" customWidth="1"/>
    <col min="7" max="7" width="11.5" style="33" customWidth="1"/>
    <col min="8" max="8" width="11.5" style="10" customWidth="1"/>
    <col min="9" max="9" width="11.5" style="33" customWidth="1"/>
    <col min="10" max="10" width="11.5" style="5" customWidth="1"/>
    <col min="11" max="11" width="11.5" style="33" customWidth="1"/>
    <col min="12" max="12" width="11.5" style="5" customWidth="1"/>
    <col min="13" max="13" width="11.5" style="33" customWidth="1"/>
    <col min="14" max="14" width="13.25" style="5" customWidth="1"/>
    <col min="15" max="16384" width="9" style="5"/>
  </cols>
  <sheetData>
    <row r="1" spans="1:32" s="16" customFormat="1" ht="14.1" customHeight="1">
      <c r="A1" s="9" t="s">
        <v>857</v>
      </c>
      <c r="C1" s="32"/>
      <c r="D1" s="9"/>
      <c r="E1" s="32"/>
      <c r="G1" s="32"/>
      <c r="I1" s="32"/>
      <c r="K1" s="32"/>
      <c r="M1" s="32"/>
      <c r="N1" s="11" t="s">
        <v>858</v>
      </c>
    </row>
    <row r="2" spans="1:32" s="16" customFormat="1" ht="14.1" customHeight="1">
      <c r="A2" s="9"/>
      <c r="C2" s="32"/>
      <c r="D2" s="9"/>
      <c r="E2" s="32"/>
      <c r="G2" s="32"/>
      <c r="H2" s="9"/>
      <c r="I2" s="32"/>
      <c r="K2" s="32"/>
      <c r="M2" s="32"/>
    </row>
    <row r="3" spans="1:32" s="12" customFormat="1" ht="20.100000000000001" customHeight="1">
      <c r="A3" s="943" t="s">
        <v>420</v>
      </c>
      <c r="B3" s="943"/>
      <c r="C3" s="943"/>
      <c r="D3" s="943"/>
      <c r="E3" s="943"/>
      <c r="F3" s="943"/>
      <c r="G3" s="943"/>
      <c r="H3" s="1384" t="s">
        <v>421</v>
      </c>
      <c r="I3" s="1384"/>
      <c r="J3" s="1384"/>
      <c r="K3" s="1384"/>
      <c r="L3" s="1384"/>
      <c r="M3" s="1384"/>
      <c r="N3" s="1384"/>
    </row>
    <row r="4" spans="1:32" s="14" customFormat="1" ht="24" customHeight="1">
      <c r="A4" s="930"/>
      <c r="B4" s="930"/>
      <c r="C4" s="930"/>
      <c r="D4" s="856"/>
      <c r="E4" s="856"/>
      <c r="F4" s="856"/>
      <c r="G4" s="856"/>
      <c r="H4" s="930"/>
      <c r="I4" s="930"/>
      <c r="J4" s="1395"/>
      <c r="K4" s="1395"/>
      <c r="L4" s="1395"/>
      <c r="M4" s="1395"/>
      <c r="N4" s="35"/>
    </row>
    <row r="5" spans="1:32" s="9" customFormat="1" ht="18" customHeight="1" thickBot="1">
      <c r="A5" s="9" t="s">
        <v>285</v>
      </c>
      <c r="C5" s="134"/>
      <c r="E5" s="134"/>
      <c r="G5" s="134"/>
      <c r="I5" s="134"/>
      <c r="K5" s="134"/>
      <c r="M5" s="134"/>
      <c r="N5" s="11" t="s">
        <v>286</v>
      </c>
    </row>
    <row r="6" spans="1:32" s="16" customFormat="1" ht="13.5" customHeight="1">
      <c r="A6" s="1005" t="s">
        <v>289</v>
      </c>
      <c r="B6" s="1103" t="s">
        <v>290</v>
      </c>
      <c r="C6" s="1329"/>
      <c r="D6" s="1322" t="s">
        <v>329</v>
      </c>
      <c r="E6" s="1402"/>
      <c r="F6" s="1329" t="s">
        <v>291</v>
      </c>
      <c r="G6" s="1385"/>
      <c r="H6" s="1328" t="s">
        <v>292</v>
      </c>
      <c r="I6" s="1329"/>
      <c r="J6" s="1328" t="s">
        <v>293</v>
      </c>
      <c r="K6" s="1329"/>
      <c r="L6" s="1328" t="s">
        <v>330</v>
      </c>
      <c r="M6" s="1329"/>
      <c r="N6" s="1403" t="s">
        <v>246</v>
      </c>
      <c r="AD6" s="313"/>
      <c r="AE6" s="313"/>
      <c r="AF6" s="313"/>
    </row>
    <row r="7" spans="1:32" s="16" customFormat="1" ht="13.5" customHeight="1">
      <c r="A7" s="1396"/>
      <c r="B7" s="938"/>
      <c r="C7" s="918"/>
      <c r="D7" s="1139"/>
      <c r="E7" s="927"/>
      <c r="F7" s="918"/>
      <c r="G7" s="945"/>
      <c r="H7" s="928"/>
      <c r="I7" s="918"/>
      <c r="J7" s="928"/>
      <c r="K7" s="918"/>
      <c r="L7" s="928"/>
      <c r="M7" s="918"/>
      <c r="N7" s="1404"/>
    </row>
    <row r="8" spans="1:32" s="16" customFormat="1" ht="13.5" customHeight="1">
      <c r="A8" s="1396"/>
      <c r="B8" s="1408" t="s">
        <v>294</v>
      </c>
      <c r="C8" s="1381" t="s">
        <v>295</v>
      </c>
      <c r="D8" s="1400" t="s">
        <v>294</v>
      </c>
      <c r="E8" s="1398" t="s">
        <v>295</v>
      </c>
      <c r="F8" s="1406" t="s">
        <v>294</v>
      </c>
      <c r="G8" s="1332" t="s">
        <v>295</v>
      </c>
      <c r="H8" s="1400" t="s">
        <v>294</v>
      </c>
      <c r="I8" s="1381" t="s">
        <v>295</v>
      </c>
      <c r="J8" s="1400" t="s">
        <v>294</v>
      </c>
      <c r="K8" s="1381" t="s">
        <v>295</v>
      </c>
      <c r="L8" s="1400" t="s">
        <v>294</v>
      </c>
      <c r="M8" s="1381" t="s">
        <v>295</v>
      </c>
      <c r="N8" s="1404"/>
    </row>
    <row r="9" spans="1:32" s="16" customFormat="1" ht="13.5" customHeight="1">
      <c r="A9" s="1397"/>
      <c r="B9" s="1409"/>
      <c r="C9" s="1382"/>
      <c r="D9" s="1401"/>
      <c r="E9" s="1399"/>
      <c r="F9" s="1407"/>
      <c r="G9" s="1333"/>
      <c r="H9" s="1401"/>
      <c r="I9" s="1382"/>
      <c r="J9" s="1401"/>
      <c r="K9" s="1382"/>
      <c r="L9" s="1401"/>
      <c r="M9" s="1382"/>
      <c r="N9" s="1405"/>
    </row>
    <row r="10" spans="1:32" s="42" customFormat="1" ht="18.95" customHeight="1">
      <c r="A10" s="39" t="s">
        <v>8</v>
      </c>
      <c r="B10" s="38">
        <v>3735</v>
      </c>
      <c r="C10" s="53">
        <v>331077.5</v>
      </c>
      <c r="D10" s="38">
        <v>1025</v>
      </c>
      <c r="E10" s="144">
        <v>134900.70000000001</v>
      </c>
      <c r="F10" s="145">
        <v>959</v>
      </c>
      <c r="G10" s="144">
        <v>92580.3</v>
      </c>
      <c r="H10" s="38">
        <v>814</v>
      </c>
      <c r="I10" s="121">
        <v>42970.6</v>
      </c>
      <c r="J10" s="38">
        <v>937</v>
      </c>
      <c r="K10" s="121">
        <v>60625.9</v>
      </c>
      <c r="L10" s="38" t="s">
        <v>328</v>
      </c>
      <c r="M10" s="121" t="s">
        <v>328</v>
      </c>
      <c r="N10" s="41" t="s">
        <v>8</v>
      </c>
    </row>
    <row r="11" spans="1:32" s="42" customFormat="1" ht="18.95" customHeight="1">
      <c r="A11" s="39" t="s">
        <v>9</v>
      </c>
      <c r="B11" s="38">
        <v>3872</v>
      </c>
      <c r="C11" s="53">
        <v>342531.56000000011</v>
      </c>
      <c r="D11" s="38">
        <v>1041</v>
      </c>
      <c r="E11" s="144">
        <v>135453.20000000001</v>
      </c>
      <c r="F11" s="145">
        <v>1015</v>
      </c>
      <c r="G11" s="144">
        <v>98166.3</v>
      </c>
      <c r="H11" s="38">
        <v>833</v>
      </c>
      <c r="I11" s="121">
        <v>46490.76</v>
      </c>
      <c r="J11" s="38">
        <v>983</v>
      </c>
      <c r="K11" s="121">
        <v>62421.299999999996</v>
      </c>
      <c r="L11" s="38" t="s">
        <v>328</v>
      </c>
      <c r="M11" s="121" t="s">
        <v>328</v>
      </c>
      <c r="N11" s="41" t="s">
        <v>9</v>
      </c>
    </row>
    <row r="12" spans="1:32" s="42" customFormat="1" ht="18.95" customHeight="1">
      <c r="A12" s="39" t="s">
        <v>322</v>
      </c>
      <c r="B12" s="38">
        <v>3913</v>
      </c>
      <c r="C12" s="53">
        <v>350678.40000000008</v>
      </c>
      <c r="D12" s="38">
        <v>1036</v>
      </c>
      <c r="E12" s="144">
        <v>136701.90000000002</v>
      </c>
      <c r="F12" s="145">
        <v>1052</v>
      </c>
      <c r="G12" s="144">
        <v>105658.09999999999</v>
      </c>
      <c r="H12" s="38">
        <v>600</v>
      </c>
      <c r="I12" s="121">
        <v>32316.699999999997</v>
      </c>
      <c r="J12" s="38">
        <v>977</v>
      </c>
      <c r="K12" s="121">
        <v>60961.700000000004</v>
      </c>
      <c r="L12" s="38">
        <v>248</v>
      </c>
      <c r="M12" s="121">
        <v>15040</v>
      </c>
      <c r="N12" s="41" t="s">
        <v>322</v>
      </c>
    </row>
    <row r="13" spans="1:32" s="42" customFormat="1" ht="18.95" customHeight="1">
      <c r="A13" s="39" t="s">
        <v>623</v>
      </c>
      <c r="B13" s="38">
        <v>3937</v>
      </c>
      <c r="C13" s="53">
        <v>355164.43000000005</v>
      </c>
      <c r="D13" s="38">
        <v>1036</v>
      </c>
      <c r="E13" s="144">
        <v>137834.20000000001</v>
      </c>
      <c r="F13" s="145">
        <v>1055</v>
      </c>
      <c r="G13" s="144">
        <v>105664.99999999999</v>
      </c>
      <c r="H13" s="38">
        <v>618</v>
      </c>
      <c r="I13" s="121">
        <v>32527.93</v>
      </c>
      <c r="J13" s="38">
        <v>995</v>
      </c>
      <c r="K13" s="121">
        <v>64369.600000000006</v>
      </c>
      <c r="L13" s="38">
        <v>233</v>
      </c>
      <c r="M13" s="121">
        <v>14767.699999999999</v>
      </c>
      <c r="N13" s="41" t="s">
        <v>623</v>
      </c>
    </row>
    <row r="14" spans="1:32" s="42" customFormat="1" ht="18.95" customHeight="1">
      <c r="A14" s="43" t="s">
        <v>777</v>
      </c>
      <c r="B14" s="44">
        <f>SUM(B16:B38)</f>
        <v>4004</v>
      </c>
      <c r="C14" s="55">
        <f t="shared" ref="C14:M14" si="0">SUM(C16:C38)</f>
        <v>359184.60000000003</v>
      </c>
      <c r="D14" s="44">
        <f t="shared" si="0"/>
        <v>1031</v>
      </c>
      <c r="E14" s="55">
        <f t="shared" si="0"/>
        <v>134801</v>
      </c>
      <c r="F14" s="44">
        <f t="shared" si="0"/>
        <v>1098</v>
      </c>
      <c r="G14" s="55">
        <f t="shared" si="0"/>
        <v>112481.79999999999</v>
      </c>
      <c r="H14" s="44">
        <f t="shared" si="0"/>
        <v>627</v>
      </c>
      <c r="I14" s="123">
        <f t="shared" si="0"/>
        <v>34305.800000000003</v>
      </c>
      <c r="J14" s="44">
        <f t="shared" si="0"/>
        <v>977</v>
      </c>
      <c r="K14" s="123">
        <f t="shared" si="0"/>
        <v>61474.8</v>
      </c>
      <c r="L14" s="44">
        <f t="shared" si="0"/>
        <v>271</v>
      </c>
      <c r="M14" s="123">
        <f t="shared" si="0"/>
        <v>16121.199999999999</v>
      </c>
      <c r="N14" s="45" t="s">
        <v>777</v>
      </c>
    </row>
    <row r="15" spans="1:32" s="40" customFormat="1" ht="13.7" customHeight="1">
      <c r="A15" s="47"/>
      <c r="B15" s="38"/>
      <c r="C15" s="53"/>
      <c r="D15" s="38"/>
      <c r="E15" s="143"/>
      <c r="F15" s="38"/>
      <c r="G15" s="143"/>
      <c r="H15" s="38"/>
      <c r="I15" s="143"/>
      <c r="J15" s="38"/>
      <c r="K15" s="143"/>
      <c r="L15" s="38"/>
      <c r="M15" s="143"/>
      <c r="N15" s="48"/>
    </row>
    <row r="16" spans="1:32" s="40" customFormat="1" ht="18" customHeight="1">
      <c r="A16" s="47" t="s">
        <v>81</v>
      </c>
      <c r="B16" s="38">
        <f>SUM(D16,F16,H16,J16,L16)</f>
        <v>261</v>
      </c>
      <c r="C16" s="38">
        <f>SUM(E16,G16,I16,K16,M16)</f>
        <v>26386.499999999996</v>
      </c>
      <c r="D16" s="628">
        <v>38</v>
      </c>
      <c r="E16" s="669">
        <v>7432.9</v>
      </c>
      <c r="F16" s="677">
        <v>92</v>
      </c>
      <c r="G16" s="704">
        <v>9635.2999999999993</v>
      </c>
      <c r="H16" s="677">
        <v>25</v>
      </c>
      <c r="I16" s="704">
        <v>1689</v>
      </c>
      <c r="J16" s="677">
        <v>80</v>
      </c>
      <c r="K16" s="704">
        <v>6550.3</v>
      </c>
      <c r="L16" s="677">
        <v>26</v>
      </c>
      <c r="M16" s="704">
        <v>1079</v>
      </c>
      <c r="N16" s="57" t="s">
        <v>11</v>
      </c>
    </row>
    <row r="17" spans="1:29" s="40" customFormat="1" ht="18" customHeight="1">
      <c r="A17" s="47" t="s">
        <v>12</v>
      </c>
      <c r="B17" s="38">
        <f t="shared" ref="B17:C38" si="1">SUM(D17,F17,H17,J17,L17)</f>
        <v>274</v>
      </c>
      <c r="C17" s="38">
        <f t="shared" si="1"/>
        <v>22972.799999999999</v>
      </c>
      <c r="D17" s="628">
        <v>40</v>
      </c>
      <c r="E17" s="669">
        <v>2679</v>
      </c>
      <c r="F17" s="677">
        <v>106</v>
      </c>
      <c r="G17" s="704">
        <v>11930</v>
      </c>
      <c r="H17" s="677">
        <v>37</v>
      </c>
      <c r="I17" s="704">
        <v>1913.2</v>
      </c>
      <c r="J17" s="677">
        <v>67</v>
      </c>
      <c r="K17" s="704">
        <v>3963.6</v>
      </c>
      <c r="L17" s="677">
        <v>24</v>
      </c>
      <c r="M17" s="704">
        <v>2487</v>
      </c>
      <c r="N17" s="57" t="s">
        <v>13</v>
      </c>
    </row>
    <row r="18" spans="1:29" s="40" customFormat="1" ht="18" customHeight="1">
      <c r="A18" s="47" t="s">
        <v>14</v>
      </c>
      <c r="B18" s="38">
        <f t="shared" si="1"/>
        <v>268</v>
      </c>
      <c r="C18" s="38">
        <f t="shared" si="1"/>
        <v>24149.300000000003</v>
      </c>
      <c r="D18" s="628">
        <v>117</v>
      </c>
      <c r="E18" s="669">
        <v>11863.8</v>
      </c>
      <c r="F18" s="677">
        <v>77</v>
      </c>
      <c r="G18" s="704">
        <v>6971.6</v>
      </c>
      <c r="H18" s="677">
        <v>42</v>
      </c>
      <c r="I18" s="704">
        <v>2888.9</v>
      </c>
      <c r="J18" s="677">
        <v>32</v>
      </c>
      <c r="K18" s="704">
        <v>2425</v>
      </c>
      <c r="L18" s="677">
        <v>0</v>
      </c>
      <c r="M18" s="704">
        <v>0</v>
      </c>
      <c r="N18" s="57" t="s">
        <v>15</v>
      </c>
    </row>
    <row r="19" spans="1:29" s="40" customFormat="1" ht="18" customHeight="1">
      <c r="A19" s="47" t="s">
        <v>16</v>
      </c>
      <c r="B19" s="38">
        <f t="shared" si="1"/>
        <v>209</v>
      </c>
      <c r="C19" s="38">
        <f t="shared" si="1"/>
        <v>26647.1</v>
      </c>
      <c r="D19" s="628">
        <v>37</v>
      </c>
      <c r="E19" s="669">
        <v>5349.5</v>
      </c>
      <c r="F19" s="677">
        <v>90</v>
      </c>
      <c r="G19" s="704">
        <v>12753.3</v>
      </c>
      <c r="H19" s="677">
        <v>48</v>
      </c>
      <c r="I19" s="704">
        <v>3734.3</v>
      </c>
      <c r="J19" s="677">
        <v>33</v>
      </c>
      <c r="K19" s="704">
        <v>4750</v>
      </c>
      <c r="L19" s="677">
        <v>1</v>
      </c>
      <c r="M19" s="704">
        <v>60</v>
      </c>
      <c r="N19" s="57" t="s">
        <v>17</v>
      </c>
    </row>
    <row r="20" spans="1:29" s="40" customFormat="1" ht="18" customHeight="1">
      <c r="A20" s="47" t="s">
        <v>18</v>
      </c>
      <c r="B20" s="38">
        <f t="shared" si="1"/>
        <v>198</v>
      </c>
      <c r="C20" s="38">
        <f t="shared" si="1"/>
        <v>19320.599999999999</v>
      </c>
      <c r="D20" s="628">
        <v>95</v>
      </c>
      <c r="E20" s="669">
        <v>10310.200000000001</v>
      </c>
      <c r="F20" s="677">
        <v>50</v>
      </c>
      <c r="G20" s="704">
        <v>4319.3999999999996</v>
      </c>
      <c r="H20" s="677">
        <v>5</v>
      </c>
      <c r="I20" s="704">
        <v>1544</v>
      </c>
      <c r="J20" s="677">
        <v>43</v>
      </c>
      <c r="K20" s="704">
        <v>2982</v>
      </c>
      <c r="L20" s="677">
        <v>5</v>
      </c>
      <c r="M20" s="704">
        <v>165</v>
      </c>
      <c r="N20" s="57" t="s">
        <v>19</v>
      </c>
    </row>
    <row r="21" spans="1:29" s="40" customFormat="1" ht="18" customHeight="1">
      <c r="A21" s="337" t="s">
        <v>20</v>
      </c>
      <c r="B21" s="338">
        <f t="shared" si="1"/>
        <v>178</v>
      </c>
      <c r="C21" s="38">
        <f t="shared" si="1"/>
        <v>12641.1</v>
      </c>
      <c r="D21" s="628">
        <v>49</v>
      </c>
      <c r="E21" s="669">
        <v>3784</v>
      </c>
      <c r="F21" s="677">
        <v>57</v>
      </c>
      <c r="G21" s="704">
        <v>4732.3999999999996</v>
      </c>
      <c r="H21" s="677">
        <v>4</v>
      </c>
      <c r="I21" s="704">
        <v>211</v>
      </c>
      <c r="J21" s="677">
        <v>55</v>
      </c>
      <c r="K21" s="704">
        <v>3509.3</v>
      </c>
      <c r="L21" s="677">
        <v>13</v>
      </c>
      <c r="M21" s="704">
        <v>404.4</v>
      </c>
      <c r="N21" s="57" t="s">
        <v>21</v>
      </c>
      <c r="Z21" s="325"/>
      <c r="AB21" s="159"/>
      <c r="AC21" s="159"/>
    </row>
    <row r="22" spans="1:29" s="40" customFormat="1" ht="18" customHeight="1">
      <c r="A22" s="337" t="s">
        <v>22</v>
      </c>
      <c r="B22" s="338">
        <f t="shared" si="1"/>
        <v>223</v>
      </c>
      <c r="C22" s="38">
        <f t="shared" si="1"/>
        <v>21805.3</v>
      </c>
      <c r="D22" s="628">
        <v>94</v>
      </c>
      <c r="E22" s="669">
        <v>10120</v>
      </c>
      <c r="F22" s="677">
        <v>55</v>
      </c>
      <c r="G22" s="704">
        <v>6357.8</v>
      </c>
      <c r="H22" s="677">
        <v>25</v>
      </c>
      <c r="I22" s="704">
        <v>1377</v>
      </c>
      <c r="J22" s="677">
        <v>44</v>
      </c>
      <c r="K22" s="704">
        <v>3466.5</v>
      </c>
      <c r="L22" s="677">
        <v>5</v>
      </c>
      <c r="M22" s="704">
        <v>484</v>
      </c>
      <c r="N22" s="57" t="s">
        <v>23</v>
      </c>
      <c r="Z22" s="325"/>
      <c r="AB22" s="159"/>
      <c r="AC22" s="159"/>
    </row>
    <row r="23" spans="1:29" s="40" customFormat="1" ht="18" customHeight="1">
      <c r="A23" s="337" t="s">
        <v>24</v>
      </c>
      <c r="B23" s="338">
        <f t="shared" si="1"/>
        <v>356</v>
      </c>
      <c r="C23" s="38">
        <f t="shared" si="1"/>
        <v>33735.9</v>
      </c>
      <c r="D23" s="628">
        <v>150</v>
      </c>
      <c r="E23" s="669">
        <v>20156.7</v>
      </c>
      <c r="F23" s="677">
        <v>65</v>
      </c>
      <c r="G23" s="704">
        <v>4955.8</v>
      </c>
      <c r="H23" s="677">
        <v>44</v>
      </c>
      <c r="I23" s="704">
        <v>2804.4</v>
      </c>
      <c r="J23" s="677">
        <v>74</v>
      </c>
      <c r="K23" s="704">
        <v>4881</v>
      </c>
      <c r="L23" s="677">
        <v>23</v>
      </c>
      <c r="M23" s="704">
        <v>938</v>
      </c>
      <c r="N23" s="57" t="s">
        <v>25</v>
      </c>
      <c r="Z23" s="325"/>
      <c r="AB23" s="159"/>
      <c r="AC23" s="159"/>
    </row>
    <row r="24" spans="1:29" s="40" customFormat="1" ht="18" customHeight="1">
      <c r="A24" s="337" t="s">
        <v>26</v>
      </c>
      <c r="B24" s="338">
        <f t="shared" si="1"/>
        <v>169</v>
      </c>
      <c r="C24" s="38">
        <f t="shared" si="1"/>
        <v>20776.300000000003</v>
      </c>
      <c r="D24" s="628">
        <v>29</v>
      </c>
      <c r="E24" s="669">
        <v>9751.5</v>
      </c>
      <c r="F24" s="677">
        <v>41</v>
      </c>
      <c r="G24" s="704">
        <v>4800.1000000000004</v>
      </c>
      <c r="H24" s="677">
        <v>36</v>
      </c>
      <c r="I24" s="704">
        <v>2162.8000000000002</v>
      </c>
      <c r="J24" s="677">
        <v>57</v>
      </c>
      <c r="K24" s="704">
        <v>3711.9</v>
      </c>
      <c r="L24" s="677">
        <v>6</v>
      </c>
      <c r="M24" s="704">
        <v>350</v>
      </c>
      <c r="N24" s="57" t="s">
        <v>27</v>
      </c>
      <c r="Z24" s="325"/>
      <c r="AB24" s="159"/>
      <c r="AC24" s="159"/>
    </row>
    <row r="25" spans="1:29" s="40" customFormat="1" ht="18" customHeight="1">
      <c r="A25" s="337" t="s">
        <v>28</v>
      </c>
      <c r="B25" s="338">
        <f t="shared" si="1"/>
        <v>138</v>
      </c>
      <c r="C25" s="38">
        <f t="shared" si="1"/>
        <v>17805.599999999999</v>
      </c>
      <c r="D25" s="628">
        <v>62</v>
      </c>
      <c r="E25" s="669">
        <v>12397.8</v>
      </c>
      <c r="F25" s="677">
        <v>18</v>
      </c>
      <c r="G25" s="704">
        <v>1933.9</v>
      </c>
      <c r="H25" s="677">
        <v>11</v>
      </c>
      <c r="I25" s="704">
        <v>745</v>
      </c>
      <c r="J25" s="677">
        <v>37</v>
      </c>
      <c r="K25" s="704">
        <v>2048.9</v>
      </c>
      <c r="L25" s="677">
        <v>10</v>
      </c>
      <c r="M25" s="704">
        <v>680</v>
      </c>
      <c r="N25" s="57" t="s">
        <v>29</v>
      </c>
      <c r="Z25" s="325"/>
      <c r="AB25" s="159"/>
      <c r="AC25" s="159"/>
    </row>
    <row r="26" spans="1:29" s="40" customFormat="1" ht="18" customHeight="1">
      <c r="A26" s="337" t="s">
        <v>30</v>
      </c>
      <c r="B26" s="338">
        <f t="shared" si="1"/>
        <v>109</v>
      </c>
      <c r="C26" s="38">
        <f t="shared" si="1"/>
        <v>6714.2999999999993</v>
      </c>
      <c r="D26" s="694">
        <v>32</v>
      </c>
      <c r="E26" s="669">
        <v>2018.2</v>
      </c>
      <c r="F26" s="677">
        <v>17</v>
      </c>
      <c r="G26" s="704">
        <v>1398.5</v>
      </c>
      <c r="H26" s="677">
        <v>28</v>
      </c>
      <c r="I26" s="704">
        <v>1455.1</v>
      </c>
      <c r="J26" s="677">
        <v>20</v>
      </c>
      <c r="K26" s="704">
        <v>1155.5</v>
      </c>
      <c r="L26" s="677">
        <v>12</v>
      </c>
      <c r="M26" s="704">
        <v>687</v>
      </c>
      <c r="N26" s="57" t="s">
        <v>31</v>
      </c>
      <c r="Z26" s="325"/>
      <c r="AB26" s="159"/>
      <c r="AC26" s="159"/>
    </row>
    <row r="27" spans="1:29" s="40" customFormat="1" ht="17.850000000000001" customHeight="1">
      <c r="A27" s="337" t="s">
        <v>32</v>
      </c>
      <c r="B27" s="338">
        <f t="shared" si="1"/>
        <v>172</v>
      </c>
      <c r="C27" s="38">
        <f t="shared" si="1"/>
        <v>10772.4</v>
      </c>
      <c r="D27" s="628">
        <v>36</v>
      </c>
      <c r="E27" s="669">
        <v>2328</v>
      </c>
      <c r="F27" s="677">
        <v>44</v>
      </c>
      <c r="G27" s="704">
        <v>3818.8</v>
      </c>
      <c r="H27" s="677">
        <v>49</v>
      </c>
      <c r="I27" s="704">
        <v>2100.9</v>
      </c>
      <c r="J27" s="677">
        <v>25</v>
      </c>
      <c r="K27" s="704">
        <v>1714.9</v>
      </c>
      <c r="L27" s="677">
        <v>18</v>
      </c>
      <c r="M27" s="704">
        <v>809.8</v>
      </c>
      <c r="N27" s="57" t="s">
        <v>33</v>
      </c>
      <c r="Z27" s="325"/>
      <c r="AB27" s="159"/>
      <c r="AC27" s="159"/>
    </row>
    <row r="28" spans="1:29" s="40" customFormat="1" ht="17.850000000000001" customHeight="1">
      <c r="A28" s="337" t="s">
        <v>34</v>
      </c>
      <c r="B28" s="338">
        <f t="shared" si="1"/>
        <v>110</v>
      </c>
      <c r="C28" s="38">
        <f t="shared" si="1"/>
        <v>6881.9</v>
      </c>
      <c r="D28" s="628">
        <v>0</v>
      </c>
      <c r="E28" s="669">
        <v>0</v>
      </c>
      <c r="F28" s="677">
        <v>17</v>
      </c>
      <c r="G28" s="704">
        <v>1693.9</v>
      </c>
      <c r="H28" s="677">
        <v>42</v>
      </c>
      <c r="I28" s="704">
        <v>2064.1</v>
      </c>
      <c r="J28" s="677">
        <v>39</v>
      </c>
      <c r="K28" s="704">
        <v>2177.1999999999998</v>
      </c>
      <c r="L28" s="677">
        <v>12</v>
      </c>
      <c r="M28" s="704">
        <v>946.7</v>
      </c>
      <c r="N28" s="57" t="s">
        <v>35</v>
      </c>
      <c r="Z28" s="325"/>
      <c r="AB28" s="159"/>
      <c r="AC28" s="159"/>
    </row>
    <row r="29" spans="1:29" s="40" customFormat="1" ht="17.850000000000001" customHeight="1">
      <c r="A29" s="337" t="s">
        <v>36</v>
      </c>
      <c r="B29" s="338">
        <f t="shared" si="1"/>
        <v>163</v>
      </c>
      <c r="C29" s="38">
        <f t="shared" si="1"/>
        <v>7822.2</v>
      </c>
      <c r="D29" s="628">
        <v>0</v>
      </c>
      <c r="E29" s="669">
        <v>0</v>
      </c>
      <c r="F29" s="677">
        <v>23</v>
      </c>
      <c r="G29" s="704">
        <v>2046.9</v>
      </c>
      <c r="H29" s="677">
        <v>87</v>
      </c>
      <c r="I29" s="704">
        <v>3174</v>
      </c>
      <c r="J29" s="677">
        <v>53</v>
      </c>
      <c r="K29" s="704">
        <v>2601.3000000000002</v>
      </c>
      <c r="L29" s="677">
        <v>0</v>
      </c>
      <c r="M29" s="704">
        <v>0</v>
      </c>
      <c r="N29" s="57" t="s">
        <v>37</v>
      </c>
      <c r="Z29" s="325"/>
      <c r="AB29" s="159"/>
      <c r="AC29" s="159"/>
    </row>
    <row r="30" spans="1:29" s="40" customFormat="1" ht="17.850000000000001" customHeight="1">
      <c r="A30" s="337" t="s">
        <v>38</v>
      </c>
      <c r="B30" s="338">
        <f t="shared" si="1"/>
        <v>142</v>
      </c>
      <c r="C30" s="38">
        <f t="shared" si="1"/>
        <v>7546.6</v>
      </c>
      <c r="D30" s="628">
        <v>0</v>
      </c>
      <c r="E30" s="669">
        <v>0</v>
      </c>
      <c r="F30" s="677">
        <v>36</v>
      </c>
      <c r="G30" s="704">
        <v>2898.4</v>
      </c>
      <c r="H30" s="677">
        <v>21</v>
      </c>
      <c r="I30" s="704">
        <v>599.6</v>
      </c>
      <c r="J30" s="677">
        <v>62</v>
      </c>
      <c r="K30" s="704">
        <v>2943.7</v>
      </c>
      <c r="L30" s="677">
        <v>23</v>
      </c>
      <c r="M30" s="704">
        <v>1104.9000000000001</v>
      </c>
      <c r="N30" s="57" t="s">
        <v>39</v>
      </c>
      <c r="Z30" s="325"/>
      <c r="AB30" s="159"/>
      <c r="AC30" s="159"/>
    </row>
    <row r="31" spans="1:29" s="40" customFormat="1" ht="18" customHeight="1">
      <c r="A31" s="337" t="s">
        <v>40</v>
      </c>
      <c r="B31" s="338">
        <f t="shared" si="1"/>
        <v>127</v>
      </c>
      <c r="C31" s="38">
        <f t="shared" si="1"/>
        <v>17124.2</v>
      </c>
      <c r="D31" s="628">
        <v>29</v>
      </c>
      <c r="E31" s="669">
        <v>10306.6</v>
      </c>
      <c r="F31" s="677">
        <v>35</v>
      </c>
      <c r="G31" s="704">
        <v>3227.4</v>
      </c>
      <c r="H31" s="677">
        <v>18</v>
      </c>
      <c r="I31" s="704">
        <v>898</v>
      </c>
      <c r="J31" s="677">
        <v>26</v>
      </c>
      <c r="K31" s="704">
        <v>1178.3</v>
      </c>
      <c r="L31" s="677">
        <v>19</v>
      </c>
      <c r="M31" s="704">
        <v>1513.9</v>
      </c>
      <c r="N31" s="57" t="s">
        <v>41</v>
      </c>
      <c r="Z31" s="325"/>
      <c r="AB31" s="159"/>
      <c r="AC31" s="159"/>
    </row>
    <row r="32" spans="1:29" s="40" customFormat="1" ht="17.649999999999999" customHeight="1">
      <c r="A32" s="337" t="s">
        <v>42</v>
      </c>
      <c r="B32" s="338">
        <f t="shared" si="1"/>
        <v>99</v>
      </c>
      <c r="C32" s="38">
        <f t="shared" si="1"/>
        <v>14703.5</v>
      </c>
      <c r="D32" s="694">
        <v>50</v>
      </c>
      <c r="E32" s="669">
        <v>6982.1</v>
      </c>
      <c r="F32" s="677">
        <v>24</v>
      </c>
      <c r="G32" s="704">
        <v>3350.4</v>
      </c>
      <c r="H32" s="677">
        <v>5</v>
      </c>
      <c r="I32" s="704">
        <v>229.4</v>
      </c>
      <c r="J32" s="677">
        <v>13</v>
      </c>
      <c r="K32" s="704">
        <v>2518</v>
      </c>
      <c r="L32" s="677">
        <v>7</v>
      </c>
      <c r="M32" s="704">
        <v>1623.6</v>
      </c>
      <c r="N32" s="57" t="s">
        <v>43</v>
      </c>
      <c r="Z32" s="325"/>
      <c r="AB32" s="159"/>
      <c r="AC32" s="159"/>
    </row>
    <row r="33" spans="1:29" s="40" customFormat="1" ht="17.649999999999999" customHeight="1">
      <c r="A33" s="337" t="s">
        <v>44</v>
      </c>
      <c r="B33" s="338">
        <f t="shared" si="1"/>
        <v>163</v>
      </c>
      <c r="C33" s="38">
        <f t="shared" si="1"/>
        <v>19504.5</v>
      </c>
      <c r="D33" s="686">
        <v>58</v>
      </c>
      <c r="E33" s="705">
        <v>10948.3</v>
      </c>
      <c r="F33" s="686">
        <v>41</v>
      </c>
      <c r="G33" s="705">
        <v>5066.1000000000004</v>
      </c>
      <c r="H33" s="686">
        <v>15</v>
      </c>
      <c r="I33" s="686">
        <v>859.6</v>
      </c>
      <c r="J33" s="686">
        <v>46</v>
      </c>
      <c r="K33" s="705">
        <v>2299.5</v>
      </c>
      <c r="L33" s="677">
        <v>3</v>
      </c>
      <c r="M33" s="704">
        <v>331</v>
      </c>
      <c r="N33" s="57" t="s">
        <v>45</v>
      </c>
      <c r="Z33" s="325"/>
      <c r="AB33" s="159"/>
      <c r="AC33" s="159"/>
    </row>
    <row r="34" spans="1:29" s="40" customFormat="1" ht="17.649999999999999" customHeight="1">
      <c r="A34" s="337" t="s">
        <v>46</v>
      </c>
      <c r="B34" s="338">
        <f t="shared" si="1"/>
        <v>172</v>
      </c>
      <c r="C34" s="38">
        <f t="shared" si="1"/>
        <v>12380.499999999998</v>
      </c>
      <c r="D34" s="628">
        <v>95</v>
      </c>
      <c r="E34" s="669">
        <v>6707.4</v>
      </c>
      <c r="F34" s="677">
        <v>45</v>
      </c>
      <c r="G34" s="704">
        <v>4373.2</v>
      </c>
      <c r="H34" s="677">
        <v>6</v>
      </c>
      <c r="I34" s="704">
        <v>190</v>
      </c>
      <c r="J34" s="677">
        <v>21</v>
      </c>
      <c r="K34" s="704">
        <v>666.9</v>
      </c>
      <c r="L34" s="677">
        <v>5</v>
      </c>
      <c r="M34" s="704">
        <v>443</v>
      </c>
      <c r="N34" s="57" t="s">
        <v>47</v>
      </c>
      <c r="Z34" s="325"/>
      <c r="AB34" s="159"/>
      <c r="AC34" s="159"/>
    </row>
    <row r="35" spans="1:29" s="40" customFormat="1" ht="17.649999999999999" customHeight="1">
      <c r="A35" s="47" t="s">
        <v>48</v>
      </c>
      <c r="B35" s="38">
        <f t="shared" si="1"/>
        <v>126</v>
      </c>
      <c r="C35" s="38">
        <f t="shared" si="1"/>
        <v>10328.4</v>
      </c>
      <c r="D35" s="628">
        <v>20</v>
      </c>
      <c r="E35" s="669">
        <v>1665</v>
      </c>
      <c r="F35" s="677">
        <v>43</v>
      </c>
      <c r="G35" s="704">
        <v>4697.8</v>
      </c>
      <c r="H35" s="677">
        <v>16</v>
      </c>
      <c r="I35" s="704">
        <v>1464</v>
      </c>
      <c r="J35" s="677">
        <v>47</v>
      </c>
      <c r="K35" s="704">
        <v>2501.6</v>
      </c>
      <c r="L35" s="677">
        <v>0</v>
      </c>
      <c r="M35" s="704">
        <v>0</v>
      </c>
      <c r="N35" s="57" t="s">
        <v>49</v>
      </c>
    </row>
    <row r="36" spans="1:29" s="40" customFormat="1" ht="17.649999999999999" customHeight="1">
      <c r="A36" s="47" t="s">
        <v>50</v>
      </c>
      <c r="B36" s="38">
        <f t="shared" si="1"/>
        <v>145</v>
      </c>
      <c r="C36" s="38">
        <f t="shared" si="1"/>
        <v>7354.7000000000007</v>
      </c>
      <c r="D36" s="628">
        <v>0</v>
      </c>
      <c r="E36" s="669">
        <v>0</v>
      </c>
      <c r="F36" s="677">
        <v>54</v>
      </c>
      <c r="G36" s="704">
        <v>4838.5</v>
      </c>
      <c r="H36" s="677">
        <v>36</v>
      </c>
      <c r="I36" s="704">
        <v>1067.5999999999999</v>
      </c>
      <c r="J36" s="677">
        <v>48</v>
      </c>
      <c r="K36" s="704">
        <v>1099.5999999999999</v>
      </c>
      <c r="L36" s="677">
        <v>7</v>
      </c>
      <c r="M36" s="704">
        <v>349</v>
      </c>
      <c r="N36" s="57" t="s">
        <v>51</v>
      </c>
    </row>
    <row r="37" spans="1:29" s="40" customFormat="1" ht="17.649999999999999" customHeight="1">
      <c r="A37" s="47" t="s">
        <v>52</v>
      </c>
      <c r="B37" s="38">
        <f t="shared" si="1"/>
        <v>171</v>
      </c>
      <c r="C37" s="38">
        <f t="shared" si="1"/>
        <v>11074.8</v>
      </c>
      <c r="D37" s="628">
        <v>0</v>
      </c>
      <c r="E37" s="669">
        <v>0</v>
      </c>
      <c r="F37" s="677">
        <v>68</v>
      </c>
      <c r="G37" s="704">
        <v>6682.3</v>
      </c>
      <c r="H37" s="677">
        <v>27</v>
      </c>
      <c r="I37" s="704">
        <v>1133.9000000000001</v>
      </c>
      <c r="J37" s="677">
        <v>52</v>
      </c>
      <c r="K37" s="704">
        <v>2281.8000000000002</v>
      </c>
      <c r="L37" s="677">
        <v>24</v>
      </c>
      <c r="M37" s="704">
        <v>976.8</v>
      </c>
      <c r="N37" s="57" t="s">
        <v>53</v>
      </c>
    </row>
    <row r="38" spans="1:29" s="40" customFormat="1" ht="17.649999999999999" customHeight="1" thickBot="1">
      <c r="A38" s="50" t="s">
        <v>54</v>
      </c>
      <c r="B38" s="192">
        <f t="shared" si="1"/>
        <v>31</v>
      </c>
      <c r="C38" s="118">
        <f t="shared" si="1"/>
        <v>736.1</v>
      </c>
      <c r="D38" s="627">
        <v>0</v>
      </c>
      <c r="E38" s="673">
        <v>0</v>
      </c>
      <c r="F38" s="679">
        <v>0</v>
      </c>
      <c r="G38" s="706">
        <v>0</v>
      </c>
      <c r="H38" s="679">
        <v>0</v>
      </c>
      <c r="I38" s="706">
        <v>0</v>
      </c>
      <c r="J38" s="679">
        <v>3</v>
      </c>
      <c r="K38" s="706">
        <v>48</v>
      </c>
      <c r="L38" s="679">
        <v>28</v>
      </c>
      <c r="M38" s="706">
        <v>688.1</v>
      </c>
      <c r="N38" s="109" t="s">
        <v>55</v>
      </c>
    </row>
    <row r="39" spans="1:29" s="18" customFormat="1" ht="11.1" customHeight="1">
      <c r="A39" s="372" t="s">
        <v>813</v>
      </c>
      <c r="B39" s="707"/>
      <c r="C39" s="708"/>
      <c r="D39" s="372"/>
      <c r="E39" s="709"/>
      <c r="F39" s="709"/>
      <c r="G39" s="710"/>
      <c r="H39" s="447"/>
      <c r="I39" s="682"/>
      <c r="J39" s="447"/>
      <c r="K39" s="682"/>
      <c r="L39" s="447"/>
      <c r="M39" s="682"/>
      <c r="N39" s="373" t="s">
        <v>296</v>
      </c>
    </row>
    <row r="40" spans="1:29" s="312" customFormat="1" ht="11.1" customHeight="1">
      <c r="A40" s="372" t="s">
        <v>331</v>
      </c>
      <c r="B40" s="701"/>
      <c r="C40" s="702"/>
      <c r="D40" s="703"/>
      <c r="E40" s="702"/>
      <c r="F40" s="703"/>
      <c r="G40" s="702"/>
      <c r="H40" s="701"/>
      <c r="I40" s="702"/>
      <c r="J40" s="703"/>
      <c r="K40" s="702"/>
      <c r="L40" s="703"/>
      <c r="M40" s="702"/>
      <c r="N40" s="703"/>
    </row>
    <row r="41" spans="1:29" s="16" customFormat="1" ht="11.25">
      <c r="A41" s="19"/>
      <c r="B41" s="19"/>
      <c r="C41" s="32"/>
      <c r="E41" s="32"/>
      <c r="G41" s="32"/>
      <c r="H41" s="19"/>
      <c r="I41" s="32"/>
      <c r="K41" s="32"/>
      <c r="M41" s="32"/>
    </row>
    <row r="42" spans="1:29" s="16" customFormat="1" ht="11.25">
      <c r="A42" s="19"/>
      <c r="B42" s="19"/>
      <c r="C42" s="32"/>
      <c r="E42" s="32"/>
      <c r="G42" s="32"/>
      <c r="H42" s="19"/>
      <c r="I42" s="32"/>
      <c r="K42" s="32"/>
      <c r="M42" s="32"/>
    </row>
    <row r="43" spans="1:29" s="16" customFormat="1" ht="11.25">
      <c r="A43" s="19"/>
      <c r="B43" s="19"/>
      <c r="C43" s="32"/>
      <c r="E43" s="32"/>
      <c r="G43" s="32"/>
      <c r="H43" s="19"/>
      <c r="I43" s="32"/>
      <c r="K43" s="32"/>
      <c r="M43" s="32"/>
    </row>
    <row r="44" spans="1:29" s="16" customFormat="1" ht="11.25">
      <c r="A44" s="19"/>
      <c r="B44" s="19"/>
      <c r="C44" s="32"/>
      <c r="E44" s="32"/>
      <c r="G44" s="32"/>
      <c r="H44" s="19"/>
      <c r="I44" s="32"/>
      <c r="K44" s="32"/>
      <c r="M44" s="32"/>
    </row>
    <row r="45" spans="1:29" s="16" customFormat="1" ht="11.25">
      <c r="A45" s="19"/>
      <c r="B45" s="19"/>
      <c r="C45" s="32"/>
      <c r="E45" s="32"/>
      <c r="G45" s="32"/>
      <c r="H45" s="19"/>
      <c r="I45" s="32"/>
      <c r="K45" s="32"/>
      <c r="M45" s="32"/>
    </row>
    <row r="46" spans="1:29" s="16" customFormat="1" ht="11.25">
      <c r="A46" s="19"/>
      <c r="B46" s="19"/>
      <c r="C46" s="32"/>
      <c r="E46" s="32"/>
      <c r="G46" s="32"/>
      <c r="H46" s="19"/>
      <c r="I46" s="32"/>
      <c r="K46" s="32"/>
      <c r="M46" s="32"/>
    </row>
    <row r="47" spans="1:29" s="16" customFormat="1" ht="11.25">
      <c r="A47" s="19"/>
      <c r="B47" s="19"/>
      <c r="C47" s="32"/>
      <c r="E47" s="32"/>
      <c r="G47" s="32"/>
      <c r="H47" s="19"/>
      <c r="I47" s="32"/>
      <c r="K47" s="32"/>
      <c r="M47" s="32"/>
    </row>
    <row r="48" spans="1:29" s="16" customFormat="1" ht="11.25">
      <c r="A48" s="19"/>
      <c r="B48" s="19"/>
      <c r="C48" s="32"/>
      <c r="E48" s="32"/>
      <c r="G48" s="32"/>
      <c r="H48" s="19"/>
      <c r="I48" s="32"/>
      <c r="K48" s="32"/>
      <c r="M48" s="32"/>
    </row>
    <row r="49" spans="1:13" s="16" customFormat="1" ht="11.25">
      <c r="A49" s="19"/>
      <c r="B49" s="19"/>
      <c r="C49" s="32"/>
      <c r="E49" s="32"/>
      <c r="G49" s="32"/>
      <c r="H49" s="19"/>
      <c r="I49" s="32"/>
      <c r="K49" s="32"/>
      <c r="M49" s="32"/>
    </row>
    <row r="50" spans="1:13" s="16" customFormat="1" ht="11.25">
      <c r="A50" s="19"/>
      <c r="B50" s="19"/>
      <c r="C50" s="32"/>
      <c r="E50" s="32"/>
      <c r="G50" s="32"/>
      <c r="H50" s="19"/>
      <c r="I50" s="32"/>
      <c r="K50" s="32"/>
      <c r="M50" s="32"/>
    </row>
    <row r="51" spans="1:13" s="16" customFormat="1" ht="11.25">
      <c r="A51" s="19"/>
      <c r="B51" s="19"/>
      <c r="C51" s="32"/>
      <c r="E51" s="32"/>
      <c r="G51" s="32"/>
      <c r="H51" s="19"/>
      <c r="I51" s="32"/>
      <c r="K51" s="32"/>
      <c r="M51" s="32"/>
    </row>
    <row r="52" spans="1:13" s="16" customFormat="1" ht="11.25">
      <c r="A52" s="19"/>
      <c r="B52" s="19"/>
      <c r="C52" s="32"/>
      <c r="E52" s="32"/>
      <c r="G52" s="32"/>
      <c r="H52" s="19"/>
      <c r="I52" s="32"/>
      <c r="K52" s="32"/>
      <c r="M52" s="32"/>
    </row>
    <row r="53" spans="1:13" s="16" customFormat="1" ht="11.25">
      <c r="A53" s="19"/>
      <c r="B53" s="19"/>
      <c r="C53" s="32"/>
      <c r="E53" s="32"/>
      <c r="G53" s="32"/>
      <c r="H53" s="19"/>
      <c r="I53" s="32"/>
      <c r="K53" s="32"/>
      <c r="M53" s="32"/>
    </row>
    <row r="54" spans="1:13" s="16" customFormat="1" ht="11.25">
      <c r="A54" s="19"/>
      <c r="B54" s="19"/>
      <c r="C54" s="32"/>
      <c r="E54" s="32"/>
      <c r="G54" s="32"/>
      <c r="H54" s="19"/>
      <c r="I54" s="32"/>
      <c r="K54" s="32"/>
      <c r="M54" s="32"/>
    </row>
    <row r="55" spans="1:13" s="16" customFormat="1" ht="11.25">
      <c r="A55" s="19"/>
      <c r="B55" s="19"/>
      <c r="C55" s="32"/>
      <c r="E55" s="32"/>
      <c r="G55" s="32"/>
      <c r="H55" s="19"/>
      <c r="I55" s="32"/>
      <c r="K55" s="32"/>
      <c r="M55" s="32"/>
    </row>
    <row r="56" spans="1:13" s="16" customFormat="1" ht="11.25">
      <c r="A56" s="19"/>
      <c r="B56" s="19"/>
      <c r="C56" s="32"/>
      <c r="E56" s="32"/>
      <c r="G56" s="32"/>
      <c r="H56" s="19"/>
      <c r="I56" s="32"/>
      <c r="K56" s="32"/>
      <c r="M56" s="32"/>
    </row>
    <row r="57" spans="1:13" s="16" customFormat="1" ht="11.25">
      <c r="A57" s="19"/>
      <c r="B57" s="19"/>
      <c r="C57" s="32"/>
      <c r="E57" s="32"/>
      <c r="G57" s="32"/>
      <c r="H57" s="19"/>
      <c r="I57" s="32"/>
      <c r="K57" s="32"/>
      <c r="M57" s="32"/>
    </row>
    <row r="58" spans="1:13" s="16" customFormat="1" ht="11.25">
      <c r="A58" s="19"/>
      <c r="B58" s="19"/>
      <c r="C58" s="32"/>
      <c r="E58" s="32"/>
      <c r="G58" s="32"/>
      <c r="H58" s="19"/>
      <c r="I58" s="32"/>
      <c r="K58" s="32"/>
      <c r="M58" s="32"/>
    </row>
    <row r="59" spans="1:13" s="16" customFormat="1" ht="11.25">
      <c r="A59" s="19"/>
      <c r="B59" s="19"/>
      <c r="C59" s="32"/>
      <c r="E59" s="32"/>
      <c r="G59" s="32"/>
      <c r="H59" s="19"/>
      <c r="I59" s="32"/>
      <c r="K59" s="32"/>
      <c r="M59" s="32"/>
    </row>
    <row r="60" spans="1:13" s="16" customFormat="1" ht="11.25">
      <c r="A60" s="19"/>
      <c r="B60" s="19"/>
      <c r="C60" s="32"/>
      <c r="E60" s="32"/>
      <c r="G60" s="32"/>
      <c r="H60" s="19"/>
      <c r="I60" s="32"/>
      <c r="K60" s="32"/>
      <c r="M60" s="32"/>
    </row>
    <row r="61" spans="1:13" s="16" customFormat="1" ht="11.25">
      <c r="A61" s="19"/>
      <c r="B61" s="19"/>
      <c r="C61" s="32"/>
      <c r="E61" s="32"/>
      <c r="G61" s="32"/>
      <c r="H61" s="19"/>
      <c r="I61" s="32"/>
      <c r="K61" s="32"/>
      <c r="M61" s="32"/>
    </row>
    <row r="62" spans="1:13" s="16" customFormat="1" ht="11.25">
      <c r="A62" s="19"/>
      <c r="B62" s="19"/>
      <c r="C62" s="32"/>
      <c r="E62" s="32"/>
      <c r="G62" s="32"/>
      <c r="H62" s="19"/>
      <c r="I62" s="32"/>
      <c r="K62" s="32"/>
      <c r="M62" s="32"/>
    </row>
    <row r="63" spans="1:13" s="16" customFormat="1" ht="11.25">
      <c r="A63" s="19"/>
      <c r="B63" s="19"/>
      <c r="C63" s="32"/>
      <c r="E63" s="32"/>
      <c r="G63" s="32"/>
      <c r="H63" s="19"/>
      <c r="I63" s="32"/>
      <c r="K63" s="32"/>
      <c r="M63" s="32"/>
    </row>
    <row r="64" spans="1:13" s="16" customFormat="1" ht="11.25">
      <c r="A64" s="19"/>
      <c r="B64" s="19"/>
      <c r="C64" s="32"/>
      <c r="E64" s="32"/>
      <c r="G64" s="32"/>
      <c r="H64" s="19"/>
      <c r="I64" s="32"/>
      <c r="K64" s="32"/>
      <c r="M64" s="32"/>
    </row>
    <row r="65" spans="1:13" s="16" customFormat="1" ht="11.25">
      <c r="A65" s="19"/>
      <c r="B65" s="19"/>
      <c r="C65" s="32"/>
      <c r="E65" s="32"/>
      <c r="G65" s="32"/>
      <c r="H65" s="19"/>
      <c r="I65" s="32"/>
      <c r="K65" s="32"/>
      <c r="M65" s="32"/>
    </row>
    <row r="66" spans="1:13" s="16" customFormat="1" ht="11.25">
      <c r="A66" s="19"/>
      <c r="B66" s="19"/>
      <c r="C66" s="32"/>
      <c r="E66" s="32"/>
      <c r="G66" s="32"/>
      <c r="H66" s="19"/>
      <c r="I66" s="32"/>
      <c r="K66" s="32"/>
      <c r="M66" s="32"/>
    </row>
    <row r="67" spans="1:13" s="16" customFormat="1" ht="11.25">
      <c r="A67" s="19"/>
      <c r="B67" s="19"/>
      <c r="C67" s="32"/>
      <c r="E67" s="32"/>
      <c r="G67" s="32"/>
      <c r="H67" s="19"/>
      <c r="I67" s="32"/>
      <c r="K67" s="32"/>
      <c r="M67" s="32"/>
    </row>
    <row r="68" spans="1:13" s="16" customFormat="1" ht="11.25">
      <c r="A68" s="19"/>
      <c r="B68" s="19"/>
      <c r="C68" s="32"/>
      <c r="E68" s="32"/>
      <c r="G68" s="32"/>
      <c r="H68" s="19"/>
      <c r="I68" s="32"/>
      <c r="K68" s="32"/>
      <c r="M68" s="32"/>
    </row>
    <row r="69" spans="1:13" s="16" customFormat="1" ht="11.25">
      <c r="A69" s="19"/>
      <c r="B69" s="19"/>
      <c r="C69" s="32"/>
      <c r="E69" s="32"/>
      <c r="G69" s="32"/>
      <c r="H69" s="19"/>
      <c r="I69" s="32"/>
      <c r="K69" s="32"/>
      <c r="M69" s="32"/>
    </row>
    <row r="70" spans="1:13" s="16" customFormat="1" ht="11.25">
      <c r="A70" s="19"/>
      <c r="B70" s="19"/>
      <c r="C70" s="32"/>
      <c r="E70" s="32"/>
      <c r="G70" s="32"/>
      <c r="H70" s="19"/>
      <c r="I70" s="32"/>
      <c r="K70" s="32"/>
      <c r="M70" s="32"/>
    </row>
    <row r="71" spans="1:13" s="16" customFormat="1" ht="11.25">
      <c r="A71" s="19"/>
      <c r="B71" s="19"/>
      <c r="C71" s="32"/>
      <c r="E71" s="32"/>
      <c r="G71" s="32"/>
      <c r="H71" s="19"/>
      <c r="I71" s="32"/>
      <c r="K71" s="32"/>
      <c r="M71" s="32"/>
    </row>
    <row r="72" spans="1:13" s="16" customFormat="1" ht="11.25">
      <c r="A72" s="19"/>
      <c r="B72" s="19"/>
      <c r="C72" s="32"/>
      <c r="E72" s="32"/>
      <c r="G72" s="32"/>
      <c r="H72" s="19"/>
      <c r="I72" s="32"/>
      <c r="K72" s="32"/>
      <c r="M72" s="32"/>
    </row>
    <row r="73" spans="1:13" s="16" customFormat="1" ht="11.25">
      <c r="A73" s="19"/>
      <c r="B73" s="19"/>
      <c r="C73" s="32"/>
      <c r="E73" s="32"/>
      <c r="G73" s="32"/>
      <c r="H73" s="19"/>
      <c r="I73" s="32"/>
      <c r="K73" s="32"/>
      <c r="M73" s="32"/>
    </row>
    <row r="74" spans="1:13" s="16" customFormat="1" ht="11.25">
      <c r="A74" s="19"/>
      <c r="B74" s="19"/>
      <c r="C74" s="32"/>
      <c r="E74" s="32"/>
      <c r="G74" s="32"/>
      <c r="H74" s="19"/>
      <c r="I74" s="32"/>
      <c r="K74" s="32"/>
      <c r="M74" s="32"/>
    </row>
    <row r="75" spans="1:13" s="16" customFormat="1" ht="11.25">
      <c r="A75" s="19"/>
      <c r="B75" s="19"/>
      <c r="C75" s="32"/>
      <c r="E75" s="32"/>
      <c r="G75" s="32"/>
      <c r="H75" s="19"/>
      <c r="I75" s="32"/>
      <c r="K75" s="32"/>
      <c r="M75" s="32"/>
    </row>
    <row r="76" spans="1:13" s="16" customFormat="1" ht="11.25">
      <c r="A76" s="19"/>
      <c r="B76" s="19"/>
      <c r="C76" s="32"/>
      <c r="E76" s="32"/>
      <c r="G76" s="32"/>
      <c r="H76" s="19"/>
      <c r="I76" s="32"/>
      <c r="K76" s="32"/>
      <c r="M76" s="32"/>
    </row>
    <row r="77" spans="1:13" s="16" customFormat="1" ht="11.25">
      <c r="A77" s="19"/>
      <c r="B77" s="19"/>
      <c r="C77" s="32"/>
      <c r="E77" s="32"/>
      <c r="G77" s="32"/>
      <c r="H77" s="19"/>
      <c r="I77" s="32"/>
      <c r="K77" s="32"/>
      <c r="M77" s="32"/>
    </row>
    <row r="78" spans="1:13" s="16" customFormat="1" ht="11.25">
      <c r="A78" s="19"/>
      <c r="B78" s="19"/>
      <c r="C78" s="32"/>
      <c r="E78" s="32"/>
      <c r="G78" s="32"/>
      <c r="H78" s="19"/>
      <c r="I78" s="32"/>
      <c r="K78" s="32"/>
      <c r="M78" s="32"/>
    </row>
    <row r="79" spans="1:13" s="16" customFormat="1" ht="11.25">
      <c r="A79" s="19"/>
      <c r="B79" s="19"/>
      <c r="C79" s="32"/>
      <c r="E79" s="32"/>
      <c r="G79" s="32"/>
      <c r="H79" s="19"/>
      <c r="I79" s="32"/>
      <c r="K79" s="32"/>
      <c r="M79" s="32"/>
    </row>
    <row r="80" spans="1:13" s="16" customFormat="1" ht="11.25">
      <c r="A80" s="19"/>
      <c r="B80" s="19"/>
      <c r="C80" s="32"/>
      <c r="E80" s="32"/>
      <c r="G80" s="32"/>
      <c r="H80" s="19"/>
      <c r="I80" s="32"/>
      <c r="K80" s="32"/>
      <c r="M80" s="32"/>
    </row>
    <row r="81" spans="1:13" s="16" customFormat="1" ht="11.25">
      <c r="A81" s="19"/>
      <c r="B81" s="19"/>
      <c r="C81" s="32"/>
      <c r="E81" s="32"/>
      <c r="G81" s="32"/>
      <c r="H81" s="19"/>
      <c r="I81" s="32"/>
      <c r="K81" s="32"/>
      <c r="M81" s="32"/>
    </row>
    <row r="82" spans="1:13" s="16" customFormat="1" ht="11.25">
      <c r="A82" s="19"/>
      <c r="B82" s="19"/>
      <c r="C82" s="32"/>
      <c r="E82" s="32"/>
      <c r="G82" s="32"/>
      <c r="H82" s="19"/>
      <c r="I82" s="32"/>
      <c r="K82" s="32"/>
      <c r="M82" s="32"/>
    </row>
    <row r="83" spans="1:13" s="16" customFormat="1" ht="11.25">
      <c r="A83" s="19"/>
      <c r="B83" s="19"/>
      <c r="C83" s="32"/>
      <c r="E83" s="32"/>
      <c r="G83" s="32"/>
      <c r="H83" s="19"/>
      <c r="I83" s="32"/>
      <c r="K83" s="32"/>
      <c r="M83" s="32"/>
    </row>
    <row r="84" spans="1:13" s="16" customFormat="1" ht="11.25">
      <c r="A84" s="19"/>
      <c r="B84" s="19"/>
      <c r="C84" s="32"/>
      <c r="E84" s="32"/>
      <c r="G84" s="32"/>
      <c r="H84" s="19"/>
      <c r="I84" s="32"/>
      <c r="K84" s="32"/>
      <c r="M84" s="32"/>
    </row>
    <row r="85" spans="1:13" s="16" customFormat="1" ht="11.25">
      <c r="A85" s="19"/>
      <c r="B85" s="19"/>
      <c r="C85" s="32"/>
      <c r="E85" s="32"/>
      <c r="G85" s="32"/>
      <c r="H85" s="19"/>
      <c r="I85" s="32"/>
      <c r="K85" s="32"/>
      <c r="M85" s="32"/>
    </row>
    <row r="86" spans="1:13" s="16" customFormat="1" ht="11.25">
      <c r="A86" s="19"/>
      <c r="B86" s="19"/>
      <c r="C86" s="32"/>
      <c r="E86" s="32"/>
      <c r="G86" s="32"/>
      <c r="H86" s="19"/>
      <c r="I86" s="32"/>
      <c r="K86" s="32"/>
      <c r="M86" s="32"/>
    </row>
    <row r="87" spans="1:13" s="16" customFormat="1" ht="11.25">
      <c r="A87" s="19"/>
      <c r="B87" s="19"/>
      <c r="C87" s="32"/>
      <c r="E87" s="32"/>
      <c r="G87" s="32"/>
      <c r="H87" s="19"/>
      <c r="I87" s="32"/>
      <c r="K87" s="32"/>
      <c r="M87" s="32"/>
    </row>
    <row r="88" spans="1:13" s="16" customFormat="1" ht="11.25">
      <c r="A88" s="19"/>
      <c r="B88" s="19"/>
      <c r="C88" s="32"/>
      <c r="E88" s="32"/>
      <c r="G88" s="32"/>
      <c r="H88" s="19"/>
      <c r="I88" s="32"/>
      <c r="K88" s="32"/>
      <c r="M88" s="32"/>
    </row>
    <row r="89" spans="1:13" s="16" customFormat="1" ht="11.25">
      <c r="A89" s="19"/>
      <c r="B89" s="19"/>
      <c r="C89" s="32"/>
      <c r="E89" s="32"/>
      <c r="G89" s="32"/>
      <c r="H89" s="19"/>
      <c r="I89" s="32"/>
      <c r="K89" s="32"/>
      <c r="M89" s="32"/>
    </row>
    <row r="90" spans="1:13" s="16" customFormat="1" ht="11.25">
      <c r="A90" s="19"/>
      <c r="B90" s="19"/>
      <c r="C90" s="32"/>
      <c r="E90" s="32"/>
      <c r="G90" s="32"/>
      <c r="H90" s="19"/>
      <c r="I90" s="32"/>
      <c r="K90" s="32"/>
      <c r="M90" s="32"/>
    </row>
    <row r="91" spans="1:13" s="16" customFormat="1" ht="11.25">
      <c r="A91" s="19"/>
      <c r="B91" s="19"/>
      <c r="C91" s="32"/>
      <c r="E91" s="32"/>
      <c r="G91" s="32"/>
      <c r="H91" s="19"/>
      <c r="I91" s="32"/>
      <c r="K91" s="32"/>
      <c r="M91" s="32"/>
    </row>
    <row r="92" spans="1:13" s="16" customFormat="1" ht="11.25">
      <c r="A92" s="19"/>
      <c r="B92" s="19"/>
      <c r="C92" s="32"/>
      <c r="E92" s="32"/>
      <c r="G92" s="32"/>
      <c r="H92" s="19"/>
      <c r="I92" s="32"/>
      <c r="K92" s="32"/>
      <c r="M92" s="32"/>
    </row>
    <row r="93" spans="1:13" s="16" customFormat="1" ht="11.25">
      <c r="A93" s="19"/>
      <c r="B93" s="19"/>
      <c r="C93" s="32"/>
      <c r="E93" s="32"/>
      <c r="G93" s="32"/>
      <c r="H93" s="19"/>
      <c r="I93" s="32"/>
      <c r="K93" s="32"/>
      <c r="M93" s="32"/>
    </row>
    <row r="94" spans="1:13" s="16" customFormat="1" ht="11.25">
      <c r="A94" s="19"/>
      <c r="B94" s="19"/>
      <c r="C94" s="32"/>
      <c r="E94" s="32"/>
      <c r="G94" s="32"/>
      <c r="H94" s="19"/>
      <c r="I94" s="32"/>
      <c r="K94" s="32"/>
      <c r="M94" s="32"/>
    </row>
    <row r="95" spans="1:13" s="16" customFormat="1" ht="11.25">
      <c r="A95" s="19"/>
      <c r="B95" s="19"/>
      <c r="C95" s="32"/>
      <c r="E95" s="32"/>
      <c r="G95" s="32"/>
      <c r="H95" s="19"/>
      <c r="I95" s="32"/>
      <c r="K95" s="32"/>
      <c r="M95" s="32"/>
    </row>
    <row r="96" spans="1:13" s="16" customFormat="1" ht="11.25">
      <c r="A96" s="19"/>
      <c r="B96" s="19"/>
      <c r="C96" s="32"/>
      <c r="E96" s="32"/>
      <c r="G96" s="32"/>
      <c r="H96" s="19"/>
      <c r="I96" s="32"/>
      <c r="K96" s="32"/>
      <c r="M96" s="32"/>
    </row>
    <row r="97" spans="1:13" s="16" customFormat="1" ht="11.25">
      <c r="A97" s="19"/>
      <c r="B97" s="19"/>
      <c r="C97" s="32"/>
      <c r="E97" s="32"/>
      <c r="G97" s="32"/>
      <c r="H97" s="19"/>
      <c r="I97" s="32"/>
      <c r="K97" s="32"/>
      <c r="M97" s="32"/>
    </row>
    <row r="98" spans="1:13" s="16" customFormat="1" ht="11.25">
      <c r="A98" s="19"/>
      <c r="B98" s="19"/>
      <c r="C98" s="32"/>
      <c r="E98" s="32"/>
      <c r="G98" s="32"/>
      <c r="H98" s="19"/>
      <c r="I98" s="32"/>
      <c r="K98" s="32"/>
      <c r="M98" s="32"/>
    </row>
    <row r="99" spans="1:13" s="16" customFormat="1" ht="11.25">
      <c r="A99" s="19"/>
      <c r="B99" s="19"/>
      <c r="C99" s="32"/>
      <c r="E99" s="32"/>
      <c r="G99" s="32"/>
      <c r="H99" s="19"/>
      <c r="I99" s="32"/>
      <c r="K99" s="32"/>
      <c r="M99" s="32"/>
    </row>
    <row r="100" spans="1:13" s="16" customFormat="1" ht="11.25">
      <c r="A100" s="19"/>
      <c r="B100" s="19"/>
      <c r="C100" s="32"/>
      <c r="E100" s="32"/>
      <c r="G100" s="32"/>
      <c r="H100" s="19"/>
      <c r="I100" s="32"/>
      <c r="K100" s="32"/>
      <c r="M100" s="32"/>
    </row>
  </sheetData>
  <sheetProtection selectLockedCells="1"/>
  <mergeCells count="27">
    <mergeCell ref="L4:M4"/>
    <mergeCell ref="L6:M7"/>
    <mergeCell ref="K8:K9"/>
    <mergeCell ref="N6:N9"/>
    <mergeCell ref="A3:G3"/>
    <mergeCell ref="H3:N3"/>
    <mergeCell ref="D8:D9"/>
    <mergeCell ref="F8:F9"/>
    <mergeCell ref="B6:C7"/>
    <mergeCell ref="A4:C4"/>
    <mergeCell ref="B8:B9"/>
    <mergeCell ref="C8:C9"/>
    <mergeCell ref="J8:J9"/>
    <mergeCell ref="L8:L9"/>
    <mergeCell ref="M8:M9"/>
    <mergeCell ref="H4:I4"/>
    <mergeCell ref="J4:K4"/>
    <mergeCell ref="H6:I7"/>
    <mergeCell ref="J6:K7"/>
    <mergeCell ref="A6:A9"/>
    <mergeCell ref="E8:E9"/>
    <mergeCell ref="D4:G4"/>
    <mergeCell ref="I8:I9"/>
    <mergeCell ref="G8:G9"/>
    <mergeCell ref="H8:H9"/>
    <mergeCell ref="F6:G7"/>
    <mergeCell ref="D6:E7"/>
  </mergeCells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4"/>
  <sheetViews>
    <sheetView view="pageBreakPreview" zoomScaleNormal="100" zoomScaleSheetLayoutView="100" workbookViewId="0">
      <selection activeCell="P2" sqref="P2"/>
    </sheetView>
  </sheetViews>
  <sheetFormatPr defaultRowHeight="14.25"/>
  <cols>
    <col min="1" max="1" width="12.5" style="157" customWidth="1"/>
    <col min="2" max="2" width="10" style="10" customWidth="1"/>
    <col min="3" max="8" width="10" style="146" customWidth="1"/>
    <col min="9" max="9" width="12.5" style="146" customWidth="1"/>
    <col min="10" max="16" width="10" style="146" customWidth="1"/>
    <col min="17" max="16384" width="9" style="146"/>
  </cols>
  <sheetData>
    <row r="1" spans="1:32" ht="14.1" customHeight="1">
      <c r="A1" s="9" t="s">
        <v>859</v>
      </c>
      <c r="B1" s="5"/>
      <c r="I1" s="9"/>
      <c r="P1" s="11" t="s">
        <v>860</v>
      </c>
    </row>
    <row r="2" spans="1:32" ht="14.1" customHeight="1">
      <c r="A2" s="9"/>
      <c r="B2" s="5"/>
      <c r="I2" s="9"/>
      <c r="P2" s="11"/>
    </row>
    <row r="3" spans="1:32" s="147" customFormat="1" ht="20.100000000000001" customHeight="1">
      <c r="A3" s="1432" t="s">
        <v>422</v>
      </c>
      <c r="B3" s="1432"/>
      <c r="C3" s="1432"/>
      <c r="D3" s="1432"/>
      <c r="E3" s="1432"/>
      <c r="F3" s="1432"/>
      <c r="G3" s="1432"/>
      <c r="H3" s="1432"/>
      <c r="I3" s="1432" t="s">
        <v>423</v>
      </c>
      <c r="J3" s="1432"/>
      <c r="K3" s="1432"/>
      <c r="L3" s="1432"/>
      <c r="M3" s="1432"/>
      <c r="N3" s="1432"/>
      <c r="O3" s="1432"/>
      <c r="P3" s="1432"/>
    </row>
    <row r="4" spans="1:32" s="148" customFormat="1" ht="24" customHeight="1">
      <c r="A4" s="1433"/>
      <c r="B4" s="1433"/>
      <c r="C4" s="1433"/>
      <c r="D4" s="1433"/>
      <c r="E4" s="1433"/>
      <c r="F4" s="1433"/>
      <c r="G4" s="1433"/>
      <c r="H4" s="1433"/>
      <c r="I4" s="1433"/>
      <c r="J4" s="1433"/>
      <c r="K4" s="1433"/>
      <c r="L4" s="1433"/>
      <c r="M4" s="1433"/>
      <c r="N4" s="1433"/>
      <c r="O4" s="1433"/>
      <c r="P4" s="1433"/>
    </row>
    <row r="5" spans="1:32" s="149" customFormat="1" ht="18" customHeight="1" thickBot="1">
      <c r="A5" s="149" t="s">
        <v>297</v>
      </c>
      <c r="B5" s="9"/>
      <c r="H5" s="150"/>
      <c r="P5" s="150" t="s">
        <v>298</v>
      </c>
    </row>
    <row r="6" spans="1:32" s="151" customFormat="1" ht="16.350000000000001" customHeight="1">
      <c r="A6" s="1413" t="s">
        <v>666</v>
      </c>
      <c r="B6" s="1387" t="s">
        <v>667</v>
      </c>
      <c r="C6" s="1416"/>
      <c r="D6" s="1428" t="s">
        <v>668</v>
      </c>
      <c r="E6" s="1410" t="s">
        <v>669</v>
      </c>
      <c r="F6" s="1410" t="s">
        <v>670</v>
      </c>
      <c r="G6" s="1410" t="s">
        <v>671</v>
      </c>
      <c r="H6" s="1419" t="s">
        <v>672</v>
      </c>
      <c r="I6" s="1413" t="s">
        <v>673</v>
      </c>
      <c r="J6" s="1441" t="s">
        <v>674</v>
      </c>
      <c r="K6" s="1410" t="s">
        <v>675</v>
      </c>
      <c r="L6" s="1410" t="s">
        <v>676</v>
      </c>
      <c r="M6" s="1410" t="s">
        <v>677</v>
      </c>
      <c r="N6" s="1439" t="s">
        <v>678</v>
      </c>
      <c r="O6" s="1440"/>
      <c r="P6" s="1440"/>
      <c r="AD6" s="318"/>
      <c r="AE6" s="318"/>
      <c r="AF6" s="318"/>
    </row>
    <row r="7" spans="1:32" s="151" customFormat="1" ht="14.1" customHeight="1">
      <c r="A7" s="1414"/>
      <c r="B7" s="1388"/>
      <c r="C7" s="1417"/>
      <c r="D7" s="1444"/>
      <c r="E7" s="1411"/>
      <c r="F7" s="1411"/>
      <c r="G7" s="1411"/>
      <c r="H7" s="1420"/>
      <c r="I7" s="1414"/>
      <c r="J7" s="1442"/>
      <c r="K7" s="1411"/>
      <c r="L7" s="1449"/>
      <c r="M7" s="1449"/>
      <c r="N7" s="1446" t="s">
        <v>679</v>
      </c>
      <c r="O7" s="1429" t="s">
        <v>680</v>
      </c>
      <c r="P7" s="1435" t="s">
        <v>681</v>
      </c>
    </row>
    <row r="8" spans="1:32" s="151" customFormat="1" ht="14.1" customHeight="1">
      <c r="A8" s="1414"/>
      <c r="B8" s="1388"/>
      <c r="C8" s="1417"/>
      <c r="D8" s="1444"/>
      <c r="E8" s="1411"/>
      <c r="F8" s="1411"/>
      <c r="G8" s="1411"/>
      <c r="H8" s="1420"/>
      <c r="I8" s="1414"/>
      <c r="J8" s="1442"/>
      <c r="K8" s="1411"/>
      <c r="L8" s="1449"/>
      <c r="M8" s="1449"/>
      <c r="N8" s="1447"/>
      <c r="O8" s="1429"/>
      <c r="P8" s="1435"/>
    </row>
    <row r="9" spans="1:32" s="151" customFormat="1" ht="14.1" customHeight="1">
      <c r="A9" s="1415"/>
      <c r="B9" s="1389"/>
      <c r="C9" s="1418"/>
      <c r="D9" s="1445"/>
      <c r="E9" s="1412"/>
      <c r="F9" s="1412"/>
      <c r="G9" s="1412"/>
      <c r="H9" s="1421"/>
      <c r="I9" s="1415"/>
      <c r="J9" s="1443"/>
      <c r="K9" s="1412"/>
      <c r="L9" s="1450"/>
      <c r="M9" s="1450"/>
      <c r="N9" s="1448"/>
      <c r="O9" s="1430"/>
      <c r="P9" s="1436"/>
    </row>
    <row r="10" spans="1:32" s="151" customFormat="1" ht="44.25" customHeight="1">
      <c r="A10" s="26" t="s">
        <v>659</v>
      </c>
      <c r="B10" s="1422">
        <v>29206</v>
      </c>
      <c r="C10" s="1423"/>
      <c r="D10" s="152">
        <v>135</v>
      </c>
      <c r="E10" s="152">
        <v>10018</v>
      </c>
      <c r="F10" s="152">
        <v>1430</v>
      </c>
      <c r="G10" s="152">
        <v>9158</v>
      </c>
      <c r="H10" s="152">
        <v>20</v>
      </c>
      <c r="I10" s="26" t="s">
        <v>659</v>
      </c>
      <c r="J10" s="152">
        <v>3993</v>
      </c>
      <c r="K10" s="152">
        <v>474</v>
      </c>
      <c r="L10" s="152">
        <v>36</v>
      </c>
      <c r="M10" s="152">
        <v>325</v>
      </c>
      <c r="N10" s="152">
        <v>2</v>
      </c>
      <c r="O10" s="152">
        <v>0</v>
      </c>
      <c r="P10" s="152">
        <v>0</v>
      </c>
    </row>
    <row r="11" spans="1:32" s="151" customFormat="1" ht="44.25" customHeight="1">
      <c r="A11" s="26" t="s">
        <v>9</v>
      </c>
      <c r="B11" s="1422">
        <v>31179</v>
      </c>
      <c r="C11" s="1423"/>
      <c r="D11" s="152">
        <v>136</v>
      </c>
      <c r="E11" s="152">
        <v>11460</v>
      </c>
      <c r="F11" s="152">
        <v>1612</v>
      </c>
      <c r="G11" s="152">
        <v>10313</v>
      </c>
      <c r="H11" s="152">
        <v>14</v>
      </c>
      <c r="I11" s="26" t="s">
        <v>9</v>
      </c>
      <c r="J11" s="152">
        <v>4495</v>
      </c>
      <c r="K11" s="152">
        <v>486</v>
      </c>
      <c r="L11" s="152">
        <v>40</v>
      </c>
      <c r="M11" s="152">
        <v>344</v>
      </c>
      <c r="N11" s="152">
        <v>1</v>
      </c>
      <c r="O11" s="152">
        <v>0</v>
      </c>
      <c r="P11" s="152">
        <v>0</v>
      </c>
    </row>
    <row r="12" spans="1:32" s="151" customFormat="1" ht="44.25" customHeight="1">
      <c r="A12" s="26" t="s">
        <v>322</v>
      </c>
      <c r="B12" s="1422">
        <v>33200</v>
      </c>
      <c r="C12" s="1423"/>
      <c r="D12" s="152">
        <v>133</v>
      </c>
      <c r="E12" s="152">
        <v>12316</v>
      </c>
      <c r="F12" s="152">
        <v>1686</v>
      </c>
      <c r="G12" s="152">
        <v>11202</v>
      </c>
      <c r="H12" s="152">
        <v>16</v>
      </c>
      <c r="I12" s="26" t="s">
        <v>322</v>
      </c>
      <c r="J12" s="152">
        <v>4700</v>
      </c>
      <c r="K12" s="152">
        <v>511</v>
      </c>
      <c r="L12" s="152">
        <v>40</v>
      </c>
      <c r="M12" s="152">
        <v>357</v>
      </c>
      <c r="N12" s="152">
        <v>1</v>
      </c>
      <c r="O12" s="152">
        <v>0</v>
      </c>
      <c r="P12" s="152">
        <v>0</v>
      </c>
    </row>
    <row r="13" spans="1:32" s="151" customFormat="1" ht="44.25" customHeight="1">
      <c r="A13" s="26" t="s">
        <v>623</v>
      </c>
      <c r="B13" s="1422">
        <v>35165</v>
      </c>
      <c r="C13" s="1423"/>
      <c r="D13" s="152">
        <v>132</v>
      </c>
      <c r="E13" s="152">
        <v>13127</v>
      </c>
      <c r="F13" s="152">
        <v>1776</v>
      </c>
      <c r="G13" s="152">
        <v>11937</v>
      </c>
      <c r="H13" s="152">
        <v>14</v>
      </c>
      <c r="I13" s="26" t="s">
        <v>623</v>
      </c>
      <c r="J13" s="152">
        <v>4970</v>
      </c>
      <c r="K13" s="152">
        <v>529</v>
      </c>
      <c r="L13" s="152">
        <v>47</v>
      </c>
      <c r="M13" s="152">
        <v>369</v>
      </c>
      <c r="N13" s="152">
        <v>1</v>
      </c>
      <c r="O13" s="152">
        <v>0</v>
      </c>
      <c r="P13" s="152">
        <v>0</v>
      </c>
    </row>
    <row r="14" spans="1:32" s="153" customFormat="1" ht="44.25" customHeight="1" thickBot="1">
      <c r="A14" s="29" t="s">
        <v>779</v>
      </c>
      <c r="B14" s="1437">
        <f>SUM(D14:H14,J14:P14,B24:H24,J24:P24)</f>
        <v>37426</v>
      </c>
      <c r="C14" s="1438"/>
      <c r="D14" s="711">
        <v>139</v>
      </c>
      <c r="E14" s="711">
        <v>14089</v>
      </c>
      <c r="F14" s="711">
        <v>1918</v>
      </c>
      <c r="G14" s="711">
        <v>12687</v>
      </c>
      <c r="H14" s="711">
        <v>12</v>
      </c>
      <c r="I14" s="29" t="s">
        <v>779</v>
      </c>
      <c r="J14" s="711">
        <v>5191</v>
      </c>
      <c r="K14" s="711">
        <v>546</v>
      </c>
      <c r="L14" s="711">
        <v>50</v>
      </c>
      <c r="M14" s="711">
        <v>383</v>
      </c>
      <c r="N14" s="711">
        <v>1</v>
      </c>
      <c r="O14" s="711">
        <v>0</v>
      </c>
      <c r="P14" s="711">
        <v>0</v>
      </c>
    </row>
    <row r="15" spans="1:32" s="151" customFormat="1" ht="25.7" customHeight="1" thickBot="1">
      <c r="A15" s="1424"/>
      <c r="B15" s="1425"/>
      <c r="C15" s="1425"/>
      <c r="D15" s="1425"/>
      <c r="E15" s="1425"/>
      <c r="F15" s="1425"/>
      <c r="G15" s="1425"/>
      <c r="H15" s="1425"/>
      <c r="I15" s="1424"/>
      <c r="J15" s="1425"/>
      <c r="K15" s="1425"/>
      <c r="L15" s="1425"/>
      <c r="M15" s="1425"/>
      <c r="N15" s="1425"/>
      <c r="O15" s="1425"/>
      <c r="P15" s="1425"/>
    </row>
    <row r="16" spans="1:32" s="151" customFormat="1" ht="16.350000000000001" customHeight="1">
      <c r="A16" s="1413" t="s">
        <v>673</v>
      </c>
      <c r="B16" s="1100" t="s">
        <v>678</v>
      </c>
      <c r="C16" s="941"/>
      <c r="D16" s="941" t="s">
        <v>299</v>
      </c>
      <c r="E16" s="941"/>
      <c r="F16" s="941"/>
      <c r="G16" s="1428" t="s">
        <v>682</v>
      </c>
      <c r="H16" s="1434" t="s">
        <v>683</v>
      </c>
      <c r="I16" s="1413" t="s">
        <v>673</v>
      </c>
      <c r="J16" s="1431" t="s">
        <v>684</v>
      </c>
      <c r="K16" s="1428" t="s">
        <v>685</v>
      </c>
      <c r="L16" s="1428" t="s">
        <v>686</v>
      </c>
      <c r="M16" s="1428" t="s">
        <v>687</v>
      </c>
      <c r="N16" s="1428" t="s">
        <v>688</v>
      </c>
      <c r="O16" s="1428" t="s">
        <v>689</v>
      </c>
      <c r="P16" s="1434" t="s">
        <v>300</v>
      </c>
    </row>
    <row r="17" spans="1:29" s="151" customFormat="1" ht="14.1" customHeight="1">
      <c r="A17" s="1414"/>
      <c r="B17" s="1426" t="s">
        <v>690</v>
      </c>
      <c r="C17" s="918" t="s">
        <v>301</v>
      </c>
      <c r="D17" s="918" t="s">
        <v>691</v>
      </c>
      <c r="E17" s="1429" t="s">
        <v>692</v>
      </c>
      <c r="F17" s="1429" t="s">
        <v>681</v>
      </c>
      <c r="G17" s="1429"/>
      <c r="H17" s="1435"/>
      <c r="I17" s="1414"/>
      <c r="J17" s="1426"/>
      <c r="K17" s="1429"/>
      <c r="L17" s="1429"/>
      <c r="M17" s="1429"/>
      <c r="N17" s="1429"/>
      <c r="O17" s="1429"/>
      <c r="P17" s="1435"/>
    </row>
    <row r="18" spans="1:29" s="151" customFormat="1" ht="14.1" customHeight="1">
      <c r="A18" s="1414"/>
      <c r="B18" s="1426"/>
      <c r="C18" s="1102"/>
      <c r="D18" s="918"/>
      <c r="E18" s="1429"/>
      <c r="F18" s="1429"/>
      <c r="G18" s="1429"/>
      <c r="H18" s="1435"/>
      <c r="I18" s="1414"/>
      <c r="J18" s="1426"/>
      <c r="K18" s="1429"/>
      <c r="L18" s="1429"/>
      <c r="M18" s="1429"/>
      <c r="N18" s="1429"/>
      <c r="O18" s="1429"/>
      <c r="P18" s="1435"/>
    </row>
    <row r="19" spans="1:29" s="151" customFormat="1" ht="14.1" customHeight="1">
      <c r="A19" s="1415"/>
      <c r="B19" s="1427"/>
      <c r="C19" s="1101"/>
      <c r="D19" s="919"/>
      <c r="E19" s="1430"/>
      <c r="F19" s="1430"/>
      <c r="G19" s="1430"/>
      <c r="H19" s="1436"/>
      <c r="I19" s="1415"/>
      <c r="J19" s="1427"/>
      <c r="K19" s="1430"/>
      <c r="L19" s="1430"/>
      <c r="M19" s="1430"/>
      <c r="N19" s="1430"/>
      <c r="O19" s="1430"/>
      <c r="P19" s="1436"/>
    </row>
    <row r="20" spans="1:29" s="151" customFormat="1" ht="44.25" customHeight="1">
      <c r="A20" s="334" t="s">
        <v>8</v>
      </c>
      <c r="B20" s="333">
        <v>1554</v>
      </c>
      <c r="C20" s="152">
        <v>281</v>
      </c>
      <c r="D20" s="152">
        <v>1</v>
      </c>
      <c r="E20" s="152">
        <v>54</v>
      </c>
      <c r="F20" s="152">
        <v>18</v>
      </c>
      <c r="G20" s="152">
        <v>0</v>
      </c>
      <c r="H20" s="152">
        <v>23</v>
      </c>
      <c r="I20" s="28" t="s">
        <v>8</v>
      </c>
      <c r="J20" s="152">
        <v>190</v>
      </c>
      <c r="K20" s="152">
        <v>121</v>
      </c>
      <c r="L20" s="152">
        <v>5</v>
      </c>
      <c r="M20" s="152">
        <v>28</v>
      </c>
      <c r="N20" s="154">
        <v>0</v>
      </c>
      <c r="O20" s="152">
        <v>4</v>
      </c>
      <c r="P20" s="152">
        <v>60</v>
      </c>
      <c r="Z20" s="324"/>
      <c r="AB20" s="361"/>
      <c r="AC20" s="361"/>
    </row>
    <row r="21" spans="1:29" s="151" customFormat="1" ht="44.25" customHeight="1">
      <c r="A21" s="334" t="s">
        <v>9</v>
      </c>
      <c r="B21" s="333">
        <v>1491</v>
      </c>
      <c r="C21" s="152">
        <v>281</v>
      </c>
      <c r="D21" s="152">
        <v>1</v>
      </c>
      <c r="E21" s="152">
        <v>57</v>
      </c>
      <c r="F21" s="152">
        <v>17</v>
      </c>
      <c r="G21" s="152">
        <v>0</v>
      </c>
      <c r="H21" s="152">
        <v>26</v>
      </c>
      <c r="I21" s="28" t="s">
        <v>9</v>
      </c>
      <c r="J21" s="152">
        <v>182</v>
      </c>
      <c r="K21" s="152">
        <v>117</v>
      </c>
      <c r="L21" s="152">
        <v>3</v>
      </c>
      <c r="M21" s="152">
        <v>32</v>
      </c>
      <c r="N21" s="154">
        <v>0</v>
      </c>
      <c r="O21" s="152">
        <v>5</v>
      </c>
      <c r="P21" s="152">
        <v>66</v>
      </c>
      <c r="Z21" s="324"/>
      <c r="AB21" s="361"/>
      <c r="AC21" s="361"/>
    </row>
    <row r="22" spans="1:29" s="151" customFormat="1" ht="44.25" customHeight="1">
      <c r="A22" s="334" t="s">
        <v>322</v>
      </c>
      <c r="B22" s="333">
        <v>1452</v>
      </c>
      <c r="C22" s="152">
        <v>288</v>
      </c>
      <c r="D22" s="152">
        <v>0</v>
      </c>
      <c r="E22" s="152">
        <v>57</v>
      </c>
      <c r="F22" s="152">
        <v>15</v>
      </c>
      <c r="G22" s="152">
        <v>0</v>
      </c>
      <c r="H22" s="152">
        <v>22</v>
      </c>
      <c r="I22" s="28" t="s">
        <v>322</v>
      </c>
      <c r="J22" s="152">
        <v>173</v>
      </c>
      <c r="K22" s="152">
        <v>122</v>
      </c>
      <c r="L22" s="152">
        <v>2</v>
      </c>
      <c r="M22" s="152">
        <v>30</v>
      </c>
      <c r="N22" s="154">
        <v>0</v>
      </c>
      <c r="O22" s="152">
        <v>5</v>
      </c>
      <c r="P22" s="152">
        <v>72</v>
      </c>
      <c r="Z22" s="324"/>
      <c r="AB22" s="361"/>
      <c r="AC22" s="361"/>
    </row>
    <row r="23" spans="1:29" s="151" customFormat="1" ht="44.25" customHeight="1">
      <c r="A23" s="334" t="s">
        <v>623</v>
      </c>
      <c r="B23" s="333">
        <v>1464</v>
      </c>
      <c r="C23" s="152">
        <v>297</v>
      </c>
      <c r="D23" s="152">
        <v>0</v>
      </c>
      <c r="E23" s="152">
        <v>58</v>
      </c>
      <c r="F23" s="152">
        <v>16</v>
      </c>
      <c r="G23" s="152">
        <v>0</v>
      </c>
      <c r="H23" s="152">
        <v>22</v>
      </c>
      <c r="I23" s="28" t="s">
        <v>623</v>
      </c>
      <c r="J23" s="152">
        <v>170</v>
      </c>
      <c r="K23" s="152">
        <v>121</v>
      </c>
      <c r="L23" s="152">
        <v>2</v>
      </c>
      <c r="M23" s="152">
        <v>32</v>
      </c>
      <c r="N23" s="154">
        <v>0</v>
      </c>
      <c r="O23" s="152">
        <v>6</v>
      </c>
      <c r="P23" s="152">
        <v>75</v>
      </c>
      <c r="Z23" s="324"/>
      <c r="AB23" s="361"/>
      <c r="AC23" s="361"/>
    </row>
    <row r="24" spans="1:29" s="153" customFormat="1" ht="44.25" customHeight="1" thickBot="1">
      <c r="A24" s="335" t="s">
        <v>779</v>
      </c>
      <c r="B24" s="712">
        <v>1530</v>
      </c>
      <c r="C24" s="711">
        <v>316</v>
      </c>
      <c r="D24" s="711">
        <v>0</v>
      </c>
      <c r="E24" s="711">
        <v>58</v>
      </c>
      <c r="F24" s="711">
        <v>15</v>
      </c>
      <c r="G24" s="711">
        <v>0</v>
      </c>
      <c r="H24" s="711">
        <v>23</v>
      </c>
      <c r="I24" s="29" t="s">
        <v>779</v>
      </c>
      <c r="J24" s="711">
        <v>169</v>
      </c>
      <c r="K24" s="711">
        <v>199</v>
      </c>
      <c r="L24" s="711">
        <v>0</v>
      </c>
      <c r="M24" s="711">
        <v>17</v>
      </c>
      <c r="N24" s="711">
        <v>0</v>
      </c>
      <c r="O24" s="711">
        <v>3</v>
      </c>
      <c r="P24" s="711">
        <v>80</v>
      </c>
      <c r="Z24" s="353"/>
      <c r="AB24" s="362"/>
      <c r="AC24" s="362"/>
    </row>
    <row r="25" spans="1:29" s="155" customFormat="1" ht="11.1" customHeight="1">
      <c r="A25" s="713" t="s">
        <v>813</v>
      </c>
      <c r="B25" s="447"/>
      <c r="C25" s="447"/>
      <c r="D25" s="714"/>
      <c r="E25" s="714"/>
      <c r="F25" s="714"/>
      <c r="G25" s="714"/>
      <c r="H25" s="373"/>
      <c r="I25" s="713"/>
      <c r="J25" s="714"/>
      <c r="K25" s="714"/>
      <c r="L25" s="714"/>
      <c r="M25" s="714"/>
      <c r="N25" s="714"/>
      <c r="O25" s="713"/>
      <c r="P25" s="373" t="s">
        <v>693</v>
      </c>
      <c r="Z25" s="354"/>
    </row>
    <row r="26" spans="1:29" s="151" customFormat="1" ht="11.25">
      <c r="A26" s="336"/>
      <c r="B26" s="311"/>
      <c r="Z26" s="324"/>
      <c r="AB26" s="361"/>
      <c r="AC26" s="361"/>
    </row>
    <row r="27" spans="1:29" s="151" customFormat="1" ht="11.25">
      <c r="A27" s="336"/>
      <c r="B27" s="311"/>
      <c r="Z27" s="324"/>
      <c r="AB27" s="361"/>
      <c r="AC27" s="361"/>
    </row>
    <row r="28" spans="1:29" s="151" customFormat="1" ht="11.25">
      <c r="A28" s="336"/>
      <c r="B28" s="311"/>
      <c r="Z28" s="324"/>
      <c r="AB28" s="361"/>
      <c r="AC28" s="361"/>
    </row>
    <row r="29" spans="1:29" s="151" customFormat="1" ht="11.25">
      <c r="A29" s="336"/>
      <c r="B29" s="311"/>
      <c r="Z29" s="324"/>
      <c r="AB29" s="361"/>
      <c r="AC29" s="361"/>
    </row>
    <row r="30" spans="1:29" s="151" customFormat="1" ht="11.25">
      <c r="A30" s="336"/>
      <c r="B30" s="311"/>
      <c r="Z30" s="324"/>
      <c r="AB30" s="361"/>
      <c r="AC30" s="361"/>
    </row>
    <row r="31" spans="1:29" s="151" customFormat="1" ht="11.25">
      <c r="A31" s="336"/>
      <c r="B31" s="311"/>
      <c r="Z31" s="324"/>
      <c r="AB31" s="361"/>
      <c r="AC31" s="361"/>
    </row>
    <row r="32" spans="1:29" s="151" customFormat="1" ht="11.25">
      <c r="A32" s="336"/>
      <c r="B32" s="311"/>
      <c r="Z32" s="324"/>
      <c r="AB32" s="361"/>
      <c r="AC32" s="361"/>
    </row>
    <row r="33" spans="1:29" s="151" customFormat="1" ht="11.25">
      <c r="A33" s="336"/>
      <c r="B33" s="311"/>
      <c r="Z33" s="324"/>
      <c r="AB33" s="361"/>
      <c r="AC33" s="361"/>
    </row>
    <row r="34" spans="1:29" s="151" customFormat="1" ht="11.25">
      <c r="A34" s="336"/>
      <c r="B34" s="311"/>
      <c r="Z34" s="324"/>
      <c r="AB34" s="361"/>
      <c r="AC34" s="361"/>
    </row>
    <row r="35" spans="1:29" s="151" customFormat="1" ht="11.25">
      <c r="A35" s="156"/>
      <c r="B35" s="19"/>
    </row>
    <row r="36" spans="1:29" s="151" customFormat="1" ht="11.25">
      <c r="A36" s="156"/>
      <c r="B36" s="19"/>
    </row>
    <row r="37" spans="1:29" s="151" customFormat="1" ht="11.25">
      <c r="A37" s="156"/>
      <c r="B37" s="19"/>
    </row>
    <row r="38" spans="1:29" s="151" customFormat="1" ht="11.25">
      <c r="A38" s="156"/>
      <c r="B38" s="19"/>
    </row>
    <row r="39" spans="1:29" s="151" customFormat="1" ht="11.25">
      <c r="A39" s="156"/>
      <c r="B39" s="19"/>
    </row>
    <row r="40" spans="1:29" s="151" customFormat="1" ht="11.25">
      <c r="A40" s="156"/>
      <c r="B40" s="19"/>
    </row>
    <row r="41" spans="1:29" s="151" customFormat="1" ht="11.25">
      <c r="A41" s="156"/>
      <c r="B41" s="19"/>
    </row>
    <row r="42" spans="1:29" s="151" customFormat="1" ht="11.25">
      <c r="A42" s="156"/>
      <c r="B42" s="19"/>
    </row>
    <row r="43" spans="1:29" s="151" customFormat="1" ht="11.25">
      <c r="A43" s="156"/>
      <c r="B43" s="19"/>
    </row>
    <row r="44" spans="1:29" s="151" customFormat="1" ht="11.25">
      <c r="A44" s="156"/>
      <c r="B44" s="19"/>
    </row>
    <row r="45" spans="1:29" s="151" customFormat="1" ht="11.25">
      <c r="A45" s="156"/>
      <c r="B45" s="19"/>
    </row>
    <row r="46" spans="1:29" s="151" customFormat="1" ht="11.25">
      <c r="A46" s="156"/>
      <c r="B46" s="19"/>
    </row>
    <row r="47" spans="1:29" s="151" customFormat="1" ht="11.25">
      <c r="A47" s="156"/>
      <c r="B47" s="19"/>
    </row>
    <row r="48" spans="1:29" s="151" customFormat="1" ht="11.25">
      <c r="A48" s="156"/>
      <c r="B48" s="19"/>
    </row>
    <row r="49" spans="1:2" s="151" customFormat="1" ht="11.25">
      <c r="A49" s="156"/>
      <c r="B49" s="19"/>
    </row>
    <row r="50" spans="1:2" s="151" customFormat="1" ht="11.25">
      <c r="A50" s="156"/>
      <c r="B50" s="19"/>
    </row>
    <row r="51" spans="1:2" s="151" customFormat="1" ht="11.25">
      <c r="A51" s="156"/>
      <c r="B51" s="19"/>
    </row>
    <row r="52" spans="1:2" s="151" customFormat="1" ht="11.25">
      <c r="A52" s="156"/>
      <c r="B52" s="19"/>
    </row>
    <row r="53" spans="1:2" s="151" customFormat="1" ht="11.25">
      <c r="A53" s="156"/>
      <c r="B53" s="19"/>
    </row>
    <row r="54" spans="1:2" s="151" customFormat="1" ht="11.25">
      <c r="A54" s="156"/>
      <c r="B54" s="19"/>
    </row>
    <row r="55" spans="1:2" s="151" customFormat="1" ht="11.25">
      <c r="A55" s="156"/>
      <c r="B55" s="19"/>
    </row>
    <row r="56" spans="1:2" s="151" customFormat="1" ht="11.25">
      <c r="A56" s="156"/>
      <c r="B56" s="19"/>
    </row>
    <row r="57" spans="1:2" s="151" customFormat="1" ht="11.25">
      <c r="A57" s="156"/>
      <c r="B57" s="19"/>
    </row>
    <row r="58" spans="1:2" s="151" customFormat="1" ht="11.25">
      <c r="A58" s="156"/>
      <c r="B58" s="19"/>
    </row>
    <row r="59" spans="1:2" s="151" customFormat="1" ht="11.25">
      <c r="A59" s="156"/>
      <c r="B59" s="19"/>
    </row>
    <row r="60" spans="1:2" s="151" customFormat="1" ht="11.25">
      <c r="A60" s="156"/>
      <c r="B60" s="19"/>
    </row>
    <row r="61" spans="1:2" s="151" customFormat="1" ht="11.25">
      <c r="A61" s="156"/>
      <c r="B61" s="19"/>
    </row>
    <row r="62" spans="1:2" s="151" customFormat="1" ht="11.25">
      <c r="A62" s="156"/>
      <c r="B62" s="19"/>
    </row>
    <row r="63" spans="1:2" s="151" customFormat="1" ht="11.25">
      <c r="A63" s="156"/>
      <c r="B63" s="19"/>
    </row>
    <row r="64" spans="1:2" s="151" customFormat="1" ht="11.25">
      <c r="A64" s="156"/>
      <c r="B64" s="19"/>
    </row>
    <row r="65" spans="1:2" s="151" customFormat="1" ht="11.25">
      <c r="A65" s="156"/>
      <c r="B65" s="19"/>
    </row>
    <row r="66" spans="1:2" s="151" customFormat="1" ht="11.25">
      <c r="A66" s="156"/>
      <c r="B66" s="19"/>
    </row>
    <row r="67" spans="1:2" s="151" customFormat="1" ht="11.25">
      <c r="A67" s="156"/>
      <c r="B67" s="19"/>
    </row>
    <row r="68" spans="1:2" s="151" customFormat="1" ht="11.25">
      <c r="A68" s="156"/>
      <c r="B68" s="19"/>
    </row>
    <row r="69" spans="1:2" s="151" customFormat="1" ht="11.25">
      <c r="A69" s="156"/>
      <c r="B69" s="19"/>
    </row>
    <row r="70" spans="1:2" s="151" customFormat="1" ht="11.25">
      <c r="A70" s="156"/>
      <c r="B70" s="19"/>
    </row>
    <row r="71" spans="1:2" s="151" customFormat="1" ht="11.25">
      <c r="A71" s="156"/>
      <c r="B71" s="19"/>
    </row>
    <row r="72" spans="1:2" s="151" customFormat="1" ht="11.25">
      <c r="A72" s="156"/>
      <c r="B72" s="19"/>
    </row>
    <row r="73" spans="1:2" s="151" customFormat="1" ht="11.25">
      <c r="A73" s="156"/>
      <c r="B73" s="19"/>
    </row>
    <row r="74" spans="1:2" s="151" customFormat="1" ht="11.25">
      <c r="A74" s="156"/>
      <c r="B74" s="19"/>
    </row>
    <row r="75" spans="1:2" s="151" customFormat="1" ht="11.25">
      <c r="A75" s="156"/>
      <c r="B75" s="19"/>
    </row>
    <row r="76" spans="1:2" s="151" customFormat="1" ht="11.25">
      <c r="A76" s="156"/>
      <c r="B76" s="19"/>
    </row>
    <row r="77" spans="1:2" s="151" customFormat="1" ht="11.25">
      <c r="A77" s="156"/>
      <c r="B77" s="19"/>
    </row>
    <row r="78" spans="1:2" s="151" customFormat="1" ht="11.25">
      <c r="A78" s="156"/>
      <c r="B78" s="19"/>
    </row>
    <row r="79" spans="1:2" s="151" customFormat="1" ht="11.25">
      <c r="A79" s="156"/>
      <c r="B79" s="19"/>
    </row>
    <row r="80" spans="1:2" s="151" customFormat="1" ht="11.25">
      <c r="A80" s="156"/>
      <c r="B80" s="19"/>
    </row>
    <row r="81" spans="1:2" s="151" customFormat="1" ht="11.25">
      <c r="A81" s="156"/>
      <c r="B81" s="19"/>
    </row>
    <row r="82" spans="1:2" s="151" customFormat="1" ht="11.25">
      <c r="A82" s="156"/>
      <c r="B82" s="19"/>
    </row>
    <row r="83" spans="1:2" s="151" customFormat="1" ht="11.25">
      <c r="A83" s="156"/>
      <c r="B83" s="19"/>
    </row>
    <row r="84" spans="1:2" s="151" customFormat="1" ht="11.25">
      <c r="A84" s="156"/>
      <c r="B84" s="19"/>
    </row>
    <row r="85" spans="1:2" s="151" customFormat="1" ht="11.25">
      <c r="A85" s="156"/>
      <c r="B85" s="19"/>
    </row>
    <row r="86" spans="1:2" s="151" customFormat="1" ht="11.25">
      <c r="A86" s="156"/>
      <c r="B86" s="19"/>
    </row>
    <row r="87" spans="1:2" s="151" customFormat="1" ht="11.25">
      <c r="A87" s="156"/>
      <c r="B87" s="19"/>
    </row>
    <row r="88" spans="1:2" s="151" customFormat="1" ht="11.25">
      <c r="A88" s="156"/>
      <c r="B88" s="19"/>
    </row>
    <row r="89" spans="1:2" s="151" customFormat="1" ht="11.25">
      <c r="A89" s="156"/>
      <c r="B89" s="19"/>
    </row>
    <row r="90" spans="1:2" s="151" customFormat="1" ht="11.25">
      <c r="A90" s="156"/>
      <c r="B90" s="19"/>
    </row>
    <row r="91" spans="1:2" s="151" customFormat="1" ht="11.25">
      <c r="A91" s="156"/>
      <c r="B91" s="19"/>
    </row>
    <row r="92" spans="1:2" s="151" customFormat="1" ht="11.25">
      <c r="A92" s="156"/>
      <c r="B92" s="19"/>
    </row>
    <row r="93" spans="1:2" s="151" customFormat="1" ht="11.25">
      <c r="A93" s="156"/>
      <c r="B93" s="19"/>
    </row>
    <row r="94" spans="1:2" s="151" customFormat="1" ht="11.25">
      <c r="A94" s="156"/>
      <c r="B94" s="19"/>
    </row>
    <row r="95" spans="1:2" s="151" customFormat="1" ht="11.25">
      <c r="A95" s="156"/>
      <c r="B95" s="19"/>
    </row>
    <row r="96" spans="1:2" s="151" customFormat="1" ht="11.25">
      <c r="A96" s="156"/>
      <c r="B96" s="19"/>
    </row>
    <row r="97" spans="1:2" s="151" customFormat="1" ht="11.25">
      <c r="A97" s="156"/>
      <c r="B97" s="19"/>
    </row>
    <row r="98" spans="1:2" s="151" customFormat="1" ht="11.25">
      <c r="A98" s="156"/>
      <c r="B98" s="19"/>
    </row>
    <row r="99" spans="1:2" s="151" customFormat="1" ht="11.25">
      <c r="A99" s="156"/>
      <c r="B99" s="19"/>
    </row>
    <row r="100" spans="1:2" s="151" customFormat="1" ht="11.25">
      <c r="A100" s="156"/>
      <c r="B100" s="19"/>
    </row>
    <row r="101" spans="1:2" s="151" customFormat="1" ht="11.25">
      <c r="A101" s="156"/>
      <c r="B101" s="19"/>
    </row>
    <row r="102" spans="1:2" s="151" customFormat="1" ht="11.25">
      <c r="A102" s="156"/>
      <c r="B102" s="19"/>
    </row>
    <row r="103" spans="1:2" s="151" customFormat="1" ht="11.25">
      <c r="A103" s="156"/>
      <c r="B103" s="19"/>
    </row>
    <row r="104" spans="1:2" s="151" customFormat="1" ht="11.25">
      <c r="A104" s="156"/>
      <c r="B104" s="19"/>
    </row>
  </sheetData>
  <sheetProtection selectLockedCells="1"/>
  <mergeCells count="45">
    <mergeCell ref="J6:J9"/>
    <mergeCell ref="D6:D9"/>
    <mergeCell ref="N7:N9"/>
    <mergeCell ref="E6:E9"/>
    <mergeCell ref="M6:M9"/>
    <mergeCell ref="L6:L9"/>
    <mergeCell ref="E17:E19"/>
    <mergeCell ref="F17:F19"/>
    <mergeCell ref="I3:P3"/>
    <mergeCell ref="I4:P4"/>
    <mergeCell ref="A4:H4"/>
    <mergeCell ref="A3:H3"/>
    <mergeCell ref="A6:A9"/>
    <mergeCell ref="P16:P19"/>
    <mergeCell ref="B14:C14"/>
    <mergeCell ref="M16:M19"/>
    <mergeCell ref="G16:G19"/>
    <mergeCell ref="H16:H19"/>
    <mergeCell ref="P7:P9"/>
    <mergeCell ref="O7:O9"/>
    <mergeCell ref="K6:K9"/>
    <mergeCell ref="N6:P6"/>
    <mergeCell ref="O16:O19"/>
    <mergeCell ref="I15:P15"/>
    <mergeCell ref="I16:I19"/>
    <mergeCell ref="L16:L19"/>
    <mergeCell ref="K16:K19"/>
    <mergeCell ref="J16:J19"/>
    <mergeCell ref="N16:N19"/>
    <mergeCell ref="B16:C16"/>
    <mergeCell ref="C17:C19"/>
    <mergeCell ref="F6:F9"/>
    <mergeCell ref="I6:I9"/>
    <mergeCell ref="G6:G9"/>
    <mergeCell ref="B6:C9"/>
    <mergeCell ref="H6:H9"/>
    <mergeCell ref="D16:F16"/>
    <mergeCell ref="B10:C10"/>
    <mergeCell ref="A15:H15"/>
    <mergeCell ref="B11:C11"/>
    <mergeCell ref="B12:C12"/>
    <mergeCell ref="B13:C13"/>
    <mergeCell ref="A16:A19"/>
    <mergeCell ref="B17:B19"/>
    <mergeCell ref="D17:D19"/>
  </mergeCells>
  <phoneticPr fontId="4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23</vt:i4>
      </vt:variant>
      <vt:variant>
        <vt:lpstr>이름이 지정된 범위</vt:lpstr>
      </vt:variant>
      <vt:variant>
        <vt:i4>23</vt:i4>
      </vt:variant>
    </vt:vector>
  </HeadingPairs>
  <TitlesOfParts>
    <vt:vector size="46" baseType="lpstr">
      <vt:lpstr>0.간지</vt:lpstr>
      <vt:lpstr>0-1.이면</vt:lpstr>
      <vt:lpstr>1.주택현황및보급률</vt:lpstr>
      <vt:lpstr>2.건축연도별주택</vt:lpstr>
      <vt:lpstr>3.연면적별주택</vt:lpstr>
      <vt:lpstr>4.건축허가</vt:lpstr>
      <vt:lpstr>5.시군별건축허가</vt:lpstr>
      <vt:lpstr>6.아파트건립</vt:lpstr>
      <vt:lpstr>7.무허가건축물</vt:lpstr>
      <vt:lpstr>8.토지거래허가</vt:lpstr>
      <vt:lpstr>9.지가변동률</vt:lpstr>
      <vt:lpstr>10.토지거래현황</vt:lpstr>
      <vt:lpstr>11.용도지역</vt:lpstr>
      <vt:lpstr>12.용도지구</vt:lpstr>
      <vt:lpstr>13.개발제한구역</vt:lpstr>
      <vt:lpstr>14.공원</vt:lpstr>
      <vt:lpstr>15.하천</vt:lpstr>
      <vt:lpstr>16.하천부지점용</vt:lpstr>
      <vt:lpstr>17.댐현황</vt:lpstr>
      <vt:lpstr>18.도로</vt:lpstr>
      <vt:lpstr>19.도로시설물</vt:lpstr>
      <vt:lpstr>20.교량</vt:lpstr>
      <vt:lpstr>21.건설장비</vt:lpstr>
      <vt:lpstr>'0.간지'!Print_Area</vt:lpstr>
      <vt:lpstr>'0-1.이면'!Print_Area</vt:lpstr>
      <vt:lpstr>'1.주택현황및보급률'!Print_Area</vt:lpstr>
      <vt:lpstr>'10.토지거래현황'!Print_Area</vt:lpstr>
      <vt:lpstr>'11.용도지역'!Print_Area</vt:lpstr>
      <vt:lpstr>'12.용도지구'!Print_Area</vt:lpstr>
      <vt:lpstr>'13.개발제한구역'!Print_Area</vt:lpstr>
      <vt:lpstr>'14.공원'!Print_Area</vt:lpstr>
      <vt:lpstr>'15.하천'!Print_Area</vt:lpstr>
      <vt:lpstr>'16.하천부지점용'!Print_Area</vt:lpstr>
      <vt:lpstr>'17.댐현황'!Print_Area</vt:lpstr>
      <vt:lpstr>'18.도로'!Print_Area</vt:lpstr>
      <vt:lpstr>'19.도로시설물'!Print_Area</vt:lpstr>
      <vt:lpstr>'2.건축연도별주택'!Print_Area</vt:lpstr>
      <vt:lpstr>'20.교량'!Print_Area</vt:lpstr>
      <vt:lpstr>'21.건설장비'!Print_Area</vt:lpstr>
      <vt:lpstr>'3.연면적별주택'!Print_Area</vt:lpstr>
      <vt:lpstr>'4.건축허가'!Print_Area</vt:lpstr>
      <vt:lpstr>'5.시군별건축허가'!Print_Area</vt:lpstr>
      <vt:lpstr>'6.아파트건립'!Print_Area</vt:lpstr>
      <vt:lpstr>'7.무허가건축물'!Print_Area</vt:lpstr>
      <vt:lpstr>'8.토지거래허가'!Print_Area</vt:lpstr>
      <vt:lpstr>'9.지가변동률'!Print_Area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2015-06-17T06:06:51Z</cp:lastPrinted>
  <dcterms:created xsi:type="dcterms:W3CDTF">2011-12-22T04:15:14Z</dcterms:created>
  <dcterms:modified xsi:type="dcterms:W3CDTF">2015-06-17T06:06:53Z</dcterms:modified>
</cp:coreProperties>
</file>