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1.통계관련\1.통계연보\2013-54회\경북통계연보_20150619\"/>
    </mc:Choice>
  </mc:AlternateContent>
  <bookViews>
    <workbookView xWindow="19110" yWindow="0" windowWidth="19005" windowHeight="12210" tabRatio="785" firstSheet="4" activeTab="9"/>
  </bookViews>
  <sheets>
    <sheet name="0.교통.관광및정보통신" sheetId="1" r:id="rId1"/>
    <sheet name="0-1.이면" sheetId="2" r:id="rId2"/>
    <sheet name="1.자동차등록 " sheetId="3" r:id="rId3"/>
    <sheet name="1-1.시군별자동차등록" sheetId="4" r:id="rId4"/>
    <sheet name="2.업종별운수업체" sheetId="5" r:id="rId5"/>
    <sheet name="3.영업용자동차업종별수송 " sheetId="6" r:id="rId6"/>
    <sheet name="4.천연가스버스현황" sheetId="23" r:id="rId7"/>
    <sheet name="5.자전거도로현황" sheetId="24" r:id="rId8"/>
    <sheet name="6.주차장" sheetId="7" r:id="rId9"/>
    <sheet name="7.철도수송" sheetId="8" r:id="rId10"/>
    <sheet name="8.항공수송" sheetId="9" r:id="rId11"/>
    <sheet name="9.선박등록" sheetId="10" r:id="rId12"/>
    <sheet name="10.여객선수송" sheetId="11" r:id="rId13"/>
    <sheet name="11.해운화물수송" sheetId="12" r:id="rId14"/>
    <sheet name="12.관광사업체등록" sheetId="13" r:id="rId15"/>
    <sheet name="13.주요관광지방문객수" sheetId="14" r:id="rId16"/>
    <sheet name="14.지정(법정)관광지현황" sheetId="15" r:id="rId17"/>
    <sheet name="15.관광지지정" sheetId="16" r:id="rId18"/>
    <sheet name="16.해수욕장이용" sheetId="17" r:id="rId19"/>
    <sheet name="17.관광호텔등록" sheetId="18" r:id="rId20"/>
    <sheet name="18.우편시설 " sheetId="25" r:id="rId21"/>
    <sheet name="19.우편물취급" sheetId="20" r:id="rId22"/>
    <sheet name="20.우편요금수입" sheetId="21" r:id="rId23"/>
    <sheet name="21.통신선로시설" sheetId="22" r:id="rId24"/>
  </sheets>
  <definedNames>
    <definedName name="_xlnm._FilterDatabase" localSheetId="6" hidden="1">'4.천연가스버스현황'!$A$3:$I$16</definedName>
    <definedName name="Document_array" localSheetId="2">{"Book1"}</definedName>
    <definedName name="Document_array" localSheetId="12">{"Book1"}</definedName>
    <definedName name="Document_array" localSheetId="3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4">{"Book1"}</definedName>
    <definedName name="Document_array" localSheetId="22">{"Book1"}</definedName>
    <definedName name="Document_array" localSheetId="2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3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4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'0.교통.관광및정보통신'!$A$1:$I$20</definedName>
    <definedName name="_xlnm.Print_Area" localSheetId="1">'0-1.이면'!$A$1:$I$29</definedName>
    <definedName name="_xlnm.Print_Area" localSheetId="2">'1.자동차등록 '!$A$1:$AA$29</definedName>
    <definedName name="_xlnm.Print_Area" localSheetId="12">'10.여객선수송'!$A$1:$H$30</definedName>
    <definedName name="_xlnm.Print_Area" localSheetId="3">'1-1.시군별자동차등록'!$A$1:$AC$41</definedName>
    <definedName name="_xlnm.Print_Area" localSheetId="13">'11.해운화물수송'!$A$1:$U$30</definedName>
    <definedName name="_xlnm.Print_Area" localSheetId="14">'12.관광사업체등록'!$A$1:$AI$47</definedName>
    <definedName name="_xlnm.Print_Area" localSheetId="15">'13.주요관광지방문객수'!$A$1:$G$30</definedName>
    <definedName name="_xlnm.Print_Area" localSheetId="16">'14.지정(법정)관광지현황'!$A$1:$G$52</definedName>
    <definedName name="_xlnm.Print_Area" localSheetId="17">'15.관광지지정'!$A$1:$G$56</definedName>
    <definedName name="_xlnm.Print_Area" localSheetId="18">'16.해수욕장이용'!$A$1:$M$44</definedName>
    <definedName name="_xlnm.Print_Area" localSheetId="19">'17.관광호텔등록'!$A$1:$Z$40</definedName>
    <definedName name="_xlnm.Print_Area" localSheetId="20">'18.우편시설 '!$A$1:$V$40</definedName>
    <definedName name="_xlnm.Print_Area" localSheetId="21">'19.우편물취급'!$A$1:$R$42</definedName>
    <definedName name="_xlnm.Print_Area" localSheetId="4">'2.업종별운수업체'!$A$1:$Z$40</definedName>
    <definedName name="_xlnm.Print_Area" localSheetId="22">'20.우편요금수입'!$A$1:$J$40</definedName>
    <definedName name="_xlnm.Print_Area" localSheetId="23">'21.통신선로시설'!$A$1:$R$16</definedName>
    <definedName name="_xlnm.Print_Area" localSheetId="5">'3.영업용자동차업종별수송 '!$A$1:$W$29</definedName>
    <definedName name="_xlnm.Print_Area" localSheetId="6">'4.천연가스버스현황'!$A$1:$I$16</definedName>
    <definedName name="_xlnm.Print_Area" localSheetId="7">'5.자전거도로현황'!$A$1:$Q$17</definedName>
    <definedName name="_xlnm.Print_Area" localSheetId="8">'6.주차장'!$A$1:$R$42</definedName>
    <definedName name="_xlnm.Print_Area" localSheetId="9">'7.철도수송'!$A$1:$G$135</definedName>
    <definedName name="_xlnm.Print_Area" localSheetId="10">'8.항공수송'!$A$1:$V$29</definedName>
    <definedName name="_xlnm.Print_Area" localSheetId="11">'9.선박등록'!$A$1:$R$15</definedName>
  </definedNames>
  <calcPr calcId="152511"/>
</workbook>
</file>

<file path=xl/calcChain.xml><?xml version="1.0" encoding="utf-8"?>
<calcChain xmlns="http://schemas.openxmlformats.org/spreadsheetml/2006/main">
  <c r="G80" i="8" l="1"/>
  <c r="E15" i="22" l="1"/>
  <c r="B15" i="22"/>
  <c r="J40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16" i="20"/>
  <c r="B16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17" i="20"/>
  <c r="B17" i="18" l="1"/>
  <c r="C17" i="18"/>
  <c r="B18" i="18"/>
  <c r="C18" i="18"/>
  <c r="B19" i="18"/>
  <c r="C19" i="18"/>
  <c r="B20" i="18"/>
  <c r="C20" i="18"/>
  <c r="B21" i="18"/>
  <c r="C21" i="18"/>
  <c r="B22" i="18"/>
  <c r="C22" i="18"/>
  <c r="B23" i="18"/>
  <c r="C23" i="18"/>
  <c r="B24" i="18"/>
  <c r="C24" i="18"/>
  <c r="B25" i="18"/>
  <c r="C25" i="18"/>
  <c r="B26" i="18"/>
  <c r="C26" i="18"/>
  <c r="B27" i="18"/>
  <c r="C27" i="18"/>
  <c r="B28" i="18"/>
  <c r="C28" i="18"/>
  <c r="B29" i="18"/>
  <c r="C29" i="18"/>
  <c r="B30" i="18"/>
  <c r="C30" i="18"/>
  <c r="B31" i="18"/>
  <c r="C31" i="18"/>
  <c r="B32" i="18"/>
  <c r="C32" i="18"/>
  <c r="B33" i="18"/>
  <c r="C33" i="18"/>
  <c r="B34" i="18"/>
  <c r="C34" i="18"/>
  <c r="B35" i="18"/>
  <c r="C35" i="18"/>
  <c r="B36" i="18"/>
  <c r="C36" i="18"/>
  <c r="B37" i="18"/>
  <c r="C37" i="18"/>
  <c r="B38" i="18"/>
  <c r="C38" i="18"/>
  <c r="C16" i="18"/>
  <c r="B16" i="18"/>
  <c r="O17" i="9" l="1"/>
  <c r="N17" i="9"/>
  <c r="P28" i="9"/>
  <c r="O28" i="9"/>
  <c r="N28" i="9"/>
  <c r="P27" i="9"/>
  <c r="O27" i="9"/>
  <c r="N27" i="9"/>
  <c r="P26" i="9"/>
  <c r="O26" i="9"/>
  <c r="N26" i="9"/>
  <c r="P25" i="9"/>
  <c r="O25" i="9"/>
  <c r="N25" i="9"/>
  <c r="P24" i="9"/>
  <c r="O24" i="9"/>
  <c r="N24" i="9"/>
  <c r="P23" i="9"/>
  <c r="O23" i="9"/>
  <c r="N23" i="9"/>
  <c r="P22" i="9"/>
  <c r="O22" i="9"/>
  <c r="N22" i="9"/>
  <c r="P21" i="9"/>
  <c r="O21" i="9"/>
  <c r="N21" i="9"/>
  <c r="P20" i="9"/>
  <c r="O20" i="9"/>
  <c r="N20" i="9"/>
  <c r="P19" i="9"/>
  <c r="O19" i="9"/>
  <c r="N19" i="9"/>
  <c r="P18" i="9"/>
  <c r="O18" i="9"/>
  <c r="N18" i="9"/>
  <c r="P17" i="9"/>
  <c r="C17" i="9"/>
  <c r="D17" i="9"/>
  <c r="C18" i="9"/>
  <c r="D18" i="9"/>
  <c r="C19" i="9"/>
  <c r="D19" i="9"/>
  <c r="C20" i="9"/>
  <c r="D20" i="9"/>
  <c r="C21" i="9"/>
  <c r="D21" i="9"/>
  <c r="C22" i="9"/>
  <c r="D22" i="9"/>
  <c r="C23" i="9"/>
  <c r="D23" i="9"/>
  <c r="C24" i="9"/>
  <c r="D24" i="9"/>
  <c r="C25" i="9"/>
  <c r="D25" i="9"/>
  <c r="C26" i="9"/>
  <c r="D26" i="9"/>
  <c r="C27" i="9"/>
  <c r="D27" i="9"/>
  <c r="C28" i="9"/>
  <c r="D28" i="9"/>
  <c r="B18" i="9"/>
  <c r="B19" i="9"/>
  <c r="B20" i="9"/>
  <c r="B21" i="9"/>
  <c r="B22" i="9"/>
  <c r="B23" i="9"/>
  <c r="B24" i="9"/>
  <c r="B25" i="9"/>
  <c r="B26" i="9"/>
  <c r="B27" i="9"/>
  <c r="B28" i="9"/>
  <c r="B17" i="9"/>
  <c r="M26" i="6"/>
  <c r="M25" i="6"/>
  <c r="M24" i="6"/>
  <c r="M23" i="6"/>
  <c r="M22" i="6"/>
  <c r="M21" i="6"/>
  <c r="M20" i="6"/>
  <c r="M19" i="6"/>
  <c r="M18" i="6"/>
  <c r="M17" i="6"/>
  <c r="N17" i="6"/>
  <c r="B80" i="8"/>
  <c r="B14" i="17" l="1"/>
  <c r="C14" i="17"/>
  <c r="D14" i="17"/>
  <c r="E14" i="17"/>
  <c r="F14" i="17"/>
  <c r="G14" i="17"/>
  <c r="H14" i="17"/>
  <c r="I14" i="17"/>
  <c r="J14" i="17"/>
  <c r="K14" i="17"/>
  <c r="L14" i="17"/>
  <c r="D18" i="7" l="1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18" i="7"/>
  <c r="C17" i="6"/>
  <c r="C18" i="6"/>
  <c r="C19" i="6"/>
  <c r="C20" i="6"/>
  <c r="C21" i="6"/>
  <c r="C22" i="6"/>
  <c r="C23" i="6"/>
  <c r="C24" i="6"/>
  <c r="C25" i="6"/>
  <c r="C26" i="6"/>
  <c r="C27" i="6"/>
  <c r="C28" i="6"/>
  <c r="B18" i="6"/>
  <c r="B19" i="6"/>
  <c r="B20" i="6"/>
  <c r="B21" i="6"/>
  <c r="B22" i="6"/>
  <c r="B23" i="6"/>
  <c r="B24" i="6"/>
  <c r="B25" i="6"/>
  <c r="B26" i="6"/>
  <c r="B27" i="6"/>
  <c r="B28" i="6"/>
  <c r="B17" i="6"/>
  <c r="N28" i="6"/>
  <c r="N27" i="6"/>
  <c r="N26" i="6"/>
  <c r="N25" i="6"/>
  <c r="N24" i="6"/>
  <c r="N23" i="6"/>
  <c r="N22" i="6"/>
  <c r="N21" i="6"/>
  <c r="N20" i="6"/>
  <c r="N19" i="6"/>
  <c r="N18" i="6"/>
  <c r="M28" i="6"/>
  <c r="M27" i="6"/>
  <c r="N15" i="6" l="1"/>
  <c r="B16" i="21"/>
  <c r="C16" i="21"/>
  <c r="B17" i="21"/>
  <c r="B13" i="21" s="1"/>
  <c r="C17" i="21"/>
  <c r="B18" i="21"/>
  <c r="C18" i="21"/>
  <c r="B19" i="21"/>
  <c r="C19" i="21"/>
  <c r="B20" i="21"/>
  <c r="C20" i="21"/>
  <c r="B21" i="21"/>
  <c r="C21" i="21"/>
  <c r="B22" i="21"/>
  <c r="C22" i="21"/>
  <c r="B23" i="21"/>
  <c r="C23" i="21"/>
  <c r="B24" i="21"/>
  <c r="C24" i="21"/>
  <c r="B25" i="21"/>
  <c r="C25" i="21"/>
  <c r="B26" i="21"/>
  <c r="C26" i="21"/>
  <c r="B27" i="21"/>
  <c r="C27" i="21"/>
  <c r="B28" i="21"/>
  <c r="C28" i="21"/>
  <c r="B29" i="21"/>
  <c r="C29" i="21"/>
  <c r="B30" i="21"/>
  <c r="C30" i="21"/>
  <c r="B31" i="21"/>
  <c r="C31" i="21"/>
  <c r="B32" i="21"/>
  <c r="C32" i="21"/>
  <c r="B33" i="21"/>
  <c r="C33" i="21"/>
  <c r="B34" i="21"/>
  <c r="C34" i="21"/>
  <c r="B35" i="21"/>
  <c r="C35" i="21"/>
  <c r="B36" i="21"/>
  <c r="C36" i="21"/>
  <c r="B37" i="21"/>
  <c r="C37" i="21"/>
  <c r="B38" i="21"/>
  <c r="C38" i="21"/>
  <c r="B39" i="21"/>
  <c r="C39" i="21"/>
  <c r="C15" i="21"/>
  <c r="B15" i="21"/>
  <c r="B14" i="20"/>
  <c r="G14" i="15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D16" i="11"/>
  <c r="D14" i="11" s="1"/>
  <c r="C16" i="11"/>
  <c r="C80" i="8"/>
  <c r="D80" i="8"/>
  <c r="E80" i="8"/>
  <c r="F80" i="8"/>
  <c r="G14" i="8"/>
  <c r="C16" i="8"/>
  <c r="D16" i="8"/>
  <c r="E16" i="8"/>
  <c r="F16" i="8"/>
  <c r="G16" i="8"/>
  <c r="B16" i="8"/>
  <c r="B14" i="8" s="1"/>
  <c r="O17" i="25"/>
  <c r="O18" i="25"/>
  <c r="O19" i="25"/>
  <c r="O20" i="25"/>
  <c r="O21" i="25"/>
  <c r="O22" i="25"/>
  <c r="O23" i="25"/>
  <c r="O24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7" i="25"/>
  <c r="O38" i="25"/>
  <c r="O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B38" i="25"/>
  <c r="B16" i="25"/>
  <c r="I16" i="25"/>
  <c r="L38" i="25"/>
  <c r="L37" i="25"/>
  <c r="L36" i="25"/>
  <c r="L35" i="25"/>
  <c r="L34" i="25"/>
  <c r="L33" i="25"/>
  <c r="L32" i="25"/>
  <c r="L31" i="25"/>
  <c r="L30" i="25"/>
  <c r="L29" i="25"/>
  <c r="L28" i="25"/>
  <c r="L27" i="25"/>
  <c r="L26" i="25"/>
  <c r="L25" i="25"/>
  <c r="L24" i="25"/>
  <c r="L23" i="25"/>
  <c r="L22" i="25"/>
  <c r="L21" i="25"/>
  <c r="L20" i="25"/>
  <c r="L19" i="25"/>
  <c r="L18" i="25"/>
  <c r="L17" i="25"/>
  <c r="L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M14" i="25"/>
  <c r="N14" i="25"/>
  <c r="J14" i="25"/>
  <c r="K14" i="25"/>
  <c r="F13" i="14"/>
  <c r="AI16" i="13"/>
  <c r="D38" i="5"/>
  <c r="D37" i="5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16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16" i="4"/>
  <c r="D38" i="4"/>
  <c r="D37" i="4"/>
  <c r="D33" i="4"/>
  <c r="D34" i="4"/>
  <c r="D35" i="4"/>
  <c r="D36" i="4"/>
  <c r="D29" i="4"/>
  <c r="D30" i="4"/>
  <c r="D31" i="4"/>
  <c r="D32" i="4"/>
  <c r="D27" i="4"/>
  <c r="D28" i="4"/>
  <c r="D26" i="4"/>
  <c r="D25" i="4"/>
  <c r="D24" i="4"/>
  <c r="D23" i="4"/>
  <c r="D22" i="4"/>
  <c r="D18" i="4"/>
  <c r="D19" i="4"/>
  <c r="D20" i="4"/>
  <c r="D21" i="4"/>
  <c r="D17" i="4"/>
  <c r="D16" i="4"/>
  <c r="AC14" i="4"/>
  <c r="AB14" i="4"/>
  <c r="AA16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18" i="4"/>
  <c r="AA19" i="4"/>
  <c r="AA17" i="4"/>
  <c r="D26" i="5"/>
  <c r="D27" i="5"/>
  <c r="D28" i="5"/>
  <c r="D29" i="5"/>
  <c r="D30" i="5"/>
  <c r="D31" i="5"/>
  <c r="D32" i="5"/>
  <c r="D33" i="5"/>
  <c r="D34" i="5"/>
  <c r="D35" i="5"/>
  <c r="D36" i="5"/>
  <c r="D24" i="5"/>
  <c r="D25" i="5"/>
  <c r="D18" i="5"/>
  <c r="D19" i="5"/>
  <c r="D20" i="5"/>
  <c r="D21" i="5"/>
  <c r="D22" i="5"/>
  <c r="D23" i="5"/>
  <c r="D17" i="5"/>
  <c r="D16" i="5"/>
  <c r="C38" i="5"/>
  <c r="C37" i="5"/>
  <c r="C27" i="5"/>
  <c r="C28" i="5"/>
  <c r="C29" i="5"/>
  <c r="C30" i="5"/>
  <c r="C31" i="5"/>
  <c r="C32" i="5"/>
  <c r="C33" i="5"/>
  <c r="C34" i="5"/>
  <c r="C35" i="5"/>
  <c r="C36" i="5"/>
  <c r="C25" i="5"/>
  <c r="C26" i="5"/>
  <c r="C24" i="5"/>
  <c r="C23" i="5"/>
  <c r="C22" i="5"/>
  <c r="C19" i="5"/>
  <c r="C20" i="5"/>
  <c r="C21" i="5"/>
  <c r="C18" i="5"/>
  <c r="C17" i="5"/>
  <c r="C16" i="5"/>
  <c r="E12" i="12"/>
  <c r="B27" i="3"/>
  <c r="B14" i="3" s="1"/>
  <c r="B17" i="3"/>
  <c r="B18" i="3"/>
  <c r="B19" i="3"/>
  <c r="B20" i="3"/>
  <c r="B21" i="3"/>
  <c r="B22" i="3"/>
  <c r="B23" i="3"/>
  <c r="B24" i="3"/>
  <c r="B25" i="3"/>
  <c r="B26" i="3"/>
  <c r="B16" i="3"/>
  <c r="K27" i="3"/>
  <c r="K14" i="3" s="1"/>
  <c r="K17" i="3"/>
  <c r="K18" i="3"/>
  <c r="K19" i="3"/>
  <c r="K20" i="3"/>
  <c r="K21" i="3"/>
  <c r="K22" i="3"/>
  <c r="K23" i="3"/>
  <c r="K24" i="3"/>
  <c r="K25" i="3"/>
  <c r="K26" i="3"/>
  <c r="K16" i="3"/>
  <c r="O27" i="3"/>
  <c r="O14" i="3" s="1"/>
  <c r="O17" i="3"/>
  <c r="O18" i="3"/>
  <c r="O19" i="3"/>
  <c r="O20" i="3"/>
  <c r="O21" i="3"/>
  <c r="O22" i="3"/>
  <c r="O23" i="3"/>
  <c r="O24" i="3"/>
  <c r="O25" i="3"/>
  <c r="O26" i="3"/>
  <c r="O16" i="3"/>
  <c r="S27" i="3"/>
  <c r="S14" i="3" s="1"/>
  <c r="S17" i="3"/>
  <c r="S18" i="3"/>
  <c r="S19" i="3"/>
  <c r="S20" i="3"/>
  <c r="S21" i="3"/>
  <c r="S22" i="3"/>
  <c r="S23" i="3"/>
  <c r="S24" i="3"/>
  <c r="S25" i="3"/>
  <c r="S26" i="3"/>
  <c r="S16" i="3"/>
  <c r="Y27" i="3"/>
  <c r="Y14" i="3" s="1"/>
  <c r="Y17" i="3"/>
  <c r="Y18" i="3"/>
  <c r="Y19" i="3"/>
  <c r="Y20" i="3"/>
  <c r="Y21" i="3"/>
  <c r="Y22" i="3"/>
  <c r="Y23" i="3"/>
  <c r="Y24" i="3"/>
  <c r="Y25" i="3"/>
  <c r="Y26" i="3"/>
  <c r="Y16" i="3"/>
  <c r="F19" i="3"/>
  <c r="F20" i="3"/>
  <c r="F21" i="3"/>
  <c r="F22" i="3"/>
  <c r="F23" i="3"/>
  <c r="F24" i="3"/>
  <c r="F25" i="3"/>
  <c r="F26" i="3"/>
  <c r="F27" i="3"/>
  <c r="F14" i="3" s="1"/>
  <c r="F17" i="3"/>
  <c r="F18" i="3"/>
  <c r="F16" i="3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16" i="4"/>
  <c r="G29" i="4"/>
  <c r="G30" i="4"/>
  <c r="G31" i="4"/>
  <c r="G32" i="4"/>
  <c r="G33" i="4"/>
  <c r="G34" i="4"/>
  <c r="G35" i="4"/>
  <c r="G36" i="4"/>
  <c r="G37" i="4"/>
  <c r="G38" i="4"/>
  <c r="G28" i="4"/>
  <c r="G17" i="4"/>
  <c r="G18" i="4"/>
  <c r="G19" i="4"/>
  <c r="G20" i="4"/>
  <c r="G21" i="4"/>
  <c r="G22" i="4"/>
  <c r="G23" i="4"/>
  <c r="G24" i="4"/>
  <c r="G25" i="4"/>
  <c r="G26" i="4"/>
  <c r="G27" i="4"/>
  <c r="G16" i="4"/>
  <c r="G12" i="4"/>
  <c r="J5" i="4"/>
  <c r="D14" i="24"/>
  <c r="B14" i="24"/>
  <c r="C14" i="18"/>
  <c r="C15" i="9"/>
  <c r="D15" i="9"/>
  <c r="E15" i="9"/>
  <c r="F15" i="9"/>
  <c r="G15" i="9"/>
  <c r="H15" i="9"/>
  <c r="I15" i="9"/>
  <c r="J15" i="9"/>
  <c r="O15" i="9"/>
  <c r="P15" i="9"/>
  <c r="Q15" i="9"/>
  <c r="R15" i="9"/>
  <c r="S15" i="9"/>
  <c r="T15" i="9"/>
  <c r="U15" i="9"/>
  <c r="V15" i="9"/>
  <c r="N15" i="9"/>
  <c r="B15" i="9"/>
  <c r="C26" i="14"/>
  <c r="C25" i="14"/>
  <c r="C24" i="14"/>
  <c r="C23" i="14"/>
  <c r="C22" i="14"/>
  <c r="C21" i="14"/>
  <c r="C20" i="14"/>
  <c r="C19" i="14"/>
  <c r="C18" i="14"/>
  <c r="C17" i="14"/>
  <c r="C16" i="14"/>
  <c r="C15" i="14"/>
  <c r="N15" i="22"/>
  <c r="H15" i="22"/>
  <c r="F14" i="15"/>
  <c r="D13" i="14"/>
  <c r="F14" i="11"/>
  <c r="E14" i="11"/>
  <c r="AH16" i="13"/>
  <c r="U14" i="25"/>
  <c r="T14" i="25"/>
  <c r="S14" i="25"/>
  <c r="R14" i="25"/>
  <c r="Q14" i="25"/>
  <c r="P14" i="25"/>
  <c r="H14" i="25"/>
  <c r="G14" i="25"/>
  <c r="F14" i="25"/>
  <c r="E14" i="25"/>
  <c r="D14" i="25"/>
  <c r="C14" i="25"/>
  <c r="J14" i="20"/>
  <c r="Q14" i="20"/>
  <c r="P14" i="20"/>
  <c r="O14" i="20"/>
  <c r="M14" i="20"/>
  <c r="L14" i="20"/>
  <c r="I14" i="20"/>
  <c r="H14" i="20"/>
  <c r="G14" i="20"/>
  <c r="F14" i="20"/>
  <c r="E14" i="20"/>
  <c r="D14" i="20"/>
  <c r="I13" i="21"/>
  <c r="H13" i="21"/>
  <c r="G13" i="21"/>
  <c r="F13" i="21"/>
  <c r="E13" i="21"/>
  <c r="D13" i="21"/>
  <c r="Y14" i="18"/>
  <c r="X14" i="18"/>
  <c r="W14" i="18"/>
  <c r="V14" i="18"/>
  <c r="U14" i="18"/>
  <c r="T14" i="18"/>
  <c r="S14" i="18"/>
  <c r="R14" i="18"/>
  <c r="Q14" i="18"/>
  <c r="P14" i="18"/>
  <c r="O14" i="18"/>
  <c r="N14" i="18"/>
  <c r="M14" i="18"/>
  <c r="L14" i="18"/>
  <c r="K14" i="18"/>
  <c r="J14" i="18"/>
  <c r="I14" i="18"/>
  <c r="H14" i="18"/>
  <c r="G14" i="18"/>
  <c r="F14" i="18"/>
  <c r="E14" i="18"/>
  <c r="D14" i="18"/>
  <c r="G13" i="14"/>
  <c r="E13" i="14"/>
  <c r="AG16" i="13"/>
  <c r="AF16" i="13"/>
  <c r="AE16" i="13"/>
  <c r="AD16" i="13"/>
  <c r="Z16" i="13"/>
  <c r="Y16" i="13"/>
  <c r="X16" i="13"/>
  <c r="W16" i="13"/>
  <c r="V16" i="13"/>
  <c r="U16" i="13"/>
  <c r="T16" i="13"/>
  <c r="S16" i="13"/>
  <c r="R16" i="13"/>
  <c r="Q16" i="13"/>
  <c r="P16" i="13"/>
  <c r="O16" i="13"/>
  <c r="N16" i="13"/>
  <c r="M16" i="13"/>
  <c r="L16" i="13"/>
  <c r="J16" i="13"/>
  <c r="I16" i="13"/>
  <c r="H16" i="13"/>
  <c r="G16" i="13"/>
  <c r="F16" i="13"/>
  <c r="E16" i="13"/>
  <c r="D16" i="13"/>
  <c r="C16" i="13"/>
  <c r="H14" i="11"/>
  <c r="G14" i="11"/>
  <c r="D16" i="7"/>
  <c r="P16" i="7"/>
  <c r="O16" i="7"/>
  <c r="N16" i="7"/>
  <c r="M16" i="7"/>
  <c r="L16" i="7"/>
  <c r="K16" i="7"/>
  <c r="H16" i="7"/>
  <c r="G16" i="7"/>
  <c r="F16" i="7"/>
  <c r="E16" i="7"/>
  <c r="M15" i="6"/>
  <c r="B15" i="6"/>
  <c r="C15" i="6"/>
  <c r="V15" i="6"/>
  <c r="U15" i="6"/>
  <c r="T15" i="6"/>
  <c r="S15" i="6"/>
  <c r="R15" i="6"/>
  <c r="Q15" i="6"/>
  <c r="L15" i="6"/>
  <c r="K15" i="6"/>
  <c r="J15" i="6"/>
  <c r="I15" i="6"/>
  <c r="G15" i="6"/>
  <c r="F15" i="6"/>
  <c r="E15" i="6"/>
  <c r="D15" i="6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J14" i="5"/>
  <c r="I14" i="5"/>
  <c r="H14" i="5"/>
  <c r="G14" i="5"/>
  <c r="F14" i="5"/>
  <c r="E14" i="5"/>
  <c r="AA39" i="4"/>
  <c r="Z14" i="4"/>
  <c r="Y14" i="4"/>
  <c r="U14" i="4"/>
  <c r="S14" i="4"/>
  <c r="R14" i="4"/>
  <c r="Q14" i="4"/>
  <c r="O14" i="4"/>
  <c r="N14" i="4"/>
  <c r="M14" i="4"/>
  <c r="K14" i="4"/>
  <c r="J14" i="4"/>
  <c r="H14" i="4"/>
  <c r="D14" i="3"/>
  <c r="AA14" i="3"/>
  <c r="Z14" i="3"/>
  <c r="X14" i="3"/>
  <c r="W14" i="3"/>
  <c r="T14" i="3"/>
  <c r="R14" i="3"/>
  <c r="Q14" i="3"/>
  <c r="P14" i="3"/>
  <c r="N14" i="3"/>
  <c r="M14" i="3"/>
  <c r="L14" i="3"/>
  <c r="J14" i="3"/>
  <c r="I14" i="3"/>
  <c r="G14" i="3"/>
  <c r="E14" i="3"/>
  <c r="U14" i="12"/>
  <c r="T14" i="12"/>
  <c r="S14" i="12"/>
  <c r="R14" i="12"/>
  <c r="Q14" i="12"/>
  <c r="P14" i="12"/>
  <c r="M14" i="12"/>
  <c r="L14" i="12"/>
  <c r="K14" i="12"/>
  <c r="J14" i="12"/>
  <c r="I14" i="12"/>
  <c r="H14" i="12"/>
  <c r="G14" i="12"/>
  <c r="F14" i="12"/>
  <c r="D14" i="12"/>
  <c r="C14" i="12"/>
  <c r="B14" i="12"/>
  <c r="K14" i="20"/>
  <c r="C16" i="7"/>
  <c r="C14" i="3"/>
  <c r="B14" i="18"/>
  <c r="E14" i="15"/>
  <c r="I14" i="25" l="1"/>
  <c r="B14" i="25"/>
  <c r="C13" i="21"/>
  <c r="C14" i="11"/>
  <c r="E14" i="12"/>
  <c r="C13" i="14"/>
  <c r="C14" i="20"/>
  <c r="B43" i="20" s="1"/>
  <c r="L14" i="25"/>
  <c r="O14" i="25"/>
  <c r="P14" i="4"/>
  <c r="G14" i="4"/>
  <c r="C14" i="8"/>
  <c r="AA14" i="4"/>
  <c r="C18" i="4"/>
  <c r="C25" i="4"/>
  <c r="C37" i="4"/>
  <c r="F14" i="8"/>
  <c r="C26" i="4"/>
  <c r="C36" i="4"/>
  <c r="C32" i="4"/>
  <c r="C28" i="4"/>
  <c r="L14" i="4"/>
  <c r="E14" i="8"/>
  <c r="D14" i="8"/>
  <c r="D14" i="5"/>
  <c r="C14" i="5"/>
  <c r="C21" i="4"/>
  <c r="T14" i="4"/>
  <c r="C20" i="4"/>
  <c r="D14" i="4"/>
  <c r="C17" i="4"/>
  <c r="C35" i="4"/>
  <c r="C33" i="4"/>
  <c r="E14" i="4"/>
  <c r="C23" i="4"/>
  <c r="C34" i="4"/>
  <c r="C30" i="4"/>
  <c r="F14" i="4"/>
  <c r="C19" i="4"/>
  <c r="C27" i="4"/>
  <c r="C22" i="4"/>
  <c r="C31" i="4"/>
  <c r="C38" i="4"/>
  <c r="C16" i="4"/>
  <c r="C24" i="4"/>
  <c r="C29" i="4"/>
  <c r="C14" i="4" l="1"/>
</calcChain>
</file>

<file path=xl/sharedStrings.xml><?xml version="1.0" encoding="utf-8"?>
<sst xmlns="http://schemas.openxmlformats.org/spreadsheetml/2006/main" count="2498" uniqueCount="1163">
  <si>
    <t>주 : 2010년 자료부터 서식 변경("등급미정", "가족호텔" 항목 추가)</t>
    <phoneticPr fontId="36" type="noConversion"/>
  </si>
  <si>
    <t>포항시</t>
    <phoneticPr fontId="36" type="noConversion"/>
  </si>
  <si>
    <t>자료 : ㈜KT 경북마케팅단사업지원센터, 2008년 자료부터 수록</t>
    <phoneticPr fontId="36" type="noConversion"/>
  </si>
  <si>
    <t>자료 : 한국통신 대구지사</t>
    <phoneticPr fontId="36" type="noConversion"/>
  </si>
  <si>
    <t>1. 자동차등록</t>
    <phoneticPr fontId="36" type="noConversion"/>
  </si>
  <si>
    <t xml:space="preserve"> 1-1. 시·군별 자동차등록</t>
    <phoneticPr fontId="36" type="noConversion"/>
  </si>
  <si>
    <t>2. 업종별운수업체</t>
    <phoneticPr fontId="36" type="noConversion"/>
  </si>
  <si>
    <t>3. 영업용자동차 업종별 수송</t>
    <phoneticPr fontId="36" type="noConversion"/>
  </si>
  <si>
    <t>단위 : 대</t>
  </si>
  <si>
    <t>관 용
Government</t>
  </si>
  <si>
    <t>자 가 용
Private</t>
  </si>
  <si>
    <t>영 업 용
Commercial</t>
  </si>
  <si>
    <t>2007</t>
  </si>
  <si>
    <t>2008</t>
  </si>
  <si>
    <t>2009</t>
  </si>
  <si>
    <t>2010</t>
  </si>
  <si>
    <t>1월    Jan.</t>
  </si>
  <si>
    <t>Jan.</t>
  </si>
  <si>
    <t>2월    Feb.</t>
  </si>
  <si>
    <t>Feb.</t>
  </si>
  <si>
    <t>3월    Mar.</t>
  </si>
  <si>
    <t>3월</t>
  </si>
  <si>
    <t>Mar.</t>
  </si>
  <si>
    <t>4월    Apr.</t>
  </si>
  <si>
    <t>4월</t>
  </si>
  <si>
    <t>Apr.</t>
  </si>
  <si>
    <t>5월    May.</t>
  </si>
  <si>
    <t>5월</t>
  </si>
  <si>
    <t>May.</t>
  </si>
  <si>
    <t>6월    Jun.</t>
  </si>
  <si>
    <t>6월</t>
  </si>
  <si>
    <t>Jun.</t>
  </si>
  <si>
    <t>7월    Jul.</t>
  </si>
  <si>
    <t>7월</t>
  </si>
  <si>
    <t>Jul.</t>
  </si>
  <si>
    <t>8월    Aug.</t>
  </si>
  <si>
    <t>8월</t>
  </si>
  <si>
    <t>Aug.</t>
  </si>
  <si>
    <t>9월    Sept.</t>
  </si>
  <si>
    <t>9월</t>
  </si>
  <si>
    <t>Sept.</t>
  </si>
  <si>
    <t>10월    Oct.</t>
  </si>
  <si>
    <t>10월</t>
  </si>
  <si>
    <t>Oct.</t>
  </si>
  <si>
    <t>11월    Nov.</t>
  </si>
  <si>
    <t>11월</t>
  </si>
  <si>
    <t>Nov.</t>
  </si>
  <si>
    <t>12월    Dec.</t>
  </si>
  <si>
    <t>Dec.</t>
  </si>
  <si>
    <t>Unit : each</t>
    <phoneticPr fontId="34" type="noConversion"/>
  </si>
  <si>
    <r>
      <t>합계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Total </t>
    </r>
    <phoneticPr fontId="34" type="noConversion"/>
  </si>
  <si>
    <t>승용차  Passenger cars</t>
    <phoneticPr fontId="34" type="noConversion"/>
  </si>
  <si>
    <t xml:space="preserve">승합차  Buses </t>
    <phoneticPr fontId="34" type="noConversion"/>
  </si>
  <si>
    <t>화물차  Trucks</t>
    <phoneticPr fontId="34" type="noConversion"/>
  </si>
  <si>
    <t xml:space="preserve">특수차  Special cars </t>
    <phoneticPr fontId="34" type="noConversion"/>
  </si>
  <si>
    <t>이륜자동차  Motor cycle</t>
    <phoneticPr fontId="34" type="noConversion"/>
  </si>
  <si>
    <t>자료 : 민생경제교통과</t>
    <phoneticPr fontId="34" type="noConversion"/>
  </si>
  <si>
    <t xml:space="preserve"> Source : Division of People's Livelihood Economy &amp; Transportation</t>
    <phoneticPr fontId="34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</si>
  <si>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</si>
  <si>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</si>
  <si>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</si>
  <si>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</si>
  <si>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</si>
  <si>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</si>
  <si>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</si>
  <si>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</si>
  <si>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</si>
  <si>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</si>
  <si>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</si>
  <si>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</si>
  <si>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</si>
  <si>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</si>
  <si>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</si>
  <si>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</si>
  <si>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</si>
  <si>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</si>
  <si>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</si>
  <si>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</si>
  <si>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</si>
  <si>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</si>
  <si>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</si>
  <si>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</si>
  <si>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</si>
  <si>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</si>
  <si>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</si>
  <si>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</si>
  <si>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</si>
  <si>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</si>
  <si>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</si>
  <si>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</si>
  <si>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</si>
  <si>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</si>
  <si>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</si>
  <si>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</si>
  <si>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</si>
  <si>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</si>
  <si>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</si>
  <si>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</si>
  <si>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</si>
  <si>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</si>
  <si>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</si>
  <si>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</si>
  <si>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</si>
  <si>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</si>
  <si>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1-1. Registered Moter Vehicles by Si, Gun(Cont'd)</t>
    <phoneticPr fontId="34" type="noConversion"/>
  </si>
  <si>
    <t>1-1. Registered Moter Vehicles by Si, Gun</t>
    <phoneticPr fontId="34" type="noConversion"/>
  </si>
  <si>
    <t xml:space="preserve"> </t>
    <phoneticPr fontId="34" type="noConversion"/>
  </si>
  <si>
    <t>연별 및 시군별
Year and Si, Gun</t>
    <phoneticPr fontId="34" type="noConversion"/>
  </si>
  <si>
    <t>연별 및
시군별</t>
    <phoneticPr fontId="34" type="noConversion"/>
  </si>
  <si>
    <t>Year &amp;
Si, Gun</t>
    <phoneticPr fontId="34" type="noConversion"/>
  </si>
  <si>
    <t>2009</t>
    <phoneticPr fontId="34" type="noConversion"/>
  </si>
  <si>
    <t>시군분류불가</t>
    <phoneticPr fontId="34" type="noConversion"/>
  </si>
  <si>
    <t>2. Transportation Companies, by Type of Business</t>
  </si>
  <si>
    <t>…</t>
  </si>
  <si>
    <t>2. 업종별 운수업체</t>
    <phoneticPr fontId="36" type="noConversion"/>
  </si>
  <si>
    <t>2. 업종별 운수업체(계속)</t>
    <phoneticPr fontId="36" type="noConversion"/>
  </si>
  <si>
    <t>단위 : 업체수, 대</t>
    <phoneticPr fontId="36" type="noConversion"/>
  </si>
  <si>
    <t>Unit : each</t>
    <phoneticPr fontId="36" type="noConversion"/>
  </si>
  <si>
    <t>연별 및 시군별
Year &amp; Si, Gun</t>
    <phoneticPr fontId="36" type="noConversion"/>
  </si>
  <si>
    <t>계
Total</t>
    <phoneticPr fontId="36" type="noConversion"/>
  </si>
  <si>
    <t>시외버스
Inter-city buses</t>
    <phoneticPr fontId="36" type="noConversion"/>
  </si>
  <si>
    <t>시내버스
Intra-city buses</t>
    <phoneticPr fontId="36" type="noConversion"/>
  </si>
  <si>
    <t>농어촌버스
Rural buses</t>
    <phoneticPr fontId="36" type="noConversion"/>
  </si>
  <si>
    <t>연별 및
시군별</t>
    <phoneticPr fontId="36" type="noConversion"/>
  </si>
  <si>
    <t>택시(업체)
Taxi(company)</t>
    <phoneticPr fontId="36" type="noConversion"/>
  </si>
  <si>
    <t>개인택시
Private taxi</t>
    <phoneticPr fontId="36" type="noConversion"/>
  </si>
  <si>
    <t>전세버스
Chartered buses</t>
    <phoneticPr fontId="36" type="noConversion"/>
  </si>
  <si>
    <t>일반화물
General cargo</t>
    <phoneticPr fontId="36" type="noConversion"/>
  </si>
  <si>
    <t>개별화물
Individual cargo</t>
    <phoneticPr fontId="36" type="noConversion"/>
  </si>
  <si>
    <t>용달화물
Delivery cargo</t>
    <phoneticPr fontId="36" type="noConversion"/>
  </si>
  <si>
    <t>특수여객(장례버스)
Funeral buses</t>
    <phoneticPr fontId="36" type="noConversion"/>
  </si>
  <si>
    <t>Year &amp;
Si, Gun</t>
    <phoneticPr fontId="36" type="noConversion"/>
  </si>
  <si>
    <t>업체수
Establish-ments</t>
    <phoneticPr fontId="36" type="noConversion"/>
  </si>
  <si>
    <t>대수
Number of cars</t>
    <phoneticPr fontId="36" type="noConversion"/>
  </si>
  <si>
    <t>업체수
Establishments</t>
    <phoneticPr fontId="36" type="noConversion"/>
  </si>
  <si>
    <t>2008</t>
    <phoneticPr fontId="36" type="noConversion"/>
  </si>
  <si>
    <t>2009</t>
    <phoneticPr fontId="36" type="noConversion"/>
  </si>
  <si>
    <t xml:space="preserve"> Pohang</t>
    <phoneticPr fontId="36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</si>
  <si>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</si>
  <si>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</si>
  <si>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</si>
  <si>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 xml:space="preserve"> Gumi</t>
    <phoneticPr fontId="36" type="noConversion"/>
  </si>
  <si>
    <t xml:space="preserve"> Yeongju</t>
    <phoneticPr fontId="36" type="noConversion"/>
  </si>
  <si>
    <t xml:space="preserve"> Yeongcheon</t>
    <phoneticPr fontId="36" type="noConversion"/>
  </si>
  <si>
    <t xml:space="preserve"> Sangju</t>
    <phoneticPr fontId="36" type="noConversion"/>
  </si>
  <si>
    <t xml:space="preserve"> Mungyeong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</si>
  <si>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</si>
  <si>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</si>
  <si>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</si>
  <si>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</si>
  <si>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</si>
  <si>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</si>
  <si>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</si>
  <si>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</si>
  <si>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</si>
  <si>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</si>
  <si>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</si>
  <si>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</si>
  <si>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</si>
  <si>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</si>
  <si>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주 : 2008년 자료부터 수록</t>
    <phoneticPr fontId="36" type="noConversion"/>
  </si>
  <si>
    <t xml:space="preserve">3. 영업용자동차 업종별 수송 </t>
  </si>
  <si>
    <t>3. Transportation of Commercial Motor Vehicles, by Type of Business</t>
  </si>
  <si>
    <t>3. 영업용자동차 업종별 수송(계속)</t>
  </si>
  <si>
    <t>단위 : 화물/톤, 여객/명</t>
  </si>
  <si>
    <t>Unit : freight/ton, passenger/person</t>
  </si>
  <si>
    <t>여객 Passenger</t>
  </si>
  <si>
    <t>화물 Freight</t>
  </si>
  <si>
    <t>1월  Jan.</t>
  </si>
  <si>
    <t>2월  Feb.</t>
  </si>
  <si>
    <t>3월  Mar.</t>
  </si>
  <si>
    <t>4월  Apr.</t>
  </si>
  <si>
    <t>5월  May</t>
  </si>
  <si>
    <t>6월  Jun.</t>
  </si>
  <si>
    <t>7월  Jul.</t>
  </si>
  <si>
    <t>8월  Aug.</t>
  </si>
  <si>
    <t>9월  Sept.</t>
  </si>
  <si>
    <t>10월  Oct.</t>
  </si>
  <si>
    <t>11월  Nov.</t>
  </si>
  <si>
    <t>12월  Dec.</t>
  </si>
  <si>
    <t>Unit : freight/ton, passenger/person</t>
    <phoneticPr fontId="36" type="noConversion"/>
  </si>
  <si>
    <t>연별 및 월별</t>
    <phoneticPr fontId="36" type="noConversion"/>
  </si>
  <si>
    <t xml:space="preserve">여객 Passenger </t>
    <phoneticPr fontId="36" type="noConversion"/>
  </si>
  <si>
    <t>Year &amp; Month</t>
    <phoneticPr fontId="36" type="noConversion"/>
  </si>
  <si>
    <t>1월</t>
    <phoneticPr fontId="36" type="noConversion"/>
  </si>
  <si>
    <t>Jan.</t>
    <phoneticPr fontId="36" type="noConversion"/>
  </si>
  <si>
    <t>단위 : 개소, ㎡</t>
  </si>
  <si>
    <t>Unit : number, ㎡</t>
  </si>
  <si>
    <t>단위 : 명, 톤, 천원</t>
  </si>
  <si>
    <t>계 Total</t>
  </si>
  <si>
    <t>도 착 Arrival</t>
  </si>
  <si>
    <t>1월</t>
  </si>
  <si>
    <t>2월</t>
  </si>
  <si>
    <t>12월</t>
  </si>
  <si>
    <t xml:space="preserve"> </t>
    <phoneticPr fontId="36" type="noConversion"/>
  </si>
  <si>
    <t>단위 :명, 천톤</t>
  </si>
  <si>
    <t>Unit : person, 1,000 ton</t>
    <phoneticPr fontId="36" type="noConversion"/>
  </si>
  <si>
    <t>연별
Year</t>
    <phoneticPr fontId="36" type="noConversion"/>
  </si>
  <si>
    <t>합 계
Total</t>
    <phoneticPr fontId="36" type="noConversion"/>
  </si>
  <si>
    <t>연 안 여 객 선
Coastal ferry</t>
    <phoneticPr fontId="36" type="noConversion"/>
  </si>
  <si>
    <t>여객
Passengers</t>
    <phoneticPr fontId="36" type="noConversion"/>
  </si>
  <si>
    <t>자료 : 포항지방해양항만청</t>
    <phoneticPr fontId="36" type="noConversion"/>
  </si>
  <si>
    <t xml:space="preserve"> Source : Pohang Regional Maritime Affairs &amp; Port Office</t>
    <phoneticPr fontId="36" type="noConversion"/>
  </si>
  <si>
    <t>주 : 2005년 자료부터 서식 변경</t>
    <phoneticPr fontId="36" type="noConversion"/>
  </si>
  <si>
    <t>단위 : 톤</t>
  </si>
  <si>
    <t xml:space="preserve"> Unit : ton</t>
    <phoneticPr fontId="36" type="noConversion"/>
  </si>
  <si>
    <t>합 계
Total</t>
  </si>
  <si>
    <t>외 항 화 물
Oceangoing freight</t>
    <phoneticPr fontId="36" type="noConversion"/>
  </si>
  <si>
    <t>연 안 화 물
Coastal freight</t>
    <phoneticPr fontId="36" type="noConversion"/>
  </si>
  <si>
    <t>주요화물별 수송량
Transportation volume by commodities</t>
    <phoneticPr fontId="36" type="noConversion"/>
  </si>
  <si>
    <t>유지류
Oils and fats</t>
    <phoneticPr fontId="36" type="noConversion"/>
  </si>
  <si>
    <t>비 료
Fertilizer</t>
    <phoneticPr fontId="36" type="noConversion"/>
  </si>
  <si>
    <t>시멘트
Cement</t>
    <phoneticPr fontId="36" type="noConversion"/>
  </si>
  <si>
    <t>철광석
Ores</t>
    <phoneticPr fontId="36" type="noConversion"/>
  </si>
  <si>
    <t>기타광석
Other mineral</t>
    <phoneticPr fontId="36" type="noConversion"/>
  </si>
  <si>
    <t>기계류
Machinery</t>
    <phoneticPr fontId="36" type="noConversion"/>
  </si>
  <si>
    <t>철 재
Iron material</t>
    <phoneticPr fontId="36" type="noConversion"/>
  </si>
  <si>
    <t>기 타
Others</t>
    <phoneticPr fontId="36" type="noConversion"/>
  </si>
  <si>
    <t>…</t>
    <phoneticPr fontId="36" type="noConversion"/>
  </si>
  <si>
    <t xml:space="preserve"> 2월    Feb.</t>
  </si>
  <si>
    <t xml:space="preserve"> 3월    Mar.</t>
  </si>
  <si>
    <t xml:space="preserve"> 4월    Apr.</t>
  </si>
  <si>
    <t xml:space="preserve"> 10월   Oct.</t>
  </si>
  <si>
    <t xml:space="preserve"> 11월   Nov.</t>
  </si>
  <si>
    <t xml:space="preserve"> 12월   Dec.</t>
  </si>
  <si>
    <t>주 : 1) 2010년 자료부터 서식 변경 ("유류" 항목 추가)</t>
    <phoneticPr fontId="36" type="noConversion"/>
  </si>
  <si>
    <t>Passenger freight excluded, container included</t>
  </si>
  <si>
    <t>주 : 1) 여객선 화물 제외, 컨테이너 수송화물 포함</t>
    <phoneticPr fontId="36" type="noConversion"/>
  </si>
  <si>
    <t xml:space="preserve">     2) 여객선 화물 제외, 컨테이너 수송화물 포함  </t>
    <phoneticPr fontId="36" type="noConversion"/>
  </si>
  <si>
    <t>단위 : 개소</t>
  </si>
  <si>
    <t>Unit : number</t>
  </si>
  <si>
    <t>여행업
 Travel agencies</t>
    <phoneticPr fontId="36" type="noConversion"/>
  </si>
  <si>
    <t>관광숙박업
 Tourist hotel</t>
    <phoneticPr fontId="36" type="noConversion"/>
  </si>
  <si>
    <t>연별 및 
시군별</t>
    <phoneticPr fontId="36" type="noConversion"/>
  </si>
  <si>
    <t>관광객이용시설업
Tourist entertainment facilities</t>
    <phoneticPr fontId="36" type="noConversion"/>
  </si>
  <si>
    <r>
      <t xml:space="preserve">국제회의업
</t>
    </r>
    <r>
      <rPr>
        <sz val="6.5"/>
        <rFont val="돋움"/>
        <family val="3"/>
        <charset val="129"/>
      </rPr>
      <t>International Tacilities</t>
    </r>
    <phoneticPr fontId="36" type="noConversion"/>
  </si>
  <si>
    <t>카지노업
Casino</t>
    <phoneticPr fontId="36" type="noConversion"/>
  </si>
  <si>
    <t>유원시설업
Recreational Facilities</t>
    <phoneticPr fontId="36" type="noConversion"/>
  </si>
  <si>
    <t>관광편의시설업
Tourist entertainment Facilities</t>
    <phoneticPr fontId="36" type="noConversion"/>
  </si>
  <si>
    <t>Year &amp; 
Si, Gun</t>
    <phoneticPr fontId="36" type="noConversion"/>
  </si>
  <si>
    <t>관광편의시설업
Tourist entertainment facilities</t>
    <phoneticPr fontId="36" type="noConversion"/>
  </si>
  <si>
    <t>일 반
General</t>
    <phoneticPr fontId="36" type="noConversion"/>
  </si>
  <si>
    <r>
      <t>국 외</t>
    </r>
    <r>
      <rPr>
        <sz val="7.5"/>
        <rFont val="돋움"/>
        <family val="3"/>
        <charset val="129"/>
      </rPr>
      <t>Overseas</t>
    </r>
    <phoneticPr fontId="36" type="noConversion"/>
  </si>
  <si>
    <t>국 내
Domestic</t>
    <phoneticPr fontId="36" type="noConversion"/>
  </si>
  <si>
    <t>국내외
여행업</t>
    <phoneticPr fontId="36" type="noConversion"/>
  </si>
  <si>
    <t>호텔업
Tourist hotel</t>
    <phoneticPr fontId="36" type="noConversion"/>
  </si>
  <si>
    <r>
      <t xml:space="preserve">휴양콘도
미니엄업
</t>
    </r>
    <r>
      <rPr>
        <sz val="7.5"/>
        <rFont val="돋움"/>
        <family val="3"/>
        <charset val="129"/>
      </rPr>
      <t>Condominum</t>
    </r>
    <phoneticPr fontId="36" type="noConversion"/>
  </si>
  <si>
    <t>전문휴양업
Special recreation services</t>
    <phoneticPr fontId="36" type="noConversion"/>
  </si>
  <si>
    <t>자동차
야영장업
Motorist convenience facilities</t>
    <phoneticPr fontId="36" type="noConversion"/>
  </si>
  <si>
    <t>관광유람선업
Tourist cruises</t>
    <phoneticPr fontId="36" type="noConversion"/>
  </si>
  <si>
    <t>관광
공연장업 Performing arts for tourist</t>
    <phoneticPr fontId="36" type="noConversion"/>
  </si>
  <si>
    <t>시설업
 facilities</t>
    <phoneticPr fontId="36" type="noConversion"/>
  </si>
  <si>
    <t>기획업
Planning</t>
    <phoneticPr fontId="36" type="noConversion"/>
  </si>
  <si>
    <t>종합유원
시설업
Synthetic
Recreational Facilities</t>
    <phoneticPr fontId="36" type="noConversion"/>
  </si>
  <si>
    <t>일반유원
시설업
General Recreational Facilities</t>
    <phoneticPr fontId="36" type="noConversion"/>
  </si>
  <si>
    <t>기타유원
시설업
Other Recreational Facilities</t>
    <phoneticPr fontId="36" type="noConversion"/>
  </si>
  <si>
    <t>외국인전용
유흥음식점업
Amusement Restaurants Exclusive to foreigners</t>
    <phoneticPr fontId="36" type="noConversion"/>
  </si>
  <si>
    <t>관광식당업
Tourist 
Restaurants</t>
    <phoneticPr fontId="36" type="noConversion"/>
  </si>
  <si>
    <t>시내순환
관광업
City Circle Tourism</t>
    <phoneticPr fontId="36" type="noConversion"/>
  </si>
  <si>
    <t>가족호텔업
Family hotel</t>
  </si>
  <si>
    <t>관광호텔업
Tourist hotel</t>
    <phoneticPr fontId="36" type="noConversion"/>
  </si>
  <si>
    <t>내 국 인
Domestic</t>
  </si>
  <si>
    <t>26개소</t>
  </si>
  <si>
    <t xml:space="preserve"> 호미곶 </t>
  </si>
  <si>
    <t xml:space="preserve">2003.11. 6 </t>
  </si>
  <si>
    <t xml:space="preserve">안동, 풍천, 하회 </t>
  </si>
  <si>
    <t xml:space="preserve">2001. 3. 8 </t>
  </si>
  <si>
    <t xml:space="preserve"> 도산온천 </t>
  </si>
  <si>
    <t xml:space="preserve">안동, 도산, 온혜 </t>
  </si>
  <si>
    <t xml:space="preserve">1995. 1.11 </t>
  </si>
  <si>
    <t xml:space="preserve"> 영주순흥 </t>
  </si>
  <si>
    <t xml:space="preserve">영주, 순흥, 내죽 </t>
  </si>
  <si>
    <t xml:space="preserve">1998. 2.12 </t>
  </si>
  <si>
    <t xml:space="preserve">영천, 신령, 치산 </t>
  </si>
  <si>
    <t xml:space="preserve"> 문장대온천 </t>
  </si>
  <si>
    <t xml:space="preserve">상주, 화북, 운흥 </t>
  </si>
  <si>
    <t xml:space="preserve">1987.11.27 </t>
  </si>
  <si>
    <t xml:space="preserve"> 경천대 </t>
  </si>
  <si>
    <t xml:space="preserve">상주, 사벌, 삼덕 </t>
  </si>
  <si>
    <t xml:space="preserve">1987. 6.20 </t>
  </si>
  <si>
    <t xml:space="preserve"> 문경온천 </t>
  </si>
  <si>
    <t xml:space="preserve">문경, 문경, 하리 </t>
  </si>
  <si>
    <t xml:space="preserve">1998. 1.26 </t>
  </si>
  <si>
    <t xml:space="preserve"> 상리 </t>
  </si>
  <si>
    <t xml:space="preserve">문경, 문경, 상리 </t>
  </si>
  <si>
    <t xml:space="preserve"> 경산온천 </t>
  </si>
  <si>
    <t xml:space="preserve">경산, 남산, 상대 </t>
  </si>
  <si>
    <t xml:space="preserve">의성, 봉양, 구산 </t>
  </si>
  <si>
    <t xml:space="preserve"> 선바위 </t>
  </si>
  <si>
    <t xml:space="preserve">영양, 입암, 신구 </t>
  </si>
  <si>
    <t xml:space="preserve"> 고래불 </t>
  </si>
  <si>
    <t xml:space="preserve">영덕, 영해, 병곡 </t>
  </si>
  <si>
    <t xml:space="preserve">1988. 3.28 </t>
  </si>
  <si>
    <t xml:space="preserve"> 장사해수욕장 </t>
  </si>
  <si>
    <t xml:space="preserve">영덕, 남정, 장사 </t>
  </si>
  <si>
    <t xml:space="preserve"> 청도용암온천 </t>
  </si>
  <si>
    <t xml:space="preserve">청도, 화양, 삼신 </t>
  </si>
  <si>
    <t xml:space="preserve">1996.10.21 </t>
  </si>
  <si>
    <t xml:space="preserve"> 청도온천 </t>
  </si>
  <si>
    <t xml:space="preserve">청도, 금천, 사전 </t>
  </si>
  <si>
    <t xml:space="preserve">1989. 6. 3 </t>
  </si>
  <si>
    <t xml:space="preserve"> 풍기온천 </t>
  </si>
  <si>
    <t xml:space="preserve">영주, 풍기, 창락 </t>
  </si>
  <si>
    <t xml:space="preserve"> 가산산성 </t>
  </si>
  <si>
    <t xml:space="preserve">칠곡, 동명, 득명 </t>
  </si>
  <si>
    <t xml:space="preserve">1986.10.24 </t>
  </si>
  <si>
    <t xml:space="preserve"> 예천온천 </t>
  </si>
  <si>
    <t xml:space="preserve">예천, 감천, 관현, 천향 </t>
  </si>
  <si>
    <t xml:space="preserve">2000. 3.20 </t>
  </si>
  <si>
    <t xml:space="preserve"> 예천포리 </t>
  </si>
  <si>
    <t xml:space="preserve">예천, 감천, 포리 </t>
  </si>
  <si>
    <t xml:space="preserve">2004.11. 8 </t>
  </si>
  <si>
    <t xml:space="preserve">봉화, 봉성, 우곡 </t>
  </si>
  <si>
    <t xml:space="preserve">2001. 3.27 </t>
  </si>
  <si>
    <t xml:space="preserve">봉화, 물야, 오전 </t>
  </si>
  <si>
    <t xml:space="preserve">1985. 9.10 </t>
  </si>
  <si>
    <t xml:space="preserve"> 백암온천 </t>
  </si>
  <si>
    <t xml:space="preserve">울진, 온정, 소태 </t>
  </si>
  <si>
    <t xml:space="preserve">1979.12.31 </t>
  </si>
  <si>
    <t xml:space="preserve"> 성류굴 </t>
  </si>
  <si>
    <t xml:space="preserve">울진, 근남, 노음 </t>
  </si>
  <si>
    <t xml:space="preserve">1981. 1.18 </t>
  </si>
  <si>
    <t xml:space="preserve"> 울릉도 </t>
  </si>
  <si>
    <t xml:space="preserve">울릉군 일원 </t>
  </si>
  <si>
    <t xml:space="preserve">1987.12.31 </t>
  </si>
  <si>
    <t xml:space="preserve"> 풍기창락 </t>
  </si>
  <si>
    <t>2007.10.15</t>
  </si>
  <si>
    <t xml:space="preserve">청송, 부동, 하의 </t>
  </si>
  <si>
    <t>2007.10.22</t>
  </si>
  <si>
    <t>경주, 천군, 일원</t>
  </si>
  <si>
    <t xml:space="preserve">경주, 감포, 나정 </t>
  </si>
  <si>
    <t>1993.12.31</t>
  </si>
  <si>
    <t>김천, 부항, 파천</t>
  </si>
  <si>
    <t xml:space="preserve">1996. 3.12 </t>
  </si>
  <si>
    <t xml:space="preserve"> 안동문화관광단지 </t>
  </si>
  <si>
    <t>안동, 석동, 성곡</t>
  </si>
  <si>
    <t xml:space="preserve">2003.12.15 </t>
  </si>
  <si>
    <t xml:space="preserve">경주, 양남, 신대 </t>
  </si>
  <si>
    <t xml:space="preserve">1994. 3.24 </t>
  </si>
  <si>
    <t>단위 : ㎢</t>
    <phoneticPr fontId="36" type="noConversion"/>
  </si>
  <si>
    <t>Unit : ㎢</t>
    <phoneticPr fontId="36" type="noConversion"/>
  </si>
  <si>
    <t>공원별</t>
    <phoneticPr fontId="36" type="noConversion"/>
  </si>
  <si>
    <t>관광지명
Name of tourist attraction</t>
    <phoneticPr fontId="36" type="noConversion"/>
  </si>
  <si>
    <t>위     치
Location</t>
    <phoneticPr fontId="36" type="noConversion"/>
  </si>
  <si>
    <t>면적
Area</t>
    <phoneticPr fontId="36" type="noConversion"/>
  </si>
  <si>
    <t>국립공원</t>
  </si>
  <si>
    <t xml:space="preserve"> 가야산국립공원</t>
  </si>
  <si>
    <t>경북 성주군</t>
  </si>
  <si>
    <t>세계문화유산인 팔만대장경과 경전판 산재</t>
  </si>
  <si>
    <t>National</t>
  </si>
  <si>
    <t xml:space="preserve"> 경주국립공원</t>
  </si>
  <si>
    <t>경북 경주시</t>
  </si>
  <si>
    <t>유일한 사적형  공원</t>
  </si>
  <si>
    <t xml:space="preserve"> 소백산국립공원</t>
  </si>
  <si>
    <t>경북 영주시</t>
  </si>
  <si>
    <t>웅장하면서도 부드러운 산세</t>
  </si>
  <si>
    <t xml:space="preserve"> 속리산국립공원</t>
  </si>
  <si>
    <t>경북 상주시</t>
  </si>
  <si>
    <t>화강암의 기봉과 울창한 산림</t>
  </si>
  <si>
    <t xml:space="preserve"> 월악산국립공원</t>
  </si>
  <si>
    <t>경북 문경시</t>
  </si>
  <si>
    <t>자연과 문화자원이 풍부</t>
  </si>
  <si>
    <t xml:space="preserve"> 주왕산국립공원</t>
  </si>
  <si>
    <t>경북 청송군, 영덕군</t>
  </si>
  <si>
    <t>기암이 용립한 절경</t>
  </si>
  <si>
    <t>도립공원</t>
  </si>
  <si>
    <t xml:space="preserve"> 팔공산도립공원</t>
  </si>
  <si>
    <t>경북 영천시, 경산시, 칠곡군, 군위군</t>
  </si>
  <si>
    <t>Provincial</t>
  </si>
  <si>
    <t xml:space="preserve"> 금오산도립공원</t>
  </si>
  <si>
    <t>경북 구미시, 김천시, 칠곡군</t>
  </si>
  <si>
    <t>노출된 화강암 등 수려한 경관</t>
  </si>
  <si>
    <t xml:space="preserve"> 청량산도립공원</t>
  </si>
  <si>
    <t>기암괴석이 많아 자연경관이 수려</t>
  </si>
  <si>
    <t xml:space="preserve"> 문경새재도립공원</t>
  </si>
  <si>
    <t>3개의 관문 등 풍부한 역사문화자원</t>
  </si>
  <si>
    <t xml:space="preserve">관광지 </t>
  </si>
  <si>
    <t xml:space="preserve"> 온천휴양형 </t>
  </si>
  <si>
    <t xml:space="preserve"> 휴양형온천관광지 </t>
  </si>
  <si>
    <t xml:space="preserve"> 수변휴양형 </t>
  </si>
  <si>
    <t xml:space="preserve"> 종합온천휴양형 </t>
  </si>
  <si>
    <t xml:space="preserve"> 종합문화휴양단지 </t>
  </si>
  <si>
    <t xml:space="preserve"> 도시근교 온천휴양형 </t>
  </si>
  <si>
    <t xml:space="preserve"> 해안종합위락휴양형 </t>
  </si>
  <si>
    <t xml:space="preserve"> 해변위락형 </t>
  </si>
  <si>
    <t xml:space="preserve"> 산악웰빙휴양형 </t>
  </si>
  <si>
    <t xml:space="preserve"> 교육및충효체험형 </t>
  </si>
  <si>
    <t xml:space="preserve"> 전천후 종합레저온천휴양형 </t>
  </si>
  <si>
    <t xml:space="preserve"> 전천후 탐방 거점형, "울릉의 관문" </t>
  </si>
  <si>
    <t xml:space="preserve">관광단지 </t>
  </si>
  <si>
    <t xml:space="preserve"> 세계적 위락휴양형 </t>
  </si>
  <si>
    <t xml:space="preserve"> 세계적 해양위락형 </t>
  </si>
  <si>
    <t xml:space="preserve"> 복합온천휴양단지 </t>
  </si>
  <si>
    <t xml:space="preserve"> 호반관광형 </t>
  </si>
  <si>
    <t xml:space="preserve">단위 : ㎡ , 개소, 명 </t>
    <phoneticPr fontId="36" type="noConversion"/>
  </si>
  <si>
    <t xml:space="preserve"> Unit : ㎡, number, person</t>
    <phoneticPr fontId="36" type="noConversion"/>
  </si>
  <si>
    <t>연         별 
해수욕장별</t>
    <phoneticPr fontId="36" type="noConversion"/>
  </si>
  <si>
    <t>백   사   장
Sand beaches</t>
    <phoneticPr fontId="36" type="noConversion"/>
  </si>
  <si>
    <t>시   설   물
Facilities</t>
    <phoneticPr fontId="36" type="noConversion"/>
  </si>
  <si>
    <t>이용객수
No. of visitors</t>
    <phoneticPr fontId="36" type="noConversion"/>
  </si>
  <si>
    <t>면   적
Area</t>
    <phoneticPr fontId="36" type="noConversion"/>
  </si>
  <si>
    <t>망루대Obser
vatory </t>
    <phoneticPr fontId="36" type="noConversion"/>
  </si>
  <si>
    <t>1등급</t>
  </si>
  <si>
    <t>2등급</t>
  </si>
  <si>
    <t>3등급</t>
  </si>
  <si>
    <t>우체국수  Number of post office</t>
    <phoneticPr fontId="36" type="noConversion"/>
  </si>
  <si>
    <t>사서함
시설수
Post box</t>
    <phoneticPr fontId="36" type="noConversion"/>
  </si>
  <si>
    <t>수송장비  Delivery equipment</t>
    <phoneticPr fontId="36" type="noConversion"/>
  </si>
  <si>
    <t>군우국
Military post office</t>
    <phoneticPr fontId="36" type="noConversion"/>
  </si>
  <si>
    <t>분 실
Detached post office</t>
    <phoneticPr fontId="36" type="noConversion"/>
  </si>
  <si>
    <t>갑
Standing</t>
    <phoneticPr fontId="36" type="noConversion"/>
  </si>
  <si>
    <t>자료 : 경북우정청, 2007년 자료부터 서식 변경(자전거 삭제)</t>
    <phoneticPr fontId="36" type="noConversion"/>
  </si>
  <si>
    <t>Source : Gyeongbuk Regional Communications Office</t>
    <phoneticPr fontId="36" type="noConversion"/>
  </si>
  <si>
    <t>단위 : 천통</t>
  </si>
  <si>
    <t xml:space="preserve"> 국 내 Domestic</t>
  </si>
  <si>
    <t>국 제 International</t>
  </si>
  <si>
    <t>총 계 Total</t>
  </si>
  <si>
    <t>특수 Special mail</t>
  </si>
  <si>
    <t>소 포 Parcel</t>
  </si>
  <si>
    <t>Source : Gyeongbuk Regional Communications Office</t>
  </si>
  <si>
    <t>단위 : 천원</t>
  </si>
  <si>
    <t>연 별
우체국별</t>
  </si>
  <si>
    <t>일반 General mail</t>
  </si>
  <si>
    <t>연별</t>
    <phoneticPr fontId="36" type="noConversion"/>
  </si>
  <si>
    <t>케   이   블(km) Cables</t>
    <phoneticPr fontId="36" type="noConversion"/>
  </si>
  <si>
    <t>Year</t>
    <phoneticPr fontId="36" type="noConversion"/>
  </si>
  <si>
    <t>시 내 선 로
Urban lines</t>
    <phoneticPr fontId="36" type="noConversion"/>
  </si>
  <si>
    <t>광
Optical</t>
    <phoneticPr fontId="36" type="noConversion"/>
  </si>
  <si>
    <t>지하관로
Under
ground cables</t>
    <phoneticPr fontId="36" type="noConversion"/>
  </si>
  <si>
    <t>단자함
(개)
Terminal
plate box</t>
    <phoneticPr fontId="36" type="noConversion"/>
  </si>
  <si>
    <t>인 수 공(기)
Artificial/Manual</t>
    <phoneticPr fontId="36" type="noConversion"/>
  </si>
  <si>
    <t>지 하
Under-
ground</t>
    <phoneticPr fontId="36" type="noConversion"/>
  </si>
  <si>
    <t>인 공
Artificial</t>
    <phoneticPr fontId="36" type="noConversion"/>
  </si>
  <si>
    <t>수 공Manual</t>
  </si>
  <si>
    <t>자료 : 민생교통정책과</t>
    <phoneticPr fontId="34" type="noConversion"/>
  </si>
  <si>
    <t>2. Transportation Companies, by Type of Business(Cont'd)</t>
    <phoneticPr fontId="36" type="noConversion"/>
  </si>
  <si>
    <t>자료 : 경제교통정책과</t>
    <phoneticPr fontId="34" type="noConversion"/>
  </si>
  <si>
    <t xml:space="preserve"> Source : Division of Economy &amp; Transportation Policy</t>
    <phoneticPr fontId="34" type="noConversion"/>
  </si>
  <si>
    <t>연별 및 
월별</t>
    <phoneticPr fontId="36" type="noConversion"/>
  </si>
  <si>
    <t>외국인전용관광
기념품판매업
Souvenir shops for foreigners only</t>
    <phoneticPr fontId="36" type="noConversion"/>
  </si>
  <si>
    <t>관광사진업
Tourism 
Photography</t>
    <phoneticPr fontId="36" type="noConversion"/>
  </si>
  <si>
    <t xml:space="preserve">     1) 여행업에서 하나의 사업체가 국내여행업과 국외여행업 모두 등록한 경우 국내·외여행업으로 분류</t>
    <phoneticPr fontId="36" type="noConversion"/>
  </si>
  <si>
    <t>1-1. 시·군별 자동차 등록</t>
    <phoneticPr fontId="34" type="noConversion"/>
  </si>
  <si>
    <t>1-1. 시·군별 자동차 등록(계속)</t>
    <phoneticPr fontId="34" type="noConversion"/>
  </si>
  <si>
    <t>…</t>
    <phoneticPr fontId="15" type="noConversion"/>
  </si>
  <si>
    <t>2011</t>
  </si>
  <si>
    <t>주 : 2011년 자료부터 수록</t>
    <phoneticPr fontId="34" type="noConversion"/>
  </si>
  <si>
    <t>연    별</t>
    <phoneticPr fontId="36" type="noConversion"/>
  </si>
  <si>
    <t>5. 자전거 도로 현황</t>
    <phoneticPr fontId="15" type="noConversion"/>
  </si>
  <si>
    <t>5. Bicycle Paths</t>
    <phoneticPr fontId="15" type="noConversion"/>
  </si>
  <si>
    <t>단위 : 개수, km</t>
    <phoneticPr fontId="15" type="noConversion"/>
  </si>
  <si>
    <t xml:space="preserve"> Unit : number, km</t>
    <phoneticPr fontId="15" type="noConversion"/>
  </si>
  <si>
    <t>계
Total</t>
    <phoneticPr fontId="44" type="noConversion"/>
  </si>
  <si>
    <t>자전거전용도로
Exclusive bicycle path</t>
    <phoneticPr fontId="44" type="noConversion"/>
  </si>
  <si>
    <t>자전거전용차로
Exclusive bicycle lane</t>
    <phoneticPr fontId="44" type="noConversion"/>
  </si>
  <si>
    <t>노선수
No. of paths</t>
    <phoneticPr fontId="44" type="noConversion"/>
  </si>
  <si>
    <t>길이
Length</t>
    <phoneticPr fontId="44" type="noConversion"/>
  </si>
  <si>
    <t>노선수</t>
    <phoneticPr fontId="44" type="noConversion"/>
  </si>
  <si>
    <t>길이</t>
    <phoneticPr fontId="44" type="noConversion"/>
  </si>
  <si>
    <t>자료 : 도시계회과</t>
    <phoneticPr fontId="34" type="noConversion"/>
  </si>
  <si>
    <t xml:space="preserve">     자전거도로는 편도기준(양방향인 경우 각각 인정)</t>
    <phoneticPr fontId="15" type="noConversion"/>
  </si>
  <si>
    <t>기타호텔업
Other hotels</t>
    <phoneticPr fontId="36" type="noConversion"/>
  </si>
  <si>
    <t xml:space="preserve">     2) "기타호텔업"에는 수상관광호텔업, 한국전통호텔업, 호스텔업이 포함</t>
    <phoneticPr fontId="15" type="noConversion"/>
  </si>
  <si>
    <t>33개소</t>
  </si>
  <si>
    <t>6. 주차장</t>
    <phoneticPr fontId="36" type="noConversion"/>
  </si>
  <si>
    <t>6. 주차장(계속)</t>
  </si>
  <si>
    <t>6. Parking Lot</t>
  </si>
  <si>
    <t>6. Parking Lot(Cont'd)</t>
  </si>
  <si>
    <t>7. 철도수송</t>
  </si>
  <si>
    <t>8. 항공수송</t>
  </si>
  <si>
    <t>8. 항공수송(계속)</t>
  </si>
  <si>
    <t>8. Air Transportation</t>
  </si>
  <si>
    <t>8. Air Transportation(Cont'd)</t>
  </si>
  <si>
    <t>9. 선박 등록</t>
  </si>
  <si>
    <t>9. 선박 등록(계속)</t>
  </si>
  <si>
    <t>9. Vessels registered</t>
  </si>
  <si>
    <t>9. Vessels registered(Cont'd)</t>
  </si>
  <si>
    <t>10. 여객선 수송</t>
  </si>
  <si>
    <t>10. Transportation of Passenger Vessels</t>
  </si>
  <si>
    <r>
      <t>11. 해운화물 수송</t>
    </r>
    <r>
      <rPr>
        <b/>
        <vertAlign val="superscript"/>
        <sz val="17"/>
        <rFont val="굴림"/>
        <family val="3"/>
        <charset val="129"/>
      </rPr>
      <t>1)</t>
    </r>
    <phoneticPr fontId="36" type="noConversion"/>
  </si>
  <si>
    <t>11. Tonnage Carried by Vessel</t>
    <phoneticPr fontId="15" type="noConversion"/>
  </si>
  <si>
    <r>
      <t>11. 해운화물 수송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36" type="noConversion"/>
  </si>
  <si>
    <t>11. Tonnage Carried by Vessel(Cont'd)</t>
    <phoneticPr fontId="15" type="noConversion"/>
  </si>
  <si>
    <t>12. 관광사업체 등록</t>
  </si>
  <si>
    <t>12. 관광사업체 등록(계속)</t>
  </si>
  <si>
    <t>12. Registration of Tourist Service Establishments(Cont'd)</t>
  </si>
  <si>
    <t>12. Registration of Tourist Service Establishments</t>
  </si>
  <si>
    <t>13. 주요 관광지 방문객수</t>
  </si>
  <si>
    <t>13. Number of Visitors</t>
  </si>
  <si>
    <t>14. 지정(법정) 관광지 현황 및 방문객수</t>
  </si>
  <si>
    <t>14. Designation of Tourist Attractions, The Visitors</t>
  </si>
  <si>
    <t>15. 관광지 지정</t>
  </si>
  <si>
    <t>15. Designation of Tourist Attractions</t>
  </si>
  <si>
    <t>16. 해수욕장 이용</t>
  </si>
  <si>
    <t>16. Use of Sea Bathing Resorts</t>
  </si>
  <si>
    <t>17. 관광호텔 등록</t>
  </si>
  <si>
    <t>17. Registered Tourist Hotel</t>
  </si>
  <si>
    <t>18. 우편시설</t>
  </si>
  <si>
    <t>18. Postal Service Facilities</t>
  </si>
  <si>
    <t>19. 우편물취급</t>
  </si>
  <si>
    <t>19. Handling of Postal Matters</t>
  </si>
  <si>
    <t>20. 우편요금수입</t>
  </si>
  <si>
    <t>20. Receipts from Postal Charges</t>
  </si>
  <si>
    <t>21. 통신선로 시설</t>
  </si>
  <si>
    <t>21. Communications Line Installations</t>
  </si>
  <si>
    <t>단위 : 개, %</t>
    <phoneticPr fontId="36" type="noConversion"/>
  </si>
  <si>
    <t>Unit : number, %</t>
    <phoneticPr fontId="36" type="noConversion"/>
  </si>
  <si>
    <t>4. 천연가스버스 현황</t>
    <phoneticPr fontId="36" type="noConversion"/>
  </si>
  <si>
    <t>5. 자전거 도로 현황</t>
    <phoneticPr fontId="36" type="noConversion"/>
  </si>
  <si>
    <t>7. 철도수송</t>
    <phoneticPr fontId="36" type="noConversion"/>
  </si>
  <si>
    <t>8. 항공수송</t>
    <phoneticPr fontId="36" type="noConversion"/>
  </si>
  <si>
    <t>9. 선박등록</t>
    <phoneticPr fontId="36" type="noConversion"/>
  </si>
  <si>
    <t>10. 여객선 수송</t>
    <phoneticPr fontId="36" type="noConversion"/>
  </si>
  <si>
    <t>11. 해운화물 수송</t>
    <phoneticPr fontId="36" type="noConversion"/>
  </si>
  <si>
    <t>12. 관광사업체 등록</t>
    <phoneticPr fontId="36" type="noConversion"/>
  </si>
  <si>
    <t>13. 주요관광지 방문객수</t>
    <phoneticPr fontId="36" type="noConversion"/>
  </si>
  <si>
    <t>14. 지정(법정)관광지 현황 및 방문객수</t>
    <phoneticPr fontId="36" type="noConversion"/>
  </si>
  <si>
    <t>16 해수욕장이용</t>
    <phoneticPr fontId="36" type="noConversion"/>
  </si>
  <si>
    <t>17. 관광호텔 등록</t>
    <phoneticPr fontId="36" type="noConversion"/>
  </si>
  <si>
    <t>18 우편시설</t>
    <phoneticPr fontId="36" type="noConversion"/>
  </si>
  <si>
    <t>19. 우편물 취급</t>
    <phoneticPr fontId="36" type="noConversion"/>
  </si>
  <si>
    <t>21. 통신선로시설</t>
    <phoneticPr fontId="36" type="noConversion"/>
  </si>
  <si>
    <t>20. 우편요금수입</t>
    <phoneticPr fontId="36" type="noConversion"/>
  </si>
  <si>
    <t>1. 자동차등록</t>
    <phoneticPr fontId="34" type="noConversion"/>
  </si>
  <si>
    <t>1. 자동차등록(계속)</t>
    <phoneticPr fontId="34" type="noConversion"/>
  </si>
  <si>
    <t>1.  Registered Motor Vehicles(Cont'd)</t>
    <phoneticPr fontId="34" type="noConversion"/>
  </si>
  <si>
    <t>1.  Registered Motor Vehicles</t>
    <phoneticPr fontId="34" type="noConversion"/>
  </si>
  <si>
    <t>Unit : each</t>
    <phoneticPr fontId="34" type="noConversion"/>
  </si>
  <si>
    <t>단위 : 대</t>
    <phoneticPr fontId="34" type="noConversion"/>
  </si>
  <si>
    <t>연별 및 월별
Year &amp; Month</t>
    <phoneticPr fontId="34" type="noConversion"/>
  </si>
  <si>
    <t>연별 및 월별</t>
    <phoneticPr fontId="34" type="noConversion"/>
  </si>
  <si>
    <t>4. 천연가스버스현황</t>
    <phoneticPr fontId="15" type="noConversion"/>
  </si>
  <si>
    <t>4. CNG Buses</t>
    <phoneticPr fontId="15" type="noConversion"/>
  </si>
  <si>
    <t>단위 : 대, %</t>
    <phoneticPr fontId="15" type="noConversion"/>
  </si>
  <si>
    <t xml:space="preserve">  Unit : each, %</t>
    <phoneticPr fontId="15" type="noConversion"/>
  </si>
  <si>
    <t>Unit : freight/ton, passenger/person</t>
    <phoneticPr fontId="36" type="noConversion"/>
  </si>
  <si>
    <t>연    별</t>
    <phoneticPr fontId="36" type="noConversion"/>
  </si>
  <si>
    <t>천연가스(CNG) 버스 대수(B)
CNG buses</t>
    <phoneticPr fontId="36" type="noConversion"/>
  </si>
  <si>
    <t>당해연도 보급대수
Supply buses in current year</t>
    <phoneticPr fontId="36" type="noConversion"/>
  </si>
  <si>
    <t>보급률
Supply rate
(B)/(A)*100</t>
    <phoneticPr fontId="36" type="noConversion"/>
  </si>
  <si>
    <t>2008</t>
    <phoneticPr fontId="36" type="noConversion"/>
  </si>
  <si>
    <t xml:space="preserve"> Source : Division of Economy &amp; Transportation Policy</t>
    <phoneticPr fontId="34" type="noConversion"/>
  </si>
  <si>
    <t xml:space="preserve"> </t>
    <phoneticPr fontId="34" type="noConversion"/>
  </si>
  <si>
    <t>단위 : 척, 톤</t>
    <phoneticPr fontId="36" type="noConversion"/>
  </si>
  <si>
    <t>Unit : number, ton</t>
    <phoneticPr fontId="36" type="noConversion"/>
  </si>
  <si>
    <t>자료 : 포항지방해양항만청, 2007년 자료부터 수록</t>
    <phoneticPr fontId="36" type="noConversion"/>
  </si>
  <si>
    <t xml:space="preserve"> Source : Pohang Regional Maritime Affairs &amp; Port Office</t>
    <phoneticPr fontId="36" type="noConversion"/>
  </si>
  <si>
    <t xml:space="preserve">주 : 2010년 자료부터 서식변경 </t>
    <phoneticPr fontId="36" type="noConversion"/>
  </si>
  <si>
    <t>단위 : 명</t>
    <phoneticPr fontId="36" type="noConversion"/>
  </si>
  <si>
    <t xml:space="preserve"> Unit : person</t>
    <phoneticPr fontId="36" type="noConversion"/>
  </si>
  <si>
    <t>방문객수 Visitors</t>
    <phoneticPr fontId="36" type="noConversion"/>
  </si>
  <si>
    <t>유료 관광지 Paid tourist attractions</t>
    <phoneticPr fontId="36" type="noConversion"/>
  </si>
  <si>
    <t>내국인 Domestic</t>
    <phoneticPr fontId="36" type="noConversion"/>
  </si>
  <si>
    <t>주 :  주요 관광지만을 대상으로 방문객수를 중복 집계하였기에 실제 방문객수와 차이가 있을 수 있음.</t>
    <phoneticPr fontId="36" type="noConversion"/>
  </si>
  <si>
    <t xml:space="preserve">자료 : 관광진흥과, 한국문화관광연구원 2007년 자료부터 수록   </t>
    <phoneticPr fontId="36" type="noConversion"/>
  </si>
  <si>
    <t>ⅩⅠ. Transportation, Tourism and Information Telecommunications / 467</t>
    <phoneticPr fontId="34" type="noConversion"/>
  </si>
  <si>
    <t>단위 : 개</t>
    <phoneticPr fontId="36" type="noConversion"/>
  </si>
  <si>
    <t>ⅩⅠ. Transportation, Tourism and Information Telecommunications / 469</t>
    <phoneticPr fontId="34" type="noConversion"/>
  </si>
  <si>
    <t>Unit : 1,000 letters</t>
    <phoneticPr fontId="36" type="noConversion"/>
  </si>
  <si>
    <t>Year &amp;
Post Office</t>
    <phoneticPr fontId="36" type="noConversion"/>
  </si>
  <si>
    <t>포항우체국</t>
    <phoneticPr fontId="36" type="noConversion"/>
  </si>
  <si>
    <t xml:space="preserve"> Pohang</t>
    <phoneticPr fontId="36" type="noConversion"/>
  </si>
  <si>
    <t>경주우체국</t>
    <phoneticPr fontId="36" type="noConversion"/>
  </si>
  <si>
    <t>김천우체국</t>
    <phoneticPr fontId="36" type="noConversion"/>
  </si>
  <si>
    <t xml:space="preserve"> Gimcheon</t>
    <phoneticPr fontId="36" type="noConversion"/>
  </si>
  <si>
    <t>안동우편집중국</t>
    <phoneticPr fontId="36" type="noConversion"/>
  </si>
  <si>
    <t>안동우체국</t>
    <phoneticPr fontId="36" type="noConversion"/>
  </si>
  <si>
    <t>구미우체국</t>
    <phoneticPr fontId="36" type="noConversion"/>
  </si>
  <si>
    <t>영주우체국</t>
    <phoneticPr fontId="36" type="noConversion"/>
  </si>
  <si>
    <t>상주우체국</t>
    <phoneticPr fontId="36" type="noConversion"/>
  </si>
  <si>
    <t>문경우체국</t>
    <phoneticPr fontId="36" type="noConversion"/>
  </si>
  <si>
    <t>경산우체국</t>
    <phoneticPr fontId="36" type="noConversion"/>
  </si>
  <si>
    <t>군위우체국</t>
    <phoneticPr fontId="36" type="noConversion"/>
  </si>
  <si>
    <t>의성우체국</t>
    <phoneticPr fontId="36" type="noConversion"/>
  </si>
  <si>
    <t>청송우체국</t>
    <phoneticPr fontId="36" type="noConversion"/>
  </si>
  <si>
    <t>영양우체국</t>
    <phoneticPr fontId="36" type="noConversion"/>
  </si>
  <si>
    <t>영덕우체국</t>
    <phoneticPr fontId="36" type="noConversion"/>
  </si>
  <si>
    <t>청도우체국</t>
    <phoneticPr fontId="36" type="noConversion"/>
  </si>
  <si>
    <t>고령우체국</t>
    <phoneticPr fontId="36" type="noConversion"/>
  </si>
  <si>
    <t>성주우체국</t>
    <phoneticPr fontId="36" type="noConversion"/>
  </si>
  <si>
    <t>왜관우체국</t>
    <phoneticPr fontId="36" type="noConversion"/>
  </si>
  <si>
    <t>예천우체국</t>
    <phoneticPr fontId="36" type="noConversion"/>
  </si>
  <si>
    <t>봉화우체국</t>
    <phoneticPr fontId="36" type="noConversion"/>
  </si>
  <si>
    <t>울진우체국</t>
    <phoneticPr fontId="36" type="noConversion"/>
  </si>
  <si>
    <t>울릉우체국</t>
    <phoneticPr fontId="36" type="noConversion"/>
  </si>
  <si>
    <t>포항우편집중국</t>
    <phoneticPr fontId="36" type="noConversion"/>
  </si>
  <si>
    <t xml:space="preserve"> Pohang Center</t>
    <phoneticPr fontId="36" type="noConversion"/>
  </si>
  <si>
    <t xml:space="preserve">자료 : 경북우정청     </t>
    <phoneticPr fontId="36" type="noConversion"/>
  </si>
  <si>
    <t>Unit : 1,000 won</t>
    <phoneticPr fontId="36" type="noConversion"/>
  </si>
  <si>
    <t>국 제
International</t>
    <phoneticPr fontId="36" type="noConversion"/>
  </si>
  <si>
    <t xml:space="preserve"> Andong Center</t>
    <phoneticPr fontId="36" type="noConversion"/>
  </si>
  <si>
    <t xml:space="preserve"> Gumi</t>
    <phoneticPr fontId="36" type="noConversion"/>
  </si>
  <si>
    <t xml:space="preserve"> Mungyeong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</si>
  <si>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</si>
  <si>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</si>
  <si>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Goryeong</t>
    <phoneticPr fontId="36" type="noConversion"/>
  </si>
  <si>
    <t xml:space="preserve"> Chilgok</t>
    <phoneticPr fontId="36" type="noConversion"/>
  </si>
  <si>
    <t xml:space="preserve"> Bonghwa</t>
    <phoneticPr fontId="36" type="noConversion"/>
  </si>
  <si>
    <t>자료 : 경북우정청</t>
    <phoneticPr fontId="36" type="noConversion"/>
  </si>
  <si>
    <t>단위 : 천명, 톤, kg</t>
    <phoneticPr fontId="36" type="noConversion"/>
  </si>
  <si>
    <t xml:space="preserve"> Unit : 1,000 person, ton, kg</t>
    <phoneticPr fontId="36" type="noConversion"/>
  </si>
  <si>
    <t>연별 및 월별
Year &amp; Month</t>
    <phoneticPr fontId="36" type="noConversion"/>
  </si>
  <si>
    <t>화물
Freight</t>
    <phoneticPr fontId="36" type="noConversion"/>
  </si>
  <si>
    <t xml:space="preserve"> Source : Korea Airports Authority Pohang Branch</t>
    <phoneticPr fontId="36" type="noConversion"/>
  </si>
  <si>
    <t xml:space="preserve"> Yeongcheon</t>
  </si>
  <si>
    <t>영천우체국</t>
  </si>
  <si>
    <t>15 관광지 지정</t>
    <phoneticPr fontId="36" type="noConversion"/>
  </si>
  <si>
    <t>단위 : ㎢, 명</t>
    <phoneticPr fontId="36" type="noConversion"/>
  </si>
  <si>
    <t xml:space="preserve"> Unit : ㎢, person</t>
    <phoneticPr fontId="36" type="noConversion"/>
  </si>
  <si>
    <t>연별 
관광지별</t>
    <phoneticPr fontId="36" type="noConversion"/>
  </si>
  <si>
    <t>지정일자
Date of designation</t>
    <phoneticPr fontId="36" type="noConversion"/>
  </si>
  <si>
    <t xml:space="preserve">조정면적
Area </t>
    <phoneticPr fontId="36" type="noConversion"/>
  </si>
  <si>
    <t>방문객  Tourists</t>
    <phoneticPr fontId="36" type="noConversion"/>
  </si>
  <si>
    <t>외 국 인
Foreign</t>
    <phoneticPr fontId="36" type="noConversion"/>
  </si>
  <si>
    <t>33개소</t>
    <phoneticPr fontId="15" type="noConversion"/>
  </si>
  <si>
    <t>472 / ⅩⅠ. 교통, 관광 및 정보통신</t>
    <phoneticPr fontId="34" type="noConversion"/>
  </si>
  <si>
    <t>474 / ⅩⅠ. 교통, 관광 및 정보통신</t>
    <phoneticPr fontId="34" type="noConversion"/>
  </si>
  <si>
    <t>478 / ⅩⅠ. 교통, 관광 및 정보통신</t>
    <phoneticPr fontId="34" type="noConversion"/>
  </si>
  <si>
    <t>ⅩⅠ. Transportation, Tourism and Information Telecommunications / 479</t>
    <phoneticPr fontId="34" type="noConversion"/>
  </si>
  <si>
    <t>480 / ⅩⅠ. 교통, 관광 및 정보통신</t>
    <phoneticPr fontId="34" type="noConversion"/>
  </si>
  <si>
    <t>ⅩⅠ. Transportation, Tourism and Information Telecommunications / 489</t>
    <phoneticPr fontId="34" type="noConversion"/>
  </si>
  <si>
    <t>490 / ⅩⅠ. 교통, 관광 및 정보통신</t>
    <phoneticPr fontId="34" type="noConversion"/>
  </si>
  <si>
    <t>ⅩⅠ. Transportation, Tourism and Information Telecommunications / 491</t>
    <phoneticPr fontId="34" type="noConversion"/>
  </si>
  <si>
    <t>Year &amp; Month</t>
    <phoneticPr fontId="34" type="noConversion"/>
  </si>
  <si>
    <t>자료 : 민생경제교통과</t>
    <phoneticPr fontId="34" type="noConversion"/>
  </si>
  <si>
    <t xml:space="preserve"> Source : Division of People's Livelihood Economy &amp; Transportation</t>
    <phoneticPr fontId="34" type="noConversion"/>
  </si>
  <si>
    <t>화물 Freight</t>
    <phoneticPr fontId="36" type="noConversion"/>
  </si>
  <si>
    <t xml:space="preserve"> 계
Total</t>
    <phoneticPr fontId="36" type="noConversion"/>
  </si>
  <si>
    <t>시내버스
Inter-city buses</t>
    <phoneticPr fontId="36" type="noConversion"/>
  </si>
  <si>
    <t>시외버스
Intra-city buses</t>
    <phoneticPr fontId="36" type="noConversion"/>
  </si>
  <si>
    <t>택 시
 Taxi</t>
    <phoneticPr fontId="36" type="noConversion"/>
  </si>
  <si>
    <t>전 세
 Chartered car</t>
    <phoneticPr fontId="36" type="noConversion"/>
  </si>
  <si>
    <t>일 반
General cargo</t>
    <phoneticPr fontId="36" type="noConversion"/>
  </si>
  <si>
    <t>개 별
Individual cargo</t>
    <phoneticPr fontId="36" type="noConversion"/>
  </si>
  <si>
    <t>용  달
Delivery cargo</t>
    <phoneticPr fontId="36" type="noConversion"/>
  </si>
  <si>
    <t>등록대수
Number of cars</t>
    <phoneticPr fontId="36" type="noConversion"/>
  </si>
  <si>
    <t>수송인원
Number of passengers</t>
    <phoneticPr fontId="36" type="noConversion"/>
  </si>
  <si>
    <t>수송량
Volume of
 traffic</t>
    <phoneticPr fontId="36" type="noConversion"/>
  </si>
  <si>
    <t>2008</t>
    <phoneticPr fontId="36" type="noConversion"/>
  </si>
  <si>
    <t>…</t>
    <phoneticPr fontId="15" type="noConversion"/>
  </si>
  <si>
    <t>총 버스 대수(A)
Total buses</t>
    <phoneticPr fontId="36" type="noConversion"/>
  </si>
  <si>
    <r>
      <t xml:space="preserve">자전거보행자겸용도로
</t>
    </r>
    <r>
      <rPr>
        <sz val="8"/>
        <rFont val="돋움"/>
        <family val="3"/>
        <charset val="129"/>
      </rPr>
      <t>Bicycle &amp; pedestrian path</t>
    </r>
    <phoneticPr fontId="44" type="noConversion"/>
  </si>
  <si>
    <t>연별 및 시군별
Year &amp; Si, Gun</t>
    <phoneticPr fontId="36" type="noConversion"/>
  </si>
  <si>
    <t>연별 및 시군별
Year &amp; Si, Gun</t>
    <phoneticPr fontId="36" type="noConversion"/>
  </si>
  <si>
    <t>합 계
Grand total</t>
    <phoneticPr fontId="36" type="noConversion"/>
  </si>
  <si>
    <t>노 상
 Street parking</t>
    <phoneticPr fontId="36" type="noConversion"/>
  </si>
  <si>
    <t xml:space="preserve">노 외
 Non-street parking </t>
    <phoneticPr fontId="36" type="noConversion"/>
  </si>
  <si>
    <t>부 설
 attached to buildings</t>
    <phoneticPr fontId="36" type="noConversion"/>
  </si>
  <si>
    <t>유료 Toll</t>
    <phoneticPr fontId="36" type="noConversion"/>
  </si>
  <si>
    <t>무료 Free</t>
    <phoneticPr fontId="36" type="noConversion"/>
  </si>
  <si>
    <t>공영 Public</t>
    <phoneticPr fontId="36" type="noConversion"/>
  </si>
  <si>
    <t>민영 Private</t>
    <phoneticPr fontId="36" type="noConversion"/>
  </si>
  <si>
    <t>개 소
Number</t>
    <phoneticPr fontId="36" type="noConversion"/>
  </si>
  <si>
    <t>면 수
plane</t>
    <phoneticPr fontId="36" type="noConversion"/>
  </si>
  <si>
    <t>2009</t>
    <phoneticPr fontId="36" type="noConversion"/>
  </si>
  <si>
    <t>연별 및 
월별</t>
    <phoneticPr fontId="36" type="noConversion"/>
  </si>
  <si>
    <t>국 내 선 Domestic lines</t>
    <phoneticPr fontId="36" type="noConversion"/>
  </si>
  <si>
    <t>Year &amp; 
Month</t>
    <phoneticPr fontId="36" type="noConversion"/>
  </si>
  <si>
    <t>연별 및 월별
Year &amp; Month</t>
    <phoneticPr fontId="36" type="noConversion"/>
  </si>
  <si>
    <t>국 제 선 International lines</t>
    <phoneticPr fontId="36" type="noConversion"/>
  </si>
  <si>
    <t>포 항 공 항 Pohang Airport</t>
    <phoneticPr fontId="36" type="noConversion"/>
  </si>
  <si>
    <t>포 항 공 항 Pohang Airportl</t>
    <phoneticPr fontId="36" type="noConversion"/>
  </si>
  <si>
    <t xml:space="preserve">   출 발 Departure</t>
    <phoneticPr fontId="36" type="noConversion"/>
  </si>
  <si>
    <t>계 Total</t>
    <phoneticPr fontId="36" type="noConversion"/>
  </si>
  <si>
    <t>입 국 Entry</t>
    <phoneticPr fontId="36" type="noConversion"/>
  </si>
  <si>
    <t>출 국 Departure</t>
    <phoneticPr fontId="36" type="noConversion"/>
  </si>
  <si>
    <t>여객
Passen
gers</t>
    <phoneticPr fontId="36" type="noConversion"/>
  </si>
  <si>
    <t>화물
Freight</t>
    <phoneticPr fontId="36" type="noConversion"/>
  </si>
  <si>
    <t>우편
Mail</t>
    <phoneticPr fontId="36" type="noConversion"/>
  </si>
  <si>
    <t>연별
Year</t>
    <phoneticPr fontId="36" type="noConversion"/>
  </si>
  <si>
    <t>용       도       별     by Use</t>
    <phoneticPr fontId="36" type="noConversion"/>
  </si>
  <si>
    <t>용     도     별     by Use</t>
    <phoneticPr fontId="36" type="noConversion"/>
  </si>
  <si>
    <t>형  태  별   by Type</t>
    <phoneticPr fontId="36" type="noConversion"/>
  </si>
  <si>
    <t>계  Total</t>
    <phoneticPr fontId="36" type="noConversion"/>
  </si>
  <si>
    <t>여객선 Passenger</t>
    <phoneticPr fontId="36" type="noConversion"/>
  </si>
  <si>
    <t>화물선
Cargo</t>
    <phoneticPr fontId="36" type="noConversion"/>
  </si>
  <si>
    <t>유조선
Tanker</t>
    <phoneticPr fontId="36" type="noConversion"/>
  </si>
  <si>
    <t>예선
Tugboat</t>
    <phoneticPr fontId="36" type="noConversion"/>
  </si>
  <si>
    <t>기타
Others</t>
    <phoneticPr fontId="36" type="noConversion"/>
  </si>
  <si>
    <t>강선
Steel</t>
    <phoneticPr fontId="36" type="noConversion"/>
  </si>
  <si>
    <t>목선
Wooden</t>
    <phoneticPr fontId="36" type="noConversion"/>
  </si>
  <si>
    <t>척
Number</t>
    <phoneticPr fontId="36" type="noConversion"/>
  </si>
  <si>
    <t>톤
Gross Ton</t>
    <phoneticPr fontId="36" type="noConversion"/>
  </si>
  <si>
    <t>외 항 선
Ocean-going vessels</t>
    <phoneticPr fontId="36" type="noConversion"/>
  </si>
  <si>
    <t>주 요 화 물 별 수 송 량
Transportation volume by commodities</t>
    <phoneticPr fontId="36" type="noConversion"/>
  </si>
  <si>
    <t>양 곡
Grain</t>
    <phoneticPr fontId="36" type="noConversion"/>
  </si>
  <si>
    <t>유류
Oils</t>
    <phoneticPr fontId="36" type="noConversion"/>
  </si>
  <si>
    <t>무연탄
Anthracite</t>
    <phoneticPr fontId="36" type="noConversion"/>
  </si>
  <si>
    <t>유연탄
bituminous</t>
    <phoneticPr fontId="36" type="noConversion"/>
  </si>
  <si>
    <t>목재
Timber</t>
    <phoneticPr fontId="36" type="noConversion"/>
  </si>
  <si>
    <t>선어
Fresh fish</t>
    <phoneticPr fontId="36" type="noConversion"/>
  </si>
  <si>
    <t>자료 : 관광진흥과</t>
    <phoneticPr fontId="36" type="noConversion"/>
  </si>
  <si>
    <t xml:space="preserve">주 : 2011년 자료부터 서식변경 </t>
    <phoneticPr fontId="36" type="noConversion"/>
  </si>
  <si>
    <t xml:space="preserve">     4) 관광편의시설업 중 "한옥체험업" 항목추가(2009년 관광진흥법규 개정에 의거, 2009년부터 대상업종으로 추가)</t>
    <phoneticPr fontId="15" type="noConversion"/>
  </si>
  <si>
    <t>종합휴양업
Resort complexes</t>
    <phoneticPr fontId="36" type="noConversion"/>
  </si>
  <si>
    <t>관광유흥
음식점업
Amusement Restaurants for Tourists</t>
    <phoneticPr fontId="36" type="noConversion"/>
  </si>
  <si>
    <t>관광궤도업
Loafway</t>
    <phoneticPr fontId="36" type="noConversion"/>
  </si>
  <si>
    <t>한옥체험업
Korean-style house experience</t>
    <phoneticPr fontId="36" type="noConversion"/>
  </si>
  <si>
    <t>...</t>
    <phoneticPr fontId="15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</si>
  <si>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</si>
  <si>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</si>
  <si>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</si>
  <si>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 xml:space="preserve"> Gumi</t>
    <phoneticPr fontId="36" type="noConversion"/>
  </si>
  <si>
    <t xml:space="preserve"> Yeongju</t>
    <phoneticPr fontId="36" type="noConversion"/>
  </si>
  <si>
    <t xml:space="preserve"> Yeongcheon</t>
    <phoneticPr fontId="36" type="noConversion"/>
  </si>
  <si>
    <t xml:space="preserve"> Sangju</t>
    <phoneticPr fontId="36" type="noConversion"/>
  </si>
  <si>
    <t xml:space="preserve"> Mungyeong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</si>
  <si>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</si>
  <si>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</si>
  <si>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</si>
  <si>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</si>
  <si>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</si>
  <si>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</si>
  <si>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</si>
  <si>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</si>
  <si>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</si>
  <si>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</si>
  <si>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</si>
  <si>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</si>
  <si>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</si>
  <si>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</si>
  <si>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 xml:space="preserve">12. Registration of Tourist Service </t>
    <phoneticPr fontId="15" type="noConversion"/>
  </si>
  <si>
    <t>Establishments(Cont'd)</t>
    <phoneticPr fontId="15" type="noConversion"/>
  </si>
  <si>
    <t xml:space="preserve">     3) "관광삭도업"→"관광궤도업" 항목변경</t>
    <phoneticPr fontId="15" type="noConversion"/>
  </si>
  <si>
    <t xml:space="preserve">     3) "관광삭도업"→"관광궤도업" 항목변경</t>
    <phoneticPr fontId="15" type="noConversion"/>
  </si>
  <si>
    <t>무료 관광지
 Free tourist attractions</t>
    <phoneticPr fontId="36" type="noConversion"/>
  </si>
  <si>
    <t>외국인 Foreign</t>
    <phoneticPr fontId="36" type="noConversion"/>
  </si>
  <si>
    <t>총  면  적
Grand area</t>
    <phoneticPr fontId="36" type="noConversion"/>
  </si>
  <si>
    <t>길   이
Length</t>
    <phoneticPr fontId="36" type="noConversion"/>
  </si>
  <si>
    <t>탈의장
Dressing rooms</t>
    <phoneticPr fontId="36" type="noConversion"/>
  </si>
  <si>
    <t>샤워장
Shower rooms</t>
    <phoneticPr fontId="36" type="noConversion"/>
  </si>
  <si>
    <t>화장실
Toilet</t>
    <phoneticPr fontId="36" type="noConversion"/>
  </si>
  <si>
    <t>뜀대
Diving stand</t>
    <phoneticPr fontId="36" type="noConversion"/>
  </si>
  <si>
    <t>공동수도
Water supply</t>
    <phoneticPr fontId="36" type="noConversion"/>
  </si>
  <si>
    <t>연별 및
시군별</t>
    <phoneticPr fontId="36" type="noConversion"/>
  </si>
  <si>
    <t>등급
미정</t>
    <phoneticPr fontId="36" type="noConversion"/>
  </si>
  <si>
    <t>가족
호텔</t>
    <phoneticPr fontId="36" type="noConversion"/>
  </si>
  <si>
    <t>…</t>
    <phoneticPr fontId="36" type="noConversion"/>
  </si>
  <si>
    <t>포항시</t>
    <phoneticPr fontId="36" type="noConversion"/>
  </si>
  <si>
    <t xml:space="preserve"> Pohang</t>
    <phoneticPr fontId="36" type="noConversion"/>
  </si>
  <si>
    <t>구미시</t>
    <phoneticPr fontId="36" type="noConversion"/>
  </si>
  <si>
    <t>연별 및
시군별</t>
    <phoneticPr fontId="36" type="noConversion"/>
  </si>
  <si>
    <t>합  계
Total</t>
    <phoneticPr fontId="36" type="noConversion"/>
  </si>
  <si>
    <t>특 1등급
Deluxe 1st</t>
    <phoneticPr fontId="36" type="noConversion"/>
  </si>
  <si>
    <t>특 2등급
Deluxe 2nd</t>
    <phoneticPr fontId="36" type="noConversion"/>
  </si>
  <si>
    <t>1등급
1st Class</t>
    <phoneticPr fontId="36" type="noConversion"/>
  </si>
  <si>
    <t>2등급
2nd Class</t>
    <phoneticPr fontId="36" type="noConversion"/>
  </si>
  <si>
    <t>3등급
3rd Class</t>
    <phoneticPr fontId="36" type="noConversion"/>
  </si>
  <si>
    <t>객  실  이  용  률 (%)
Room occupancy rate</t>
    <phoneticPr fontId="36" type="noConversion"/>
  </si>
  <si>
    <t>수입실적
(백만원)
Receipts</t>
    <phoneticPr fontId="36" type="noConversion"/>
  </si>
  <si>
    <t>Year &amp;
Si, Gun</t>
    <phoneticPr fontId="36" type="noConversion"/>
  </si>
  <si>
    <t>호텔수Number</t>
    <phoneticPr fontId="36" type="noConversion"/>
  </si>
  <si>
    <t>객실수Rooms</t>
    <phoneticPr fontId="36" type="noConversion"/>
  </si>
  <si>
    <t>특
1등급</t>
    <phoneticPr fontId="15" type="noConversion"/>
  </si>
  <si>
    <t>특
2등급</t>
    <phoneticPr fontId="15" type="noConversion"/>
  </si>
  <si>
    <t>우체통  Post box</t>
    <phoneticPr fontId="36" type="noConversion"/>
  </si>
  <si>
    <t>일반국
General post office</t>
    <phoneticPr fontId="36" type="noConversion"/>
  </si>
  <si>
    <t>분 국
Branch post office</t>
    <phoneticPr fontId="36" type="noConversion"/>
  </si>
  <si>
    <t>별정국
Special post office</t>
    <phoneticPr fontId="36" type="noConversion"/>
  </si>
  <si>
    <t>우편취급국
Postal agency</t>
    <phoneticPr fontId="36" type="noConversion"/>
  </si>
  <si>
    <t>을
Hanging</t>
    <phoneticPr fontId="36" type="noConversion"/>
  </si>
  <si>
    <t>우표류
판매소
Stamp sale agency</t>
    <phoneticPr fontId="36" type="noConversion"/>
  </si>
  <si>
    <t>주 : 단위가 1,000통이므로 적은 수는 - 처리하되 합계에는 포함</t>
    <phoneticPr fontId="36" type="noConversion"/>
  </si>
  <si>
    <t>Year &amp;
Post Office</t>
    <phoneticPr fontId="36" type="noConversion"/>
  </si>
  <si>
    <t>일반 General mail</t>
    <phoneticPr fontId="36" type="noConversion"/>
  </si>
  <si>
    <t>접 수
Receipt</t>
    <phoneticPr fontId="36" type="noConversion"/>
  </si>
  <si>
    <t>배 달
Delivery</t>
    <phoneticPr fontId="36" type="noConversion"/>
  </si>
  <si>
    <t>포항우체국</t>
    <phoneticPr fontId="36" type="noConversion"/>
  </si>
  <si>
    <t xml:space="preserve"> Pohang</t>
    <phoneticPr fontId="36" type="noConversion"/>
  </si>
  <si>
    <t>경주우체국</t>
    <phoneticPr fontId="36" type="noConversion"/>
  </si>
  <si>
    <t xml:space="preserve"> Gyeongju</t>
    <phoneticPr fontId="36" type="noConversion"/>
  </si>
  <si>
    <t>김천우체국</t>
    <phoneticPr fontId="36" type="noConversion"/>
  </si>
  <si>
    <t xml:space="preserve"> Gimcheon</t>
    <phoneticPr fontId="36" type="noConversion"/>
  </si>
  <si>
    <t>안동우편집중국</t>
    <phoneticPr fontId="36" type="noConversion"/>
  </si>
  <si>
    <t>Andong Center</t>
    <phoneticPr fontId="36" type="noConversion"/>
  </si>
  <si>
    <t>안동우체국</t>
    <phoneticPr fontId="36" type="noConversion"/>
  </si>
  <si>
    <t xml:space="preserve"> Andong</t>
    <phoneticPr fontId="36" type="noConversion"/>
  </si>
  <si>
    <t>구미우체국</t>
    <phoneticPr fontId="36" type="noConversion"/>
  </si>
  <si>
    <t xml:space="preserve"> Gumi</t>
    <phoneticPr fontId="36" type="noConversion"/>
  </si>
  <si>
    <t>영주우체국</t>
    <phoneticPr fontId="36" type="noConversion"/>
  </si>
  <si>
    <t xml:space="preserve"> Yeongju</t>
    <phoneticPr fontId="36" type="noConversion"/>
  </si>
  <si>
    <t>상주우체국</t>
    <phoneticPr fontId="36" type="noConversion"/>
  </si>
  <si>
    <t xml:space="preserve"> Sangju</t>
    <phoneticPr fontId="36" type="noConversion"/>
  </si>
  <si>
    <t>문경우체국</t>
    <phoneticPr fontId="36" type="noConversion"/>
  </si>
  <si>
    <t xml:space="preserve"> Mungyeong</t>
    <phoneticPr fontId="36" type="noConversion"/>
  </si>
  <si>
    <t>경산우체국</t>
    <phoneticPr fontId="36" type="noConversion"/>
  </si>
  <si>
    <t xml:space="preserve"> Gyeongsan</t>
    <phoneticPr fontId="36" type="noConversion"/>
  </si>
  <si>
    <t>군위우체국</t>
    <phoneticPr fontId="36" type="noConversion"/>
  </si>
  <si>
    <t xml:space="preserve"> Gunwi</t>
    <phoneticPr fontId="36" type="noConversion"/>
  </si>
  <si>
    <t>의성우체국</t>
    <phoneticPr fontId="36" type="noConversion"/>
  </si>
  <si>
    <t xml:space="preserve"> Uiseong</t>
    <phoneticPr fontId="36" type="noConversion"/>
  </si>
  <si>
    <t>청송우체국</t>
    <phoneticPr fontId="36" type="noConversion"/>
  </si>
  <si>
    <t xml:space="preserve"> Cheongsong</t>
    <phoneticPr fontId="36" type="noConversion"/>
  </si>
  <si>
    <t>영양우체국</t>
    <phoneticPr fontId="36" type="noConversion"/>
  </si>
  <si>
    <t xml:space="preserve"> Yeongyang</t>
    <phoneticPr fontId="36" type="noConversion"/>
  </si>
  <si>
    <t>영덕우체국</t>
    <phoneticPr fontId="36" type="noConversion"/>
  </si>
  <si>
    <t xml:space="preserve"> Yeongdeok</t>
    <phoneticPr fontId="36" type="noConversion"/>
  </si>
  <si>
    <t>청도우체국</t>
    <phoneticPr fontId="36" type="noConversion"/>
  </si>
  <si>
    <t xml:space="preserve"> Cheongdo</t>
    <phoneticPr fontId="36" type="noConversion"/>
  </si>
  <si>
    <t>고령우체국</t>
    <phoneticPr fontId="36" type="noConversion"/>
  </si>
  <si>
    <t xml:space="preserve"> Goryeong</t>
    <phoneticPr fontId="36" type="noConversion"/>
  </si>
  <si>
    <t>성주우체국</t>
    <phoneticPr fontId="36" type="noConversion"/>
  </si>
  <si>
    <t xml:space="preserve"> Seongju</t>
    <phoneticPr fontId="36" type="noConversion"/>
  </si>
  <si>
    <t>왜관우체국</t>
    <phoneticPr fontId="36" type="noConversion"/>
  </si>
  <si>
    <t xml:space="preserve"> Chilgok</t>
    <phoneticPr fontId="36" type="noConversion"/>
  </si>
  <si>
    <t>예천우체국</t>
    <phoneticPr fontId="36" type="noConversion"/>
  </si>
  <si>
    <t xml:space="preserve"> Yecheon</t>
    <phoneticPr fontId="36" type="noConversion"/>
  </si>
  <si>
    <t>봉화우체국</t>
    <phoneticPr fontId="36" type="noConversion"/>
  </si>
  <si>
    <t xml:space="preserve"> Bonghwa</t>
    <phoneticPr fontId="36" type="noConversion"/>
  </si>
  <si>
    <t>울진우체국</t>
    <phoneticPr fontId="36" type="noConversion"/>
  </si>
  <si>
    <t xml:space="preserve"> Uljin</t>
    <phoneticPr fontId="36" type="noConversion"/>
  </si>
  <si>
    <t>울릉우체국</t>
    <phoneticPr fontId="36" type="noConversion"/>
  </si>
  <si>
    <t xml:space="preserve"> Ulleung</t>
    <phoneticPr fontId="36" type="noConversion"/>
  </si>
  <si>
    <t>포항우편집중국</t>
    <phoneticPr fontId="36" type="noConversion"/>
  </si>
  <si>
    <t xml:space="preserve"> Pohang Center</t>
    <phoneticPr fontId="36" type="noConversion"/>
  </si>
  <si>
    <t>부  대  시  설 Other facilities</t>
    <phoneticPr fontId="36" type="noConversion"/>
  </si>
  <si>
    <t>국 간 중 계
Inter-nation lines</t>
    <phoneticPr fontId="36" type="noConversion"/>
  </si>
  <si>
    <t>전 주
Poles</t>
    <phoneticPr fontId="36" type="noConversion"/>
  </si>
  <si>
    <t>가 공
Aerial</t>
    <phoneticPr fontId="36" type="noConversion"/>
  </si>
  <si>
    <t>주 : 1) 이륜자동차 미포함.  Excluding Motorcycle, 영업용의 경우 등록과 사용본거지가 달라 일부 차이가 있을 수 있음.</t>
    <phoneticPr fontId="34" type="noConversion"/>
  </si>
  <si>
    <t>3. Transportation of Commercial Motor Vehicles, by Type of Business(Cont'd)</t>
    <phoneticPr fontId="36" type="noConversion"/>
  </si>
  <si>
    <t xml:space="preserve">      2009년 자료부터 단위변경(ton → 1,000ton)</t>
    <phoneticPr fontId="36" type="noConversion"/>
  </si>
  <si>
    <t>2012</t>
  </si>
  <si>
    <t>2011</t>
    <phoneticPr fontId="15" type="noConversion"/>
  </si>
  <si>
    <t>2007</t>
    <phoneticPr fontId="36" type="noConversion"/>
  </si>
  <si>
    <t xml:space="preserve"> 1월    Jan.</t>
  </si>
  <si>
    <t xml:space="preserve"> 5월    May.</t>
  </si>
  <si>
    <t xml:space="preserve"> 6월    Jun.</t>
  </si>
  <si>
    <t xml:space="preserve"> 7월    Jul.</t>
  </si>
  <si>
    <t xml:space="preserve"> 8월    Aug.</t>
  </si>
  <si>
    <t xml:space="preserve"> 9월    Sept.</t>
  </si>
  <si>
    <t xml:space="preserve">10월   Oct.   </t>
  </si>
  <si>
    <t xml:space="preserve">11월   Nov.   </t>
  </si>
  <si>
    <t xml:space="preserve">12월   Dec.   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</si>
  <si>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</si>
  <si>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</si>
  <si>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</si>
  <si>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</si>
  <si>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</si>
  <si>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</si>
  <si>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</si>
  <si>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</si>
  <si>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</si>
  <si>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</si>
  <si>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</si>
  <si>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</si>
  <si>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</si>
  <si>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</si>
  <si>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</si>
  <si>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</si>
  <si>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</si>
  <si>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</si>
  <si>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</si>
  <si>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</si>
  <si>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</si>
  <si>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</si>
  <si>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종합관리소
Diving stand</t>
  </si>
  <si>
    <t>Oct</t>
  </si>
  <si>
    <t>자료 : 환경정책과</t>
    <phoneticPr fontId="34" type="noConversion"/>
  </si>
  <si>
    <t>May</t>
  </si>
  <si>
    <t>자료 : 민생경제교통과</t>
  </si>
  <si>
    <t xml:space="preserve"> Source : Division of People's Livelihood Economy &amp; Transportation</t>
  </si>
  <si>
    <t xml:space="preserve"> Source : Division of Economy &amp; Transportation Policy</t>
  </si>
  <si>
    <t>주) 2006년 자료부터 노상에서 유료, 무료 구분,  노외에서 공영, 민영 구분</t>
  </si>
  <si>
    <t xml:space="preserve"> Source : Division of People's Livelihood Economy &amp; Transportation</t>
    <phoneticPr fontId="15" type="noConversion"/>
  </si>
  <si>
    <t xml:space="preserve"> Source : Tourism Promotion Division</t>
    <phoneticPr fontId="36" type="noConversion"/>
  </si>
  <si>
    <t>자료 : 관광진흥과, 2007년 자료부터 서식 변경</t>
    <phoneticPr fontId="36" type="noConversion"/>
  </si>
  <si>
    <t>Source : Tourism Promotion Division</t>
    <phoneticPr fontId="36" type="noConversion"/>
  </si>
  <si>
    <t>자료 : 해양항만과, 2007년 자료부터 수록</t>
    <phoneticPr fontId="36" type="noConversion"/>
  </si>
  <si>
    <t xml:space="preserve"> Source : Division of Maritime Affairs&amp;Port Administration</t>
    <phoneticPr fontId="36" type="noConversion"/>
  </si>
  <si>
    <t>7. Railroad Transportation</t>
  </si>
  <si>
    <t>Unit : person, ton, 1,000 won</t>
  </si>
  <si>
    <t>연별 및 역별
Year &amp; Station</t>
  </si>
  <si>
    <t>여 객
Passenger</t>
  </si>
  <si>
    <t>화 물
Freight</t>
  </si>
  <si>
    <t>승차인원
on-boarding</t>
  </si>
  <si>
    <t>강차인원
off-boarding</t>
  </si>
  <si>
    <t>여객수입
Revenues</t>
  </si>
  <si>
    <t>발송톤수
Sending</t>
  </si>
  <si>
    <t>도착톤수
Arriving</t>
  </si>
  <si>
    <t>화물수입
Revenues</t>
  </si>
  <si>
    <t>한국철도공사대구본부
Korea Railroad Daegu Headquarters Office</t>
  </si>
  <si>
    <t>경산 Gyeongsan</t>
  </si>
  <si>
    <t>삼성 Samsung</t>
  </si>
  <si>
    <t>남성현 Namsunghyun</t>
  </si>
  <si>
    <t>청도 Cheongdo</t>
  </si>
  <si>
    <t>청천 Cheongcheon</t>
  </si>
  <si>
    <t>하양 Hayang</t>
  </si>
  <si>
    <t>금호 Geumho</t>
  </si>
  <si>
    <t>봉정 Bongjeong</t>
  </si>
  <si>
    <t>북영천 Bukyeongcheon</t>
  </si>
  <si>
    <t>영천 Yeongcheon</t>
  </si>
  <si>
    <t>임포 Impo</t>
  </si>
  <si>
    <t>아화 Ahwa</t>
  </si>
  <si>
    <t>건천 Geoncheon</t>
  </si>
  <si>
    <t>모량 Moryang</t>
  </si>
  <si>
    <t>서경주 Seogyeongju</t>
  </si>
  <si>
    <t>경주 Gyeongju</t>
  </si>
  <si>
    <t>자료 : 한국철도공사 대구본부, 경북본부</t>
  </si>
  <si>
    <t xml:space="preserve"> Source : Korea Railroad daegu, Gyeongbuk Regional Office</t>
  </si>
  <si>
    <t>주 : 한국철도공사 조직개편( 2009.9.21, 대구지사, 경북남부지사, 경북북부지사 → 대구본부, 경북본부 )</t>
  </si>
  <si>
    <t>7. 철도수송(계속)</t>
  </si>
  <si>
    <t>7. Railroad Transportation(Cont'd)</t>
  </si>
  <si>
    <t>불국사 Bulguksa</t>
  </si>
  <si>
    <t>입실 Ipsil</t>
  </si>
  <si>
    <t>나원 Nawon</t>
  </si>
  <si>
    <t>사방 Sabang</t>
  </si>
  <si>
    <t>안강 Angang</t>
  </si>
  <si>
    <t>부조 Bujo</t>
  </si>
  <si>
    <t>효자 Hyoja</t>
  </si>
  <si>
    <t>포항 Pohang</t>
  </si>
  <si>
    <t>괴동 Geodong</t>
  </si>
  <si>
    <t>직지사 Jikjisa</t>
  </si>
  <si>
    <t>김천 Gimcheon</t>
  </si>
  <si>
    <t>대신 Daesin</t>
  </si>
  <si>
    <t>아포 Apo</t>
  </si>
  <si>
    <t>구미 Gumi</t>
  </si>
  <si>
    <t>사곡 Sagok</t>
  </si>
  <si>
    <t>약목 Yangmog</t>
  </si>
  <si>
    <t>왜관 Waegwan</t>
  </si>
  <si>
    <t>연화 Yonhwa</t>
  </si>
  <si>
    <t>신동 Sindong</t>
  </si>
  <si>
    <t>지천 Jichon</t>
  </si>
  <si>
    <t>신경주 Singyeongju</t>
  </si>
  <si>
    <t>김천구미 Gimcheongumi</t>
  </si>
  <si>
    <t>신동화물 Sindonghwamul</t>
  </si>
  <si>
    <t>한국철도공사경북본부
Korea Railroad Gyeongbuk Headquarters Office</t>
  </si>
  <si>
    <t>옥산 Ogsan</t>
  </si>
  <si>
    <t>청리 Cheongri</t>
  </si>
  <si>
    <t>상주 Sangju</t>
  </si>
  <si>
    <t>백원 Beagwon</t>
  </si>
  <si>
    <t>함창 Hamchang</t>
  </si>
  <si>
    <t>점촌 Cheomchon</t>
  </si>
  <si>
    <t>주평 Jupyong</t>
  </si>
  <si>
    <t>희방사 Huibangsa</t>
  </si>
  <si>
    <t>풍기 Punggi</t>
  </si>
  <si>
    <t>안정 Anjung</t>
  </si>
  <si>
    <t>영주 Yongju</t>
  </si>
  <si>
    <t>문수 Munsu</t>
  </si>
  <si>
    <t>평은 Pyongeun</t>
  </si>
  <si>
    <t>옹천 Ongcheon</t>
  </si>
  <si>
    <t>마사 Masa</t>
  </si>
  <si>
    <t>이하 Iha</t>
  </si>
  <si>
    <t>안동 Andong</t>
  </si>
  <si>
    <t>무릉 Mulung</t>
  </si>
  <si>
    <t>운산 Unsan</t>
  </si>
  <si>
    <t>단촌 Danchon</t>
  </si>
  <si>
    <t>의성 Uisong</t>
  </si>
  <si>
    <t>탑리 Tabri</t>
  </si>
  <si>
    <t>우보 Ubo</t>
  </si>
  <si>
    <t xml:space="preserve">화본 Hwabon </t>
  </si>
  <si>
    <t>봉림 Bongnim</t>
  </si>
  <si>
    <t>신녕 Sinryong</t>
  </si>
  <si>
    <t>화산 Hawsan</t>
  </si>
  <si>
    <t>용궁 Yonggyung</t>
  </si>
  <si>
    <t>개포 Gaepo</t>
  </si>
  <si>
    <t>예천 Yechon</t>
  </si>
  <si>
    <t>어등 Odung</t>
  </si>
  <si>
    <t>봉화 Bonghwa</t>
  </si>
  <si>
    <t>거촌 Geocheon</t>
  </si>
  <si>
    <t>봉성 Bongseong</t>
  </si>
  <si>
    <t>법전 Beobjeon</t>
  </si>
  <si>
    <t>춘양 Chunyang</t>
  </si>
  <si>
    <t>녹동 Nogdong</t>
  </si>
  <si>
    <t>임기 Imgi</t>
  </si>
  <si>
    <t>현동 Hyeondong</t>
  </si>
  <si>
    <t>분천 Buncheon</t>
  </si>
  <si>
    <t>승부 Sungbu</t>
  </si>
  <si>
    <t>석포 Seokpo</t>
  </si>
  <si>
    <t xml:space="preserve">포항, 호미곶, 대보 </t>
  </si>
  <si>
    <t xml:space="preserve"> 안동하회 </t>
  </si>
  <si>
    <t xml:space="preserve"> 치산 </t>
  </si>
  <si>
    <t>1990.12.31</t>
  </si>
  <si>
    <t xml:space="preserve"> 1987.12.15 </t>
  </si>
  <si>
    <t xml:space="preserve"> 의성탑산온천 </t>
  </si>
  <si>
    <t>1997.12.31</t>
  </si>
  <si>
    <t>2001. 3. 8</t>
  </si>
  <si>
    <t>1981.12.30</t>
  </si>
  <si>
    <t xml:space="preserve"> 다덕약수</t>
  </si>
  <si>
    <t xml:space="preserve"> 오전약수</t>
  </si>
  <si>
    <t xml:space="preserve">청송 주왕산 </t>
  </si>
  <si>
    <t>부석사</t>
  </si>
  <si>
    <t>영주, 부석, 북지</t>
  </si>
  <si>
    <t>2012. 6.11</t>
  </si>
  <si>
    <t>청도 신화랑</t>
  </si>
  <si>
    <t>청도, 운문, 방지</t>
  </si>
  <si>
    <t>2012. 7.23</t>
  </si>
  <si>
    <t>개척사</t>
  </si>
  <si>
    <t>울릉, 서면, 태하</t>
  </si>
  <si>
    <t>2012.12.31</t>
  </si>
  <si>
    <t xml:space="preserve"> 보문관광단지 </t>
  </si>
  <si>
    <t>1975. 4. 4</t>
  </si>
  <si>
    <t xml:space="preserve"> 감포관광단지 </t>
  </si>
  <si>
    <t xml:space="preserve"> 김천온천관광단지 </t>
  </si>
  <si>
    <t xml:space="preserve"> 경주마우나오션관광단지</t>
  </si>
  <si>
    <t>자료 : 관광진흥과</t>
  </si>
  <si>
    <t xml:space="preserve"> Source : Tourism Promotion Division</t>
  </si>
  <si>
    <t>주 : 2010년도부터 문화체육관광부에서 공표하는『관광지 방문객 보고통계』에서 지정한 주요관광지와 해당 관광지 방문객 수의</t>
  </si>
  <si>
    <t xml:space="preserve">     통계치를 수록함. 단, 상리청도온천, 김천온천단지, 경주마우나오션은『관광지 방문객 보고통계』의 조사지가 아니라 자료 넣지 않음.</t>
  </si>
  <si>
    <t>은해사 등 많은 문화재가 산재하고 경관이 수려함.</t>
  </si>
  <si>
    <t xml:space="preserve"> 해안휴양형, 해맞이공원 </t>
  </si>
  <si>
    <t xml:space="preserve"> 내륙휴양형, 하회마을 </t>
  </si>
  <si>
    <t xml:space="preserve"> 역사문화체험형, 선비촌 </t>
  </si>
  <si>
    <t xml:space="preserve"> 1987-12-10 </t>
  </si>
  <si>
    <t xml:space="preserve"> 수변휴양 및 전시관람형 </t>
  </si>
  <si>
    <t xml:space="preserve"> 내륙휴양형, 약수 </t>
  </si>
  <si>
    <t xml:space="preserve"> 산악휴양형, 약수 </t>
  </si>
  <si>
    <t xml:space="preserve"> 동굴탐방 및 휴양형 </t>
  </si>
  <si>
    <t xml:space="preserve"> 청송주왕산 </t>
  </si>
  <si>
    <t xml:space="preserve"> 내륙휴양 및 문화체험형 </t>
  </si>
  <si>
    <t>2012-06-11</t>
  </si>
  <si>
    <t>2012-07-23</t>
  </si>
  <si>
    <t>2012-12-31</t>
  </si>
  <si>
    <t>자료 : 관광진흥과, 2010년 자료부터 수록</t>
  </si>
  <si>
    <t>자료 : 민생경제교통과</t>
    <phoneticPr fontId="34" type="noConversion"/>
  </si>
  <si>
    <t xml:space="preserve"> Source : Division of People's Livelihood Economy &amp; Transportation</t>
    <phoneticPr fontId="34" type="noConversion"/>
  </si>
  <si>
    <t>자료 : 민생경제교통과</t>
    <phoneticPr fontId="15" type="noConversion"/>
  </si>
  <si>
    <t>2013</t>
  </si>
  <si>
    <t>주 : '합계'에 이륜자동차 미포함</t>
    <phoneticPr fontId="34" type="noConversion"/>
  </si>
  <si>
    <r>
      <t>합계</t>
    </r>
    <r>
      <rPr>
        <sz val="9"/>
        <rFont val="돋움"/>
        <family val="3"/>
        <charset val="129"/>
      </rPr>
      <t xml:space="preserve"> Total </t>
    </r>
    <phoneticPr fontId="34" type="noConversion"/>
  </si>
  <si>
    <t>2013</t>
    <phoneticPr fontId="15" type="noConversion"/>
  </si>
  <si>
    <t>2013</t>
    <phoneticPr fontId="15" type="noConversion"/>
  </si>
  <si>
    <t>2013</t>
    <phoneticPr fontId="15" type="noConversion"/>
  </si>
  <si>
    <t>…</t>
    <phoneticPr fontId="15" type="noConversion"/>
  </si>
  <si>
    <t xml:space="preserve"> </t>
    <phoneticPr fontId="36" type="noConversion"/>
  </si>
  <si>
    <t>숙박업 
Accomodation</t>
    <phoneticPr fontId="15" type="noConversion"/>
  </si>
  <si>
    <t xml:space="preserve">       관광지수는 공식지정된 현황임. </t>
    <phoneticPr fontId="36" type="noConversion"/>
  </si>
  <si>
    <t>2013</t>
    <phoneticPr fontId="15" type="noConversion"/>
  </si>
  <si>
    <t>가족호텔
Family hotel</t>
    <phoneticPr fontId="36" type="noConversion"/>
  </si>
  <si>
    <t>등급미정
Undecied class</t>
    <phoneticPr fontId="36" type="noConversion"/>
  </si>
  <si>
    <t>직원수    No.of staffs</t>
    <phoneticPr fontId="36" type="noConversion"/>
  </si>
  <si>
    <t>집배원수   No.of Postman</t>
    <phoneticPr fontId="36" type="noConversion"/>
  </si>
  <si>
    <t>남
Male</t>
    <phoneticPr fontId="15" type="noConversion"/>
  </si>
  <si>
    <t>여
Fe-
male</t>
    <phoneticPr fontId="15" type="noConversion"/>
  </si>
  <si>
    <t>주 : 2013년 자료부터 '직원수",'집배원수' 항목' '남,녀' 세분화</t>
    <phoneticPr fontId="36" type="noConversion"/>
  </si>
  <si>
    <t>연 별
우체국별</t>
    <phoneticPr fontId="15" type="noConversion"/>
  </si>
  <si>
    <t>관광펜션업
Tourist
Pension</t>
    <phoneticPr fontId="36" type="noConversion"/>
  </si>
  <si>
    <t xml:space="preserve">     2013년 자료부터 "외국인 관광 도시민박업" 항목 추가</t>
    <phoneticPr fontId="15" type="noConversion"/>
  </si>
  <si>
    <t>1) Establishments registered as both Domestic and Overseas travel agencies are classified as Domestic &amp; Overseas Travel Agencies</t>
    <phoneticPr fontId="15" type="noConversion"/>
  </si>
  <si>
    <t>3) Korean Style House Experience under Tourist  Convenience Facilities were added in 2009</t>
    <phoneticPr fontId="15" type="noConversion"/>
  </si>
  <si>
    <t xml:space="preserve">2) Other Hotels include Marine Tourism Hotels, Traditonal Korean Hotels and Hotels  </t>
    <phoneticPr fontId="15" type="noConversion"/>
  </si>
  <si>
    <t>연별 및 월별
Year &amp; Month</t>
    <phoneticPr fontId="36" type="noConversion"/>
  </si>
  <si>
    <t>Year &amp; Month</t>
    <phoneticPr fontId="36" type="noConversion"/>
  </si>
  <si>
    <t xml:space="preserve"> 하회 </t>
    <phoneticPr fontId="15" type="noConversion"/>
  </si>
  <si>
    <t xml:space="preserve"> 부석사</t>
    <phoneticPr fontId="15" type="noConversion"/>
  </si>
  <si>
    <t xml:space="preserve"> 관광휴양형</t>
    <phoneticPr fontId="15" type="noConversion"/>
  </si>
  <si>
    <t xml:space="preserve"> 회상나루</t>
    <phoneticPr fontId="15" type="noConversion"/>
  </si>
  <si>
    <t>상주, 중동, 회상</t>
    <phoneticPr fontId="15" type="noConversion"/>
  </si>
  <si>
    <t>2013.12.30</t>
    <phoneticPr fontId="15" type="noConversion"/>
  </si>
  <si>
    <t xml:space="preserve"> 청도 신화랑</t>
    <phoneticPr fontId="15" type="noConversion"/>
  </si>
  <si>
    <t xml:space="preserve"> 역사문화체험장, 화랑도</t>
    <phoneticPr fontId="15" type="noConversion"/>
  </si>
  <si>
    <t xml:space="preserve"> 고령부례</t>
    <phoneticPr fontId="15" type="noConversion"/>
  </si>
  <si>
    <t>고령, 우곡, 예곡</t>
    <phoneticPr fontId="15" type="noConversion"/>
  </si>
  <si>
    <t xml:space="preserve"> 개척사</t>
    <phoneticPr fontId="15" type="noConversion"/>
  </si>
  <si>
    <t xml:space="preserve"> 해안휴양형</t>
    <phoneticPr fontId="15" type="noConversion"/>
  </si>
  <si>
    <t xml:space="preserve"> 내륙 및 해양 위락휴양형 </t>
    <phoneticPr fontId="15" type="noConversion"/>
  </si>
  <si>
    <t>영일대</t>
  </si>
  <si>
    <t>YeongilDae</t>
  </si>
  <si>
    <t>칠포</t>
  </si>
  <si>
    <t>Chilpo</t>
  </si>
  <si>
    <t>월포</t>
  </si>
  <si>
    <t>Wolpo</t>
  </si>
  <si>
    <t>화진</t>
  </si>
  <si>
    <t>Hwajin</t>
  </si>
  <si>
    <t>구룡포</t>
  </si>
  <si>
    <t>Guryongpo</t>
  </si>
  <si>
    <t>도구</t>
  </si>
  <si>
    <t>Dogu</t>
  </si>
  <si>
    <t>오류</t>
  </si>
  <si>
    <t>Oryu</t>
  </si>
  <si>
    <t>전촌</t>
  </si>
  <si>
    <t>Jeonchon</t>
  </si>
  <si>
    <t>나정</t>
  </si>
  <si>
    <t>Najeong</t>
  </si>
  <si>
    <t>봉길</t>
  </si>
  <si>
    <t>Bonggil</t>
  </si>
  <si>
    <t>관성</t>
  </si>
  <si>
    <t>Gwanseong</t>
  </si>
  <si>
    <t>진리</t>
  </si>
  <si>
    <t>jinri</t>
  </si>
  <si>
    <t>장사</t>
  </si>
  <si>
    <t>Jangsa</t>
  </si>
  <si>
    <t>대진</t>
  </si>
  <si>
    <t>Daejin</t>
  </si>
  <si>
    <t>고래불</t>
  </si>
  <si>
    <t>Goraebul</t>
  </si>
  <si>
    <t>남호</t>
  </si>
  <si>
    <t>Namho</t>
  </si>
  <si>
    <t>하저</t>
  </si>
  <si>
    <t>hajeo</t>
  </si>
  <si>
    <t>오보</t>
  </si>
  <si>
    <t>Obo</t>
  </si>
  <si>
    <t>경정</t>
  </si>
  <si>
    <t>gyeongjeong</t>
  </si>
  <si>
    <t>나곡</t>
  </si>
  <si>
    <t>Nagok</t>
  </si>
  <si>
    <t>후정</t>
  </si>
  <si>
    <t>Hujeong</t>
  </si>
  <si>
    <t>봉평</t>
  </si>
  <si>
    <t>Bonpyeong</t>
  </si>
  <si>
    <t>망양정</t>
  </si>
  <si>
    <t>Manyang-jeong</t>
  </si>
  <si>
    <t>기성망양</t>
  </si>
  <si>
    <t>Giseong mangyang</t>
  </si>
  <si>
    <t>구산</t>
  </si>
  <si>
    <t>Gusan</t>
  </si>
  <si>
    <t>후포</t>
  </si>
  <si>
    <t>Hupo</t>
  </si>
  <si>
    <t>주 : 2008년 자료부터 서식 변경(시설물중 "뜀대, 망루대, 공동수도" 항목 추가)</t>
    <phoneticPr fontId="36" type="noConversion"/>
  </si>
  <si>
    <t xml:space="preserve">     2012년 자료부터 "종합관리소" 항목추가, "대탄" 항목삭제</t>
    <phoneticPr fontId="36" type="noConversion"/>
  </si>
  <si>
    <t xml:space="preserve">      2013년 자료부터 "숙박업"항목 추가, "집계관광지수"에 무료관광지 중 관광객수 카운트가 어려운곳은 관광지에서 제외됨.</t>
    <phoneticPr fontId="15" type="noConversion"/>
  </si>
  <si>
    <t>자료: 한국공항공사</t>
    <phoneticPr fontId="36" type="noConversion"/>
  </si>
  <si>
    <t>466</t>
    <phoneticPr fontId="36" type="noConversion"/>
  </si>
  <si>
    <t>ⅩⅠ. Transportation, Tourism and Information Telecommunications / 471</t>
    <phoneticPr fontId="34" type="noConversion"/>
  </si>
  <si>
    <t>ⅩⅠ. Transportation, Tourism and Information Telecommunications / 473</t>
    <phoneticPr fontId="34" type="noConversion"/>
  </si>
  <si>
    <t>ⅩⅠ. Transportation, Tourism and Information Telecommunications / 475</t>
    <phoneticPr fontId="34" type="noConversion"/>
  </si>
  <si>
    <t>476 / ⅩⅠ. 교통, 관광 및 정보통신</t>
    <phoneticPr fontId="34" type="noConversion"/>
  </si>
  <si>
    <t>ⅩⅠ. Transportation, Tourism and Information Telecommunications / 477</t>
    <phoneticPr fontId="34" type="noConversion"/>
  </si>
  <si>
    <t>486 / ⅩⅠ. 교통, 관광 및 정보통신</t>
    <phoneticPr fontId="15" type="noConversion"/>
  </si>
  <si>
    <t>ⅩⅠ. Transportation, Tourism and Information Telecommunications / 493</t>
    <phoneticPr fontId="34" type="noConversion"/>
  </si>
  <si>
    <t>494 / ⅩⅠ. 교통, 관광 및 정보통신</t>
    <phoneticPr fontId="34" type="noConversion"/>
  </si>
  <si>
    <t>ⅩⅠ. Transportation, Tourism and Information Telecommunications / 495</t>
    <phoneticPr fontId="34" type="noConversion"/>
  </si>
  <si>
    <t>496 / ⅩⅠ. 교통, 관광 및 정보통신</t>
    <phoneticPr fontId="34" type="noConversion"/>
  </si>
  <si>
    <t>ⅩⅠ. Transportation, Tourism and Information Telecommunications / 497</t>
    <phoneticPr fontId="34" type="noConversion"/>
  </si>
  <si>
    <t>ⅩⅠ. Transportation, Tourism and Information Telecommunications / 499</t>
    <phoneticPr fontId="34" type="noConversion"/>
  </si>
  <si>
    <t>500 / ⅩⅠ. 교통, 관광 및 정보통신</t>
    <phoneticPr fontId="34" type="noConversion"/>
  </si>
  <si>
    <t>468 / ⅩⅠ. 교통, 관광 및 정보통신</t>
    <phoneticPr fontId="34" type="noConversion"/>
  </si>
  <si>
    <t>470 / ⅩⅠ. 교통, 관광 및 정보통신</t>
    <phoneticPr fontId="34" type="noConversion"/>
  </si>
  <si>
    <t>ⅩⅠ. Transportation, Tourism and Information Telecommunications / 481</t>
    <phoneticPr fontId="15" type="noConversion"/>
  </si>
  <si>
    <t>482 / ⅩⅠ. 교통, 관광 및 정보통신</t>
    <phoneticPr fontId="34" type="noConversion"/>
  </si>
  <si>
    <t>ⅩⅠ. Transportation, Tourism and Information Telecommunications / 483</t>
    <phoneticPr fontId="34" type="noConversion"/>
  </si>
  <si>
    <t>484 / ⅩⅠ. 교통, 관광 및 정보통신</t>
    <phoneticPr fontId="34" type="noConversion"/>
  </si>
  <si>
    <t>ⅩⅠ. Transportation, Tourism and Information Telecommunications / 485</t>
    <phoneticPr fontId="15" type="noConversion"/>
  </si>
  <si>
    <t>ⅩⅠ. Transportation, Tourism and Information Telecommunications / 487</t>
    <phoneticPr fontId="15" type="noConversion"/>
  </si>
  <si>
    <t>488 / ⅩⅠ. 교통, 관광 및 정보통신</t>
    <phoneticPr fontId="15" type="noConversion"/>
  </si>
  <si>
    <t>492 / ⅩⅠ. 교통, 관광 및 정보통신</t>
    <phoneticPr fontId="34" type="noConversion"/>
  </si>
  <si>
    <t>498 / ⅩⅠ. 교통, 관광 및 정보통신</t>
    <phoneticPr fontId="34" type="noConversion"/>
  </si>
  <si>
    <t>ⅩⅠ. Transportation, Tourism and Information Telecommunications / 501</t>
    <phoneticPr fontId="34" type="noConversion"/>
  </si>
  <si>
    <t>502 / ⅩⅠ. 교통, 관광 및 정보통신</t>
    <phoneticPr fontId="34" type="noConversion"/>
  </si>
  <si>
    <t>ⅩⅠ. Transportation, Tourism and Information Telecommunications / 503</t>
    <phoneticPr fontId="34" type="noConversion"/>
  </si>
  <si>
    <t>504 / ⅩⅠ. 교통, 관광 및 정보통신</t>
    <phoneticPr fontId="34" type="noConversion"/>
  </si>
  <si>
    <t>ⅩⅠ. Transportation, Tourism and Information Telecommunications / 505</t>
    <phoneticPr fontId="34" type="noConversion"/>
  </si>
  <si>
    <t>506 / ⅩⅠ. 교통, 관광 및 정보통신</t>
    <phoneticPr fontId="34" type="noConversion"/>
  </si>
  <si>
    <t>ⅩⅠ. Transportation, Tourism and Information Telecommunications / 507</t>
    <phoneticPr fontId="34" type="noConversion"/>
  </si>
  <si>
    <t>508 / ⅩⅠ. 교통, 관광 및 정보통신</t>
    <phoneticPr fontId="15" type="noConversion"/>
  </si>
  <si>
    <t>ⅩⅠ. Transportation, Tourism and Information Telecommunications / 509</t>
    <phoneticPr fontId="34" type="noConversion"/>
  </si>
  <si>
    <t>510 / ⅩⅠ. 교통, 관광 및 정보통신</t>
    <phoneticPr fontId="34" type="noConversion"/>
  </si>
  <si>
    <t>ⅩⅠ. Transportation, Tourism and Information Telecommunications / 511</t>
    <phoneticPr fontId="34" type="noConversion"/>
  </si>
  <si>
    <t>512 / ⅩⅠ. 교통, 관광 및 정보통신</t>
    <phoneticPr fontId="34" type="noConversion"/>
  </si>
  <si>
    <t>ⅩⅠ. Transportation, Tourism and Information Telecommunications / 513</t>
    <phoneticPr fontId="34" type="noConversion"/>
  </si>
  <si>
    <t>514 / ⅩⅠ. 교통, 관광 및 정보통신</t>
    <phoneticPr fontId="34" type="noConversion"/>
  </si>
  <si>
    <t>ⅩⅠ. Transportation, Tourism and Information Telecommunications / 515</t>
    <phoneticPr fontId="34" type="noConversion"/>
  </si>
  <si>
    <t>외국인 관광 
도시 민박업
Guest house for foreign tourists</t>
    <phoneticPr fontId="36" type="noConversion"/>
  </si>
  <si>
    <t>집계 
관광지수</t>
    <phoneticPr fontId="36" type="noConversion"/>
  </si>
  <si>
    <t>특  색
Characteristics</t>
    <phoneticPr fontId="36" type="noConversion"/>
  </si>
  <si>
    <t xml:space="preserve">위  치
Location </t>
    <phoneticPr fontId="36" type="noConversion"/>
  </si>
  <si>
    <t>경북 봉화군, 안동시</t>
    <phoneticPr fontId="15" type="noConversion"/>
  </si>
  <si>
    <t xml:space="preserve">청도, 금천, 사전 </t>
    <phoneticPr fontId="15" type="noConversion"/>
  </si>
  <si>
    <t>자동차
Motor 
vehicle</t>
    <phoneticPr fontId="36" type="noConversion"/>
  </si>
  <si>
    <t>이륜차
Motor 
cycle</t>
    <phoneticPr fontId="36" type="noConversion"/>
  </si>
  <si>
    <t>7. Railroad Transportation(Cont'd)</t>
    <phoneticPr fontId="15" type="noConversion"/>
  </si>
  <si>
    <t>7. 철도수송(계속)</t>
    <phoneticPr fontId="15" type="noConversion"/>
  </si>
  <si>
    <t>7. Railroad Transportation(Cont'd)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</si>
</sst>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0_ "/>
    <numFmt numFmtId="180" formatCode="#,##0_ "/>
    <numFmt numFmtId="181" formatCode="&quot;₩&quot;#,##0.00;&quot;₩&quot;\-#,##0.00"/>
    <numFmt numFmtId="182" formatCode="_ * #,##0.00_ ;_ * \-#,##0.00_ ;_ * &quot;-&quot;_ ;_ @_ "/>
    <numFmt numFmtId="183" formatCode="_-* #,##0.0_-;\-* #,##0.0_-;_-* &quot;-&quot;?_-;_-@_-"/>
    <numFmt numFmtId="184" formatCode="&quot;₩&quot;#,##0;&quot;₩&quot;&quot;₩&quot;\-#,##0"/>
    <numFmt numFmtId="185" formatCode="_-[$€-2]* #,##0.00_-;\-[$€-2]* #,##0.00_-;_-[$€-2]* &quot;-&quot;??_-"/>
    <numFmt numFmtId="186" formatCode="&quot;₩&quot;#,##0;[Red]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_-* #,##0_-;\-* #,##0_-;_-* &quot;-&quot;?_-;_-@_-"/>
    <numFmt numFmtId="193" formatCode="0_);\(0\)"/>
    <numFmt numFmtId="194" formatCode="#,##0;[Red]#,##0"/>
    <numFmt numFmtId="195" formatCode="_ &quot;₩&quot;* #,##0_ ;_ &quot;₩&quot;* \-#,##0_ ;_ &quot;₩&quot;* &quot;-&quot;_ ;_ @_ "/>
    <numFmt numFmtId="196" formatCode="_ &quot;₩&quot;* #,##0.00_ ;_ &quot;₩&quot;* \-#,##0.00_ ;_ &quot;₩&quot;* &quot;-&quot;??_ ;_ @_ "/>
    <numFmt numFmtId="197" formatCode="&quot;₩&quot;#,##0.00;[Red]&quot;₩&quot;\-#,##0.00"/>
    <numFmt numFmtId="198" formatCode="&quot;$&quot;#,##0_);[Red]\(&quot;$&quot;#,##0\)"/>
    <numFmt numFmtId="199" formatCode="&quot;₩&quot;#,##0;[Red]&quot;₩&quot;\-#,##0"/>
    <numFmt numFmtId="200" formatCode="&quot;$&quot;#,##0.00_);[Red]\(&quot;$&quot;#,##0.00\)"/>
    <numFmt numFmtId="201" formatCode="#,##0;[Red]&quot;-&quot;#,##0"/>
    <numFmt numFmtId="202" formatCode="#,##0.00;[Red]&quot;-&quot;#,##0.00"/>
    <numFmt numFmtId="203" formatCode="_-* #,##0_-;\!\-* #,##0_-;_-* &quot;-&quot;_-;_-@_-"/>
    <numFmt numFmtId="204" formatCode="0.000_ "/>
    <numFmt numFmtId="205" formatCode="0.0_);[Red]\(0.0\)"/>
    <numFmt numFmtId="206" formatCode="#,##0,"/>
    <numFmt numFmtId="207" formatCode="#,##0\ ;\-#,##0\ ;&quot;-&quot;\ ;@\ "/>
    <numFmt numFmtId="208" formatCode="#,##0_-;\-#,##0_-;&quot;-&quot;_-;@_-"/>
    <numFmt numFmtId="209" formatCode="#,##0\ ;\-#,##0\ ;&quot;-&quot;;@\ "/>
    <numFmt numFmtId="210" formatCode="_ * #,##0_ ;_ * \-#,##0_ ;_ * &quot;-&quot;_ ;@"/>
    <numFmt numFmtId="211" formatCode="_ * #,##0_ ;_ * \-#,##0_ ;&quot;-&quot;;_ @_ "/>
    <numFmt numFmtId="212" formatCode="_-* #,##0.0_-;\-* #,##0.0_-;&quot;-&quot;_-;_-@_-"/>
    <numFmt numFmtId="213" formatCode="_ * #,##0.000_ ;_ * \-#,##0.000_ ;&quot;-&quot;;_ @_ "/>
    <numFmt numFmtId="214" formatCode="#,##0.0_-;\-#,##0.0_-;&quot;-&quot;_-;@_-"/>
  </numFmts>
  <fonts count="109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0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sz val="8"/>
      <color indexed="8"/>
      <name val="돋움"/>
      <family val="3"/>
      <charset val="129"/>
    </font>
    <font>
      <b/>
      <sz val="14"/>
      <name val="굴림"/>
      <family val="3"/>
      <charset val="129"/>
    </font>
    <font>
      <sz val="14"/>
      <name val="바탕체"/>
      <family val="1"/>
      <charset val="129"/>
    </font>
    <font>
      <b/>
      <sz val="12"/>
      <name val="굴림"/>
      <family val="3"/>
      <charset val="129"/>
    </font>
    <font>
      <sz val="17"/>
      <name val="바탕체"/>
      <family val="1"/>
      <charset val="129"/>
    </font>
    <font>
      <b/>
      <sz val="9"/>
      <color indexed="8"/>
      <name val="돋움"/>
      <family val="3"/>
      <charset val="129"/>
    </font>
    <font>
      <sz val="7"/>
      <name val="돋움"/>
      <family val="3"/>
      <charset val="129"/>
    </font>
    <font>
      <sz val="10"/>
      <name val="돋움"/>
      <family val="3"/>
      <charset val="129"/>
    </font>
    <font>
      <b/>
      <sz val="10"/>
      <name val="바탕체"/>
      <family val="1"/>
      <charset val="129"/>
    </font>
    <font>
      <sz val="12"/>
      <color indexed="8"/>
      <name val="바탕체"/>
      <family val="1"/>
      <charset val="129"/>
    </font>
    <font>
      <b/>
      <vertAlign val="superscript"/>
      <sz val="17"/>
      <name val="굴림"/>
      <family val="3"/>
      <charset val="129"/>
    </font>
    <font>
      <sz val="8.5"/>
      <name val="돋움"/>
      <family val="3"/>
      <charset val="129"/>
    </font>
    <font>
      <sz val="6.5"/>
      <name val="돋움"/>
      <family val="3"/>
      <charset val="129"/>
    </font>
    <font>
      <sz val="7.5"/>
      <name val="돋움"/>
      <family val="3"/>
      <charset val="129"/>
    </font>
    <font>
      <b/>
      <sz val="8.5"/>
      <name val="돋움"/>
      <family val="3"/>
      <charset val="129"/>
    </font>
    <font>
      <b/>
      <sz val="8"/>
      <name val="돋움"/>
      <family val="3"/>
      <charset val="129"/>
    </font>
    <font>
      <sz val="6"/>
      <name val="돋움"/>
      <family val="3"/>
      <charset val="129"/>
    </font>
    <font>
      <sz val="9"/>
      <name val="바탕체"/>
      <family val="1"/>
      <charset val="129"/>
    </font>
    <font>
      <sz val="8.5"/>
      <color indexed="8"/>
      <name val="돋움"/>
      <family val="3"/>
      <charset val="129"/>
    </font>
    <font>
      <sz val="9"/>
      <color indexed="8"/>
      <name val="HY중명조"/>
      <family val="1"/>
      <charset val="129"/>
    </font>
    <font>
      <sz val="12"/>
      <color indexed="8"/>
      <name val="돋움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indexed="0"/>
      <name val="System"/>
      <family val="2"/>
      <charset val="129"/>
    </font>
    <font>
      <sz val="8"/>
      <color indexed="8"/>
      <name val="굴림"/>
      <family val="3"/>
      <charset val="129"/>
    </font>
    <font>
      <sz val="9"/>
      <name val="돋음"/>
      <family val="3"/>
      <charset val="129"/>
    </font>
    <font>
      <b/>
      <sz val="9"/>
      <name val="돋음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C00000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rgb="FFC00000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돋음"/>
      <family val="3"/>
      <charset val="129"/>
    </font>
    <font>
      <sz val="8.5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4">
    <xf numFmtId="0" fontId="0" fillId="0" borderId="0"/>
    <xf numFmtId="0" fontId="2" fillId="0" borderId="0" applyFont="0" applyFill="0" applyBorder="0" applyAlignment="0" applyProtection="0"/>
    <xf numFmtId="0" fontId="67" fillId="0" borderId="0"/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1" fillId="0" borderId="0" applyFont="0" applyFill="0" applyBorder="0" applyAlignment="0" applyProtection="0"/>
    <xf numFmtId="195" fontId="72" fillId="0" borderId="0" applyFont="0" applyFill="0" applyBorder="0" applyAlignment="0" applyProtection="0"/>
    <xf numFmtId="197" fontId="71" fillId="0" borderId="0" applyFont="0" applyFill="0" applyBorder="0" applyAlignment="0" applyProtection="0"/>
    <xf numFmtId="195" fontId="72" fillId="0" borderId="0" applyFont="0" applyFill="0" applyBorder="0" applyAlignment="0" applyProtection="0"/>
    <xf numFmtId="197" fontId="7" fillId="0" borderId="0" applyFont="0" applyFill="0" applyBorder="0" applyAlignment="0" applyProtection="0"/>
    <xf numFmtId="197" fontId="73" fillId="0" borderId="0" applyFont="0" applyFill="0" applyBorder="0" applyAlignment="0" applyProtection="0"/>
    <xf numFmtId="198" fontId="74" fillId="0" borderId="0" applyFont="0" applyFill="0" applyBorder="0" applyAlignment="0" applyProtection="0"/>
    <xf numFmtId="198" fontId="74" fillId="0" borderId="0" applyFont="0" applyFill="0" applyBorder="0" applyAlignment="0" applyProtection="0"/>
    <xf numFmtId="198" fontId="74" fillId="0" borderId="0" applyFont="0" applyFill="0" applyBorder="0" applyAlignment="0" applyProtection="0"/>
    <xf numFmtId="198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3" fillId="0" borderId="0" applyFont="0" applyFill="0" applyBorder="0" applyAlignment="0" applyProtection="0"/>
    <xf numFmtId="199" fontId="70" fillId="0" borderId="0" applyFont="0" applyFill="0" applyBorder="0" applyAlignment="0" applyProtection="0"/>
    <xf numFmtId="199" fontId="71" fillId="0" borderId="0" applyFont="0" applyFill="0" applyBorder="0" applyAlignment="0" applyProtection="0"/>
    <xf numFmtId="196" fontId="72" fillId="0" borderId="0" applyFont="0" applyFill="0" applyBorder="0" applyAlignment="0" applyProtection="0"/>
    <xf numFmtId="199" fontId="71" fillId="0" borderId="0" applyFont="0" applyFill="0" applyBorder="0" applyAlignment="0" applyProtection="0"/>
    <xf numFmtId="196" fontId="72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3" fillId="0" borderId="0" applyFont="0" applyFill="0" applyBorder="0" applyAlignment="0" applyProtection="0"/>
    <xf numFmtId="200" fontId="74" fillId="0" borderId="0" applyFont="0" applyFill="0" applyBorder="0" applyAlignment="0" applyProtection="0"/>
    <xf numFmtId="200" fontId="74" fillId="0" borderId="0" applyFont="0" applyFill="0" applyBorder="0" applyAlignment="0" applyProtection="0"/>
    <xf numFmtId="200" fontId="74" fillId="0" borderId="0" applyFont="0" applyFill="0" applyBorder="0" applyAlignment="0" applyProtection="0"/>
    <xf numFmtId="20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196" fontId="7" fillId="0" borderId="0" applyFont="0" applyFill="0" applyBorder="0" applyAlignment="0" applyProtection="0"/>
    <xf numFmtId="196" fontId="73" fillId="0" borderId="0" applyFont="0" applyFill="0" applyBorder="0" applyAlignment="0" applyProtection="0"/>
    <xf numFmtId="196" fontId="7" fillId="0" borderId="0" applyFont="0" applyFill="0" applyBorder="0" applyAlignment="0" applyProtection="0"/>
    <xf numFmtId="196" fontId="73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1" fillId="0" borderId="0" applyFont="0" applyFill="0" applyBorder="0" applyAlignment="0" applyProtection="0"/>
    <xf numFmtId="176" fontId="72" fillId="0" borderId="0" applyFont="0" applyFill="0" applyBorder="0" applyAlignment="0" applyProtection="0"/>
    <xf numFmtId="201" fontId="71" fillId="0" borderId="0" applyFont="0" applyFill="0" applyBorder="0" applyAlignment="0" applyProtection="0"/>
    <xf numFmtId="176" fontId="72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3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3" fillId="0" borderId="0" applyFont="0" applyFill="0" applyBorder="0" applyAlignment="0" applyProtection="0"/>
    <xf numFmtId="202" fontId="70" fillId="0" borderId="0" applyFont="0" applyFill="0" applyBorder="0" applyAlignment="0" applyProtection="0"/>
    <xf numFmtId="202" fontId="71" fillId="0" borderId="0" applyFont="0" applyFill="0" applyBorder="0" applyAlignment="0" applyProtection="0"/>
    <xf numFmtId="177" fontId="72" fillId="0" borderId="0" applyFont="0" applyFill="0" applyBorder="0" applyAlignment="0" applyProtection="0"/>
    <xf numFmtId="202" fontId="71" fillId="0" borderId="0" applyFont="0" applyFill="0" applyBorder="0" applyAlignment="0" applyProtection="0"/>
    <xf numFmtId="177" fontId="72" fillId="0" borderId="0" applyFont="0" applyFill="0" applyBorder="0" applyAlignment="0" applyProtection="0"/>
    <xf numFmtId="40" fontId="7" fillId="0" borderId="0" applyFont="0" applyFill="0" applyBorder="0" applyAlignment="0" applyProtection="0"/>
    <xf numFmtId="40" fontId="73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3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3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8" fillId="0" borderId="0"/>
    <xf numFmtId="0" fontId="7" fillId="0" borderId="0"/>
    <xf numFmtId="0" fontId="70" fillId="0" borderId="0"/>
    <xf numFmtId="0" fontId="71" fillId="0" borderId="0"/>
    <xf numFmtId="0" fontId="72" fillId="0" borderId="0"/>
    <xf numFmtId="0" fontId="71" fillId="0" borderId="0"/>
    <xf numFmtId="0" fontId="73" fillId="0" borderId="0"/>
    <xf numFmtId="0" fontId="75" fillId="0" borderId="0"/>
    <xf numFmtId="0" fontId="72" fillId="0" borderId="0"/>
    <xf numFmtId="0" fontId="7" fillId="0" borderId="0"/>
    <xf numFmtId="0" fontId="73" fillId="0" borderId="0"/>
    <xf numFmtId="0" fontId="7" fillId="0" borderId="0"/>
    <xf numFmtId="0" fontId="73" fillId="0" borderId="0"/>
    <xf numFmtId="0" fontId="75" fillId="0" borderId="0"/>
    <xf numFmtId="0" fontId="72" fillId="0" borderId="0"/>
    <xf numFmtId="0" fontId="76" fillId="0" borderId="0"/>
    <xf numFmtId="0" fontId="77" fillId="0" borderId="0"/>
    <xf numFmtId="0" fontId="74" fillId="0" borderId="0"/>
    <xf numFmtId="0" fontId="74" fillId="0" borderId="0"/>
    <xf numFmtId="0" fontId="76" fillId="0" borderId="0"/>
    <xf numFmtId="0" fontId="77" fillId="0" borderId="0"/>
    <xf numFmtId="0" fontId="7" fillId="0" borderId="0"/>
    <xf numFmtId="0" fontId="73" fillId="0" borderId="0"/>
    <xf numFmtId="0" fontId="78" fillId="0" borderId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9" fillId="0" borderId="0" applyFont="0" applyFill="0" applyBorder="0" applyAlignment="0" applyProtection="0"/>
    <xf numFmtId="185" fontId="11" fillId="0" borderId="0" applyFont="0" applyFill="0" applyBorder="0" applyAlignment="0" applyProtection="0"/>
    <xf numFmtId="2" fontId="9" fillId="0" borderId="0" applyFont="0" applyFill="0" applyBorder="0" applyAlignment="0" applyProtection="0"/>
    <xf numFmtId="38" fontId="79" fillId="16" borderId="0" applyNumberFormat="0" applyBorder="0" applyAlignment="0" applyProtection="0"/>
    <xf numFmtId="0" fontId="80" fillId="0" borderId="0">
      <alignment horizontal="left"/>
    </xf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2" fillId="0" borderId="2">
      <alignment horizontal="left" vertical="center"/>
    </xf>
    <xf numFmtId="0" fontId="12" fillId="0" borderId="2">
      <alignment horizontal="left" vertical="center"/>
    </xf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0" fontId="79" fillId="16" borderId="3" applyNumberFormat="0" applyBorder="0" applyAlignment="0" applyProtection="0"/>
    <xf numFmtId="10" fontId="79" fillId="16" borderId="3" applyNumberFormat="0" applyBorder="0" applyAlignment="0" applyProtection="0"/>
    <xf numFmtId="10" fontId="79" fillId="16" borderId="3" applyNumberFormat="0" applyBorder="0" applyAlignment="0" applyProtection="0"/>
    <xf numFmtId="10" fontId="79" fillId="16" borderId="3" applyNumberFormat="0" applyBorder="0" applyAlignment="0" applyProtection="0"/>
    <xf numFmtId="0" fontId="14" fillId="0" borderId="4"/>
    <xf numFmtId="0" fontId="11" fillId="0" borderId="0"/>
    <xf numFmtId="0" fontId="9" fillId="0" borderId="0"/>
    <xf numFmtId="10" fontId="9" fillId="0" borderId="0" applyFont="0" applyFill="0" applyBorder="0" applyAlignment="0" applyProtection="0"/>
    <xf numFmtId="0" fontId="14" fillId="0" borderId="0"/>
    <xf numFmtId="0" fontId="9" fillId="0" borderId="5" applyNumberFormat="0" applyFont="0" applyFill="0" applyAlignment="0" applyProtection="0"/>
    <xf numFmtId="0" fontId="15" fillId="0" borderId="6">
      <alignment horizontal="left"/>
    </xf>
    <xf numFmtId="0" fontId="4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82" fillId="21" borderId="7" applyNumberFormat="0" applyAlignment="0" applyProtection="0">
      <alignment vertical="center"/>
    </xf>
    <xf numFmtId="0" fontId="82" fillId="21" borderId="7" applyNumberFormat="0" applyAlignment="0" applyProtection="0">
      <alignment vertical="center"/>
    </xf>
    <xf numFmtId="0" fontId="82" fillId="21" borderId="7" applyNumberFormat="0" applyAlignment="0" applyProtection="0">
      <alignment vertical="center"/>
    </xf>
    <xf numFmtId="0" fontId="82" fillId="21" borderId="7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82" fillId="21" borderId="7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189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3" borderId="0" applyNumberFormat="0" applyBorder="0" applyAlignment="0" applyProtection="0">
      <alignment vertical="center"/>
    </xf>
    <xf numFmtId="0" fontId="83" fillId="3" borderId="0" applyNumberFormat="0" applyBorder="0" applyAlignment="0" applyProtection="0">
      <alignment vertical="center"/>
    </xf>
    <xf numFmtId="0" fontId="83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83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>
      <protection locked="0"/>
    </xf>
    <xf numFmtId="0" fontId="20" fillId="0" borderId="0">
      <protection locked="0"/>
    </xf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11" fillId="22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84" fillId="0" borderId="0">
      <alignment vertical="center"/>
    </xf>
    <xf numFmtId="9" fontId="11" fillId="0" borderId="0" applyFont="0" applyFill="0" applyBorder="0" applyAlignment="0" applyProtection="0"/>
    <xf numFmtId="0" fontId="22" fillId="23" borderId="0" applyNumberFormat="0" applyBorder="0" applyAlignment="0" applyProtection="0">
      <alignment vertical="center"/>
    </xf>
    <xf numFmtId="0" fontId="85" fillId="23" borderId="0" applyNumberFormat="0" applyBorder="0" applyAlignment="0" applyProtection="0">
      <alignment vertical="center"/>
    </xf>
    <xf numFmtId="0" fontId="8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8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86" fillId="0" borderId="0"/>
    <xf numFmtId="0" fontId="2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88" fillId="24" borderId="9" applyNumberFormat="0" applyAlignment="0" applyProtection="0">
      <alignment vertical="center"/>
    </xf>
    <xf numFmtId="0" fontId="88" fillId="24" borderId="9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88" fillId="24" borderId="9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186" fontId="9" fillId="0" borderId="0">
      <alignment vertical="center"/>
    </xf>
    <xf numFmtId="17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41" fontId="100" fillId="0" borderId="0" applyFont="0" applyFill="0" applyBorder="0" applyAlignment="0" applyProtection="0">
      <alignment vertical="center"/>
    </xf>
    <xf numFmtId="196" fontId="11" fillId="0" borderId="0" applyProtection="0"/>
    <xf numFmtId="203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41" fontId="100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0" fontId="25" fillId="0" borderId="10" applyNumberFormat="0" applyFill="0" applyAlignment="0" applyProtection="0">
      <alignment vertical="center"/>
    </xf>
    <xf numFmtId="0" fontId="89" fillId="0" borderId="10" applyNumberFormat="0" applyFill="0" applyAlignment="0" applyProtection="0">
      <alignment vertical="center"/>
    </xf>
    <xf numFmtId="0" fontId="89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89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91" fillId="7" borderId="7" applyNumberFormat="0" applyAlignment="0" applyProtection="0">
      <alignment vertical="center"/>
    </xf>
    <xf numFmtId="0" fontId="91" fillId="7" borderId="7" applyNumberFormat="0" applyAlignment="0" applyProtection="0">
      <alignment vertical="center"/>
    </xf>
    <xf numFmtId="0" fontId="91" fillId="7" borderId="7" applyNumberFormat="0" applyAlignment="0" applyProtection="0">
      <alignment vertical="center"/>
    </xf>
    <xf numFmtId="0" fontId="91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91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4" fontId="20" fillId="0" borderId="0">
      <protection locked="0"/>
    </xf>
    <xf numFmtId="190" fontId="11" fillId="0" borderId="0">
      <protection locked="0"/>
    </xf>
    <xf numFmtId="0" fontId="92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94" fillId="21" borderId="15" applyNumberFormat="0" applyAlignment="0" applyProtection="0">
      <alignment vertical="center"/>
    </xf>
    <xf numFmtId="0" fontId="94" fillId="21" borderId="15" applyNumberFormat="0" applyAlignment="0" applyProtection="0">
      <alignment vertical="center"/>
    </xf>
    <xf numFmtId="0" fontId="94" fillId="21" borderId="15" applyNumberFormat="0" applyAlignment="0" applyProtection="0">
      <alignment vertical="center"/>
    </xf>
    <xf numFmtId="0" fontId="94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94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41" fontId="10" fillId="0" borderId="0" applyFont="0" applyFill="0" applyBorder="0" applyAlignment="0" applyProtection="0"/>
    <xf numFmtId="176" fontId="11" fillId="0" borderId="0" applyProtection="0"/>
    <xf numFmtId="176" fontId="11" fillId="0" borderId="0" applyProtection="0"/>
    <xf numFmtId="0" fontId="11" fillId="0" borderId="0" applyFont="0" applyFill="0" applyBorder="0" applyAlignment="0" applyProtection="0"/>
    <xf numFmtId="0" fontId="95" fillId="0" borderId="0">
      <alignment vertical="center"/>
    </xf>
    <xf numFmtId="188" fontId="11" fillId="0" borderId="0">
      <protection locked="0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0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0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0" fillId="0" borderId="0"/>
    <xf numFmtId="0" fontId="96" fillId="0" borderId="0">
      <alignment vertical="center"/>
    </xf>
    <xf numFmtId="0" fontId="20" fillId="0" borderId="5">
      <protection locked="0"/>
    </xf>
    <xf numFmtId="187" fontId="11" fillId="0" borderId="0">
      <protection locked="0"/>
    </xf>
    <xf numFmtId="191" fontId="11" fillId="0" borderId="0">
      <protection locked="0"/>
    </xf>
  </cellStyleXfs>
  <cellXfs count="1127">
    <xf numFmtId="0" fontId="0" fillId="0" borderId="0" xfId="0"/>
    <xf numFmtId="49" fontId="35" fillId="16" borderId="0" xfId="0" applyNumberFormat="1" applyFont="1" applyFill="1" applyBorder="1" applyAlignment="1" applyProtection="1">
      <alignment horizontal="center" vertical="center"/>
      <protection hidden="1"/>
    </xf>
    <xf numFmtId="0" fontId="35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37" fillId="16" borderId="0" xfId="0" applyNumberFormat="1" applyFont="1" applyFill="1" applyBorder="1" applyAlignment="1" applyProtection="1">
      <alignment horizontal="left" vertical="center"/>
      <protection hidden="1"/>
    </xf>
    <xf numFmtId="49" fontId="37" fillId="16" borderId="0" xfId="0" applyNumberFormat="1" applyFont="1" applyFill="1" applyBorder="1" applyAlignment="1" applyProtection="1">
      <alignment horizontal="center" vertical="center"/>
      <protection hidden="1"/>
    </xf>
    <xf numFmtId="0" fontId="37" fillId="16" borderId="0" xfId="0" applyFont="1" applyFill="1" applyBorder="1" applyAlignment="1" applyProtection="1">
      <alignment horizontal="center" vertical="center"/>
      <protection hidden="1"/>
    </xf>
    <xf numFmtId="0" fontId="38" fillId="16" borderId="0" xfId="0" applyFont="1" applyFill="1" applyAlignment="1" applyProtection="1">
      <alignment horizontal="center" vertical="center"/>
      <protection hidden="1"/>
    </xf>
    <xf numFmtId="0" fontId="38" fillId="16" borderId="0" xfId="0" applyFont="1" applyFill="1" applyAlignment="1" applyProtection="1">
      <alignment horizontal="right" vertical="center"/>
      <protection hidden="1"/>
    </xf>
    <xf numFmtId="0" fontId="38" fillId="16" borderId="0" xfId="0" applyFont="1" applyFill="1" applyAlignment="1" applyProtection="1">
      <alignment horizontal="left" vertical="center"/>
      <protection hidden="1"/>
    </xf>
    <xf numFmtId="0" fontId="38" fillId="16" borderId="0" xfId="0" applyFont="1" applyFill="1" applyBorder="1" applyAlignment="1" applyProtection="1">
      <alignment horizontal="center" vertical="center"/>
      <protection hidden="1"/>
    </xf>
    <xf numFmtId="0" fontId="39" fillId="16" borderId="0" xfId="0" applyFont="1" applyFill="1" applyBorder="1" applyAlignment="1" applyProtection="1">
      <alignment horizontal="center" vertical="center"/>
      <protection hidden="1"/>
    </xf>
    <xf numFmtId="0" fontId="40" fillId="16" borderId="0" xfId="0" applyFont="1" applyFill="1" applyAlignment="1" applyProtection="1">
      <alignment horizontal="center" vertical="center"/>
      <protection hidden="1"/>
    </xf>
    <xf numFmtId="0" fontId="40" fillId="16" borderId="0" xfId="0" applyFont="1" applyFill="1" applyBorder="1" applyAlignment="1" applyProtection="1">
      <alignment horizontal="center" vertical="center"/>
      <protection hidden="1"/>
    </xf>
    <xf numFmtId="0" fontId="38" fillId="16" borderId="0" xfId="0" applyFont="1" applyFill="1" applyBorder="1" applyAlignment="1" applyProtection="1">
      <alignment horizontal="left" vertical="center"/>
      <protection hidden="1"/>
    </xf>
    <xf numFmtId="0" fontId="38" fillId="16" borderId="0" xfId="0" applyFont="1" applyFill="1" applyBorder="1" applyAlignment="1" applyProtection="1">
      <alignment horizontal="right" vertical="center"/>
      <protection hidden="1"/>
    </xf>
    <xf numFmtId="41" fontId="38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38" fillId="16" borderId="0" xfId="0" applyNumberFormat="1" applyFont="1" applyFill="1" applyBorder="1" applyAlignment="1" applyProtection="1">
      <alignment horizontal="right" vertical="center"/>
      <protection hidden="1"/>
    </xf>
    <xf numFmtId="41" fontId="38" fillId="16" borderId="17" xfId="0" quotePrefix="1" applyNumberFormat="1" applyFont="1" applyFill="1" applyBorder="1" applyAlignment="1" applyProtection="1">
      <alignment horizontal="center" vertical="center"/>
      <protection hidden="1"/>
    </xf>
    <xf numFmtId="41" fontId="38" fillId="16" borderId="0" xfId="0" applyNumberFormat="1" applyFont="1" applyFill="1" applyBorder="1" applyAlignment="1" applyProtection="1">
      <alignment horizontal="center" vertical="center"/>
      <protection hidden="1"/>
    </xf>
    <xf numFmtId="0" fontId="42" fillId="16" borderId="0" xfId="0" applyFont="1" applyFill="1" applyBorder="1" applyAlignment="1" applyProtection="1">
      <alignment horizontal="center" vertical="center"/>
      <protection hidden="1"/>
    </xf>
    <xf numFmtId="41" fontId="42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42" fillId="16" borderId="0" xfId="0" applyNumberFormat="1" applyFont="1" applyFill="1" applyBorder="1" applyAlignment="1" applyProtection="1">
      <alignment horizontal="right" vertical="center"/>
      <protection hidden="1"/>
    </xf>
    <xf numFmtId="41" fontId="42" fillId="16" borderId="17" xfId="0" quotePrefix="1" applyNumberFormat="1" applyFont="1" applyFill="1" applyBorder="1" applyAlignment="1" applyProtection="1">
      <alignment horizontal="center" vertical="center"/>
      <protection hidden="1"/>
    </xf>
    <xf numFmtId="41" fontId="38" fillId="16" borderId="16" xfId="0" applyNumberFormat="1" applyFont="1" applyFill="1" applyBorder="1" applyAlignment="1" applyProtection="1">
      <alignment horizontal="center" vertical="center"/>
      <protection hidden="1"/>
    </xf>
    <xf numFmtId="41" fontId="38" fillId="16" borderId="0" xfId="0" applyNumberFormat="1" applyFont="1" applyFill="1" applyAlignment="1" applyProtection="1">
      <alignment horizontal="right" vertical="center"/>
      <protection hidden="1"/>
    </xf>
    <xf numFmtId="41" fontId="38" fillId="16" borderId="17" xfId="0" applyNumberFormat="1" applyFont="1" applyFill="1" applyBorder="1" applyAlignment="1" applyProtection="1">
      <alignment horizontal="center" vertical="center"/>
      <protection hidden="1"/>
    </xf>
    <xf numFmtId="41" fontId="43" fillId="16" borderId="16" xfId="0" applyNumberFormat="1" applyFont="1" applyFill="1" applyBorder="1" applyAlignment="1" applyProtection="1">
      <alignment horizontal="center" vertical="center"/>
      <protection hidden="1"/>
    </xf>
    <xf numFmtId="41" fontId="43" fillId="16" borderId="0" xfId="0" applyNumberFormat="1" applyFont="1" applyFill="1" applyAlignment="1" applyProtection="1">
      <alignment horizontal="right" vertical="center"/>
      <protection hidden="1"/>
    </xf>
    <xf numFmtId="41" fontId="38" fillId="16" borderId="18" xfId="0" applyNumberFormat="1" applyFont="1" applyFill="1" applyBorder="1" applyAlignment="1" applyProtection="1">
      <alignment horizontal="center" vertical="center"/>
      <protection hidden="1"/>
    </xf>
    <xf numFmtId="41" fontId="43" fillId="16" borderId="18" xfId="0" applyNumberFormat="1" applyFont="1" applyFill="1" applyBorder="1" applyAlignment="1" applyProtection="1">
      <alignment horizontal="center" vertical="center"/>
      <protection hidden="1"/>
    </xf>
    <xf numFmtId="0" fontId="44" fillId="16" borderId="0" xfId="421" applyNumberFormat="1" applyFont="1" applyFill="1" applyBorder="1" applyAlignment="1" applyProtection="1">
      <alignment horizontal="left"/>
      <protection hidden="1"/>
    </xf>
    <xf numFmtId="0" fontId="44" fillId="16" borderId="0" xfId="0" applyNumberFormat="1" applyFont="1" applyFill="1" applyBorder="1" applyAlignment="1" applyProtection="1">
      <alignment horizontal="left"/>
      <protection hidden="1"/>
    </xf>
    <xf numFmtId="0" fontId="44" fillId="16" borderId="0" xfId="0" applyNumberFormat="1" applyFont="1" applyFill="1" applyBorder="1" applyAlignment="1" applyProtection="1">
      <alignment horizontal="right"/>
      <protection hidden="1"/>
    </xf>
    <xf numFmtId="0" fontId="44" fillId="16" borderId="0" xfId="0" applyNumberFormat="1" applyFont="1" applyFill="1" applyAlignment="1" applyProtection="1">
      <alignment horizontal="left"/>
      <protection hidden="1"/>
    </xf>
    <xf numFmtId="0" fontId="44" fillId="16" borderId="0" xfId="0" applyFont="1" applyFill="1" applyAlignment="1" applyProtection="1">
      <alignment horizontal="left" vertical="center"/>
      <protection hidden="1"/>
    </xf>
    <xf numFmtId="0" fontId="44" fillId="16" borderId="0" xfId="0" applyFont="1" applyFill="1" applyBorder="1" applyAlignment="1" applyProtection="1">
      <alignment horizontal="left" vertical="center"/>
      <protection hidden="1"/>
    </xf>
    <xf numFmtId="41" fontId="38" fillId="16" borderId="0" xfId="0" applyNumberFormat="1" applyFont="1" applyFill="1" applyAlignment="1" applyProtection="1">
      <alignment horizontal="center" vertical="center"/>
      <protection hidden="1"/>
    </xf>
    <xf numFmtId="0" fontId="45" fillId="16" borderId="0" xfId="0" applyFont="1" applyFill="1" applyAlignment="1" applyProtection="1">
      <alignment horizontal="center" vertical="center"/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38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42" fillId="16" borderId="0" xfId="0" applyNumberFormat="1" applyFont="1" applyFill="1" applyBorder="1" applyAlignment="1" applyProtection="1">
      <alignment horizontal="center" vertical="center"/>
      <protection hidden="1"/>
    </xf>
    <xf numFmtId="41" fontId="38" fillId="16" borderId="0" xfId="0" quotePrefix="1" applyNumberFormat="1" applyFont="1" applyFill="1" applyBorder="1" applyAlignment="1" applyProtection="1">
      <alignment horizontal="center" vertical="center"/>
      <protection hidden="1"/>
    </xf>
    <xf numFmtId="0" fontId="38" fillId="16" borderId="16" xfId="0" quotePrefix="1" applyFont="1" applyFill="1" applyBorder="1" applyAlignment="1" applyProtection="1">
      <alignment horizontal="center" vertical="center"/>
      <protection hidden="1"/>
    </xf>
    <xf numFmtId="0" fontId="38" fillId="16" borderId="17" xfId="0" quotePrefix="1" applyNumberFormat="1" applyFont="1" applyFill="1" applyBorder="1" applyAlignment="1" applyProtection="1">
      <alignment horizontal="center" vertical="center"/>
      <protection hidden="1"/>
    </xf>
    <xf numFmtId="41" fontId="42" fillId="16" borderId="0" xfId="0" quotePrefix="1" applyNumberFormat="1" applyFont="1" applyFill="1" applyBorder="1" applyAlignment="1" applyProtection="1">
      <alignment horizontal="center" vertical="center"/>
      <protection hidden="1"/>
    </xf>
    <xf numFmtId="0" fontId="42" fillId="16" borderId="16" xfId="0" quotePrefix="1" applyNumberFormat="1" applyFont="1" applyFill="1" applyBorder="1" applyAlignment="1" applyProtection="1">
      <alignment horizontal="center" vertical="center"/>
      <protection hidden="1"/>
    </xf>
    <xf numFmtId="0" fontId="42" fillId="16" borderId="17" xfId="0" quotePrefix="1" applyNumberFormat="1" applyFont="1" applyFill="1" applyBorder="1" applyAlignment="1" applyProtection="1">
      <alignment horizontal="center" vertical="center"/>
      <protection hidden="1"/>
    </xf>
    <xf numFmtId="0" fontId="45" fillId="16" borderId="0" xfId="0" applyFont="1" applyFill="1" applyBorder="1" applyAlignment="1" applyProtection="1">
      <alignment horizontal="center" vertical="center"/>
      <protection hidden="1"/>
    </xf>
    <xf numFmtId="41" fontId="38" fillId="16" borderId="16" xfId="0" applyNumberFormat="1" applyFont="1" applyFill="1" applyBorder="1" applyAlignment="1" applyProtection="1">
      <alignment horizontal="right" vertical="center"/>
      <protection hidden="1"/>
    </xf>
    <xf numFmtId="0" fontId="38" fillId="16" borderId="0" xfId="0" quotePrefix="1" applyNumberFormat="1" applyFont="1" applyFill="1" applyBorder="1" applyAlignment="1" applyProtection="1">
      <alignment horizontal="center" vertical="center"/>
      <protection hidden="1"/>
    </xf>
    <xf numFmtId="0" fontId="38" fillId="16" borderId="0" xfId="0" quotePrefix="1" applyFont="1" applyFill="1" applyBorder="1" applyAlignment="1" applyProtection="1">
      <alignment horizontal="center" vertical="center"/>
      <protection hidden="1"/>
    </xf>
    <xf numFmtId="41" fontId="42" fillId="16" borderId="0" xfId="0" applyNumberFormat="1" applyFont="1" applyFill="1" applyAlignment="1" applyProtection="1">
      <alignment horizontal="right" vertical="center"/>
      <protection hidden="1"/>
    </xf>
    <xf numFmtId="41" fontId="42" fillId="16" borderId="16" xfId="0" applyNumberFormat="1" applyFont="1" applyFill="1" applyBorder="1" applyAlignment="1" applyProtection="1">
      <alignment horizontal="right" vertical="center"/>
      <protection hidden="1"/>
    </xf>
    <xf numFmtId="0" fontId="42" fillId="16" borderId="0" xfId="0" quotePrefix="1" applyNumberFormat="1" applyFont="1" applyFill="1" applyBorder="1" applyAlignment="1" applyProtection="1">
      <alignment horizontal="center" vertical="center"/>
      <protection hidden="1"/>
    </xf>
    <xf numFmtId="178" fontId="38" fillId="16" borderId="16" xfId="0" applyNumberFormat="1" applyFont="1" applyFill="1" applyBorder="1" applyAlignment="1" applyProtection="1">
      <alignment horizontal="center" vertical="center"/>
      <protection hidden="1"/>
    </xf>
    <xf numFmtId="178" fontId="38" fillId="16" borderId="0" xfId="0" applyNumberFormat="1" applyFont="1" applyFill="1" applyBorder="1" applyAlignment="1" applyProtection="1">
      <alignment horizontal="center" vertical="center"/>
      <protection hidden="1"/>
    </xf>
    <xf numFmtId="0" fontId="43" fillId="16" borderId="0" xfId="0" applyFont="1" applyFill="1" applyBorder="1" applyAlignment="1" applyProtection="1">
      <alignment horizontal="left" vertical="center"/>
      <protection hidden="1"/>
    </xf>
    <xf numFmtId="0" fontId="43" fillId="16" borderId="0" xfId="0" applyFont="1" applyFill="1" applyAlignment="1" applyProtection="1">
      <alignment horizontal="center" vertical="center"/>
      <protection hidden="1"/>
    </xf>
    <xf numFmtId="178" fontId="0" fillId="16" borderId="0" xfId="0" applyNumberFormat="1" applyFill="1" applyBorder="1" applyAlignment="1" applyProtection="1">
      <alignment horizontal="center" vertical="center"/>
      <protection hidden="1"/>
    </xf>
    <xf numFmtId="0" fontId="11" fillId="16" borderId="0" xfId="0" applyFont="1" applyFill="1" applyAlignment="1" applyProtection="1">
      <alignment horizontal="center" vertical="center"/>
      <protection hidden="1"/>
    </xf>
    <xf numFmtId="0" fontId="11" fillId="16" borderId="0" xfId="0" applyFont="1" applyFill="1" applyBorder="1" applyAlignment="1" applyProtection="1">
      <alignment horizontal="center" vertical="center"/>
      <protection hidden="1"/>
    </xf>
    <xf numFmtId="179" fontId="38" fillId="16" borderId="0" xfId="0" applyNumberFormat="1" applyFont="1" applyFill="1" applyBorder="1" applyAlignment="1" applyProtection="1">
      <alignment horizontal="left" vertical="center"/>
      <protection hidden="1"/>
    </xf>
    <xf numFmtId="179" fontId="38" fillId="16" borderId="0" xfId="0" applyNumberFormat="1" applyFont="1" applyFill="1" applyBorder="1" applyAlignment="1" applyProtection="1">
      <alignment horizontal="right" vertical="center"/>
      <protection hidden="1"/>
    </xf>
    <xf numFmtId="41" fontId="42" fillId="16" borderId="17" xfId="0" applyNumberFormat="1" applyFont="1" applyFill="1" applyBorder="1" applyAlignment="1" applyProtection="1">
      <alignment horizontal="right" vertical="center"/>
      <protection hidden="1"/>
    </xf>
    <xf numFmtId="0" fontId="44" fillId="16" borderId="0" xfId="0" applyFont="1" applyFill="1" applyBorder="1" applyAlignment="1" applyProtection="1">
      <alignment horizontal="left"/>
      <protection hidden="1"/>
    </xf>
    <xf numFmtId="176" fontId="44" fillId="16" borderId="0" xfId="421" applyFont="1" applyFill="1" applyBorder="1" applyAlignment="1" applyProtection="1">
      <alignment horizontal="left" vertical="center"/>
      <protection hidden="1"/>
    </xf>
    <xf numFmtId="3" fontId="44" fillId="16" borderId="0" xfId="0" applyNumberFormat="1" applyFont="1" applyFill="1" applyBorder="1" applyAlignment="1" applyProtection="1">
      <alignment horizontal="left" vertical="center"/>
      <protection hidden="1"/>
    </xf>
    <xf numFmtId="3" fontId="44" fillId="16" borderId="0" xfId="0" applyNumberFormat="1" applyFont="1" applyFill="1" applyAlignment="1" applyProtection="1">
      <alignment horizontal="left" vertical="center"/>
      <protection hidden="1"/>
    </xf>
    <xf numFmtId="3" fontId="44" fillId="16" borderId="0" xfId="0" applyNumberFormat="1" applyFont="1" applyFill="1" applyAlignment="1" applyProtection="1">
      <alignment horizontal="right" vertical="center"/>
      <protection hidden="1"/>
    </xf>
    <xf numFmtId="176" fontId="38" fillId="16" borderId="0" xfId="421" applyFont="1" applyFill="1" applyBorder="1" applyAlignment="1" applyProtection="1">
      <alignment horizontal="center" vertical="center"/>
      <protection hidden="1"/>
    </xf>
    <xf numFmtId="178" fontId="38" fillId="16" borderId="0" xfId="0" applyNumberFormat="1" applyFont="1" applyFill="1" applyAlignment="1" applyProtection="1">
      <alignment horizontal="center" vertical="center"/>
      <protection hidden="1"/>
    </xf>
    <xf numFmtId="3" fontId="38" fillId="16" borderId="0" xfId="0" applyNumberFormat="1" applyFont="1" applyFill="1" applyBorder="1" applyAlignment="1" applyProtection="1">
      <alignment horizontal="center" vertical="center"/>
      <protection hidden="1"/>
    </xf>
    <xf numFmtId="3" fontId="38" fillId="16" borderId="0" xfId="0" applyNumberFormat="1" applyFont="1" applyFill="1" applyAlignment="1" applyProtection="1">
      <alignment horizontal="center" vertical="center"/>
      <protection hidden="1"/>
    </xf>
    <xf numFmtId="0" fontId="38" fillId="16" borderId="16" xfId="0" applyNumberFormat="1" applyFont="1" applyFill="1" applyBorder="1" applyAlignment="1" applyProtection="1">
      <alignment horizontal="center" vertical="center"/>
      <protection hidden="1"/>
    </xf>
    <xf numFmtId="0" fontId="44" fillId="16" borderId="0" xfId="0" applyFont="1" applyFill="1" applyBorder="1" applyAlignment="1" applyProtection="1">
      <alignment horizontal="center"/>
      <protection hidden="1"/>
    </xf>
    <xf numFmtId="0" fontId="44" fillId="16" borderId="0" xfId="0" applyFont="1" applyFill="1" applyBorder="1" applyAlignment="1" applyProtection="1">
      <alignment horizontal="center" vertical="center"/>
      <protection hidden="1"/>
    </xf>
    <xf numFmtId="178" fontId="38" fillId="16" borderId="0" xfId="0" applyNumberFormat="1" applyFont="1" applyFill="1" applyBorder="1" applyAlignment="1" applyProtection="1">
      <alignment horizontal="left" vertical="center"/>
      <protection hidden="1"/>
    </xf>
    <xf numFmtId="41" fontId="38" fillId="16" borderId="0" xfId="0" applyNumberFormat="1" applyFont="1" applyFill="1" applyBorder="1" applyAlignment="1" applyProtection="1">
      <alignment vertical="center"/>
      <protection hidden="1"/>
    </xf>
    <xf numFmtId="0" fontId="42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42" fillId="16" borderId="18" xfId="0" quotePrefix="1" applyNumberFormat="1" applyFont="1" applyFill="1" applyBorder="1" applyAlignment="1" applyProtection="1">
      <alignment horizontal="center" vertical="center"/>
      <protection hidden="1"/>
    </xf>
    <xf numFmtId="183" fontId="38" fillId="16" borderId="0" xfId="457" applyNumberFormat="1" applyFont="1" applyFill="1" applyBorder="1" applyAlignment="1" applyProtection="1">
      <alignment horizontal="right" vertical="center"/>
      <protection hidden="1"/>
    </xf>
    <xf numFmtId="183" fontId="42" fillId="16" borderId="0" xfId="457" applyNumberFormat="1" applyFont="1" applyFill="1" applyBorder="1" applyAlignment="1" applyProtection="1">
      <alignment horizontal="right" vertical="center"/>
      <protection hidden="1"/>
    </xf>
    <xf numFmtId="41" fontId="42" fillId="16" borderId="0" xfId="457" applyNumberFormat="1" applyFont="1" applyFill="1" applyBorder="1" applyAlignment="1" applyProtection="1">
      <alignment horizontal="right" vertical="center"/>
      <protection hidden="1"/>
    </xf>
    <xf numFmtId="0" fontId="55" fillId="16" borderId="0" xfId="0" applyFont="1" applyFill="1" applyAlignment="1" applyProtection="1">
      <alignment horizontal="center" vertical="center"/>
      <protection hidden="1"/>
    </xf>
    <xf numFmtId="0" fontId="38" fillId="16" borderId="17" xfId="0" applyNumberFormat="1" applyFont="1" applyFill="1" applyBorder="1" applyAlignment="1" applyProtection="1">
      <alignment horizontal="center" vertical="center"/>
      <protection hidden="1"/>
    </xf>
    <xf numFmtId="0" fontId="38" fillId="16" borderId="17" xfId="0" quotePrefix="1" applyFont="1" applyFill="1" applyBorder="1" applyAlignment="1" applyProtection="1">
      <alignment horizontal="center" vertical="center"/>
      <protection hidden="1"/>
    </xf>
    <xf numFmtId="178" fontId="38" fillId="16" borderId="17" xfId="0" applyNumberFormat="1" applyFont="1" applyFill="1" applyBorder="1" applyAlignment="1" applyProtection="1">
      <alignment horizontal="center" vertical="center"/>
      <protection hidden="1"/>
    </xf>
    <xf numFmtId="178" fontId="38" fillId="16" borderId="18" xfId="0" applyNumberFormat="1" applyFont="1" applyFill="1" applyBorder="1" applyAlignment="1" applyProtection="1">
      <alignment horizontal="center" vertical="center"/>
      <protection hidden="1"/>
    </xf>
    <xf numFmtId="0" fontId="38" fillId="16" borderId="0" xfId="458" applyFont="1" applyFill="1" applyAlignment="1" applyProtection="1">
      <alignment vertical="center"/>
      <protection hidden="1"/>
    </xf>
    <xf numFmtId="0" fontId="45" fillId="16" borderId="0" xfId="458" applyFont="1" applyFill="1" applyAlignment="1" applyProtection="1">
      <alignment horizontal="center" vertical="center"/>
      <protection hidden="1"/>
    </xf>
    <xf numFmtId="0" fontId="11" fillId="16" borderId="0" xfId="458" applyFill="1" applyAlignment="1" applyProtection="1">
      <alignment horizontal="center" vertical="center"/>
      <protection hidden="1"/>
    </xf>
    <xf numFmtId="0" fontId="38" fillId="16" borderId="0" xfId="458" applyFont="1" applyFill="1" applyAlignment="1" applyProtection="1">
      <alignment horizontal="right" vertical="center"/>
      <protection hidden="1"/>
    </xf>
    <xf numFmtId="0" fontId="11" fillId="16" borderId="0" xfId="458" applyFill="1" applyBorder="1" applyAlignment="1" applyProtection="1">
      <alignment horizontal="center" vertical="center"/>
      <protection hidden="1"/>
    </xf>
    <xf numFmtId="0" fontId="39" fillId="16" borderId="0" xfId="458" applyFont="1" applyFill="1" applyBorder="1" applyAlignment="1" applyProtection="1">
      <alignment horizontal="center" vertical="center"/>
      <protection hidden="1"/>
    </xf>
    <xf numFmtId="0" fontId="40" fillId="16" borderId="0" xfId="458" applyFont="1" applyFill="1" applyBorder="1" applyAlignment="1" applyProtection="1">
      <alignment horizontal="center" vertical="center"/>
      <protection hidden="1"/>
    </xf>
    <xf numFmtId="0" fontId="38" fillId="16" borderId="0" xfId="458" applyFont="1" applyFill="1" applyBorder="1" applyAlignment="1" applyProtection="1">
      <alignment horizontal="left" vertical="center"/>
      <protection hidden="1"/>
    </xf>
    <xf numFmtId="0" fontId="38" fillId="16" borderId="0" xfId="458" applyFont="1" applyFill="1" applyBorder="1" applyAlignment="1" applyProtection="1">
      <alignment horizontal="right" vertical="center"/>
      <protection hidden="1"/>
    </xf>
    <xf numFmtId="0" fontId="38" fillId="16" borderId="0" xfId="458" applyFont="1" applyFill="1" applyBorder="1" applyAlignment="1" applyProtection="1">
      <alignment horizontal="center" vertical="center"/>
      <protection hidden="1"/>
    </xf>
    <xf numFmtId="0" fontId="38" fillId="16" borderId="19" xfId="458" applyFont="1" applyFill="1" applyBorder="1" applyAlignment="1" applyProtection="1">
      <alignment horizontal="center" vertical="center" wrapText="1"/>
      <protection hidden="1"/>
    </xf>
    <xf numFmtId="0" fontId="38" fillId="16" borderId="20" xfId="458" applyFont="1" applyFill="1" applyBorder="1" applyAlignment="1" applyProtection="1">
      <alignment horizontal="center" vertical="center" wrapText="1"/>
      <protection hidden="1"/>
    </xf>
    <xf numFmtId="180" fontId="38" fillId="16" borderId="0" xfId="458" applyNumberFormat="1" applyFont="1" applyFill="1" applyAlignment="1" applyProtection="1">
      <alignment horizontal="right" vertical="center"/>
      <protection hidden="1"/>
    </xf>
    <xf numFmtId="0" fontId="42" fillId="16" borderId="0" xfId="458" applyFont="1" applyFill="1" applyBorder="1" applyAlignment="1" applyProtection="1">
      <alignment horizontal="center" vertical="center"/>
      <protection hidden="1"/>
    </xf>
    <xf numFmtId="0" fontId="38" fillId="16" borderId="16" xfId="458" quotePrefix="1" applyFont="1" applyFill="1" applyBorder="1" applyAlignment="1" applyProtection="1">
      <alignment horizontal="center" vertical="center"/>
      <protection hidden="1"/>
    </xf>
    <xf numFmtId="176" fontId="38" fillId="16" borderId="0" xfId="458" applyNumberFormat="1" applyFont="1" applyFill="1" applyBorder="1" applyAlignment="1" applyProtection="1">
      <alignment horizontal="right" vertical="center"/>
      <protection hidden="1"/>
    </xf>
    <xf numFmtId="176" fontId="38" fillId="16" borderId="0" xfId="458" applyNumberFormat="1" applyFont="1" applyFill="1" applyAlignment="1" applyProtection="1">
      <alignment horizontal="right" vertical="center"/>
      <protection hidden="1"/>
    </xf>
    <xf numFmtId="0" fontId="42" fillId="16" borderId="16" xfId="458" quotePrefix="1" applyNumberFormat="1" applyFont="1" applyFill="1" applyBorder="1" applyAlignment="1" applyProtection="1">
      <alignment horizontal="center" vertical="center"/>
      <protection hidden="1"/>
    </xf>
    <xf numFmtId="176" fontId="42" fillId="16" borderId="0" xfId="358" applyFont="1" applyFill="1" applyAlignment="1" applyProtection="1">
      <alignment horizontal="right" vertical="center"/>
      <protection hidden="1"/>
    </xf>
    <xf numFmtId="178" fontId="38" fillId="16" borderId="16" xfId="458" applyNumberFormat="1" applyFont="1" applyFill="1" applyBorder="1" applyAlignment="1" applyProtection="1">
      <alignment horizontal="center" vertical="center"/>
      <protection hidden="1"/>
    </xf>
    <xf numFmtId="0" fontId="38" fillId="16" borderId="16" xfId="458" applyNumberFormat="1" applyFont="1" applyFill="1" applyBorder="1" applyAlignment="1" applyProtection="1">
      <alignment horizontal="left" vertical="center" indent="1"/>
      <protection hidden="1"/>
    </xf>
    <xf numFmtId="176" fontId="38" fillId="16" borderId="0" xfId="358" applyFont="1" applyFill="1" applyAlignment="1" applyProtection="1">
      <alignment horizontal="right" vertical="center"/>
      <protection hidden="1"/>
    </xf>
    <xf numFmtId="0" fontId="38" fillId="16" borderId="18" xfId="458" applyNumberFormat="1" applyFont="1" applyFill="1" applyBorder="1" applyAlignment="1" applyProtection="1">
      <alignment horizontal="left" vertical="center" indent="1"/>
      <protection hidden="1"/>
    </xf>
    <xf numFmtId="0" fontId="44" fillId="16" borderId="0" xfId="458" applyNumberFormat="1" applyFont="1" applyFill="1" applyBorder="1" applyAlignment="1" applyProtection="1">
      <alignment horizontal="left"/>
      <protection hidden="1"/>
    </xf>
    <xf numFmtId="0" fontId="44" fillId="16" borderId="0" xfId="458" applyNumberFormat="1" applyFont="1" applyFill="1" applyBorder="1" applyAlignment="1" applyProtection="1">
      <alignment horizontal="center"/>
      <protection hidden="1"/>
    </xf>
    <xf numFmtId="0" fontId="38" fillId="16" borderId="0" xfId="458" applyFont="1" applyFill="1" applyAlignment="1" applyProtection="1">
      <alignment horizontal="center" vertical="center"/>
      <protection hidden="1"/>
    </xf>
    <xf numFmtId="0" fontId="38" fillId="16" borderId="0" xfId="458" applyFont="1" applyFill="1" applyAlignment="1" applyProtection="1">
      <alignment horizontal="left" vertical="center"/>
      <protection hidden="1"/>
    </xf>
    <xf numFmtId="0" fontId="44" fillId="16" borderId="0" xfId="458" applyFont="1" applyFill="1" applyBorder="1" applyAlignment="1" applyProtection="1">
      <alignment horizontal="center" vertical="center"/>
      <protection hidden="1"/>
    </xf>
    <xf numFmtId="0" fontId="44" fillId="16" borderId="21" xfId="458" applyFont="1" applyFill="1" applyBorder="1" applyAlignment="1" applyProtection="1">
      <alignment vertical="center"/>
      <protection hidden="1"/>
    </xf>
    <xf numFmtId="0" fontId="44" fillId="16" borderId="19" xfId="458" applyFont="1" applyFill="1" applyBorder="1" applyAlignment="1" applyProtection="1">
      <alignment vertical="center"/>
      <protection hidden="1"/>
    </xf>
    <xf numFmtId="41" fontId="44" fillId="16" borderId="0" xfId="458" applyNumberFormat="1" applyFont="1" applyFill="1" applyBorder="1" applyAlignment="1" applyProtection="1">
      <alignment horizontal="right" vertical="center"/>
      <protection hidden="1"/>
    </xf>
    <xf numFmtId="0" fontId="61" fillId="16" borderId="0" xfId="458" applyFont="1" applyFill="1" applyBorder="1" applyAlignment="1" applyProtection="1">
      <alignment horizontal="center" vertical="center"/>
      <protection hidden="1"/>
    </xf>
    <xf numFmtId="0" fontId="44" fillId="16" borderId="16" xfId="458" quotePrefix="1" applyFont="1" applyFill="1" applyBorder="1" applyAlignment="1" applyProtection="1">
      <alignment horizontal="center" vertical="center"/>
      <protection hidden="1"/>
    </xf>
    <xf numFmtId="176" fontId="44" fillId="16" borderId="0" xfId="458" applyNumberFormat="1" applyFont="1" applyFill="1" applyBorder="1" applyAlignment="1" applyProtection="1">
      <alignment horizontal="right" vertical="center"/>
      <protection hidden="1"/>
    </xf>
    <xf numFmtId="0" fontId="44" fillId="16" borderId="0" xfId="458" applyFont="1" applyFill="1" applyBorder="1" applyAlignment="1" applyProtection="1">
      <alignment horizontal="left"/>
      <protection hidden="1"/>
    </xf>
    <xf numFmtId="0" fontId="44" fillId="25" borderId="0" xfId="458" applyFont="1" applyFill="1" applyBorder="1" applyAlignment="1" applyProtection="1">
      <alignment horizontal="left"/>
      <protection hidden="1"/>
    </xf>
    <xf numFmtId="0" fontId="44" fillId="16" borderId="0" xfId="458" applyFont="1" applyFill="1" applyBorder="1" applyAlignment="1" applyProtection="1">
      <alignment horizontal="center"/>
      <protection hidden="1"/>
    </xf>
    <xf numFmtId="0" fontId="46" fillId="16" borderId="22" xfId="0" applyFont="1" applyFill="1" applyBorder="1" applyAlignment="1" applyProtection="1">
      <alignment horizontal="center" vertical="center" wrapText="1"/>
      <protection hidden="1"/>
    </xf>
    <xf numFmtId="0" fontId="46" fillId="16" borderId="23" xfId="0" applyFont="1" applyFill="1" applyBorder="1" applyAlignment="1" applyProtection="1">
      <alignment horizontal="center" vertical="center" wrapText="1"/>
      <protection hidden="1"/>
    </xf>
    <xf numFmtId="180" fontId="38" fillId="16" borderId="0" xfId="0" applyNumberFormat="1" applyFont="1" applyFill="1" applyAlignment="1" applyProtection="1">
      <alignment horizontal="right" vertical="center"/>
      <protection hidden="1"/>
    </xf>
    <xf numFmtId="180" fontId="38" fillId="16" borderId="0" xfId="0" applyNumberFormat="1" applyFont="1" applyFill="1" applyBorder="1" applyAlignment="1" applyProtection="1">
      <alignment horizontal="right" vertical="center"/>
      <protection hidden="1"/>
    </xf>
    <xf numFmtId="0" fontId="38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38" fillId="16" borderId="24" xfId="0" quotePrefix="1" applyNumberFormat="1" applyFont="1" applyFill="1" applyBorder="1" applyAlignment="1" applyProtection="1">
      <alignment horizontal="center" vertical="center"/>
      <protection hidden="1"/>
    </xf>
    <xf numFmtId="0" fontId="43" fillId="16" borderId="19" xfId="0" applyFont="1" applyFill="1" applyBorder="1" applyAlignment="1" applyProtection="1">
      <alignment horizontal="center" vertical="center" wrapText="1"/>
      <protection hidden="1"/>
    </xf>
    <xf numFmtId="0" fontId="38" fillId="16" borderId="4" xfId="0" applyFont="1" applyFill="1" applyBorder="1" applyAlignment="1" applyProtection="1">
      <alignment horizontal="left" vertical="center"/>
      <protection hidden="1"/>
    </xf>
    <xf numFmtId="178" fontId="38" fillId="16" borderId="16" xfId="0" quotePrefix="1" applyNumberFormat="1" applyFont="1" applyFill="1" applyBorder="1" applyAlignment="1" applyProtection="1">
      <alignment horizontal="center" vertical="center"/>
      <protection hidden="1"/>
    </xf>
    <xf numFmtId="178" fontId="42" fillId="16" borderId="16" xfId="0" quotePrefix="1" applyNumberFormat="1" applyFont="1" applyFill="1" applyBorder="1" applyAlignment="1" applyProtection="1">
      <alignment horizontal="center" vertical="center"/>
      <protection hidden="1"/>
    </xf>
    <xf numFmtId="178" fontId="42" fillId="16" borderId="0" xfId="0" quotePrefix="1" applyNumberFormat="1" applyFont="1" applyFill="1" applyBorder="1" applyAlignment="1" applyProtection="1">
      <alignment horizontal="center" vertical="center"/>
      <protection hidden="1"/>
    </xf>
    <xf numFmtId="178" fontId="38" fillId="16" borderId="18" xfId="0" applyNumberFormat="1" applyFont="1" applyFill="1" applyBorder="1" applyAlignment="1" applyProtection="1">
      <alignment horizontal="center" vertical="center" shrinkToFit="1"/>
      <protection hidden="1"/>
    </xf>
    <xf numFmtId="0" fontId="38" fillId="16" borderId="0" xfId="0" applyFont="1" applyFill="1" applyBorder="1" applyAlignment="1" applyProtection="1">
      <alignment horizontal="left" vertical="top"/>
      <protection hidden="1"/>
    </xf>
    <xf numFmtId="0" fontId="0" fillId="16" borderId="0" xfId="0" applyFill="1" applyBorder="1" applyAlignment="1" applyProtection="1">
      <alignment horizontal="center" vertical="top"/>
      <protection hidden="1"/>
    </xf>
    <xf numFmtId="0" fontId="38" fillId="16" borderId="0" xfId="0" applyFont="1" applyFill="1" applyBorder="1" applyAlignment="1" applyProtection="1">
      <alignment horizontal="right" vertical="top"/>
      <protection hidden="1"/>
    </xf>
    <xf numFmtId="0" fontId="38" fillId="16" borderId="0" xfId="0" applyFont="1" applyFill="1" applyAlignment="1" applyProtection="1">
      <alignment horizontal="left" vertical="top"/>
      <protection hidden="1"/>
    </xf>
    <xf numFmtId="0" fontId="43" fillId="0" borderId="23" xfId="0" applyFont="1" applyBorder="1" applyAlignment="1" applyProtection="1">
      <alignment vertical="center" wrapText="1"/>
      <protection hidden="1"/>
    </xf>
    <xf numFmtId="41" fontId="42" fillId="16" borderId="4" xfId="0" applyNumberFormat="1" applyFont="1" applyFill="1" applyBorder="1" applyAlignment="1" applyProtection="1">
      <alignment horizontal="right" vertical="center"/>
      <protection hidden="1"/>
    </xf>
    <xf numFmtId="0" fontId="38" fillId="0" borderId="19" xfId="458" applyFont="1" applyBorder="1" applyAlignment="1" applyProtection="1">
      <protection hidden="1"/>
    </xf>
    <xf numFmtId="0" fontId="38" fillId="16" borderId="17" xfId="0" applyFont="1" applyFill="1" applyBorder="1" applyAlignment="1" applyProtection="1">
      <alignment horizontal="left" vertical="center"/>
      <protection hidden="1"/>
    </xf>
    <xf numFmtId="0" fontId="47" fillId="16" borderId="0" xfId="0" applyFont="1" applyFill="1" applyAlignment="1" applyProtection="1">
      <alignment horizontal="center" vertical="center"/>
      <protection hidden="1"/>
    </xf>
    <xf numFmtId="0" fontId="11" fillId="16" borderId="0" xfId="0" applyFont="1" applyFill="1" applyAlignment="1" applyProtection="1">
      <alignment horizontal="center" vertical="center" shrinkToFit="1"/>
      <protection hidden="1"/>
    </xf>
    <xf numFmtId="0" fontId="0" fillId="0" borderId="0" xfId="0" applyProtection="1">
      <protection hidden="1"/>
    </xf>
    <xf numFmtId="0" fontId="38" fillId="26" borderId="0" xfId="0" applyFont="1" applyFill="1" applyAlignment="1" applyProtection="1">
      <alignment horizontal="center" vertical="center"/>
      <protection hidden="1"/>
    </xf>
    <xf numFmtId="0" fontId="38" fillId="26" borderId="0" xfId="0" applyFont="1" applyFill="1" applyBorder="1" applyAlignment="1" applyProtection="1">
      <alignment horizontal="right" vertical="center"/>
      <protection hidden="1"/>
    </xf>
    <xf numFmtId="0" fontId="38" fillId="26" borderId="0" xfId="0" applyFont="1" applyFill="1" applyAlignment="1" applyProtection="1">
      <alignment horizontal="left" vertical="center"/>
      <protection hidden="1"/>
    </xf>
    <xf numFmtId="0" fontId="38" fillId="26" borderId="0" xfId="0" applyFont="1" applyFill="1" applyAlignment="1" applyProtection="1">
      <alignment horizontal="right" vertical="center"/>
      <protection hidden="1"/>
    </xf>
    <xf numFmtId="178" fontId="40" fillId="26" borderId="0" xfId="0" applyNumberFormat="1" applyFont="1" applyFill="1" applyAlignment="1" applyProtection="1">
      <alignment vertical="center"/>
      <protection hidden="1"/>
    </xf>
    <xf numFmtId="0" fontId="40" fillId="26" borderId="0" xfId="0" applyFont="1" applyFill="1" applyBorder="1" applyAlignment="1" applyProtection="1">
      <alignment vertical="center"/>
      <protection hidden="1"/>
    </xf>
    <xf numFmtId="0" fontId="38" fillId="26" borderId="0" xfId="0" applyFont="1" applyFill="1" applyBorder="1" applyAlignment="1" applyProtection="1">
      <alignment horizontal="left" vertical="center"/>
      <protection hidden="1"/>
    </xf>
    <xf numFmtId="41" fontId="38" fillId="26" borderId="0" xfId="0" applyNumberFormat="1" applyFont="1" applyFill="1" applyAlignment="1" applyProtection="1">
      <alignment horizontal="right" vertical="center"/>
      <protection hidden="1"/>
    </xf>
    <xf numFmtId="41" fontId="38" fillId="26" borderId="16" xfId="0" applyNumberFormat="1" applyFont="1" applyFill="1" applyBorder="1" applyAlignment="1" applyProtection="1">
      <alignment horizontal="right" vertical="center"/>
      <protection hidden="1"/>
    </xf>
    <xf numFmtId="0" fontId="42" fillId="26" borderId="0" xfId="0" applyFont="1" applyFill="1" applyBorder="1" applyAlignment="1" applyProtection="1">
      <alignment horizontal="center" vertical="center"/>
      <protection hidden="1"/>
    </xf>
    <xf numFmtId="41" fontId="42" fillId="26" borderId="0" xfId="0" applyNumberFormat="1" applyFont="1" applyFill="1" applyAlignment="1" applyProtection="1">
      <alignment horizontal="right" vertical="center"/>
      <protection hidden="1"/>
    </xf>
    <xf numFmtId="41" fontId="42" fillId="26" borderId="0" xfId="0" applyNumberFormat="1" applyFont="1" applyFill="1" applyBorder="1" applyAlignment="1" applyProtection="1">
      <alignment horizontal="right" vertical="center"/>
      <protection hidden="1"/>
    </xf>
    <xf numFmtId="41" fontId="42" fillId="26" borderId="16" xfId="0" applyNumberFormat="1" applyFont="1" applyFill="1" applyBorder="1" applyAlignment="1" applyProtection="1">
      <alignment horizontal="right" vertical="center"/>
      <protection hidden="1"/>
    </xf>
    <xf numFmtId="178" fontId="38" fillId="26" borderId="0" xfId="0" applyNumberFormat="1" applyFont="1" applyFill="1" applyBorder="1" applyAlignment="1" applyProtection="1">
      <alignment horizontal="center" vertical="center"/>
      <protection hidden="1"/>
    </xf>
    <xf numFmtId="178" fontId="43" fillId="26" borderId="0" xfId="0" applyNumberFormat="1" applyFont="1" applyFill="1" applyBorder="1" applyAlignment="1" applyProtection="1">
      <alignment horizontal="center" vertical="center"/>
      <protection hidden="1"/>
    </xf>
    <xf numFmtId="41" fontId="43" fillId="26" borderId="0" xfId="0" applyNumberFormat="1" applyFont="1" applyFill="1" applyAlignment="1" applyProtection="1">
      <alignment horizontal="right" vertical="center"/>
      <protection hidden="1"/>
    </xf>
    <xf numFmtId="0" fontId="43" fillId="26" borderId="0" xfId="0" applyFont="1" applyFill="1" applyBorder="1" applyAlignment="1" applyProtection="1">
      <alignment horizontal="left" vertical="center"/>
      <protection hidden="1"/>
    </xf>
    <xf numFmtId="0" fontId="43" fillId="26" borderId="0" xfId="0" applyFont="1" applyFill="1" applyBorder="1" applyAlignment="1" applyProtection="1">
      <alignment horizontal="center" vertical="center"/>
      <protection hidden="1"/>
    </xf>
    <xf numFmtId="41" fontId="43" fillId="26" borderId="4" xfId="0" applyNumberFormat="1" applyFont="1" applyFill="1" applyBorder="1" applyAlignment="1" applyProtection="1">
      <alignment horizontal="right" vertical="center"/>
      <protection hidden="1"/>
    </xf>
    <xf numFmtId="0" fontId="43" fillId="26" borderId="4" xfId="0" applyFont="1" applyFill="1" applyBorder="1" applyAlignment="1" applyProtection="1">
      <alignment horizontal="left" vertical="center"/>
      <protection hidden="1"/>
    </xf>
    <xf numFmtId="0" fontId="46" fillId="26" borderId="0" xfId="0" applyFont="1" applyFill="1" applyBorder="1" applyAlignment="1" applyProtection="1">
      <alignment horizontal="left"/>
      <protection hidden="1"/>
    </xf>
    <xf numFmtId="0" fontId="46" fillId="26" borderId="0" xfId="0" applyFont="1" applyFill="1" applyBorder="1" applyAlignment="1" applyProtection="1">
      <alignment horizontal="center"/>
      <protection hidden="1"/>
    </xf>
    <xf numFmtId="0" fontId="43" fillId="26" borderId="0" xfId="0" applyFont="1" applyFill="1" applyAlignment="1" applyProtection="1">
      <alignment horizontal="center" vertical="center"/>
      <protection hidden="1"/>
    </xf>
    <xf numFmtId="0" fontId="45" fillId="26" borderId="0" xfId="0" applyFont="1" applyFill="1" applyAlignment="1" applyProtection="1">
      <alignment horizontal="center" vertical="center"/>
      <protection hidden="1"/>
    </xf>
    <xf numFmtId="0" fontId="0" fillId="26" borderId="0" xfId="0" applyFill="1" applyBorder="1" applyAlignment="1" applyProtection="1">
      <alignment horizontal="center" vertical="center"/>
      <protection hidden="1"/>
    </xf>
    <xf numFmtId="178" fontId="0" fillId="26" borderId="0" xfId="0" applyNumberFormat="1" applyFill="1" applyBorder="1" applyAlignment="1" applyProtection="1">
      <alignment horizontal="center" vertical="center"/>
      <protection hidden="1"/>
    </xf>
    <xf numFmtId="180" fontId="43" fillId="26" borderId="0" xfId="0" applyNumberFormat="1" applyFont="1" applyFill="1" applyBorder="1" applyAlignment="1" applyProtection="1">
      <alignment horizontal="right" vertical="center"/>
      <protection hidden="1"/>
    </xf>
    <xf numFmtId="0" fontId="51" fillId="26" borderId="0" xfId="0" applyFont="1" applyFill="1" applyBorder="1" applyAlignment="1" applyProtection="1">
      <alignment horizontal="center" vertical="center"/>
      <protection hidden="1"/>
    </xf>
    <xf numFmtId="176" fontId="43" fillId="26" borderId="0" xfId="348" applyFont="1" applyFill="1" applyBorder="1" applyAlignment="1" applyProtection="1">
      <alignment horizontal="right" vertical="center"/>
      <protection hidden="1"/>
    </xf>
    <xf numFmtId="176" fontId="51" fillId="26" borderId="0" xfId="348" applyFont="1" applyFill="1" applyBorder="1" applyAlignment="1" applyProtection="1">
      <alignment horizontal="right" vertical="center"/>
      <protection hidden="1"/>
    </xf>
    <xf numFmtId="0" fontId="46" fillId="26" borderId="0" xfId="0" applyFont="1" applyFill="1" applyAlignment="1" applyProtection="1">
      <alignment horizontal="center" vertical="center"/>
      <protection hidden="1"/>
    </xf>
    <xf numFmtId="0" fontId="46" fillId="26" borderId="0" xfId="0" applyFont="1" applyFill="1" applyBorder="1" applyAlignment="1" applyProtection="1">
      <alignment horizontal="center" vertical="center"/>
      <protection hidden="1"/>
    </xf>
    <xf numFmtId="0" fontId="38" fillId="26" borderId="0" xfId="0" applyFont="1" applyFill="1" applyAlignment="1" applyProtection="1">
      <alignment horizontal="left" vertical="top"/>
      <protection hidden="1"/>
    </xf>
    <xf numFmtId="0" fontId="38" fillId="26" borderId="0" xfId="0" applyFont="1" applyFill="1" applyAlignment="1" applyProtection="1">
      <alignment horizontal="center" vertical="top"/>
      <protection hidden="1"/>
    </xf>
    <xf numFmtId="0" fontId="38" fillId="26" borderId="0" xfId="0" applyFont="1" applyFill="1" applyAlignment="1" applyProtection="1">
      <alignment horizontal="right" vertical="top"/>
      <protection hidden="1"/>
    </xf>
    <xf numFmtId="0" fontId="38" fillId="26" borderId="0" xfId="0" applyFont="1" applyFill="1" applyBorder="1" applyAlignment="1" applyProtection="1">
      <alignment horizontal="center" vertical="top"/>
      <protection hidden="1"/>
    </xf>
    <xf numFmtId="0" fontId="38" fillId="26" borderId="0" xfId="0" applyFont="1" applyFill="1" applyBorder="1" applyAlignment="1" applyProtection="1">
      <alignment vertical="center"/>
      <protection hidden="1"/>
    </xf>
    <xf numFmtId="192" fontId="38" fillId="26" borderId="0" xfId="0" applyNumberFormat="1" applyFont="1" applyFill="1" applyAlignment="1" applyProtection="1">
      <alignment horizontal="right" vertical="center"/>
      <protection hidden="1"/>
    </xf>
    <xf numFmtId="41" fontId="38" fillId="26" borderId="17" xfId="0" quotePrefix="1" applyNumberFormat="1" applyFont="1" applyFill="1" applyBorder="1" applyAlignment="1" applyProtection="1">
      <alignment horizontal="center" vertical="center"/>
      <protection hidden="1"/>
    </xf>
    <xf numFmtId="183" fontId="38" fillId="26" borderId="0" xfId="0" applyNumberFormat="1" applyFont="1" applyFill="1" applyBorder="1" applyAlignment="1" applyProtection="1">
      <alignment horizontal="right" vertical="center"/>
      <protection hidden="1"/>
    </xf>
    <xf numFmtId="41" fontId="42" fillId="26" borderId="17" xfId="0" quotePrefix="1" applyNumberFormat="1" applyFont="1" applyFill="1" applyBorder="1" applyAlignment="1" applyProtection="1">
      <alignment horizontal="center" vertical="center"/>
      <protection hidden="1"/>
    </xf>
    <xf numFmtId="0" fontId="44" fillId="26" borderId="0" xfId="0" applyFont="1" applyFill="1" applyBorder="1" applyAlignment="1" applyProtection="1">
      <alignment vertical="center"/>
      <protection hidden="1"/>
    </xf>
    <xf numFmtId="0" fontId="44" fillId="26" borderId="0" xfId="0" applyFont="1" applyFill="1" applyAlignment="1" applyProtection="1">
      <alignment horizontal="left" vertical="center"/>
      <protection hidden="1"/>
    </xf>
    <xf numFmtId="41" fontId="42" fillId="16" borderId="4" xfId="0" applyNumberFormat="1" applyFont="1" applyFill="1" applyBorder="1" applyAlignment="1" applyProtection="1">
      <alignment horizontal="right" vertical="center" wrapText="1"/>
      <protection hidden="1"/>
    </xf>
    <xf numFmtId="0" fontId="42" fillId="16" borderId="24" xfId="0" quotePrefix="1" applyNumberFormat="1" applyFont="1" applyFill="1" applyBorder="1" applyAlignment="1" applyProtection="1">
      <alignment horizontal="center" vertical="center"/>
      <protection hidden="1"/>
    </xf>
    <xf numFmtId="0" fontId="38" fillId="16" borderId="25" xfId="0" applyFont="1" applyFill="1" applyBorder="1" applyAlignment="1" applyProtection="1">
      <alignment horizontal="center" vertical="center" wrapText="1"/>
      <protection hidden="1"/>
    </xf>
    <xf numFmtId="0" fontId="38" fillId="16" borderId="19" xfId="0" applyFont="1" applyFill="1" applyBorder="1" applyAlignment="1" applyProtection="1">
      <alignment horizontal="center" vertical="center" wrapText="1"/>
      <protection hidden="1"/>
    </xf>
    <xf numFmtId="0" fontId="38" fillId="16" borderId="26" xfId="0" applyFont="1" applyFill="1" applyBorder="1" applyAlignment="1" applyProtection="1">
      <alignment horizontal="center" vertical="center" wrapText="1"/>
      <protection hidden="1"/>
    </xf>
    <xf numFmtId="0" fontId="38" fillId="16" borderId="27" xfId="0" applyFont="1" applyFill="1" applyBorder="1" applyAlignment="1" applyProtection="1">
      <alignment horizontal="center" vertical="center" wrapText="1"/>
      <protection hidden="1"/>
    </xf>
    <xf numFmtId="0" fontId="38" fillId="16" borderId="28" xfId="0" applyFont="1" applyFill="1" applyBorder="1" applyAlignment="1" applyProtection="1">
      <alignment horizontal="center" vertical="center" wrapText="1"/>
      <protection hidden="1"/>
    </xf>
    <xf numFmtId="41" fontId="38" fillId="16" borderId="17" xfId="0" applyNumberFormat="1" applyFont="1" applyFill="1" applyBorder="1" applyAlignment="1" applyProtection="1">
      <alignment horizontal="right" vertical="center"/>
      <protection hidden="1"/>
    </xf>
    <xf numFmtId="0" fontId="43" fillId="0" borderId="27" xfId="0" applyFont="1" applyBorder="1" applyAlignment="1" applyProtection="1">
      <alignment horizontal="center" vertical="center" wrapText="1"/>
      <protection hidden="1"/>
    </xf>
    <xf numFmtId="0" fontId="43" fillId="0" borderId="29" xfId="0" applyFont="1" applyBorder="1" applyAlignment="1" applyProtection="1">
      <alignment horizontal="center" vertical="center" wrapText="1"/>
      <protection hidden="1"/>
    </xf>
    <xf numFmtId="0" fontId="61" fillId="16" borderId="16" xfId="458" quotePrefix="1" applyNumberFormat="1" applyFont="1" applyFill="1" applyBorder="1" applyAlignment="1" applyProtection="1">
      <alignment horizontal="center" vertical="center"/>
      <protection hidden="1"/>
    </xf>
    <xf numFmtId="41" fontId="61" fillId="16" borderId="0" xfId="358" applyNumberFormat="1" applyFont="1" applyFill="1" applyBorder="1" applyAlignment="1" applyProtection="1">
      <alignment horizontal="right" vertical="center"/>
      <protection hidden="1"/>
    </xf>
    <xf numFmtId="178" fontId="44" fillId="16" borderId="16" xfId="458" applyNumberFormat="1" applyFont="1" applyFill="1" applyBorder="1" applyAlignment="1" applyProtection="1">
      <alignment horizontal="center" vertical="center"/>
      <protection hidden="1"/>
    </xf>
    <xf numFmtId="41" fontId="44" fillId="16" borderId="0" xfId="458" applyNumberFormat="1" applyFont="1" applyFill="1" applyBorder="1" applyAlignment="1" applyProtection="1">
      <alignment horizontal="center" vertical="center"/>
      <protection hidden="1"/>
    </xf>
    <xf numFmtId="0" fontId="65" fillId="0" borderId="0" xfId="0" applyFont="1" applyFill="1" applyBorder="1" applyProtection="1">
      <protection hidden="1"/>
    </xf>
    <xf numFmtId="0" fontId="44" fillId="16" borderId="0" xfId="0" applyNumberFormat="1" applyFont="1" applyFill="1" applyAlignment="1" applyProtection="1">
      <alignment horizontal="left"/>
      <protection locked="0" hidden="1"/>
    </xf>
    <xf numFmtId="0" fontId="44" fillId="16" borderId="0" xfId="421" applyNumberFormat="1" applyFont="1" applyFill="1" applyBorder="1" applyAlignment="1" applyProtection="1">
      <alignment horizontal="left"/>
      <protection locked="0" hidden="1"/>
    </xf>
    <xf numFmtId="0" fontId="44" fillId="16" borderId="0" xfId="0" applyNumberFormat="1" applyFont="1" applyFill="1" applyBorder="1" applyAlignment="1" applyProtection="1">
      <alignment horizontal="left"/>
      <protection locked="0" hidden="1"/>
    </xf>
    <xf numFmtId="0" fontId="44" fillId="16" borderId="0" xfId="0" applyNumberFormat="1" applyFont="1" applyFill="1" applyBorder="1" applyAlignment="1" applyProtection="1">
      <alignment horizontal="right"/>
      <protection locked="0" hidden="1"/>
    </xf>
    <xf numFmtId="0" fontId="44" fillId="16" borderId="30" xfId="0" applyNumberFormat="1" applyFont="1" applyFill="1" applyBorder="1" applyAlignment="1" applyProtection="1">
      <alignment horizontal="left"/>
      <protection locked="0" hidden="1"/>
    </xf>
    <xf numFmtId="0" fontId="44" fillId="16" borderId="0" xfId="0" applyNumberFormat="1" applyFont="1" applyFill="1" applyBorder="1" applyAlignment="1" applyProtection="1">
      <alignment horizontal="center"/>
      <protection locked="0" hidden="1"/>
    </xf>
    <xf numFmtId="41" fontId="43" fillId="26" borderId="0" xfId="0" applyNumberFormat="1" applyFont="1" applyFill="1" applyAlignment="1" applyProtection="1">
      <alignment horizontal="right" vertical="center"/>
      <protection locked="0" hidden="1"/>
    </xf>
    <xf numFmtId="41" fontId="43" fillId="26" borderId="0" xfId="0" applyNumberFormat="1" applyFont="1" applyFill="1" applyBorder="1" applyAlignment="1" applyProtection="1">
      <alignment horizontal="right" vertical="center"/>
      <protection locked="0" hidden="1"/>
    </xf>
    <xf numFmtId="41" fontId="43" fillId="26" borderId="4" xfId="0" applyNumberFormat="1" applyFont="1" applyFill="1" applyBorder="1" applyAlignment="1" applyProtection="1">
      <alignment horizontal="right" vertical="center"/>
      <protection locked="0" hidden="1"/>
    </xf>
    <xf numFmtId="0" fontId="46" fillId="26" borderId="0" xfId="421" applyNumberFormat="1" applyFont="1" applyFill="1" applyBorder="1" applyAlignment="1" applyProtection="1">
      <alignment horizontal="left"/>
      <protection locked="0" hidden="1"/>
    </xf>
    <xf numFmtId="1" fontId="46" fillId="26" borderId="0" xfId="0" applyNumberFormat="1" applyFont="1" applyFill="1" applyBorder="1" applyAlignment="1" applyProtection="1">
      <alignment horizontal="left"/>
      <protection locked="0" hidden="1"/>
    </xf>
    <xf numFmtId="0" fontId="46" fillId="26" borderId="0" xfId="0" applyFont="1" applyFill="1" applyBorder="1" applyAlignment="1" applyProtection="1">
      <alignment horizontal="left"/>
      <protection locked="0" hidden="1"/>
    </xf>
    <xf numFmtId="0" fontId="46" fillId="26" borderId="0" xfId="0" applyNumberFormat="1" applyFont="1" applyFill="1" applyBorder="1" applyAlignment="1" applyProtection="1">
      <alignment horizontal="right"/>
      <protection locked="0" hidden="1"/>
    </xf>
    <xf numFmtId="178" fontId="46" fillId="26" borderId="0" xfId="0" applyNumberFormat="1" applyFont="1" applyFill="1" applyBorder="1" applyAlignment="1" applyProtection="1">
      <alignment horizontal="left"/>
      <protection locked="0" hidden="1"/>
    </xf>
    <xf numFmtId="0" fontId="46" fillId="26" borderId="0" xfId="0" applyFont="1" applyFill="1" applyAlignment="1" applyProtection="1">
      <alignment horizontal="left"/>
      <protection locked="0" hidden="1"/>
    </xf>
    <xf numFmtId="0" fontId="46" fillId="26" borderId="0" xfId="0" applyFont="1" applyFill="1" applyBorder="1" applyAlignment="1" applyProtection="1">
      <alignment horizontal="center"/>
      <protection locked="0" hidden="1"/>
    </xf>
    <xf numFmtId="178" fontId="46" fillId="26" borderId="0" xfId="0" applyNumberFormat="1" applyFont="1" applyFill="1" applyBorder="1" applyAlignment="1" applyProtection="1">
      <alignment horizontal="center"/>
      <protection locked="0" hidden="1"/>
    </xf>
    <xf numFmtId="0" fontId="44" fillId="16" borderId="0" xfId="0" applyFont="1" applyFill="1" applyBorder="1" applyAlignment="1" applyProtection="1">
      <alignment horizontal="left"/>
      <protection locked="0" hidden="1"/>
    </xf>
    <xf numFmtId="3" fontId="44" fillId="16" borderId="0" xfId="0" applyNumberFormat="1" applyFont="1" applyFill="1" applyBorder="1" applyAlignment="1" applyProtection="1">
      <alignment horizontal="left"/>
      <protection locked="0" hidden="1"/>
    </xf>
    <xf numFmtId="176" fontId="44" fillId="16" borderId="0" xfId="421" applyFont="1" applyFill="1" applyBorder="1" applyAlignment="1" applyProtection="1">
      <alignment horizontal="left" vertical="center"/>
      <protection locked="0" hidden="1"/>
    </xf>
    <xf numFmtId="0" fontId="44" fillId="16" borderId="0" xfId="0" applyFont="1" applyFill="1" applyAlignment="1" applyProtection="1">
      <alignment horizontal="left" vertical="center"/>
      <protection locked="0" hidden="1"/>
    </xf>
    <xf numFmtId="3" fontId="44" fillId="16" borderId="0" xfId="0" applyNumberFormat="1" applyFont="1" applyFill="1" applyAlignment="1" applyProtection="1">
      <alignment horizontal="right" vertical="center"/>
      <protection locked="0" hidden="1"/>
    </xf>
    <xf numFmtId="0" fontId="44" fillId="16" borderId="0" xfId="0" applyFont="1" applyFill="1" applyBorder="1" applyAlignment="1" applyProtection="1">
      <alignment horizontal="left" vertical="center"/>
      <protection locked="0" hidden="1"/>
    </xf>
    <xf numFmtId="178" fontId="38" fillId="16" borderId="0" xfId="0" applyNumberFormat="1" applyFont="1" applyFill="1" applyAlignment="1" applyProtection="1">
      <alignment horizontal="center" vertical="center"/>
      <protection locked="0" hidden="1"/>
    </xf>
    <xf numFmtId="178" fontId="38" fillId="16" borderId="0" xfId="0" applyNumberFormat="1" applyFont="1" applyFill="1" applyBorder="1" applyAlignment="1" applyProtection="1">
      <alignment horizontal="center" vertical="center"/>
      <protection locked="0" hidden="1"/>
    </xf>
    <xf numFmtId="0" fontId="38" fillId="16" borderId="0" xfId="0" applyFont="1" applyFill="1" applyBorder="1" applyAlignment="1" applyProtection="1">
      <alignment horizontal="center" vertical="center"/>
      <protection locked="0" hidden="1"/>
    </xf>
    <xf numFmtId="176" fontId="43" fillId="26" borderId="4" xfId="348" applyFont="1" applyFill="1" applyBorder="1" applyAlignment="1" applyProtection="1">
      <alignment horizontal="right" vertical="center"/>
      <protection locked="0" hidden="1"/>
    </xf>
    <xf numFmtId="178" fontId="44" fillId="16" borderId="0" xfId="0" applyNumberFormat="1" applyFont="1" applyFill="1" applyBorder="1" applyAlignment="1" applyProtection="1">
      <alignment horizontal="left"/>
      <protection locked="0" hidden="1"/>
    </xf>
    <xf numFmtId="178" fontId="44" fillId="16" borderId="0" xfId="0" applyNumberFormat="1" applyFont="1" applyFill="1" applyBorder="1" applyAlignment="1" applyProtection="1">
      <alignment horizontal="right"/>
      <protection locked="0" hidden="1"/>
    </xf>
    <xf numFmtId="0" fontId="44" fillId="26" borderId="30" xfId="0" applyFont="1" applyFill="1" applyBorder="1" applyAlignment="1" applyProtection="1">
      <alignment vertical="center"/>
      <protection locked="0" hidden="1"/>
    </xf>
    <xf numFmtId="178" fontId="44" fillId="26" borderId="30" xfId="0" applyNumberFormat="1" applyFont="1" applyFill="1" applyBorder="1" applyAlignment="1" applyProtection="1">
      <alignment vertical="center"/>
      <protection locked="0" hidden="1"/>
    </xf>
    <xf numFmtId="0" fontId="44" fillId="26" borderId="30" xfId="0" applyFont="1" applyFill="1" applyBorder="1" applyAlignment="1" applyProtection="1">
      <alignment horizontal="right" vertical="center"/>
      <protection locked="0" hidden="1"/>
    </xf>
    <xf numFmtId="0" fontId="44" fillId="26" borderId="0" xfId="0" applyFont="1" applyFill="1" applyBorder="1" applyAlignment="1" applyProtection="1">
      <alignment vertical="center"/>
      <protection locked="0" hidden="1"/>
    </xf>
    <xf numFmtId="0" fontId="44" fillId="16" borderId="30" xfId="0" applyFont="1" applyFill="1" applyBorder="1" applyAlignment="1" applyProtection="1">
      <protection locked="0" hidden="1"/>
    </xf>
    <xf numFmtId="0" fontId="44" fillId="16" borderId="30" xfId="0" applyFont="1" applyFill="1" applyBorder="1" applyAlignment="1" applyProtection="1">
      <alignment horizontal="center"/>
      <protection locked="0" hidden="1"/>
    </xf>
    <xf numFmtId="0" fontId="44" fillId="16" borderId="0" xfId="0" applyFont="1" applyFill="1" applyBorder="1" applyAlignment="1" applyProtection="1">
      <alignment horizontal="center"/>
      <protection locked="0" hidden="1"/>
    </xf>
    <xf numFmtId="0" fontId="44" fillId="16" borderId="0" xfId="0" applyFont="1" applyFill="1" applyBorder="1" applyAlignment="1" applyProtection="1">
      <alignment horizontal="right"/>
      <protection locked="0" hidden="1"/>
    </xf>
    <xf numFmtId="0" fontId="44" fillId="16" borderId="0" xfId="0" applyFont="1" applyFill="1" applyAlignment="1" applyProtection="1">
      <alignment horizontal="center" vertical="center"/>
      <protection locked="0" hidden="1"/>
    </xf>
    <xf numFmtId="0" fontId="46" fillId="16" borderId="0" xfId="0" applyFont="1" applyFill="1" applyAlignment="1" applyProtection="1">
      <alignment horizontal="center" vertical="center"/>
      <protection locked="0" hidden="1"/>
    </xf>
    <xf numFmtId="183" fontId="42" fillId="16" borderId="0" xfId="0" applyNumberFormat="1" applyFont="1" applyFill="1" applyBorder="1" applyAlignment="1" applyProtection="1">
      <alignment horizontal="right" vertical="center"/>
      <protection hidden="1"/>
    </xf>
    <xf numFmtId="0" fontId="44" fillId="16" borderId="0" xfId="457" applyFont="1" applyFill="1" applyBorder="1" applyAlignment="1" applyProtection="1">
      <alignment horizontal="left"/>
      <protection locked="0" hidden="1"/>
    </xf>
    <xf numFmtId="0" fontId="44" fillId="16" borderId="30" xfId="0" applyFont="1" applyFill="1" applyBorder="1" applyAlignment="1" applyProtection="1">
      <alignment horizontal="right"/>
      <protection locked="0" hidden="1"/>
    </xf>
    <xf numFmtId="178" fontId="44" fillId="16" borderId="0" xfId="0" applyNumberFormat="1" applyFont="1" applyFill="1" applyBorder="1" applyAlignment="1" applyProtection="1">
      <alignment horizontal="center"/>
      <protection locked="0" hidden="1"/>
    </xf>
    <xf numFmtId="0" fontId="44" fillId="16" borderId="0" xfId="0" applyFont="1" applyFill="1" applyAlignment="1" applyProtection="1">
      <alignment horizontal="center"/>
      <protection locked="0" hidden="1"/>
    </xf>
    <xf numFmtId="176" fontId="38" fillId="16" borderId="0" xfId="358" applyFont="1" applyFill="1" applyAlignment="1" applyProtection="1">
      <alignment horizontal="right" vertical="center"/>
      <protection locked="0" hidden="1"/>
    </xf>
    <xf numFmtId="0" fontId="44" fillId="16" borderId="0" xfId="458" applyNumberFormat="1" applyFont="1" applyFill="1" applyBorder="1" applyAlignment="1" applyProtection="1">
      <alignment horizontal="left"/>
      <protection locked="0" hidden="1"/>
    </xf>
    <xf numFmtId="0" fontId="44" fillId="16" borderId="30" xfId="458" applyNumberFormat="1" applyFont="1" applyFill="1" applyBorder="1" applyAlignment="1" applyProtection="1">
      <alignment horizontal="left"/>
      <protection locked="0" hidden="1"/>
    </xf>
    <xf numFmtId="0" fontId="44" fillId="16" borderId="30" xfId="458" applyNumberFormat="1" applyFont="1" applyFill="1" applyBorder="1" applyAlignment="1" applyProtection="1">
      <alignment horizontal="right"/>
      <protection locked="0" hidden="1"/>
    </xf>
    <xf numFmtId="0" fontId="44" fillId="16" borderId="0" xfId="458" applyNumberFormat="1" applyFont="1" applyFill="1" applyBorder="1" applyAlignment="1" applyProtection="1">
      <protection locked="0" hidden="1"/>
    </xf>
    <xf numFmtId="0" fontId="44" fillId="16" borderId="0" xfId="458" applyNumberFormat="1" applyFont="1" applyFill="1" applyBorder="1" applyAlignment="1" applyProtection="1">
      <alignment wrapText="1"/>
      <protection locked="0" hidden="1"/>
    </xf>
    <xf numFmtId="0" fontId="44" fillId="16" borderId="0" xfId="421" applyNumberFormat="1" applyFont="1" applyFill="1" applyBorder="1" applyAlignment="1" applyProtection="1">
      <alignment horizontal="center"/>
      <protection locked="0" hidden="1"/>
    </xf>
    <xf numFmtId="0" fontId="44" fillId="16" borderId="0" xfId="458" applyNumberFormat="1" applyFont="1" applyFill="1" applyAlignment="1" applyProtection="1">
      <alignment horizontal="center"/>
      <protection locked="0" hidden="1"/>
    </xf>
    <xf numFmtId="0" fontId="44" fillId="16" borderId="0" xfId="458" applyNumberFormat="1" applyFont="1" applyFill="1" applyBorder="1" applyAlignment="1" applyProtection="1">
      <alignment horizontal="center"/>
      <protection locked="0" hidden="1"/>
    </xf>
    <xf numFmtId="1" fontId="44" fillId="16" borderId="0" xfId="0" applyNumberFormat="1" applyFont="1" applyFill="1" applyBorder="1" applyAlignment="1" applyProtection="1">
      <alignment horizontal="left"/>
      <protection locked="0" hidden="1"/>
    </xf>
    <xf numFmtId="0" fontId="44" fillId="16" borderId="0" xfId="0" applyFont="1" applyFill="1" applyAlignment="1" applyProtection="1">
      <protection locked="0" hidden="1"/>
    </xf>
    <xf numFmtId="41" fontId="42" fillId="26" borderId="4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16" xfId="0" applyNumberFormat="1" applyFont="1" applyFill="1" applyBorder="1" applyAlignment="1" applyProtection="1">
      <alignment horizontal="center" vertical="center"/>
      <protection hidden="1"/>
    </xf>
    <xf numFmtId="192" fontId="38" fillId="26" borderId="0" xfId="0" applyNumberFormat="1" applyFont="1" applyFill="1" applyAlignment="1" applyProtection="1">
      <alignment horizontal="right" vertical="center"/>
      <protection locked="0" hidden="1"/>
    </xf>
    <xf numFmtId="194" fontId="38" fillId="26" borderId="0" xfId="459" applyNumberFormat="1" applyFont="1" applyFill="1" applyBorder="1" applyAlignment="1" applyProtection="1">
      <alignment vertical="center"/>
      <protection locked="0" hidden="1"/>
    </xf>
    <xf numFmtId="192" fontId="38" fillId="26" borderId="0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16" xfId="0" applyNumberFormat="1" applyFont="1" applyFill="1" applyBorder="1" applyAlignment="1" applyProtection="1">
      <alignment horizontal="left" vertical="center"/>
      <protection hidden="1"/>
    </xf>
    <xf numFmtId="192" fontId="38" fillId="26" borderId="4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18" xfId="0" applyNumberFormat="1" applyFont="1" applyFill="1" applyBorder="1" applyAlignment="1" applyProtection="1">
      <alignment horizontal="left" vertical="center"/>
      <protection hidden="1"/>
    </xf>
    <xf numFmtId="0" fontId="101" fillId="16" borderId="0" xfId="0" applyFont="1" applyFill="1" applyBorder="1" applyAlignment="1" applyProtection="1">
      <alignment horizontal="center" vertical="center"/>
      <protection hidden="1"/>
    </xf>
    <xf numFmtId="41" fontId="38" fillId="26" borderId="0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4" xfId="0" applyNumberFormat="1" applyFont="1" applyFill="1" applyBorder="1" applyAlignment="1" applyProtection="1">
      <alignment horizontal="right" vertical="center"/>
      <protection locked="0" hidden="1"/>
    </xf>
    <xf numFmtId="41" fontId="38" fillId="16" borderId="0" xfId="0" applyNumberFormat="1" applyFont="1" applyFill="1" applyBorder="1" applyAlignment="1" applyProtection="1">
      <alignment horizontal="right" vertical="center" shrinkToFit="1"/>
      <protection locked="0" hidden="1"/>
    </xf>
    <xf numFmtId="176" fontId="38" fillId="16" borderId="0" xfId="348" applyFont="1" applyFill="1" applyAlignment="1" applyProtection="1">
      <alignment horizontal="right" vertical="center"/>
      <protection hidden="1"/>
    </xf>
    <xf numFmtId="176" fontId="46" fillId="0" borderId="0" xfId="348" applyFont="1" applyFill="1" applyBorder="1" applyAlignment="1" applyProtection="1">
      <alignment horizontal="center" vertical="center" wrapText="1"/>
      <protection locked="0" hidden="1"/>
    </xf>
    <xf numFmtId="41" fontId="43" fillId="16" borderId="17" xfId="0" applyNumberFormat="1" applyFont="1" applyFill="1" applyBorder="1" applyAlignment="1" applyProtection="1">
      <alignment horizontal="center" vertical="center"/>
      <protection hidden="1"/>
    </xf>
    <xf numFmtId="49" fontId="43" fillId="16" borderId="16" xfId="0" applyNumberFormat="1" applyFont="1" applyFill="1" applyBorder="1" applyAlignment="1" applyProtection="1">
      <alignment horizontal="center" vertical="center"/>
      <protection hidden="1"/>
    </xf>
    <xf numFmtId="41" fontId="43" fillId="16" borderId="0" xfId="0" applyNumberFormat="1" applyFont="1" applyFill="1" applyAlignment="1" applyProtection="1">
      <alignment horizontal="center" vertical="center"/>
      <protection locked="0" hidden="1"/>
    </xf>
    <xf numFmtId="176" fontId="43" fillId="16" borderId="0" xfId="348" applyFont="1" applyFill="1" applyAlignment="1" applyProtection="1">
      <alignment horizontal="right" vertical="center"/>
      <protection locked="0" hidden="1"/>
    </xf>
    <xf numFmtId="176" fontId="38" fillId="16" borderId="24" xfId="348" applyFont="1" applyFill="1" applyBorder="1" applyAlignment="1" applyProtection="1">
      <alignment horizontal="right" vertical="center"/>
      <protection hidden="1"/>
    </xf>
    <xf numFmtId="41" fontId="43" fillId="16" borderId="24" xfId="0" applyNumberFormat="1" applyFont="1" applyFill="1" applyBorder="1" applyAlignment="1" applyProtection="1">
      <alignment horizontal="center" vertical="center"/>
      <protection hidden="1"/>
    </xf>
    <xf numFmtId="49" fontId="43" fillId="16" borderId="18" xfId="0" applyNumberFormat="1" applyFont="1" applyFill="1" applyBorder="1" applyAlignment="1" applyProtection="1">
      <alignment horizontal="center" vertical="center"/>
      <protection hidden="1"/>
    </xf>
    <xf numFmtId="41" fontId="43" fillId="16" borderId="4" xfId="0" applyNumberFormat="1" applyFont="1" applyFill="1" applyBorder="1" applyAlignment="1" applyProtection="1">
      <alignment horizontal="center" vertical="center"/>
      <protection locked="0" hidden="1"/>
    </xf>
    <xf numFmtId="41" fontId="38" fillId="16" borderId="4" xfId="0" applyNumberFormat="1" applyFont="1" applyFill="1" applyBorder="1" applyAlignment="1" applyProtection="1">
      <alignment horizontal="center" vertical="center"/>
      <protection hidden="1"/>
    </xf>
    <xf numFmtId="41" fontId="43" fillId="16" borderId="0" xfId="0" applyNumberFormat="1" applyFont="1" applyFill="1" applyBorder="1" applyAlignment="1" applyProtection="1">
      <alignment horizontal="center" vertical="center"/>
      <protection hidden="1"/>
    </xf>
    <xf numFmtId="41" fontId="43" fillId="16" borderId="4" xfId="0" applyNumberFormat="1" applyFont="1" applyFill="1" applyBorder="1" applyAlignment="1" applyProtection="1">
      <alignment horizontal="center" vertical="center"/>
      <protection hidden="1"/>
    </xf>
    <xf numFmtId="41" fontId="38" fillId="16" borderId="24" xfId="0" applyNumberFormat="1" applyFont="1" applyFill="1" applyBorder="1" applyAlignment="1" applyProtection="1">
      <alignment horizontal="center" vertical="center"/>
      <protection hidden="1"/>
    </xf>
    <xf numFmtId="41" fontId="43" fillId="26" borderId="0" xfId="0" applyNumberFormat="1" applyFont="1" applyFill="1" applyBorder="1" applyAlignment="1" applyProtection="1">
      <alignment vertical="center"/>
      <protection locked="0" hidden="1"/>
    </xf>
    <xf numFmtId="42" fontId="38" fillId="16" borderId="0" xfId="0" applyNumberFormat="1" applyFont="1" applyFill="1" applyBorder="1" applyAlignment="1" applyProtection="1">
      <alignment horizontal="right" vertical="center"/>
      <protection hidden="1"/>
    </xf>
    <xf numFmtId="41" fontId="38" fillId="16" borderId="16" xfId="0" applyNumberFormat="1" applyFont="1" applyFill="1" applyBorder="1" applyAlignment="1" applyProtection="1">
      <alignment vertical="center"/>
      <protection hidden="1"/>
    </xf>
    <xf numFmtId="42" fontId="38" fillId="16" borderId="4" xfId="0" applyNumberFormat="1" applyFont="1" applyFill="1" applyBorder="1" applyAlignment="1" applyProtection="1">
      <alignment horizontal="right" vertical="center"/>
      <protection hidden="1"/>
    </xf>
    <xf numFmtId="41" fontId="38" fillId="16" borderId="18" xfId="0" applyNumberFormat="1" applyFont="1" applyFill="1" applyBorder="1" applyAlignment="1" applyProtection="1">
      <alignment vertical="center"/>
      <protection hidden="1"/>
    </xf>
    <xf numFmtId="178" fontId="38" fillId="16" borderId="24" xfId="0" applyNumberFormat="1" applyFont="1" applyFill="1" applyBorder="1" applyAlignment="1" applyProtection="1">
      <alignment horizontal="center" vertical="center"/>
      <protection hidden="1"/>
    </xf>
    <xf numFmtId="41" fontId="38" fillId="26" borderId="4" xfId="0" applyNumberFormat="1" applyFont="1" applyFill="1" applyBorder="1" applyAlignment="1" applyProtection="1">
      <alignment horizontal="right" vertical="center"/>
      <protection hidden="1"/>
    </xf>
    <xf numFmtId="176" fontId="42" fillId="16" borderId="0" xfId="358" applyFont="1" applyFill="1" applyBorder="1" applyAlignment="1" applyProtection="1">
      <alignment horizontal="right" vertical="center"/>
      <protection locked="0" hidden="1"/>
    </xf>
    <xf numFmtId="178" fontId="44" fillId="26" borderId="30" xfId="0" applyNumberFormat="1" applyFont="1" applyFill="1" applyBorder="1" applyAlignment="1" applyProtection="1">
      <alignment horizontal="left"/>
      <protection locked="0" hidden="1"/>
    </xf>
    <xf numFmtId="0" fontId="44" fillId="26" borderId="30" xfId="0" applyFont="1" applyFill="1" applyBorder="1" applyAlignment="1" applyProtection="1">
      <alignment horizontal="left"/>
      <protection locked="0" hidden="1"/>
    </xf>
    <xf numFmtId="178" fontId="38" fillId="26" borderId="18" xfId="0" applyNumberFormat="1" applyFont="1" applyFill="1" applyBorder="1" applyAlignment="1" applyProtection="1">
      <alignment horizontal="center" vertical="center" shrinkToFit="1"/>
      <protection hidden="1"/>
    </xf>
    <xf numFmtId="178" fontId="42" fillId="26" borderId="0" xfId="0" quotePrefix="1" applyNumberFormat="1" applyFont="1" applyFill="1" applyBorder="1" applyAlignment="1" applyProtection="1">
      <alignment horizontal="center" vertical="center"/>
      <protection hidden="1"/>
    </xf>
    <xf numFmtId="178" fontId="42" fillId="26" borderId="16" xfId="0" quotePrefix="1" applyNumberFormat="1" applyFont="1" applyFill="1" applyBorder="1" applyAlignment="1" applyProtection="1">
      <alignment horizontal="center" vertical="center"/>
      <protection hidden="1"/>
    </xf>
    <xf numFmtId="178" fontId="38" fillId="26" borderId="16" xfId="0" quotePrefix="1" applyNumberFormat="1" applyFont="1" applyFill="1" applyBorder="1" applyAlignment="1" applyProtection="1">
      <alignment horizontal="center" vertical="center"/>
      <protection hidden="1"/>
    </xf>
    <xf numFmtId="0" fontId="102" fillId="16" borderId="0" xfId="458" applyFont="1" applyFill="1" applyBorder="1" applyAlignment="1" applyProtection="1">
      <alignment horizontal="right"/>
      <protection hidden="1"/>
    </xf>
    <xf numFmtId="178" fontId="102" fillId="16" borderId="0" xfId="458" applyNumberFormat="1" applyFont="1" applyFill="1" applyBorder="1" applyAlignment="1" applyProtection="1">
      <alignment horizontal="left"/>
      <protection hidden="1"/>
    </xf>
    <xf numFmtId="178" fontId="44" fillId="16" borderId="0" xfId="458" applyNumberFormat="1" applyFont="1" applyFill="1" applyBorder="1" applyAlignment="1" applyProtection="1">
      <alignment horizontal="left"/>
      <protection hidden="1"/>
    </xf>
    <xf numFmtId="178" fontId="103" fillId="16" borderId="0" xfId="458" applyNumberFormat="1" applyFont="1" applyFill="1" applyBorder="1" applyAlignment="1" applyProtection="1">
      <alignment horizontal="left"/>
      <protection hidden="1"/>
    </xf>
    <xf numFmtId="0" fontId="44" fillId="16" borderId="16" xfId="427" applyNumberFormat="1" applyFont="1" applyFill="1" applyBorder="1" applyAlignment="1" applyProtection="1">
      <alignment horizontal="center" vertical="center"/>
      <protection hidden="1"/>
    </xf>
    <xf numFmtId="0" fontId="44" fillId="16" borderId="0" xfId="427" applyNumberFormat="1" applyFont="1" applyFill="1" applyBorder="1" applyAlignment="1" applyProtection="1">
      <alignment horizontal="left" vertical="center"/>
      <protection hidden="1"/>
    </xf>
    <xf numFmtId="14" fontId="44" fillId="16" borderId="0" xfId="427" applyNumberFormat="1" applyFont="1" applyFill="1" applyBorder="1" applyAlignment="1" applyProtection="1">
      <alignment horizontal="center" vertical="center"/>
      <protection hidden="1"/>
    </xf>
    <xf numFmtId="41" fontId="44" fillId="16" borderId="0" xfId="427" applyNumberFormat="1" applyFont="1" applyFill="1" applyBorder="1" applyAlignment="1" applyProtection="1">
      <alignment horizontal="left" vertical="center"/>
      <protection hidden="1"/>
    </xf>
    <xf numFmtId="0" fontId="52" fillId="16" borderId="0" xfId="427" applyNumberFormat="1" applyFont="1" applyFill="1" applyBorder="1" applyAlignment="1" applyProtection="1">
      <alignment horizontal="left" vertical="center"/>
      <protection hidden="1"/>
    </xf>
    <xf numFmtId="0" fontId="58" fillId="16" borderId="0" xfId="427" applyNumberFormat="1" applyFont="1" applyFill="1" applyBorder="1" applyAlignment="1" applyProtection="1">
      <alignment horizontal="left" vertical="center"/>
      <protection hidden="1"/>
    </xf>
    <xf numFmtId="0" fontId="62" fillId="16" borderId="0" xfId="427" applyNumberFormat="1" applyFont="1" applyFill="1" applyBorder="1" applyAlignment="1" applyProtection="1">
      <alignment horizontal="left" vertical="center"/>
      <protection hidden="1"/>
    </xf>
    <xf numFmtId="0" fontId="44" fillId="16" borderId="30" xfId="427" applyFont="1" applyFill="1" applyBorder="1" applyAlignment="1" applyProtection="1">
      <alignment horizontal="left"/>
      <protection hidden="1"/>
    </xf>
    <xf numFmtId="0" fontId="44" fillId="16" borderId="30" xfId="427" applyFont="1" applyFill="1" applyBorder="1" applyAlignment="1" applyProtection="1">
      <alignment horizontal="right"/>
      <protection hidden="1"/>
    </xf>
    <xf numFmtId="0" fontId="44" fillId="26" borderId="16" xfId="427" applyNumberFormat="1" applyFont="1" applyFill="1" applyBorder="1" applyAlignment="1" applyProtection="1">
      <alignment horizontal="center" vertical="center"/>
      <protection hidden="1"/>
    </xf>
    <xf numFmtId="193" fontId="44" fillId="26" borderId="16" xfId="427" applyNumberFormat="1" applyFont="1" applyFill="1" applyBorder="1" applyAlignment="1" applyProtection="1">
      <alignment horizontal="center" vertical="center"/>
      <protection hidden="1"/>
    </xf>
    <xf numFmtId="0" fontId="44" fillId="26" borderId="16" xfId="427" applyNumberFormat="1" applyFont="1" applyFill="1" applyBorder="1" applyAlignment="1" applyProtection="1">
      <alignment horizontal="left" vertical="center"/>
      <protection hidden="1"/>
    </xf>
    <xf numFmtId="0" fontId="44" fillId="26" borderId="16" xfId="427" applyNumberFormat="1" applyFont="1" applyFill="1" applyBorder="1" applyAlignment="1" applyProtection="1">
      <alignment horizontal="center" vertical="center" wrapText="1"/>
      <protection hidden="1"/>
    </xf>
    <xf numFmtId="193" fontId="44" fillId="26" borderId="16" xfId="421" applyNumberFormat="1" applyFont="1" applyFill="1" applyBorder="1" applyAlignment="1" applyProtection="1">
      <alignment horizontal="center" vertical="center"/>
      <protection hidden="1"/>
    </xf>
    <xf numFmtId="0" fontId="44" fillId="26" borderId="16" xfId="421" applyNumberFormat="1" applyFont="1" applyFill="1" applyBorder="1" applyAlignment="1" applyProtection="1">
      <alignment horizontal="center" vertical="center"/>
      <protection hidden="1"/>
    </xf>
    <xf numFmtId="0" fontId="44" fillId="26" borderId="18" xfId="427" applyNumberFormat="1" applyFont="1" applyFill="1" applyBorder="1" applyAlignment="1" applyProtection="1">
      <alignment horizontal="center" vertical="center"/>
      <protection hidden="1"/>
    </xf>
    <xf numFmtId="14" fontId="44" fillId="26" borderId="0" xfId="427" applyNumberFormat="1" applyFont="1" applyFill="1" applyBorder="1" applyAlignment="1" applyProtection="1">
      <alignment horizontal="center" vertical="center"/>
      <protection hidden="1"/>
    </xf>
    <xf numFmtId="204" fontId="44" fillId="26" borderId="0" xfId="427" applyNumberFormat="1" applyFont="1" applyFill="1" applyBorder="1" applyAlignment="1" applyProtection="1">
      <alignment horizontal="right" vertical="center"/>
      <protection hidden="1"/>
    </xf>
    <xf numFmtId="204" fontId="44" fillId="26" borderId="0" xfId="427" applyNumberFormat="1" applyFont="1" applyFill="1" applyBorder="1" applyAlignment="1" applyProtection="1">
      <alignment vertical="center"/>
      <protection hidden="1"/>
    </xf>
    <xf numFmtId="0" fontId="62" fillId="26" borderId="24" xfId="427" applyNumberFormat="1" applyFont="1" applyFill="1" applyBorder="1" applyAlignment="1" applyProtection="1">
      <alignment horizontal="left" vertical="center"/>
      <protection hidden="1"/>
    </xf>
    <xf numFmtId="43" fontId="38" fillId="16" borderId="0" xfId="0" applyNumberFormat="1" applyFont="1" applyFill="1" applyAlignment="1" applyProtection="1">
      <alignment horizontal="center" vertical="center"/>
      <protection hidden="1"/>
    </xf>
    <xf numFmtId="0" fontId="40" fillId="26" borderId="0" xfId="0" applyFont="1" applyFill="1" applyAlignment="1" applyProtection="1">
      <alignment horizontal="center" vertical="center"/>
      <protection hidden="1"/>
    </xf>
    <xf numFmtId="41" fontId="38" fillId="26" borderId="16" xfId="0" quotePrefix="1" applyNumberFormat="1" applyFont="1" applyFill="1" applyBorder="1" applyAlignment="1" applyProtection="1">
      <alignment horizontal="center" vertical="center"/>
      <protection hidden="1"/>
    </xf>
    <xf numFmtId="41" fontId="42" fillId="26" borderId="16" xfId="0" quotePrefix="1" applyNumberFormat="1" applyFont="1" applyFill="1" applyBorder="1" applyAlignment="1" applyProtection="1">
      <alignment horizontal="center" vertical="center"/>
      <protection hidden="1"/>
    </xf>
    <xf numFmtId="0" fontId="38" fillId="26" borderId="0" xfId="0" applyFont="1" applyFill="1" applyBorder="1" applyAlignment="1" applyProtection="1">
      <alignment horizontal="center" vertical="center"/>
      <protection hidden="1"/>
    </xf>
    <xf numFmtId="0" fontId="42" fillId="26" borderId="16" xfId="0" quotePrefix="1" applyNumberFormat="1" applyFont="1" applyFill="1" applyBorder="1" applyAlignment="1" applyProtection="1">
      <alignment horizontal="center" vertical="center"/>
      <protection hidden="1"/>
    </xf>
    <xf numFmtId="178" fontId="38" fillId="26" borderId="16" xfId="0" applyNumberFormat="1" applyFont="1" applyFill="1" applyBorder="1" applyAlignment="1" applyProtection="1">
      <alignment horizontal="center" vertical="center"/>
      <protection hidden="1"/>
    </xf>
    <xf numFmtId="0" fontId="38" fillId="26" borderId="0" xfId="0" quotePrefix="1" applyFont="1" applyFill="1" applyBorder="1" applyAlignment="1" applyProtection="1">
      <alignment horizontal="center" vertical="center"/>
      <protection hidden="1"/>
    </xf>
    <xf numFmtId="0" fontId="38" fillId="26" borderId="16" xfId="0" quotePrefix="1" applyFont="1" applyFill="1" applyBorder="1" applyAlignment="1" applyProtection="1">
      <alignment horizontal="center" vertical="center"/>
      <protection hidden="1"/>
    </xf>
    <xf numFmtId="0" fontId="38" fillId="26" borderId="16" xfId="0" quotePrefix="1" applyNumberFormat="1" applyFont="1" applyFill="1" applyBorder="1" applyAlignment="1" applyProtection="1">
      <alignment horizontal="center" vertical="center"/>
      <protection hidden="1"/>
    </xf>
    <xf numFmtId="0" fontId="39" fillId="26" borderId="0" xfId="0" applyFont="1" applyFill="1" applyBorder="1" applyAlignment="1" applyProtection="1">
      <alignment horizontal="center" vertical="center"/>
      <protection hidden="1"/>
    </xf>
    <xf numFmtId="178" fontId="40" fillId="26" borderId="0" xfId="0" applyNumberFormat="1" applyFont="1" applyFill="1" applyAlignment="1" applyProtection="1">
      <alignment horizontal="center" vertical="center"/>
      <protection hidden="1"/>
    </xf>
    <xf numFmtId="0" fontId="38" fillId="26" borderId="0" xfId="0" quotePrefix="1" applyNumberFormat="1" applyFont="1" applyFill="1" applyBorder="1" applyAlignment="1" applyProtection="1">
      <alignment horizontal="center" vertical="center"/>
      <protection hidden="1"/>
    </xf>
    <xf numFmtId="0" fontId="0" fillId="26" borderId="0" xfId="0" applyFill="1" applyAlignment="1" applyProtection="1">
      <alignment horizontal="center" vertical="center"/>
      <protection hidden="1"/>
    </xf>
    <xf numFmtId="0" fontId="40" fillId="26" borderId="0" xfId="0" applyFont="1" applyFill="1" applyBorder="1" applyAlignment="1" applyProtection="1">
      <alignment horizontal="center" vertical="center"/>
      <protection hidden="1"/>
    </xf>
    <xf numFmtId="41" fontId="38" fillId="26" borderId="0" xfId="0" applyNumberFormat="1" applyFont="1" applyFill="1" applyBorder="1" applyAlignment="1" applyProtection="1">
      <alignment horizontal="center" vertical="center"/>
      <protection hidden="1"/>
    </xf>
    <xf numFmtId="41" fontId="38" fillId="26" borderId="0" xfId="0" applyNumberFormat="1" applyFont="1" applyFill="1" applyBorder="1" applyAlignment="1" applyProtection="1">
      <alignment horizontal="right" vertical="center"/>
      <protection hidden="1"/>
    </xf>
    <xf numFmtId="41" fontId="38" fillId="26" borderId="17" xfId="0" applyNumberFormat="1" applyFont="1" applyFill="1" applyBorder="1" applyAlignment="1" applyProtection="1">
      <alignment horizontal="center" vertical="center"/>
      <protection hidden="1"/>
    </xf>
    <xf numFmtId="178" fontId="43" fillId="26" borderId="16" xfId="0" applyNumberFormat="1" applyFont="1" applyFill="1" applyBorder="1" applyAlignment="1" applyProtection="1">
      <alignment horizontal="center" vertical="center"/>
      <protection hidden="1"/>
    </xf>
    <xf numFmtId="0" fontId="43" fillId="26" borderId="16" xfId="0" quotePrefix="1" applyNumberFormat="1" applyFont="1" applyFill="1" applyBorder="1" applyAlignment="1" applyProtection="1">
      <alignment horizontal="center" vertical="center"/>
      <protection hidden="1"/>
    </xf>
    <xf numFmtId="41" fontId="42" fillId="26" borderId="0" xfId="0" applyNumberFormat="1" applyFont="1" applyFill="1" applyBorder="1" applyAlignment="1" applyProtection="1">
      <alignment horizontal="center" vertical="center"/>
      <protection hidden="1"/>
    </xf>
    <xf numFmtId="0" fontId="44" fillId="26" borderId="30" xfId="0" applyFont="1" applyFill="1" applyBorder="1" applyAlignment="1" applyProtection="1">
      <alignment horizontal="right"/>
      <protection locked="0" hidden="1"/>
    </xf>
    <xf numFmtId="0" fontId="42" fillId="26" borderId="0" xfId="0" quotePrefix="1" applyNumberFormat="1" applyFont="1" applyFill="1" applyBorder="1" applyAlignment="1" applyProtection="1">
      <alignment horizontal="center" vertical="center"/>
      <protection hidden="1"/>
    </xf>
    <xf numFmtId="0" fontId="44" fillId="16" borderId="0" xfId="0" applyFont="1" applyFill="1" applyBorder="1" applyAlignment="1" applyProtection="1">
      <alignment horizontal="right"/>
      <protection hidden="1"/>
    </xf>
    <xf numFmtId="41" fontId="43" fillId="26" borderId="0" xfId="0" applyNumberFormat="1" applyFont="1" applyFill="1" applyBorder="1" applyAlignment="1" applyProtection="1">
      <alignment horizontal="right" vertical="center"/>
      <protection hidden="1"/>
    </xf>
    <xf numFmtId="41" fontId="43" fillId="26" borderId="16" xfId="0" applyNumberFormat="1" applyFont="1" applyFill="1" applyBorder="1" applyAlignment="1" applyProtection="1">
      <alignment horizontal="right" vertical="center"/>
      <protection hidden="1"/>
    </xf>
    <xf numFmtId="192" fontId="42" fillId="26" borderId="0" xfId="0" applyNumberFormat="1" applyFont="1" applyFill="1" applyAlignment="1" applyProtection="1">
      <alignment horizontal="right" vertical="center"/>
      <protection hidden="1"/>
    </xf>
    <xf numFmtId="0" fontId="46" fillId="26" borderId="0" xfId="0" applyNumberFormat="1" applyFont="1" applyFill="1" applyBorder="1" applyAlignment="1" applyProtection="1">
      <alignment horizontal="right"/>
      <protection hidden="1"/>
    </xf>
    <xf numFmtId="176" fontId="38" fillId="16" borderId="0" xfId="348" applyFont="1" applyFill="1" applyAlignment="1" applyProtection="1">
      <alignment horizontal="right" vertical="center"/>
      <protection locked="0" hidden="1"/>
    </xf>
    <xf numFmtId="176" fontId="38" fillId="16" borderId="4" xfId="348" applyFont="1" applyFill="1" applyBorder="1" applyAlignment="1" applyProtection="1">
      <alignment horizontal="right" vertical="center"/>
      <protection locked="0" hidden="1"/>
    </xf>
    <xf numFmtId="41" fontId="38" fillId="26" borderId="0" xfId="0" applyNumberFormat="1" applyFont="1" applyFill="1" applyBorder="1" applyAlignment="1" applyProtection="1">
      <alignment horizontal="left" vertical="center"/>
      <protection hidden="1"/>
    </xf>
    <xf numFmtId="0" fontId="38" fillId="26" borderId="17" xfId="0" quotePrefix="1" applyNumberFormat="1" applyFont="1" applyFill="1" applyBorder="1" applyAlignment="1" applyProtection="1">
      <alignment horizontal="center" vertical="center"/>
      <protection hidden="1"/>
    </xf>
    <xf numFmtId="0" fontId="42" fillId="26" borderId="17" xfId="0" quotePrefix="1" applyNumberFormat="1" applyFont="1" applyFill="1" applyBorder="1" applyAlignment="1" applyProtection="1">
      <alignment horizontal="center" vertical="center"/>
      <protection hidden="1"/>
    </xf>
    <xf numFmtId="0" fontId="44" fillId="26" borderId="30" xfId="0" applyNumberFormat="1" applyFont="1" applyFill="1" applyBorder="1" applyAlignment="1" applyProtection="1">
      <alignment horizontal="left"/>
      <protection hidden="1"/>
    </xf>
    <xf numFmtId="0" fontId="44" fillId="26" borderId="0" xfId="0" applyNumberFormat="1" applyFont="1" applyFill="1" applyBorder="1" applyAlignment="1" applyProtection="1">
      <alignment horizontal="center"/>
      <protection hidden="1"/>
    </xf>
    <xf numFmtId="180" fontId="38" fillId="26" borderId="0" xfId="0" applyNumberFormat="1" applyFont="1" applyFill="1" applyAlignment="1" applyProtection="1">
      <alignment horizontal="center" vertical="center"/>
      <protection hidden="1"/>
    </xf>
    <xf numFmtId="180" fontId="97" fillId="26" borderId="0" xfId="460" applyNumberFormat="1" applyFont="1" applyFill="1" applyBorder="1" applyAlignment="1" applyProtection="1">
      <alignment horizontal="right" vertical="center"/>
      <protection locked="0" hidden="1"/>
    </xf>
    <xf numFmtId="180" fontId="97" fillId="26" borderId="31" xfId="460" applyNumberFormat="1" applyFont="1" applyFill="1" applyBorder="1" applyAlignment="1" applyProtection="1">
      <alignment horizontal="right" vertical="center"/>
      <protection locked="0" hidden="1"/>
    </xf>
    <xf numFmtId="0" fontId="44" fillId="26" borderId="30" xfId="421" applyNumberFormat="1" applyFont="1" applyFill="1" applyBorder="1" applyAlignment="1" applyProtection="1">
      <alignment horizontal="left"/>
      <protection locked="0" hidden="1"/>
    </xf>
    <xf numFmtId="0" fontId="44" fillId="26" borderId="30" xfId="0" applyNumberFormat="1" applyFont="1" applyFill="1" applyBorder="1" applyAlignment="1" applyProtection="1">
      <alignment horizontal="left"/>
      <protection locked="0" hidden="1"/>
    </xf>
    <xf numFmtId="0" fontId="44" fillId="26" borderId="30" xfId="0" applyNumberFormat="1" applyFont="1" applyFill="1" applyBorder="1" applyAlignment="1" applyProtection="1">
      <alignment horizontal="right"/>
      <protection locked="0" hidden="1"/>
    </xf>
    <xf numFmtId="0" fontId="44" fillId="26" borderId="0" xfId="421" applyNumberFormat="1" applyFont="1" applyFill="1" applyBorder="1" applyAlignment="1" applyProtection="1">
      <alignment horizontal="left"/>
      <protection locked="0" hidden="1"/>
    </xf>
    <xf numFmtId="0" fontId="44" fillId="26" borderId="0" xfId="0" applyNumberFormat="1" applyFont="1" applyFill="1" applyAlignment="1" applyProtection="1">
      <alignment horizontal="center"/>
      <protection locked="0" hidden="1"/>
    </xf>
    <xf numFmtId="0" fontId="44" fillId="26" borderId="0" xfId="0" applyNumberFormat="1" applyFont="1" applyFill="1" applyAlignment="1" applyProtection="1">
      <alignment horizontal="right"/>
      <protection locked="0" hidden="1"/>
    </xf>
    <xf numFmtId="0" fontId="44" fillId="26" borderId="0" xfId="0" applyNumberFormat="1" applyFont="1" applyFill="1" applyBorder="1" applyAlignment="1" applyProtection="1">
      <alignment horizontal="center"/>
      <protection locked="0" hidden="1"/>
    </xf>
    <xf numFmtId="0" fontId="43" fillId="26" borderId="16" xfId="0" applyFont="1" applyFill="1" applyBorder="1" applyAlignment="1" applyProtection="1">
      <alignment horizontal="left" vertical="center"/>
      <protection hidden="1"/>
    </xf>
    <xf numFmtId="178" fontId="43" fillId="26" borderId="4" xfId="0" applyNumberFormat="1" applyFont="1" applyFill="1" applyBorder="1" applyAlignment="1" applyProtection="1">
      <alignment horizontal="center" vertical="center"/>
      <protection hidden="1"/>
    </xf>
    <xf numFmtId="0" fontId="43" fillId="26" borderId="18" xfId="0" applyFont="1" applyFill="1" applyBorder="1" applyAlignment="1" applyProtection="1">
      <alignment horizontal="left" vertical="center"/>
      <protection hidden="1"/>
    </xf>
    <xf numFmtId="41" fontId="43" fillId="26" borderId="24" xfId="0" applyNumberFormat="1" applyFont="1" applyFill="1" applyBorder="1" applyAlignment="1" applyProtection="1">
      <alignment horizontal="right" vertical="center"/>
      <protection hidden="1"/>
    </xf>
    <xf numFmtId="178" fontId="43" fillId="26" borderId="18" xfId="0" applyNumberFormat="1" applyFont="1" applyFill="1" applyBorder="1" applyAlignment="1" applyProtection="1">
      <alignment horizontal="center" vertical="center"/>
      <protection hidden="1"/>
    </xf>
    <xf numFmtId="41" fontId="38" fillId="26" borderId="0" xfId="0" applyNumberFormat="1" applyFont="1" applyFill="1" applyAlignment="1" applyProtection="1">
      <alignment horizontal="right" vertical="center"/>
      <protection locked="0" hidden="1"/>
    </xf>
    <xf numFmtId="41" fontId="43" fillId="26" borderId="17" xfId="0" applyNumberFormat="1" applyFont="1" applyFill="1" applyBorder="1" applyAlignment="1" applyProtection="1">
      <alignment horizontal="right" vertical="center"/>
      <protection locked="0" hidden="1"/>
    </xf>
    <xf numFmtId="41" fontId="43" fillId="26" borderId="16" xfId="0" applyNumberFormat="1" applyFont="1" applyFill="1" applyBorder="1" applyAlignment="1" applyProtection="1">
      <alignment horizontal="right" vertical="center"/>
      <protection locked="0" hidden="1"/>
    </xf>
    <xf numFmtId="41" fontId="43" fillId="26" borderId="24" xfId="0" applyNumberFormat="1" applyFont="1" applyFill="1" applyBorder="1" applyAlignment="1" applyProtection="1">
      <alignment horizontal="right" vertical="center"/>
      <protection locked="0" hidden="1"/>
    </xf>
    <xf numFmtId="41" fontId="43" fillId="26" borderId="18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24" xfId="0" applyNumberFormat="1" applyFont="1" applyFill="1" applyBorder="1" applyAlignment="1" applyProtection="1">
      <alignment horizontal="right" vertical="center"/>
      <protection hidden="1"/>
    </xf>
    <xf numFmtId="41" fontId="38" fillId="26" borderId="24" xfId="0" applyNumberFormat="1" applyFont="1" applyFill="1" applyBorder="1" applyAlignment="1" applyProtection="1">
      <alignment horizontal="right" vertical="center"/>
      <protection locked="0" hidden="1"/>
    </xf>
    <xf numFmtId="41" fontId="36" fillId="26" borderId="0" xfId="348" applyNumberFormat="1" applyFont="1" applyFill="1" applyBorder="1" applyAlignment="1" applyProtection="1">
      <alignment vertical="center"/>
      <protection locked="0" hidden="1"/>
    </xf>
    <xf numFmtId="41" fontId="36" fillId="26" borderId="4" xfId="348" applyNumberFormat="1" applyFont="1" applyFill="1" applyBorder="1" applyAlignment="1" applyProtection="1">
      <alignment vertical="center"/>
      <protection locked="0" hidden="1"/>
    </xf>
    <xf numFmtId="41" fontId="43" fillId="26" borderId="16" xfId="0" applyNumberFormat="1" applyFont="1" applyFill="1" applyBorder="1" applyAlignment="1" applyProtection="1">
      <alignment horizontal="left" vertical="center"/>
      <protection hidden="1"/>
    </xf>
    <xf numFmtId="0" fontId="0" fillId="26" borderId="0" xfId="0" applyFill="1" applyProtection="1">
      <protection hidden="1"/>
    </xf>
    <xf numFmtId="176" fontId="38" fillId="26" borderId="0" xfId="348" applyFont="1" applyFill="1" applyBorder="1" applyAlignment="1" applyProtection="1">
      <alignment horizontal="right" vertical="center"/>
      <protection hidden="1"/>
    </xf>
    <xf numFmtId="41" fontId="43" fillId="26" borderId="18" xfId="0" applyNumberFormat="1" applyFont="1" applyFill="1" applyBorder="1" applyAlignment="1" applyProtection="1">
      <alignment horizontal="left" vertical="center"/>
      <protection hidden="1"/>
    </xf>
    <xf numFmtId="176" fontId="43" fillId="26" borderId="0" xfId="348" applyFont="1" applyFill="1" applyBorder="1" applyAlignment="1" applyProtection="1">
      <alignment horizontal="right" vertical="center"/>
      <protection locked="0" hidden="1"/>
    </xf>
    <xf numFmtId="41" fontId="38" fillId="26" borderId="17" xfId="348" applyNumberFormat="1" applyFont="1" applyFill="1" applyBorder="1" applyAlignment="1" applyProtection="1">
      <alignment horizontal="right" vertical="center"/>
      <protection locked="0" hidden="1"/>
    </xf>
    <xf numFmtId="41" fontId="38" fillId="26" borderId="0" xfId="348" applyNumberFormat="1" applyFont="1" applyFill="1" applyBorder="1" applyAlignment="1" applyProtection="1">
      <alignment horizontal="right" vertical="center"/>
      <protection locked="0" hidden="1"/>
    </xf>
    <xf numFmtId="41" fontId="43" fillId="26" borderId="0" xfId="348" applyNumberFormat="1" applyFont="1" applyFill="1" applyBorder="1" applyAlignment="1" applyProtection="1">
      <alignment horizontal="right" vertical="center"/>
      <protection locked="0" hidden="1"/>
    </xf>
    <xf numFmtId="176" fontId="38" fillId="26" borderId="0" xfId="348" applyFont="1" applyFill="1" applyBorder="1" applyAlignment="1" applyProtection="1">
      <alignment horizontal="right" vertical="center"/>
      <protection locked="0" hidden="1"/>
    </xf>
    <xf numFmtId="176" fontId="43" fillId="26" borderId="17" xfId="348" applyFont="1" applyFill="1" applyBorder="1" applyAlignment="1" applyProtection="1">
      <alignment horizontal="right" vertical="center"/>
      <protection locked="0" hidden="1"/>
    </xf>
    <xf numFmtId="176" fontId="43" fillId="26" borderId="24" xfId="348" applyFont="1" applyFill="1" applyBorder="1" applyAlignment="1" applyProtection="1">
      <alignment horizontal="right" vertical="center"/>
      <protection locked="0" hidden="1"/>
    </xf>
    <xf numFmtId="176" fontId="46" fillId="26" borderId="0" xfId="421" applyFont="1" applyFill="1" applyBorder="1" applyAlignment="1" applyProtection="1">
      <alignment horizontal="left"/>
      <protection locked="0" hidden="1"/>
    </xf>
    <xf numFmtId="0" fontId="38" fillId="26" borderId="4" xfId="0" applyFont="1" applyFill="1" applyBorder="1" applyAlignment="1" applyProtection="1">
      <alignment horizontal="right" vertical="center"/>
      <protection hidden="1"/>
    </xf>
    <xf numFmtId="178" fontId="42" fillId="26" borderId="0" xfId="0" applyNumberFormat="1" applyFont="1" applyFill="1" applyBorder="1" applyAlignment="1" applyProtection="1">
      <alignment horizontal="center" vertical="center"/>
      <protection hidden="1"/>
    </xf>
    <xf numFmtId="0" fontId="35" fillId="26" borderId="0" xfId="0" applyFont="1" applyFill="1" applyBorder="1" applyAlignment="1" applyProtection="1">
      <alignment horizontal="center" vertical="center"/>
      <protection hidden="1"/>
    </xf>
    <xf numFmtId="0" fontId="44" fillId="26" borderId="0" xfId="0" applyFont="1" applyFill="1" applyBorder="1" applyAlignment="1" applyProtection="1">
      <alignment horizontal="center"/>
      <protection hidden="1"/>
    </xf>
    <xf numFmtId="0" fontId="44" fillId="26" borderId="0" xfId="0" applyFont="1" applyFill="1" applyBorder="1" applyAlignment="1" applyProtection="1">
      <alignment horizontal="center" vertical="center"/>
      <protection hidden="1"/>
    </xf>
    <xf numFmtId="0" fontId="53" fillId="26" borderId="0" xfId="0" applyFont="1" applyFill="1" applyBorder="1" applyAlignment="1" applyProtection="1">
      <alignment horizontal="center" vertical="center"/>
      <protection hidden="1"/>
    </xf>
    <xf numFmtId="0" fontId="54" fillId="26" borderId="0" xfId="0" applyFont="1" applyFill="1" applyBorder="1" applyAlignment="1" applyProtection="1">
      <alignment horizontal="center" vertical="center"/>
      <protection hidden="1"/>
    </xf>
    <xf numFmtId="0" fontId="38" fillId="26" borderId="0" xfId="0" applyFont="1" applyFill="1" applyBorder="1" applyAlignment="1" applyProtection="1">
      <alignment horizontal="center"/>
      <protection hidden="1"/>
    </xf>
    <xf numFmtId="178" fontId="38" fillId="26" borderId="0" xfId="0" applyNumberFormat="1" applyFont="1" applyFill="1" applyBorder="1" applyAlignment="1" applyProtection="1">
      <alignment horizontal="left" vertical="center"/>
      <protection hidden="1"/>
    </xf>
    <xf numFmtId="178" fontId="44" fillId="26" borderId="30" xfId="0" applyNumberFormat="1" applyFont="1" applyFill="1" applyBorder="1" applyAlignment="1" applyProtection="1">
      <alignment horizontal="left" vertical="center"/>
      <protection locked="0" hidden="1"/>
    </xf>
    <xf numFmtId="178" fontId="44" fillId="26" borderId="30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32" xfId="352" applyFont="1" applyFill="1" applyBorder="1" applyAlignment="1" applyProtection="1">
      <alignment vertical="center"/>
      <protection locked="0" hidden="1"/>
    </xf>
    <xf numFmtId="41" fontId="38" fillId="26" borderId="33" xfId="352" applyFont="1" applyFill="1" applyBorder="1" applyAlignment="1" applyProtection="1">
      <alignment vertical="center"/>
      <protection locked="0" hidden="1"/>
    </xf>
    <xf numFmtId="41" fontId="104" fillId="26" borderId="17" xfId="352" applyFont="1" applyFill="1" applyBorder="1" applyAlignment="1" applyProtection="1">
      <alignment vertical="center"/>
      <protection locked="0" hidden="1"/>
    </xf>
    <xf numFmtId="41" fontId="104" fillId="26" borderId="0" xfId="352" applyFont="1" applyFill="1" applyBorder="1" applyAlignment="1" applyProtection="1">
      <alignment vertical="center"/>
      <protection locked="0" hidden="1"/>
    </xf>
    <xf numFmtId="178" fontId="38" fillId="26" borderId="0" xfId="0" applyNumberFormat="1" applyFont="1" applyFill="1" applyAlignment="1" applyProtection="1">
      <alignment vertical="center"/>
      <protection locked="0" hidden="1"/>
    </xf>
    <xf numFmtId="41" fontId="38" fillId="26" borderId="0" xfId="352" applyFont="1" applyFill="1" applyBorder="1" applyAlignment="1" applyProtection="1">
      <alignment vertical="center"/>
      <protection locked="0" hidden="1"/>
    </xf>
    <xf numFmtId="41" fontId="38" fillId="26" borderId="17" xfId="352" applyFont="1" applyFill="1" applyBorder="1" applyAlignment="1" applyProtection="1">
      <alignment vertical="center"/>
      <protection locked="0" hidden="1"/>
    </xf>
    <xf numFmtId="41" fontId="104" fillId="26" borderId="24" xfId="352" applyFont="1" applyFill="1" applyBorder="1" applyAlignment="1" applyProtection="1">
      <alignment vertical="center"/>
      <protection locked="0" hidden="1"/>
    </xf>
    <xf numFmtId="41" fontId="104" fillId="26" borderId="4" xfId="352" applyFont="1" applyFill="1" applyBorder="1" applyAlignment="1" applyProtection="1">
      <alignment vertical="center"/>
      <protection locked="0" hidden="1"/>
    </xf>
    <xf numFmtId="178" fontId="44" fillId="26" borderId="30" xfId="0" applyNumberFormat="1" applyFont="1" applyFill="1" applyBorder="1" applyAlignment="1" applyProtection="1">
      <alignment horizontal="right"/>
      <protection locked="0" hidden="1"/>
    </xf>
    <xf numFmtId="178" fontId="98" fillId="26" borderId="0" xfId="359" applyNumberFormat="1" applyFont="1" applyFill="1" applyBorder="1" applyAlignment="1" applyProtection="1">
      <alignment horizontal="right" vertical="center"/>
      <protection locked="0" hidden="1"/>
    </xf>
    <xf numFmtId="178" fontId="105" fillId="26" borderId="0" xfId="352" applyNumberFormat="1" applyFont="1" applyFill="1" applyBorder="1" applyAlignment="1" applyProtection="1">
      <alignment horizontal="right" vertical="center"/>
      <protection locked="0" hidden="1"/>
    </xf>
    <xf numFmtId="41" fontId="98" fillId="26" borderId="0" xfId="352" applyFont="1" applyFill="1" applyBorder="1" applyAlignment="1" applyProtection="1">
      <alignment horizontal="right" vertical="center"/>
      <protection locked="0" hidden="1"/>
    </xf>
    <xf numFmtId="41" fontId="38" fillId="26" borderId="0" xfId="359" applyFont="1" applyFill="1" applyBorder="1" applyAlignment="1" applyProtection="1">
      <alignment horizontal="right" vertical="center"/>
      <protection locked="0" hidden="1"/>
    </xf>
    <xf numFmtId="3" fontId="38" fillId="26" borderId="0" xfId="359" applyNumberFormat="1" applyFont="1" applyFill="1" applyBorder="1" applyAlignment="1" applyProtection="1">
      <alignment horizontal="right" vertical="center"/>
      <protection locked="0" hidden="1"/>
    </xf>
    <xf numFmtId="178" fontId="44" fillId="26" borderId="0" xfId="0" applyNumberFormat="1" applyFont="1" applyFill="1" applyBorder="1" applyAlignment="1" applyProtection="1">
      <alignment horizontal="left"/>
      <protection locked="0" hidden="1"/>
    </xf>
    <xf numFmtId="178" fontId="44" fillId="26" borderId="0" xfId="0" applyNumberFormat="1" applyFont="1" applyFill="1" applyBorder="1" applyAlignment="1" applyProtection="1">
      <alignment horizontal="right"/>
      <protection locked="0" hidden="1"/>
    </xf>
    <xf numFmtId="41" fontId="42" fillId="26" borderId="0" xfId="0" applyNumberFormat="1" applyFont="1" applyFill="1" applyAlignment="1" applyProtection="1">
      <alignment horizontal="right" vertical="center"/>
      <protection locked="0" hidden="1"/>
    </xf>
    <xf numFmtId="41" fontId="42" fillId="26" borderId="0" xfId="0" applyNumberFormat="1" applyFont="1" applyFill="1" applyBorder="1" applyAlignment="1" applyProtection="1">
      <alignment horizontal="right" vertical="center"/>
      <protection locked="0" hidden="1"/>
    </xf>
    <xf numFmtId="0" fontId="42" fillId="26" borderId="16" xfId="0" quotePrefix="1" applyNumberFormat="1" applyFont="1" applyFill="1" applyBorder="1" applyAlignment="1" applyProtection="1">
      <alignment horizontal="center" vertical="center"/>
      <protection locked="0" hidden="1"/>
    </xf>
    <xf numFmtId="0" fontId="42" fillId="26" borderId="16" xfId="0" applyNumberFormat="1" applyFont="1" applyFill="1" applyBorder="1" applyAlignment="1" applyProtection="1">
      <alignment horizontal="center" vertical="center"/>
      <protection locked="0" hidden="1"/>
    </xf>
    <xf numFmtId="42" fontId="38" fillId="26" borderId="16" xfId="0" applyNumberFormat="1" applyFont="1" applyFill="1" applyBorder="1" applyAlignment="1" applyProtection="1">
      <alignment horizontal="left" vertical="center"/>
      <protection locked="0" hidden="1"/>
    </xf>
    <xf numFmtId="42" fontId="38" fillId="26" borderId="16" xfId="0" applyNumberFormat="1" applyFont="1" applyFill="1" applyBorder="1" applyAlignment="1" applyProtection="1">
      <alignment horizontal="left" vertical="center" shrinkToFit="1"/>
      <protection locked="0" hidden="1"/>
    </xf>
    <xf numFmtId="0" fontId="38" fillId="26" borderId="0" xfId="0" applyFont="1" applyFill="1" applyAlignment="1" applyProtection="1">
      <alignment horizontal="left" vertical="center"/>
      <protection locked="0" hidden="1"/>
    </xf>
    <xf numFmtId="178" fontId="44" fillId="26" borderId="0" xfId="0" applyNumberFormat="1" applyFont="1" applyFill="1" applyBorder="1" applyAlignment="1" applyProtection="1">
      <alignment horizontal="left" vertical="center"/>
      <protection locked="0" hidden="1"/>
    </xf>
    <xf numFmtId="0" fontId="38" fillId="26" borderId="0" xfId="0" applyFont="1" applyFill="1" applyAlignment="1" applyProtection="1">
      <alignment horizontal="right" vertical="center"/>
      <protection locked="0" hidden="1"/>
    </xf>
    <xf numFmtId="0" fontId="38" fillId="26" borderId="0" xfId="0" applyFont="1" applyFill="1" applyBorder="1" applyAlignment="1" applyProtection="1">
      <alignment horizontal="left" vertical="center"/>
      <protection locked="0" hidden="1"/>
    </xf>
    <xf numFmtId="0" fontId="0" fillId="26" borderId="0" xfId="0" applyFill="1" applyProtection="1">
      <protection locked="0" hidden="1"/>
    </xf>
    <xf numFmtId="0" fontId="38" fillId="26" borderId="0" xfId="0" applyFont="1" applyFill="1" applyBorder="1" applyAlignment="1" applyProtection="1">
      <alignment horizontal="center" vertical="center"/>
      <protection locked="0" hidden="1"/>
    </xf>
    <xf numFmtId="178" fontId="38" fillId="26" borderId="0" xfId="0" applyNumberFormat="1" applyFont="1" applyFill="1" applyBorder="1" applyAlignment="1" applyProtection="1">
      <alignment horizontal="left" vertical="center"/>
      <protection locked="0" hidden="1"/>
    </xf>
    <xf numFmtId="0" fontId="38" fillId="26" borderId="4" xfId="0" applyFont="1" applyFill="1" applyBorder="1" applyAlignment="1" applyProtection="1">
      <alignment horizontal="right" vertical="center"/>
      <protection locked="0" hidden="1"/>
    </xf>
    <xf numFmtId="41" fontId="38" fillId="26" borderId="16" xfId="0" applyNumberFormat="1" applyFont="1" applyFill="1" applyBorder="1" applyAlignment="1" applyProtection="1">
      <alignment horizontal="left" vertical="center"/>
      <protection locked="0" hidden="1"/>
    </xf>
    <xf numFmtId="0" fontId="44" fillId="26" borderId="0" xfId="0" applyFont="1" applyFill="1" applyBorder="1" applyAlignment="1" applyProtection="1">
      <alignment horizontal="center" vertical="center"/>
      <protection locked="0" hidden="1"/>
    </xf>
    <xf numFmtId="0" fontId="38" fillId="26" borderId="4" xfId="0" applyFont="1" applyFill="1" applyBorder="1" applyAlignment="1" applyProtection="1">
      <alignment vertical="center"/>
      <protection locked="0" hidden="1"/>
    </xf>
    <xf numFmtId="41" fontId="38" fillId="26" borderId="18" xfId="0" applyNumberFormat="1" applyFont="1" applyFill="1" applyBorder="1" applyAlignment="1" applyProtection="1">
      <alignment horizontal="left" vertical="center"/>
      <protection locked="0" hidden="1"/>
    </xf>
    <xf numFmtId="180" fontId="38" fillId="26" borderId="0" xfId="349" applyNumberFormat="1" applyFont="1" applyFill="1" applyBorder="1" applyAlignment="1" applyProtection="1">
      <alignment horizontal="right" vertical="center" shrinkToFit="1"/>
      <protection locked="0" hidden="1"/>
    </xf>
    <xf numFmtId="178" fontId="38" fillId="26" borderId="0" xfId="0" applyNumberFormat="1" applyFont="1" applyFill="1" applyAlignment="1" applyProtection="1">
      <alignment horizontal="center" vertical="center"/>
      <protection hidden="1"/>
    </xf>
    <xf numFmtId="41" fontId="57" fillId="26" borderId="0" xfId="0" applyNumberFormat="1" applyFont="1" applyFill="1" applyBorder="1" applyAlignment="1" applyProtection="1">
      <alignment horizontal="right" vertical="center"/>
      <protection hidden="1"/>
    </xf>
    <xf numFmtId="41" fontId="44" fillId="26" borderId="0" xfId="0" applyNumberFormat="1" applyFont="1" applyFill="1" applyAlignment="1" applyProtection="1">
      <alignment horizontal="right" vertical="center"/>
      <protection hidden="1"/>
    </xf>
    <xf numFmtId="41" fontId="60" fillId="26" borderId="0" xfId="0" applyNumberFormat="1" applyFont="1" applyFill="1" applyBorder="1" applyAlignment="1" applyProtection="1">
      <alignment horizontal="right" vertical="center"/>
      <protection hidden="1"/>
    </xf>
    <xf numFmtId="41" fontId="61" fillId="26" borderId="0" xfId="0" applyNumberFormat="1" applyFont="1" applyFill="1" applyAlignment="1" applyProtection="1">
      <alignment horizontal="right" vertical="center"/>
      <protection hidden="1"/>
    </xf>
    <xf numFmtId="178" fontId="57" fillId="26" borderId="0" xfId="0" applyNumberFormat="1" applyFont="1" applyFill="1" applyBorder="1" applyAlignment="1" applyProtection="1">
      <alignment horizontal="center" vertical="center"/>
      <protection hidden="1"/>
    </xf>
    <xf numFmtId="178" fontId="57" fillId="26" borderId="16" xfId="0" applyNumberFormat="1" applyFont="1" applyFill="1" applyBorder="1" applyAlignment="1" applyProtection="1">
      <alignment horizontal="center" vertical="center"/>
      <protection hidden="1"/>
    </xf>
    <xf numFmtId="0" fontId="44" fillId="26" borderId="17" xfId="0" applyNumberFormat="1" applyFont="1" applyFill="1" applyBorder="1" applyAlignment="1" applyProtection="1">
      <alignment horizontal="center" vertical="center"/>
      <protection hidden="1"/>
    </xf>
    <xf numFmtId="178" fontId="106" fillId="26" borderId="0" xfId="427" applyNumberFormat="1" applyFont="1" applyFill="1" applyBorder="1" applyAlignment="1" applyProtection="1">
      <alignment horizontal="center" vertical="center"/>
      <protection hidden="1"/>
    </xf>
    <xf numFmtId="0" fontId="106" fillId="26" borderId="16" xfId="427" applyFont="1" applyFill="1" applyBorder="1" applyAlignment="1" applyProtection="1">
      <alignment horizontal="left" vertical="center"/>
      <protection hidden="1"/>
    </xf>
    <xf numFmtId="178" fontId="38" fillId="26" borderId="16" xfId="427" applyNumberFormat="1" applyFont="1" applyFill="1" applyBorder="1" applyAlignment="1" applyProtection="1">
      <alignment horizontal="center" vertical="center"/>
      <protection hidden="1"/>
    </xf>
    <xf numFmtId="0" fontId="44" fillId="26" borderId="17" xfId="427" applyFont="1" applyFill="1" applyBorder="1" applyAlignment="1" applyProtection="1">
      <alignment horizontal="left" vertical="center"/>
      <protection hidden="1"/>
    </xf>
    <xf numFmtId="178" fontId="57" fillId="26" borderId="0" xfId="427" applyNumberFormat="1" applyFont="1" applyFill="1" applyBorder="1" applyAlignment="1" applyProtection="1">
      <alignment horizontal="center" vertical="center"/>
      <protection hidden="1"/>
    </xf>
    <xf numFmtId="0" fontId="57" fillId="26" borderId="16" xfId="427" applyFont="1" applyFill="1" applyBorder="1" applyAlignment="1" applyProtection="1">
      <alignment horizontal="left" vertical="center"/>
      <protection hidden="1"/>
    </xf>
    <xf numFmtId="178" fontId="106" fillId="26" borderId="4" xfId="427" applyNumberFormat="1" applyFont="1" applyFill="1" applyBorder="1" applyAlignment="1" applyProtection="1">
      <alignment horizontal="center" vertical="center"/>
      <protection hidden="1"/>
    </xf>
    <xf numFmtId="0" fontId="106" fillId="26" borderId="18" xfId="427" applyFont="1" applyFill="1" applyBorder="1" applyAlignment="1" applyProtection="1">
      <alignment horizontal="left" vertical="center"/>
      <protection hidden="1"/>
    </xf>
    <xf numFmtId="178" fontId="38" fillId="26" borderId="18" xfId="427" applyNumberFormat="1" applyFont="1" applyFill="1" applyBorder="1" applyAlignment="1" applyProtection="1">
      <alignment horizontal="center" vertical="center"/>
      <protection hidden="1"/>
    </xf>
    <xf numFmtId="0" fontId="44" fillId="26" borderId="24" xfId="427" applyFont="1" applyFill="1" applyBorder="1" applyAlignment="1" applyProtection="1">
      <alignment horizontal="left" vertical="center"/>
      <protection hidden="1"/>
    </xf>
    <xf numFmtId="178" fontId="57" fillId="26" borderId="4" xfId="427" applyNumberFormat="1" applyFont="1" applyFill="1" applyBorder="1" applyAlignment="1" applyProtection="1">
      <alignment horizontal="center" vertical="center"/>
      <protection hidden="1"/>
    </xf>
    <xf numFmtId="0" fontId="57" fillId="26" borderId="18" xfId="427" applyFont="1" applyFill="1" applyBorder="1" applyAlignment="1" applyProtection="1">
      <alignment horizontal="left" vertical="center"/>
      <protection hidden="1"/>
    </xf>
    <xf numFmtId="0" fontId="44" fillId="26" borderId="0" xfId="0" applyFont="1" applyFill="1" applyBorder="1" applyAlignment="1" applyProtection="1">
      <alignment horizontal="left"/>
      <protection hidden="1"/>
    </xf>
    <xf numFmtId="178" fontId="0" fillId="26" borderId="0" xfId="0" applyNumberFormat="1" applyFill="1" applyAlignment="1" applyProtection="1">
      <alignment horizontal="center" vertical="center"/>
      <protection hidden="1"/>
    </xf>
    <xf numFmtId="178" fontId="39" fillId="26" borderId="0" xfId="0" applyNumberFormat="1" applyFont="1" applyFill="1" applyAlignment="1" applyProtection="1">
      <alignment vertical="center"/>
      <protection hidden="1"/>
    </xf>
    <xf numFmtId="0" fontId="57" fillId="26" borderId="0" xfId="0" quotePrefix="1" applyFont="1" applyFill="1" applyBorder="1" applyAlignment="1" applyProtection="1">
      <alignment horizontal="center" vertical="center"/>
      <protection hidden="1"/>
    </xf>
    <xf numFmtId="0" fontId="57" fillId="26" borderId="16" xfId="0" quotePrefix="1" applyFont="1" applyFill="1" applyBorder="1" applyAlignment="1" applyProtection="1">
      <alignment horizontal="center" vertical="center"/>
      <protection hidden="1"/>
    </xf>
    <xf numFmtId="41" fontId="38" fillId="26" borderId="0" xfId="427" applyNumberFormat="1" applyFont="1" applyFill="1" applyBorder="1" applyAlignment="1" applyProtection="1">
      <alignment horizontal="right" vertical="center"/>
      <protection locked="0" hidden="1"/>
    </xf>
    <xf numFmtId="41" fontId="38" fillId="26" borderId="0" xfId="427" applyNumberFormat="1" applyFont="1" applyFill="1" applyAlignment="1" applyProtection="1">
      <alignment horizontal="right" vertical="center"/>
      <protection locked="0" hidden="1"/>
    </xf>
    <xf numFmtId="176" fontId="38" fillId="26" borderId="0" xfId="350" applyFont="1" applyFill="1" applyBorder="1" applyAlignment="1" applyProtection="1">
      <alignment horizontal="center" vertical="center"/>
      <protection locked="0" hidden="1"/>
    </xf>
    <xf numFmtId="41" fontId="38" fillId="26" borderId="4" xfId="427" applyNumberFormat="1" applyFont="1" applyFill="1" applyBorder="1" applyAlignment="1" applyProtection="1">
      <alignment horizontal="right" vertical="center"/>
      <protection locked="0" hidden="1"/>
    </xf>
    <xf numFmtId="0" fontId="44" fillId="26" borderId="30" xfId="0" applyFont="1" applyFill="1" applyBorder="1" applyAlignment="1" applyProtection="1">
      <protection locked="0" hidden="1"/>
    </xf>
    <xf numFmtId="1" fontId="44" fillId="26" borderId="30" xfId="0" applyNumberFormat="1" applyFont="1" applyFill="1" applyBorder="1" applyAlignment="1" applyProtection="1">
      <alignment horizontal="left"/>
      <protection locked="0" hidden="1"/>
    </xf>
    <xf numFmtId="0" fontId="44" fillId="26" borderId="30" xfId="0" applyFont="1" applyFill="1" applyBorder="1" applyAlignment="1" applyProtection="1">
      <alignment wrapText="1"/>
      <protection locked="0" hidden="1"/>
    </xf>
    <xf numFmtId="0" fontId="44" fillId="26" borderId="0" xfId="0" applyFont="1" applyFill="1" applyBorder="1" applyAlignment="1" applyProtection="1">
      <alignment horizontal="left"/>
      <protection locked="0" hidden="1"/>
    </xf>
    <xf numFmtId="0" fontId="44" fillId="26" borderId="0" xfId="0" applyFont="1" applyFill="1" applyBorder="1" applyAlignment="1" applyProtection="1">
      <alignment horizontal="center"/>
      <protection locked="0" hidden="1"/>
    </xf>
    <xf numFmtId="178" fontId="44" fillId="26" borderId="0" xfId="0" applyNumberFormat="1" applyFont="1" applyFill="1" applyBorder="1" applyAlignment="1" applyProtection="1">
      <alignment horizontal="center"/>
      <protection locked="0" hidden="1"/>
    </xf>
    <xf numFmtId="0" fontId="44" fillId="26" borderId="0" xfId="0" applyFont="1" applyFill="1" applyAlignment="1" applyProtection="1">
      <alignment horizontal="center"/>
      <protection locked="0" hidden="1"/>
    </xf>
    <xf numFmtId="178" fontId="44" fillId="26" borderId="0" xfId="0" applyNumberFormat="1" applyFont="1" applyFill="1" applyAlignment="1" applyProtection="1">
      <alignment horizontal="center"/>
      <protection locked="0" hidden="1"/>
    </xf>
    <xf numFmtId="0" fontId="44" fillId="26" borderId="0" xfId="0" applyFont="1" applyFill="1" applyAlignment="1" applyProtection="1">
      <alignment horizontal="left" vertical="center"/>
      <protection locked="0" hidden="1"/>
    </xf>
    <xf numFmtId="0" fontId="44" fillId="26" borderId="0" xfId="0" applyFont="1" applyFill="1" applyAlignment="1" applyProtection="1">
      <alignment horizontal="center" vertical="center"/>
      <protection locked="0" hidden="1"/>
    </xf>
    <xf numFmtId="178" fontId="44" fillId="26" borderId="0" xfId="0" applyNumberFormat="1" applyFont="1" applyFill="1" applyAlignment="1" applyProtection="1">
      <alignment horizontal="center" vertical="center"/>
      <protection locked="0" hidden="1"/>
    </xf>
    <xf numFmtId="41" fontId="38" fillId="16" borderId="0" xfId="458" applyNumberFormat="1" applyFont="1" applyFill="1" applyBorder="1" applyAlignment="1" applyProtection="1">
      <alignment horizontal="center" vertical="center"/>
      <protection locked="0" hidden="1"/>
    </xf>
    <xf numFmtId="176" fontId="38" fillId="16" borderId="0" xfId="421" applyFont="1" applyFill="1" applyBorder="1" applyAlignment="1" applyProtection="1">
      <alignment horizontal="center" vertical="center"/>
      <protection locked="0" hidden="1"/>
    </xf>
    <xf numFmtId="0" fontId="38" fillId="16" borderId="0" xfId="458" applyFont="1" applyFill="1" applyAlignment="1" applyProtection="1">
      <alignment horizontal="center" vertical="center"/>
      <protection locked="0" hidden="1"/>
    </xf>
    <xf numFmtId="0" fontId="38" fillId="16" borderId="0" xfId="458" applyFont="1" applyFill="1" applyBorder="1" applyAlignment="1" applyProtection="1">
      <alignment horizontal="center" vertical="center"/>
      <protection locked="0" hidden="1"/>
    </xf>
    <xf numFmtId="0" fontId="44" fillId="16" borderId="0" xfId="427" applyFont="1" applyFill="1" applyBorder="1" applyAlignment="1" applyProtection="1">
      <alignment horizontal="left" vertical="center"/>
      <protection hidden="1"/>
    </xf>
    <xf numFmtId="0" fontId="38" fillId="16" borderId="16" xfId="0" applyFont="1" applyFill="1" applyBorder="1" applyAlignment="1" applyProtection="1">
      <alignment horizontal="center" vertical="center"/>
      <protection hidden="1"/>
    </xf>
    <xf numFmtId="0" fontId="63" fillId="26" borderId="0" xfId="0" applyFont="1" applyFill="1" applyBorder="1" applyAlignment="1" applyProtection="1">
      <alignment horizontal="center" vertical="center"/>
      <protection hidden="1"/>
    </xf>
    <xf numFmtId="178" fontId="63" fillId="26" borderId="0" xfId="0" applyNumberFormat="1" applyFont="1" applyFill="1" applyBorder="1" applyAlignment="1" applyProtection="1">
      <alignment horizontal="center" vertical="center"/>
      <protection hidden="1"/>
    </xf>
    <xf numFmtId="41" fontId="57" fillId="26" borderId="0" xfId="0" applyNumberFormat="1" applyFont="1" applyFill="1" applyAlignment="1" applyProtection="1">
      <alignment horizontal="right" vertical="center"/>
      <protection hidden="1"/>
    </xf>
    <xf numFmtId="41" fontId="57" fillId="26" borderId="16" xfId="0" applyNumberFormat="1" applyFont="1" applyFill="1" applyBorder="1" applyAlignment="1" applyProtection="1">
      <alignment horizontal="right" vertical="center"/>
      <protection hidden="1"/>
    </xf>
    <xf numFmtId="0" fontId="60" fillId="26" borderId="16" xfId="0" quotePrefix="1" applyNumberFormat="1" applyFont="1" applyFill="1" applyBorder="1" applyAlignment="1" applyProtection="1">
      <alignment horizontal="center" vertical="center"/>
      <protection hidden="1"/>
    </xf>
    <xf numFmtId="41" fontId="60" fillId="26" borderId="0" xfId="0" applyNumberFormat="1" applyFont="1" applyFill="1" applyAlignment="1" applyProtection="1">
      <alignment horizontal="right" vertical="center"/>
      <protection hidden="1"/>
    </xf>
    <xf numFmtId="41" fontId="60" fillId="26" borderId="16" xfId="0" applyNumberFormat="1" applyFont="1" applyFill="1" applyBorder="1" applyAlignment="1" applyProtection="1">
      <alignment horizontal="right" vertical="center"/>
      <protection hidden="1"/>
    </xf>
    <xf numFmtId="0" fontId="60" fillId="26" borderId="0" xfId="0" quotePrefix="1" applyNumberFormat="1" applyFont="1" applyFill="1" applyBorder="1" applyAlignment="1" applyProtection="1">
      <alignment horizontal="center" vertical="center"/>
      <protection hidden="1"/>
    </xf>
    <xf numFmtId="41" fontId="57" fillId="26" borderId="16" xfId="456" applyNumberFormat="1" applyFont="1" applyFill="1" applyBorder="1" applyAlignment="1" applyProtection="1">
      <alignment horizontal="right" vertical="center"/>
      <protection hidden="1"/>
    </xf>
    <xf numFmtId="0" fontId="57" fillId="26" borderId="0" xfId="0" applyFont="1" applyFill="1" applyBorder="1" applyAlignment="1" applyProtection="1">
      <alignment horizontal="left" vertical="center"/>
      <protection hidden="1"/>
    </xf>
    <xf numFmtId="178" fontId="57" fillId="26" borderId="18" xfId="0" applyNumberFormat="1" applyFont="1" applyFill="1" applyBorder="1" applyAlignment="1" applyProtection="1">
      <alignment horizontal="center" vertical="center"/>
      <protection hidden="1"/>
    </xf>
    <xf numFmtId="0" fontId="57" fillId="26" borderId="4" xfId="0" applyFont="1" applyFill="1" applyBorder="1" applyAlignment="1" applyProtection="1">
      <alignment horizontal="left" vertical="center"/>
      <protection hidden="1"/>
    </xf>
    <xf numFmtId="0" fontId="44" fillId="26" borderId="0" xfId="0" applyNumberFormat="1" applyFont="1" applyFill="1" applyBorder="1" applyAlignment="1" applyProtection="1">
      <alignment horizontal="left"/>
      <protection hidden="1"/>
    </xf>
    <xf numFmtId="0" fontId="44" fillId="26" borderId="0" xfId="0" applyNumberFormat="1" applyFont="1" applyFill="1" applyBorder="1" applyAlignment="1" applyProtection="1">
      <alignment horizontal="left"/>
      <protection locked="0" hidden="1"/>
    </xf>
    <xf numFmtId="0" fontId="44" fillId="26" borderId="0" xfId="0" applyNumberFormat="1" applyFont="1" applyFill="1" applyBorder="1" applyAlignment="1" applyProtection="1">
      <alignment horizontal="right"/>
      <protection locked="0" hidden="1"/>
    </xf>
    <xf numFmtId="0" fontId="44" fillId="26" borderId="0" xfId="0" applyNumberFormat="1" applyFont="1" applyFill="1" applyBorder="1" applyAlignment="1" applyProtection="1">
      <protection locked="0" hidden="1"/>
    </xf>
    <xf numFmtId="0" fontId="44" fillId="26" borderId="0" xfId="0" applyFont="1" applyFill="1" applyBorder="1" applyAlignment="1" applyProtection="1">
      <alignment horizontal="right"/>
      <protection locked="0" hidden="1"/>
    </xf>
    <xf numFmtId="0" fontId="44" fillId="26" borderId="0" xfId="0" applyFont="1" applyFill="1" applyAlignment="1" applyProtection="1">
      <alignment horizontal="left"/>
      <protection locked="0" hidden="1"/>
    </xf>
    <xf numFmtId="178" fontId="38" fillId="16" borderId="34" xfId="0" applyNumberFormat="1" applyFont="1" applyFill="1" applyBorder="1" applyAlignment="1" applyProtection="1">
      <alignment vertical="center" wrapText="1"/>
      <protection hidden="1"/>
    </xf>
    <xf numFmtId="178" fontId="38" fillId="16" borderId="20" xfId="0" applyNumberFormat="1" applyFont="1" applyFill="1" applyBorder="1" applyAlignment="1" applyProtection="1">
      <alignment vertical="center" wrapText="1"/>
      <protection hidden="1"/>
    </xf>
    <xf numFmtId="0" fontId="42" fillId="16" borderId="16" xfId="0" quotePrefix="1" applyFont="1" applyFill="1" applyBorder="1" applyAlignment="1" applyProtection="1">
      <alignment horizontal="center" vertical="center"/>
      <protection locked="0" hidden="1"/>
    </xf>
    <xf numFmtId="0" fontId="44" fillId="26" borderId="0" xfId="0" applyFont="1" applyFill="1" applyAlignment="1" applyProtection="1">
      <alignment horizontal="right" vertical="center"/>
      <protection locked="0" hidden="1"/>
    </xf>
    <xf numFmtId="0" fontId="59" fillId="26" borderId="0" xfId="0" applyFont="1" applyFill="1" applyAlignment="1" applyProtection="1">
      <alignment horizontal="right"/>
      <protection locked="0" hidden="1"/>
    </xf>
    <xf numFmtId="41" fontId="38" fillId="26" borderId="0" xfId="359" applyFont="1" applyFill="1" applyBorder="1" applyAlignment="1" applyProtection="1">
      <alignment horizontal="right" vertical="center"/>
      <protection locked="0" hidden="1"/>
    </xf>
    <xf numFmtId="0" fontId="38" fillId="26" borderId="0" xfId="0" applyFont="1" applyFill="1" applyBorder="1" applyAlignment="1" applyProtection="1">
      <alignment horizontal="center" vertical="center"/>
      <protection locked="0" hidden="1"/>
    </xf>
    <xf numFmtId="41" fontId="104" fillId="0" borderId="0" xfId="356" applyFont="1">
      <alignment vertical="center"/>
    </xf>
    <xf numFmtId="41" fontId="104" fillId="0" borderId="0" xfId="357" applyFont="1">
      <alignment vertical="center"/>
    </xf>
    <xf numFmtId="206" fontId="104" fillId="0" borderId="0" xfId="357" applyNumberFormat="1" applyFont="1">
      <alignment vertical="center"/>
    </xf>
    <xf numFmtId="180" fontId="107" fillId="26" borderId="0" xfId="429" applyNumberFormat="1" applyFont="1" applyFill="1" applyBorder="1" applyAlignment="1">
      <alignment horizontal="right" vertical="center" wrapText="1"/>
    </xf>
    <xf numFmtId="180" fontId="108" fillId="26" borderId="0" xfId="429" applyNumberFormat="1" applyFont="1" applyFill="1" applyBorder="1">
      <alignment vertical="center"/>
    </xf>
    <xf numFmtId="41" fontId="38" fillId="26" borderId="0" xfId="359" applyFont="1" applyFill="1" applyBorder="1" applyAlignment="1" applyProtection="1">
      <alignment horizontal="right" vertical="center"/>
      <protection locked="0" hidden="1"/>
    </xf>
    <xf numFmtId="41" fontId="104" fillId="0" borderId="0" xfId="356" applyFont="1">
      <alignment vertical="center"/>
    </xf>
    <xf numFmtId="206" fontId="104" fillId="0" borderId="0" xfId="357" applyNumberFormat="1" applyFont="1">
      <alignment vertical="center"/>
    </xf>
    <xf numFmtId="41" fontId="42" fillId="26" borderId="0" xfId="0" applyNumberFormat="1" applyFont="1" applyFill="1" applyAlignment="1" applyProtection="1">
      <alignment horizontal="right" vertical="center"/>
      <protection locked="0" hidden="1"/>
    </xf>
    <xf numFmtId="41" fontId="42" fillId="16" borderId="4" xfId="0" applyNumberFormat="1" applyFont="1" applyFill="1" applyBorder="1" applyAlignment="1" applyProtection="1">
      <alignment vertical="center"/>
      <protection locked="0" hidden="1"/>
    </xf>
    <xf numFmtId="41" fontId="42" fillId="16" borderId="4" xfId="0" applyNumberFormat="1" applyFont="1" applyFill="1" applyBorder="1" applyAlignment="1" applyProtection="1">
      <alignment vertical="center" wrapText="1"/>
      <protection locked="0" hidden="1"/>
    </xf>
    <xf numFmtId="41" fontId="38" fillId="26" borderId="0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4" xfId="0" applyNumberFormat="1" applyFont="1" applyFill="1" applyBorder="1" applyAlignment="1" applyProtection="1">
      <alignment horizontal="right" vertical="center"/>
      <protection locked="0" hidden="1"/>
    </xf>
    <xf numFmtId="205" fontId="38" fillId="26" borderId="0" xfId="349" applyNumberFormat="1" applyFont="1" applyFill="1" applyBorder="1" applyAlignment="1" applyProtection="1">
      <alignment horizontal="right" vertical="center" shrinkToFit="1"/>
      <protection locked="0" hidden="1"/>
    </xf>
    <xf numFmtId="205" fontId="38" fillId="26" borderId="4" xfId="349" applyNumberFormat="1" applyFont="1" applyFill="1" applyBorder="1" applyAlignment="1" applyProtection="1">
      <alignment horizontal="right" vertical="center" shrinkToFit="1"/>
      <protection locked="0" hidden="1"/>
    </xf>
    <xf numFmtId="41" fontId="38" fillId="26" borderId="0" xfId="0" applyNumberFormat="1" applyFont="1" applyFill="1" applyAlignment="1" applyProtection="1">
      <alignment horizontal="right" vertical="center"/>
      <protection locked="0" hidden="1"/>
    </xf>
    <xf numFmtId="41" fontId="38" fillId="26" borderId="0" xfId="0" applyNumberFormat="1" applyFont="1" applyFill="1" applyAlignment="1" applyProtection="1">
      <alignment horizontal="right" vertical="center"/>
      <protection locked="0" hidden="1"/>
    </xf>
    <xf numFmtId="41" fontId="42" fillId="26" borderId="4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24" xfId="0" applyNumberFormat="1" applyFont="1" applyFill="1" applyBorder="1" applyAlignment="1" applyProtection="1">
      <alignment horizontal="right" vertical="center"/>
      <protection locked="0" hidden="1"/>
    </xf>
    <xf numFmtId="0" fontId="44" fillId="26" borderId="0" xfId="427" applyNumberFormat="1" applyFont="1" applyFill="1" applyBorder="1" applyAlignment="1" applyProtection="1">
      <alignment horizontal="left" vertical="center"/>
      <protection hidden="1"/>
    </xf>
    <xf numFmtId="49" fontId="44" fillId="26" borderId="0" xfId="427" applyNumberFormat="1" applyFont="1" applyFill="1" applyBorder="1" applyAlignment="1" applyProtection="1">
      <alignment horizontal="center" vertical="center"/>
      <protection hidden="1"/>
    </xf>
    <xf numFmtId="180" fontId="44" fillId="26" borderId="0" xfId="458" applyNumberFormat="1" applyFont="1" applyFill="1" applyBorder="1" applyAlignment="1" applyProtection="1">
      <alignment horizontal="right" vertical="center"/>
      <protection hidden="1"/>
    </xf>
    <xf numFmtId="176" fontId="44" fillId="26" borderId="0" xfId="358" applyFont="1" applyFill="1" applyBorder="1" applyAlignment="1" applyProtection="1">
      <alignment horizontal="right" vertical="center"/>
      <protection hidden="1"/>
    </xf>
    <xf numFmtId="176" fontId="44" fillId="26" borderId="0" xfId="350" applyFont="1" applyFill="1" applyBorder="1" applyAlignment="1" applyProtection="1">
      <alignment horizontal="right" vertical="center"/>
      <protection hidden="1"/>
    </xf>
    <xf numFmtId="0" fontId="44" fillId="26" borderId="17" xfId="427" applyNumberFormat="1" applyFont="1" applyFill="1" applyBorder="1" applyAlignment="1" applyProtection="1">
      <alignment horizontal="left" vertical="center"/>
      <protection hidden="1"/>
    </xf>
    <xf numFmtId="0" fontId="44" fillId="26" borderId="0" xfId="421" applyNumberFormat="1" applyFont="1" applyFill="1" applyBorder="1" applyAlignment="1" applyProtection="1">
      <alignment horizontal="left" vertical="center"/>
      <protection hidden="1"/>
    </xf>
    <xf numFmtId="0" fontId="44" fillId="26" borderId="17" xfId="421" applyNumberFormat="1" applyFont="1" applyFill="1" applyBorder="1" applyAlignment="1" applyProtection="1">
      <alignment horizontal="left" vertical="center"/>
      <protection hidden="1"/>
    </xf>
    <xf numFmtId="0" fontId="44" fillId="26" borderId="24" xfId="427" applyNumberFormat="1" applyFont="1" applyFill="1" applyBorder="1" applyAlignment="1" applyProtection="1">
      <alignment horizontal="left" vertical="center"/>
      <protection hidden="1"/>
    </xf>
    <xf numFmtId="0" fontId="44" fillId="26" borderId="0" xfId="427" applyFont="1" applyFill="1" applyBorder="1" applyAlignment="1" applyProtection="1">
      <alignment horizontal="right" vertical="center"/>
      <protection hidden="1"/>
    </xf>
    <xf numFmtId="41" fontId="106" fillId="26" borderId="0" xfId="427" applyNumberFormat="1" applyFont="1" applyFill="1" applyBorder="1" applyAlignment="1" applyProtection="1">
      <alignment horizontal="right" vertical="center"/>
      <protection locked="0" hidden="1"/>
    </xf>
    <xf numFmtId="41" fontId="106" fillId="26" borderId="16" xfId="426" applyNumberFormat="1" applyFont="1" applyFill="1" applyBorder="1" applyAlignment="1" applyProtection="1">
      <alignment horizontal="right" vertical="center"/>
      <protection locked="0" hidden="1"/>
    </xf>
    <xf numFmtId="41" fontId="106" fillId="26" borderId="4" xfId="427" applyNumberFormat="1" applyFont="1" applyFill="1" applyBorder="1" applyAlignment="1" applyProtection="1">
      <alignment horizontal="right" vertical="center"/>
      <protection locked="0" hidden="1"/>
    </xf>
    <xf numFmtId="41" fontId="106" fillId="26" borderId="18" xfId="426" applyNumberFormat="1" applyFont="1" applyFill="1" applyBorder="1" applyAlignment="1" applyProtection="1">
      <alignment horizontal="right" vertical="center"/>
      <protection locked="0" hidden="1"/>
    </xf>
    <xf numFmtId="41" fontId="64" fillId="16" borderId="0" xfId="427" applyNumberFormat="1" applyFont="1" applyFill="1" applyBorder="1" applyAlignment="1" applyProtection="1">
      <alignment horizontal="right" vertical="center"/>
      <protection locked="0" hidden="1"/>
    </xf>
    <xf numFmtId="41" fontId="64" fillId="16" borderId="16" xfId="426" applyNumberFormat="1" applyFont="1" applyFill="1" applyBorder="1" applyAlignment="1" applyProtection="1">
      <alignment horizontal="right" vertical="center"/>
      <protection locked="0" hidden="1"/>
    </xf>
    <xf numFmtId="41" fontId="38" fillId="26" borderId="4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0" xfId="0" applyNumberFormat="1" applyFont="1" applyFill="1" applyAlignment="1" applyProtection="1">
      <alignment horizontal="right" vertical="center"/>
      <protection locked="0" hidden="1"/>
    </xf>
    <xf numFmtId="41" fontId="38" fillId="26" borderId="4" xfId="0" applyNumberFormat="1" applyFont="1" applyFill="1" applyBorder="1" applyAlignment="1" applyProtection="1">
      <alignment horizontal="right" vertical="center"/>
      <protection hidden="1"/>
    </xf>
    <xf numFmtId="41" fontId="38" fillId="26" borderId="4" xfId="0" applyNumberFormat="1" applyFont="1" applyFill="1" applyBorder="1" applyAlignment="1" applyProtection="1">
      <alignment horizontal="right" vertical="center"/>
      <protection hidden="1"/>
    </xf>
    <xf numFmtId="41" fontId="38" fillId="26" borderId="0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4" xfId="0" applyNumberFormat="1" applyFont="1" applyFill="1" applyBorder="1" applyAlignment="1" applyProtection="1">
      <alignment horizontal="right" vertical="center"/>
      <protection locked="0" hidden="1"/>
    </xf>
    <xf numFmtId="41" fontId="38" fillId="16" borderId="16" xfId="0" applyNumberFormat="1" applyFont="1" applyFill="1" applyBorder="1" applyAlignment="1" applyProtection="1">
      <alignment horizontal="right" vertical="center"/>
      <protection locked="0" hidden="1"/>
    </xf>
    <xf numFmtId="41" fontId="38" fillId="16" borderId="18" xfId="0" applyNumberFormat="1" applyFont="1" applyFill="1" applyBorder="1" applyAlignment="1" applyProtection="1">
      <alignment horizontal="right" vertical="center"/>
      <protection locked="0" hidden="1"/>
    </xf>
    <xf numFmtId="41" fontId="38" fillId="16" borderId="0" xfId="0" applyNumberFormat="1" applyFont="1" applyFill="1" applyBorder="1" applyAlignment="1" applyProtection="1">
      <alignment horizontal="right" vertical="center"/>
      <protection locked="0"/>
    </xf>
    <xf numFmtId="41" fontId="38" fillId="16" borderId="4" xfId="0" applyNumberFormat="1" applyFont="1" applyFill="1" applyBorder="1" applyAlignment="1" applyProtection="1">
      <alignment horizontal="right" vertical="center"/>
      <protection locked="0"/>
    </xf>
    <xf numFmtId="41" fontId="43" fillId="26" borderId="0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0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0" xfId="0" applyNumberFormat="1" applyFont="1" applyFill="1" applyAlignment="1" applyProtection="1">
      <alignment horizontal="right" vertical="center"/>
      <protection locked="0" hidden="1"/>
    </xf>
    <xf numFmtId="41" fontId="43" fillId="26" borderId="0" xfId="0" applyNumberFormat="1" applyFont="1" applyFill="1" applyAlignment="1" applyProtection="1">
      <alignment horizontal="right" vertical="center"/>
      <protection locked="0" hidden="1"/>
    </xf>
    <xf numFmtId="41" fontId="43" fillId="26" borderId="0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0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4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0" xfId="0" applyNumberFormat="1" applyFont="1" applyFill="1" applyAlignment="1" applyProtection="1">
      <alignment horizontal="right" vertical="center"/>
      <protection locked="0" hidden="1"/>
    </xf>
    <xf numFmtId="41" fontId="43" fillId="26" borderId="16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16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18" xfId="0" applyNumberFormat="1" applyFont="1" applyFill="1" applyBorder="1" applyAlignment="1" applyProtection="1">
      <alignment horizontal="right" vertical="center"/>
      <protection locked="0" hidden="1"/>
    </xf>
    <xf numFmtId="41" fontId="43" fillId="26" borderId="0" xfId="0" applyNumberFormat="1" applyFont="1" applyFill="1" applyBorder="1" applyAlignment="1" applyProtection="1">
      <alignment horizontal="left" vertical="center"/>
      <protection locked="0" hidden="1"/>
    </xf>
    <xf numFmtId="0" fontId="44" fillId="16" borderId="0" xfId="453" applyNumberFormat="1" applyFont="1" applyFill="1" applyBorder="1" applyAlignment="1" applyProtection="1">
      <alignment horizontal="left" vertical="center"/>
      <protection hidden="1"/>
    </xf>
    <xf numFmtId="49" fontId="44" fillId="16" borderId="0" xfId="453" applyNumberFormat="1" applyFont="1" applyFill="1" applyBorder="1" applyAlignment="1" applyProtection="1">
      <alignment horizontal="center" vertical="center"/>
      <protection hidden="1"/>
    </xf>
    <xf numFmtId="0" fontId="44" fillId="16" borderId="0" xfId="453" applyNumberFormat="1" applyFont="1" applyFill="1" applyBorder="1" applyAlignment="1" applyProtection="1">
      <alignment horizontal="right" vertical="center"/>
      <protection hidden="1"/>
    </xf>
    <xf numFmtId="0" fontId="44" fillId="16" borderId="30" xfId="0" applyFont="1" applyFill="1" applyBorder="1" applyAlignment="1" applyProtection="1">
      <alignment horizontal="left" vertical="center"/>
      <protection locked="0" hidden="1"/>
    </xf>
    <xf numFmtId="178" fontId="44" fillId="16" borderId="30" xfId="0" applyNumberFormat="1" applyFont="1" applyFill="1" applyBorder="1" applyAlignment="1" applyProtection="1">
      <alignment horizontal="left" vertical="center"/>
      <protection locked="0" hidden="1"/>
    </xf>
    <xf numFmtId="176" fontId="38" fillId="26" borderId="0" xfId="358" applyFont="1" applyFill="1" applyBorder="1" applyAlignment="1" applyProtection="1">
      <alignment horizontal="right" vertical="center"/>
      <protection locked="0" hidden="1"/>
    </xf>
    <xf numFmtId="192" fontId="38" fillId="26" borderId="24" xfId="0" applyNumberFormat="1" applyFont="1" applyFill="1" applyBorder="1" applyAlignment="1" applyProtection="1">
      <alignment horizontal="right" vertical="center"/>
      <protection locked="0" hidden="1"/>
    </xf>
    <xf numFmtId="41" fontId="104" fillId="0" borderId="0" xfId="348" applyNumberFormat="1" applyFont="1" applyAlignment="1">
      <alignment vertical="center"/>
    </xf>
    <xf numFmtId="41" fontId="0" fillId="26" borderId="0" xfId="0" applyNumberFormat="1" applyFill="1" applyProtection="1">
      <protection hidden="1"/>
    </xf>
    <xf numFmtId="41" fontId="38" fillId="26" borderId="0" xfId="0" applyNumberFormat="1" applyFont="1" applyFill="1" applyBorder="1" applyAlignment="1" applyProtection="1">
      <alignment horizontal="right" vertical="center"/>
      <protection hidden="1"/>
    </xf>
    <xf numFmtId="41" fontId="38" fillId="26" borderId="17" xfId="0" applyNumberFormat="1" applyFont="1" applyFill="1" applyBorder="1" applyAlignment="1" applyProtection="1">
      <alignment horizontal="center" vertical="center"/>
      <protection hidden="1"/>
    </xf>
    <xf numFmtId="41" fontId="38" fillId="26" borderId="0" xfId="0" applyNumberFormat="1" applyFont="1" applyFill="1" applyBorder="1" applyAlignment="1" applyProtection="1">
      <alignment horizontal="right" vertical="center"/>
      <protection hidden="1"/>
    </xf>
    <xf numFmtId="41" fontId="43" fillId="26" borderId="89" xfId="0" applyNumberFormat="1" applyFont="1" applyFill="1" applyBorder="1" applyAlignment="1" applyProtection="1">
      <alignment horizontal="right" vertical="center"/>
      <protection locked="0" hidden="1"/>
    </xf>
    <xf numFmtId="41" fontId="38" fillId="26" borderId="89" xfId="0" applyNumberFormat="1" applyFont="1" applyFill="1" applyBorder="1" applyAlignment="1" applyProtection="1">
      <alignment horizontal="right" vertical="center"/>
      <protection hidden="1"/>
    </xf>
    <xf numFmtId="207" fontId="38" fillId="26" borderId="0" xfId="0" applyNumberFormat="1" applyFont="1" applyFill="1" applyAlignment="1" applyProtection="1">
      <alignment horizontal="right" vertical="center"/>
      <protection hidden="1"/>
    </xf>
    <xf numFmtId="207" fontId="42" fillId="26" borderId="0" xfId="0" applyNumberFormat="1" applyFont="1" applyFill="1" applyAlignment="1" applyProtection="1">
      <alignment horizontal="right" vertical="center"/>
      <protection locked="0" hidden="1"/>
    </xf>
    <xf numFmtId="207" fontId="42" fillId="26" borderId="0" xfId="0" applyNumberFormat="1" applyFont="1" applyFill="1" applyBorder="1" applyAlignment="1" applyProtection="1">
      <alignment horizontal="right" vertical="center"/>
      <protection locked="0" hidden="1"/>
    </xf>
    <xf numFmtId="207" fontId="38" fillId="26" borderId="0" xfId="359" applyNumberFormat="1" applyFont="1" applyFill="1" applyBorder="1" applyAlignment="1" applyProtection="1">
      <alignment horizontal="right" vertical="center"/>
      <protection locked="0" hidden="1"/>
    </xf>
    <xf numFmtId="207" fontId="38" fillId="26" borderId="0" xfId="0" applyNumberFormat="1" applyFont="1" applyFill="1" applyAlignment="1" applyProtection="1">
      <alignment vertical="center"/>
      <protection hidden="1"/>
    </xf>
    <xf numFmtId="207" fontId="42" fillId="26" borderId="0" xfId="0" applyNumberFormat="1" applyFont="1" applyFill="1" applyAlignment="1" applyProtection="1">
      <alignment vertical="center"/>
      <protection locked="0" hidden="1"/>
    </xf>
    <xf numFmtId="207" fontId="42" fillId="26" borderId="0" xfId="0" applyNumberFormat="1" applyFont="1" applyFill="1" applyBorder="1" applyAlignment="1" applyProtection="1">
      <alignment vertical="center"/>
      <protection locked="0" hidden="1"/>
    </xf>
    <xf numFmtId="207" fontId="38" fillId="26" borderId="0" xfId="359" applyNumberFormat="1" applyFont="1" applyFill="1" applyBorder="1" applyAlignment="1" applyProtection="1">
      <alignment vertical="center"/>
      <protection locked="0" hidden="1"/>
    </xf>
    <xf numFmtId="209" fontId="38" fillId="26" borderId="0" xfId="0" applyNumberFormat="1" applyFont="1" applyFill="1" applyAlignment="1" applyProtection="1">
      <alignment horizontal="right" vertical="center"/>
      <protection hidden="1"/>
    </xf>
    <xf numFmtId="209" fontId="42" fillId="26" borderId="0" xfId="0" applyNumberFormat="1" applyFont="1" applyFill="1" applyAlignment="1" applyProtection="1">
      <alignment horizontal="right" vertical="center"/>
      <protection locked="0" hidden="1"/>
    </xf>
    <xf numFmtId="209" fontId="42" fillId="26" borderId="0" xfId="0" applyNumberFormat="1" applyFont="1" applyFill="1" applyBorder="1" applyAlignment="1" applyProtection="1">
      <alignment horizontal="right" vertical="center"/>
      <protection locked="0" hidden="1"/>
    </xf>
    <xf numFmtId="209" fontId="38" fillId="26" borderId="0" xfId="359" applyNumberFormat="1" applyFont="1" applyFill="1" applyBorder="1" applyAlignment="1" applyProtection="1">
      <alignment horizontal="right" vertical="center"/>
      <protection locked="0" hidden="1"/>
    </xf>
    <xf numFmtId="207" fontId="104" fillId="0" borderId="0" xfId="348" applyNumberFormat="1" applyFont="1" applyAlignment="1">
      <alignment vertical="center"/>
    </xf>
    <xf numFmtId="207" fontId="98" fillId="26" borderId="17" xfId="359" applyNumberFormat="1" applyFont="1" applyFill="1" applyBorder="1" applyAlignment="1" applyProtection="1">
      <alignment horizontal="right" vertical="center"/>
      <protection locked="0" hidden="1"/>
    </xf>
    <xf numFmtId="207" fontId="98" fillId="26" borderId="0" xfId="359" applyNumberFormat="1" applyFont="1" applyFill="1" applyBorder="1" applyAlignment="1" applyProtection="1">
      <alignment horizontal="right" vertical="center"/>
      <protection locked="0" hidden="1"/>
    </xf>
    <xf numFmtId="207" fontId="38" fillId="26" borderId="0" xfId="352" applyNumberFormat="1" applyFont="1" applyFill="1" applyBorder="1" applyAlignment="1" applyProtection="1">
      <alignment vertical="center"/>
      <protection locked="0" hidden="1"/>
    </xf>
    <xf numFmtId="207" fontId="105" fillId="26" borderId="17" xfId="352" applyNumberFormat="1" applyFont="1" applyFill="1" applyBorder="1" applyAlignment="1" applyProtection="1">
      <alignment horizontal="right" vertical="center"/>
      <protection locked="0" hidden="1"/>
    </xf>
    <xf numFmtId="207" fontId="105" fillId="26" borderId="0" xfId="352" applyNumberFormat="1" applyFont="1" applyFill="1" applyBorder="1" applyAlignment="1" applyProtection="1">
      <alignment horizontal="right" vertical="center"/>
      <protection locked="0" hidden="1"/>
    </xf>
    <xf numFmtId="207" fontId="98" fillId="26" borderId="0" xfId="352" applyNumberFormat="1" applyFont="1" applyFill="1" applyBorder="1" applyAlignment="1" applyProtection="1">
      <alignment horizontal="right" vertical="center"/>
      <protection locked="0" hidden="1"/>
    </xf>
    <xf numFmtId="207" fontId="98" fillId="26" borderId="17" xfId="352" applyNumberFormat="1" applyFont="1" applyFill="1" applyBorder="1" applyAlignment="1" applyProtection="1">
      <alignment horizontal="right" vertical="center"/>
      <protection locked="0" hidden="1"/>
    </xf>
    <xf numFmtId="207" fontId="99" fillId="26" borderId="17" xfId="352" applyNumberFormat="1" applyFont="1" applyFill="1" applyBorder="1" applyAlignment="1" applyProtection="1">
      <alignment horizontal="right" vertical="center"/>
      <protection locked="0" hidden="1"/>
    </xf>
    <xf numFmtId="207" fontId="99" fillId="26" borderId="0" xfId="352" applyNumberFormat="1" applyFont="1" applyFill="1" applyBorder="1" applyAlignment="1" applyProtection="1">
      <alignment horizontal="right" vertical="center"/>
      <protection locked="0" hidden="1"/>
    </xf>
    <xf numFmtId="207" fontId="105" fillId="26" borderId="24" xfId="352" applyNumberFormat="1" applyFont="1" applyFill="1" applyBorder="1" applyAlignment="1" applyProtection="1">
      <alignment horizontal="right" vertical="center"/>
      <protection locked="0" hidden="1"/>
    </xf>
    <xf numFmtId="207" fontId="105" fillId="26" borderId="4" xfId="352" applyNumberFormat="1" applyFont="1" applyFill="1" applyBorder="1" applyAlignment="1" applyProtection="1">
      <alignment horizontal="right" vertical="center"/>
      <protection locked="0" hidden="1"/>
    </xf>
    <xf numFmtId="207" fontId="98" fillId="26" borderId="89" xfId="352" applyNumberFormat="1" applyFont="1" applyFill="1" applyBorder="1" applyAlignment="1" applyProtection="1">
      <alignment horizontal="right" vertical="center"/>
      <protection locked="0" hidden="1"/>
    </xf>
    <xf numFmtId="207" fontId="105" fillId="26" borderId="89" xfId="352" applyNumberFormat="1" applyFont="1" applyFill="1" applyBorder="1" applyAlignment="1" applyProtection="1">
      <alignment horizontal="right" vertical="center"/>
      <protection locked="0" hidden="1"/>
    </xf>
    <xf numFmtId="0" fontId="44" fillId="16" borderId="90" xfId="458" quotePrefix="1" applyFont="1" applyFill="1" applyBorder="1" applyAlignment="1" applyProtection="1">
      <alignment horizontal="center" vertical="center"/>
      <protection hidden="1"/>
    </xf>
    <xf numFmtId="41" fontId="44" fillId="16" borderId="33" xfId="458" applyNumberFormat="1" applyFont="1" applyFill="1" applyBorder="1" applyAlignment="1" applyProtection="1">
      <alignment horizontal="right" vertical="center"/>
      <protection hidden="1"/>
    </xf>
    <xf numFmtId="176" fontId="44" fillId="16" borderId="33" xfId="458" applyNumberFormat="1" applyFont="1" applyFill="1" applyBorder="1" applyAlignment="1" applyProtection="1">
      <alignment horizontal="right" vertical="center"/>
      <protection hidden="1"/>
    </xf>
    <xf numFmtId="176" fontId="61" fillId="16" borderId="0" xfId="358" applyFont="1" applyFill="1" applyBorder="1" applyAlignment="1" applyProtection="1">
      <alignment horizontal="right" vertical="center"/>
      <protection hidden="1"/>
    </xf>
    <xf numFmtId="180" fontId="44" fillId="16" borderId="0" xfId="458" applyNumberFormat="1" applyFont="1" applyFill="1" applyBorder="1" applyAlignment="1" applyProtection="1">
      <alignment horizontal="right" vertical="center"/>
      <protection hidden="1"/>
    </xf>
    <xf numFmtId="0" fontId="44" fillId="26" borderId="16" xfId="421" applyNumberFormat="1" applyFont="1" applyFill="1" applyBorder="1" applyAlignment="1" applyProtection="1">
      <alignment horizontal="left" vertical="center"/>
      <protection hidden="1"/>
    </xf>
    <xf numFmtId="49" fontId="44" fillId="26" borderId="89" xfId="427" applyNumberFormat="1" applyFont="1" applyFill="1" applyBorder="1" applyAlignment="1" applyProtection="1">
      <alignment horizontal="center" vertical="center"/>
      <protection hidden="1"/>
    </xf>
    <xf numFmtId="176" fontId="44" fillId="26" borderId="89" xfId="350" applyFont="1" applyFill="1" applyBorder="1" applyAlignment="1" applyProtection="1">
      <alignment horizontal="right" vertical="center"/>
      <protection hidden="1"/>
    </xf>
    <xf numFmtId="176" fontId="44" fillId="26" borderId="89" xfId="358" applyFont="1" applyFill="1" applyBorder="1" applyAlignment="1" applyProtection="1">
      <alignment horizontal="right" vertical="center"/>
      <protection hidden="1"/>
    </xf>
    <xf numFmtId="0" fontId="52" fillId="26" borderId="18" xfId="427" applyNumberFormat="1" applyFont="1" applyFill="1" applyBorder="1" applyAlignment="1" applyProtection="1">
      <alignment horizontal="left" vertical="center"/>
      <protection hidden="1"/>
    </xf>
    <xf numFmtId="211" fontId="44" fillId="26" borderId="0" xfId="358" applyNumberFormat="1" applyFont="1" applyFill="1" applyBorder="1" applyAlignment="1" applyProtection="1">
      <alignment horizontal="right" vertical="center"/>
      <protection hidden="1"/>
    </xf>
    <xf numFmtId="211" fontId="44" fillId="26" borderId="89" xfId="358" applyNumberFormat="1" applyFont="1" applyFill="1" applyBorder="1" applyAlignment="1" applyProtection="1">
      <alignment horizontal="right" vertical="center"/>
      <protection hidden="1"/>
    </xf>
    <xf numFmtId="208" fontId="42" fillId="16" borderId="0" xfId="0" applyNumberFormat="1" applyFont="1" applyFill="1" applyAlignment="1" applyProtection="1">
      <alignment horizontal="right" vertical="center"/>
      <protection hidden="1"/>
    </xf>
    <xf numFmtId="208" fontId="42" fillId="16" borderId="0" xfId="0" applyNumberFormat="1" applyFont="1" applyFill="1" applyBorder="1" applyAlignment="1" applyProtection="1">
      <alignment horizontal="right" vertical="center"/>
      <protection hidden="1"/>
    </xf>
    <xf numFmtId="178" fontId="38" fillId="16" borderId="0" xfId="0" applyNumberFormat="1" applyFont="1" applyFill="1" applyBorder="1" applyAlignment="1" applyProtection="1">
      <alignment vertical="center"/>
      <protection hidden="1"/>
    </xf>
    <xf numFmtId="178" fontId="38" fillId="16" borderId="23" xfId="0" applyNumberFormat="1" applyFont="1" applyFill="1" applyBorder="1" applyAlignment="1" applyProtection="1">
      <alignment vertical="center"/>
      <protection hidden="1"/>
    </xf>
    <xf numFmtId="41" fontId="38" fillId="26" borderId="17" xfId="0" applyNumberFormat="1" applyFont="1" applyFill="1" applyBorder="1" applyAlignment="1" applyProtection="1">
      <alignment horizontal="left" vertical="center"/>
      <protection hidden="1"/>
    </xf>
    <xf numFmtId="212" fontId="38" fillId="26" borderId="0" xfId="0" applyNumberFormat="1" applyFont="1" applyFill="1" applyBorder="1" applyAlignment="1" applyProtection="1">
      <alignment horizontal="right" vertical="center"/>
      <protection hidden="1"/>
    </xf>
    <xf numFmtId="212" fontId="38" fillId="26" borderId="89" xfId="0" applyNumberFormat="1" applyFont="1" applyFill="1" applyBorder="1" applyAlignment="1" applyProtection="1">
      <alignment horizontal="right" vertical="center"/>
      <protection hidden="1"/>
    </xf>
    <xf numFmtId="208" fontId="38" fillId="26" borderId="0" xfId="0" applyNumberFormat="1" applyFont="1" applyFill="1" applyBorder="1" applyAlignment="1" applyProtection="1">
      <alignment horizontal="right" vertical="center"/>
      <protection hidden="1"/>
    </xf>
    <xf numFmtId="208" fontId="42" fillId="26" borderId="0" xfId="0" applyNumberFormat="1" applyFont="1" applyFill="1" applyAlignment="1" applyProtection="1">
      <alignment horizontal="right" vertical="center"/>
      <protection hidden="1"/>
    </xf>
    <xf numFmtId="208" fontId="38" fillId="26" borderId="0" xfId="0" applyNumberFormat="1" applyFont="1" applyFill="1" applyBorder="1" applyAlignment="1" applyProtection="1">
      <alignment horizontal="center" vertical="center"/>
      <protection hidden="1"/>
    </xf>
    <xf numFmtId="208" fontId="38" fillId="26" borderId="0" xfId="0" applyNumberFormat="1" applyFont="1" applyFill="1" applyBorder="1" applyAlignment="1" applyProtection="1">
      <alignment horizontal="right" vertical="center"/>
      <protection locked="0" hidden="1"/>
    </xf>
    <xf numFmtId="176" fontId="42" fillId="26" borderId="0" xfId="348" applyFont="1" applyFill="1" applyBorder="1" applyAlignment="1" applyProtection="1">
      <alignment horizontal="right" vertical="center"/>
      <protection hidden="1"/>
    </xf>
    <xf numFmtId="213" fontId="44" fillId="26" borderId="0" xfId="358" applyNumberFormat="1" applyFont="1" applyFill="1" applyBorder="1" applyAlignment="1" applyProtection="1">
      <alignment horizontal="right" vertical="center"/>
      <protection hidden="1"/>
    </xf>
    <xf numFmtId="41" fontId="57" fillId="26" borderId="0" xfId="427" applyNumberFormat="1" applyFont="1" applyFill="1" applyBorder="1" applyAlignment="1" applyProtection="1">
      <alignment horizontal="right" vertical="center"/>
      <protection locked="0" hidden="1"/>
    </xf>
    <xf numFmtId="41" fontId="57" fillId="26" borderId="17" xfId="427" applyNumberFormat="1" applyFont="1" applyFill="1" applyBorder="1" applyAlignment="1" applyProtection="1">
      <alignment horizontal="right" vertical="center"/>
      <protection locked="0" hidden="1"/>
    </xf>
    <xf numFmtId="41" fontId="57" fillId="26" borderId="24" xfId="427" applyNumberFormat="1" applyFont="1" applyFill="1" applyBorder="1" applyAlignment="1" applyProtection="1">
      <alignment horizontal="right" vertical="center"/>
      <protection locked="0" hidden="1"/>
    </xf>
    <xf numFmtId="41" fontId="57" fillId="26" borderId="89" xfId="427" applyNumberFormat="1" applyFont="1" applyFill="1" applyBorder="1" applyAlignment="1" applyProtection="1">
      <alignment horizontal="right" vertical="center"/>
      <protection locked="0" hidden="1"/>
    </xf>
    <xf numFmtId="214" fontId="38" fillId="26" borderId="0" xfId="0" applyNumberFormat="1" applyFont="1" applyFill="1" applyBorder="1" applyAlignment="1" applyProtection="1">
      <alignment horizontal="right" vertical="center"/>
      <protection locked="0" hidden="1"/>
    </xf>
    <xf numFmtId="214" fontId="38" fillId="16" borderId="16" xfId="0" applyNumberFormat="1" applyFont="1" applyFill="1" applyBorder="1" applyAlignment="1" applyProtection="1">
      <alignment horizontal="right" vertical="center"/>
      <protection locked="0" hidden="1"/>
    </xf>
    <xf numFmtId="214" fontId="38" fillId="16" borderId="0" xfId="0" applyNumberFormat="1" applyFont="1" applyFill="1" applyBorder="1" applyAlignment="1" applyProtection="1">
      <alignment horizontal="right" vertical="center"/>
      <protection locked="0" hidden="1"/>
    </xf>
    <xf numFmtId="214" fontId="38" fillId="16" borderId="0" xfId="348" applyNumberFormat="1" applyFont="1" applyFill="1" applyBorder="1" applyAlignment="1" applyProtection="1">
      <alignment horizontal="right" vertical="center"/>
      <protection locked="0" hidden="1"/>
    </xf>
    <xf numFmtId="214" fontId="43" fillId="16" borderId="0" xfId="0" applyNumberFormat="1" applyFont="1" applyFill="1" applyBorder="1" applyAlignment="1" applyProtection="1">
      <alignment horizontal="right" vertical="center"/>
      <protection locked="0" hidden="1"/>
    </xf>
    <xf numFmtId="214" fontId="43" fillId="16" borderId="16" xfId="0" applyNumberFormat="1" applyFont="1" applyFill="1" applyBorder="1" applyAlignment="1" applyProtection="1">
      <alignment horizontal="right" vertical="center"/>
      <protection locked="0" hidden="1"/>
    </xf>
    <xf numFmtId="214" fontId="38" fillId="16" borderId="4" xfId="0" applyNumberFormat="1" applyFont="1" applyFill="1" applyBorder="1" applyAlignment="1" applyProtection="1">
      <alignment horizontal="right" vertical="center"/>
      <protection locked="0" hidden="1"/>
    </xf>
    <xf numFmtId="214" fontId="38" fillId="26" borderId="4" xfId="0" applyNumberFormat="1" applyFont="1" applyFill="1" applyBorder="1" applyAlignment="1" applyProtection="1">
      <alignment horizontal="right" vertical="center"/>
      <protection locked="0" hidden="1"/>
    </xf>
    <xf numFmtId="214" fontId="38" fillId="16" borderId="18" xfId="0" applyNumberFormat="1" applyFont="1" applyFill="1" applyBorder="1" applyAlignment="1" applyProtection="1">
      <alignment horizontal="right" vertical="center"/>
      <protection locked="0" hidden="1"/>
    </xf>
    <xf numFmtId="214" fontId="38" fillId="16" borderId="89" xfId="348" applyNumberFormat="1" applyFont="1" applyFill="1" applyBorder="1" applyAlignment="1" applyProtection="1">
      <alignment horizontal="right" vertical="center"/>
      <protection locked="0" hidden="1"/>
    </xf>
    <xf numFmtId="41" fontId="38" fillId="16" borderId="24" xfId="0" applyNumberFormat="1" applyFont="1" applyFill="1" applyBorder="1" applyAlignment="1" applyProtection="1">
      <alignment horizontal="right" vertical="center"/>
      <protection hidden="1"/>
    </xf>
    <xf numFmtId="183" fontId="38" fillId="16" borderId="89" xfId="457" applyNumberFormat="1" applyFont="1" applyFill="1" applyBorder="1" applyAlignment="1" applyProtection="1">
      <alignment horizontal="right" vertical="center"/>
      <protection hidden="1"/>
    </xf>
    <xf numFmtId="41" fontId="38" fillId="16" borderId="89" xfId="0" applyNumberFormat="1" applyFont="1" applyFill="1" applyBorder="1" applyAlignment="1" applyProtection="1">
      <alignment horizontal="right" vertical="center"/>
      <protection hidden="1"/>
    </xf>
    <xf numFmtId="41" fontId="38" fillId="26" borderId="89" xfId="0" applyNumberFormat="1" applyFont="1" applyFill="1" applyBorder="1" applyAlignment="1" applyProtection="1">
      <alignment horizontal="right" vertical="center"/>
      <protection locked="0" hidden="1"/>
    </xf>
    <xf numFmtId="0" fontId="38" fillId="16" borderId="50" xfId="0" applyFont="1" applyFill="1" applyBorder="1" applyAlignment="1" applyProtection="1">
      <alignment horizontal="center" vertical="center"/>
      <protection hidden="1"/>
    </xf>
    <xf numFmtId="0" fontId="38" fillId="16" borderId="49" xfId="0" applyFont="1" applyFill="1" applyBorder="1" applyAlignment="1" applyProtection="1">
      <alignment horizontal="center" vertical="center"/>
      <protection hidden="1"/>
    </xf>
    <xf numFmtId="0" fontId="38" fillId="16" borderId="29" xfId="0" applyFont="1" applyFill="1" applyBorder="1" applyAlignment="1" applyProtection="1">
      <alignment horizontal="center" vertical="center"/>
      <protection hidden="1"/>
    </xf>
    <xf numFmtId="0" fontId="38" fillId="16" borderId="35" xfId="0" applyFont="1" applyFill="1" applyBorder="1" applyAlignment="1" applyProtection="1">
      <alignment horizontal="center" vertical="center" wrapText="1"/>
      <protection hidden="1"/>
    </xf>
    <xf numFmtId="0" fontId="38" fillId="16" borderId="35" xfId="0" applyFont="1" applyFill="1" applyBorder="1" applyAlignment="1" applyProtection="1">
      <alignment horizontal="center" vertical="center"/>
      <protection hidden="1"/>
    </xf>
    <xf numFmtId="0" fontId="38" fillId="16" borderId="27" xfId="0" applyFont="1" applyFill="1" applyBorder="1" applyAlignment="1" applyProtection="1">
      <alignment horizontal="center" vertical="center"/>
      <protection hidden="1"/>
    </xf>
    <xf numFmtId="0" fontId="38" fillId="16" borderId="39" xfId="0" applyFont="1" applyFill="1" applyBorder="1" applyAlignment="1" applyProtection="1">
      <alignment horizontal="center" vertical="center"/>
      <protection hidden="1"/>
    </xf>
    <xf numFmtId="0" fontId="38" fillId="16" borderId="40" xfId="0" applyFont="1" applyFill="1" applyBorder="1" applyAlignment="1" applyProtection="1">
      <alignment horizontal="center" vertical="center"/>
      <protection hidden="1"/>
    </xf>
    <xf numFmtId="0" fontId="38" fillId="16" borderId="54" xfId="0" applyFont="1" applyFill="1" applyBorder="1" applyAlignment="1" applyProtection="1">
      <alignment horizontal="center" vertical="center"/>
      <protection hidden="1"/>
    </xf>
    <xf numFmtId="0" fontId="38" fillId="16" borderId="55" xfId="0" applyFont="1" applyFill="1" applyBorder="1" applyAlignment="1" applyProtection="1">
      <alignment horizontal="center" vertical="center"/>
      <protection hidden="1"/>
    </xf>
    <xf numFmtId="176" fontId="38" fillId="16" borderId="36" xfId="421" applyFont="1" applyFill="1" applyBorder="1" applyAlignment="1" applyProtection="1">
      <alignment horizontal="center" vertical="center" wrapText="1"/>
      <protection hidden="1"/>
    </xf>
    <xf numFmtId="176" fontId="38" fillId="16" borderId="37" xfId="421" applyFont="1" applyFill="1" applyBorder="1" applyAlignment="1" applyProtection="1">
      <alignment horizontal="center" vertical="center" wrapText="1"/>
      <protection hidden="1"/>
    </xf>
    <xf numFmtId="176" fontId="38" fillId="16" borderId="38" xfId="421" applyFont="1" applyFill="1" applyBorder="1" applyAlignment="1" applyProtection="1">
      <alignment horizontal="center" vertical="center" wrapText="1"/>
      <protection hidden="1"/>
    </xf>
    <xf numFmtId="0" fontId="38" fillId="16" borderId="42" xfId="0" applyFont="1" applyFill="1" applyBorder="1" applyAlignment="1" applyProtection="1">
      <alignment horizontal="center" vertical="center"/>
      <protection hidden="1"/>
    </xf>
    <xf numFmtId="0" fontId="39" fillId="16" borderId="0" xfId="0" applyFont="1" applyFill="1" applyAlignment="1" applyProtection="1">
      <alignment horizontal="center" vertical="center"/>
      <protection hidden="1"/>
    </xf>
    <xf numFmtId="0" fontId="40" fillId="26" borderId="0" xfId="0" applyFont="1" applyFill="1" applyAlignment="1" applyProtection="1">
      <alignment horizontal="center" vertical="center"/>
      <protection hidden="1"/>
    </xf>
    <xf numFmtId="0" fontId="38" fillId="16" borderId="51" xfId="0" applyFont="1" applyFill="1" applyBorder="1" applyAlignment="1" applyProtection="1">
      <alignment horizontal="center" vertical="center"/>
      <protection hidden="1"/>
    </xf>
    <xf numFmtId="176" fontId="38" fillId="16" borderId="45" xfId="421" applyFont="1" applyFill="1" applyBorder="1" applyAlignment="1" applyProtection="1">
      <alignment horizontal="center" vertical="center" wrapText="1"/>
      <protection hidden="1"/>
    </xf>
    <xf numFmtId="176" fontId="38" fillId="16" borderId="46" xfId="421" applyFont="1" applyFill="1" applyBorder="1" applyAlignment="1" applyProtection="1">
      <alignment horizontal="center" vertical="center" wrapText="1"/>
      <protection hidden="1"/>
    </xf>
    <xf numFmtId="176" fontId="38" fillId="16" borderId="47" xfId="421" applyFont="1" applyFill="1" applyBorder="1" applyAlignment="1" applyProtection="1">
      <alignment horizontal="center" vertical="center" wrapText="1"/>
      <protection hidden="1"/>
    </xf>
    <xf numFmtId="0" fontId="38" fillId="16" borderId="43" xfId="0" applyFont="1" applyFill="1" applyBorder="1" applyAlignment="1" applyProtection="1">
      <alignment horizontal="center" vertical="center"/>
      <protection hidden="1"/>
    </xf>
    <xf numFmtId="0" fontId="38" fillId="16" borderId="44" xfId="0" applyFont="1" applyFill="1" applyBorder="1" applyAlignment="1" applyProtection="1">
      <alignment horizontal="center" vertical="center"/>
      <protection hidden="1"/>
    </xf>
    <xf numFmtId="0" fontId="38" fillId="16" borderId="48" xfId="0" applyFont="1" applyFill="1" applyBorder="1" applyAlignment="1" applyProtection="1">
      <alignment horizontal="center" vertical="center" wrapText="1"/>
      <protection hidden="1"/>
    </xf>
    <xf numFmtId="0" fontId="38" fillId="16" borderId="48" xfId="0" applyFont="1" applyFill="1" applyBorder="1" applyAlignment="1" applyProtection="1">
      <alignment horizontal="center" vertical="center"/>
      <protection hidden="1"/>
    </xf>
    <xf numFmtId="0" fontId="38" fillId="16" borderId="26" xfId="0" applyFont="1" applyFill="1" applyBorder="1" applyAlignment="1" applyProtection="1">
      <alignment horizontal="center" vertical="center"/>
      <protection hidden="1"/>
    </xf>
    <xf numFmtId="0" fontId="38" fillId="16" borderId="56" xfId="0" applyFont="1" applyFill="1" applyBorder="1" applyAlignment="1" applyProtection="1">
      <alignment horizontal="center" vertical="center" wrapText="1"/>
      <protection hidden="1"/>
    </xf>
    <xf numFmtId="0" fontId="38" fillId="16" borderId="56" xfId="0" applyFont="1" applyFill="1" applyBorder="1" applyAlignment="1" applyProtection="1">
      <alignment horizontal="center" vertical="center"/>
      <protection hidden="1"/>
    </xf>
    <xf numFmtId="0" fontId="38" fillId="16" borderId="57" xfId="0" applyFont="1" applyFill="1" applyBorder="1" applyAlignment="1" applyProtection="1">
      <alignment horizontal="center" vertical="center"/>
      <protection hidden="1"/>
    </xf>
    <xf numFmtId="0" fontId="38" fillId="16" borderId="6" xfId="0" applyFont="1" applyFill="1" applyBorder="1" applyAlignment="1" applyProtection="1">
      <alignment horizontal="center" vertical="center" wrapText="1"/>
      <protection hidden="1"/>
    </xf>
    <xf numFmtId="0" fontId="38" fillId="16" borderId="6" xfId="0" applyFont="1" applyFill="1" applyBorder="1" applyAlignment="1" applyProtection="1">
      <alignment horizontal="center" vertical="center"/>
      <protection hidden="1"/>
    </xf>
    <xf numFmtId="0" fontId="38" fillId="16" borderId="28" xfId="0" applyFont="1" applyFill="1" applyBorder="1" applyAlignment="1" applyProtection="1">
      <alignment horizontal="center" vertical="center"/>
      <protection hidden="1"/>
    </xf>
    <xf numFmtId="0" fontId="38" fillId="16" borderId="53" xfId="0" applyFont="1" applyFill="1" applyBorder="1" applyAlignment="1" applyProtection="1">
      <alignment horizontal="center" vertical="center" wrapText="1"/>
      <protection hidden="1"/>
    </xf>
    <xf numFmtId="0" fontId="38" fillId="16" borderId="34" xfId="0" applyFont="1" applyFill="1" applyBorder="1" applyAlignment="1" applyProtection="1">
      <alignment horizontal="center" vertical="center" wrapText="1"/>
      <protection hidden="1"/>
    </xf>
    <xf numFmtId="0" fontId="38" fillId="16" borderId="20" xfId="0" applyFont="1" applyFill="1" applyBorder="1" applyAlignment="1" applyProtection="1">
      <alignment horizontal="center" vertical="center" wrapText="1"/>
      <protection hidden="1"/>
    </xf>
    <xf numFmtId="0" fontId="38" fillId="16" borderId="30" xfId="0" applyFont="1" applyFill="1" applyBorder="1" applyAlignment="1" applyProtection="1">
      <alignment horizontal="center" vertical="center"/>
      <protection hidden="1"/>
    </xf>
    <xf numFmtId="0" fontId="38" fillId="16" borderId="49" xfId="0" applyFont="1" applyFill="1" applyBorder="1" applyAlignment="1" applyProtection="1">
      <alignment horizontal="center" vertical="center" wrapText="1"/>
      <protection hidden="1"/>
    </xf>
    <xf numFmtId="0" fontId="38" fillId="16" borderId="52" xfId="0" applyFont="1" applyFill="1" applyBorder="1" applyAlignment="1" applyProtection="1">
      <alignment horizontal="center" vertical="center"/>
      <protection hidden="1"/>
    </xf>
    <xf numFmtId="0" fontId="38" fillId="16" borderId="41" xfId="0" applyFont="1" applyFill="1" applyBorder="1" applyAlignment="1" applyProtection="1">
      <alignment horizontal="center" vertical="center"/>
      <protection hidden="1"/>
    </xf>
    <xf numFmtId="0" fontId="39" fillId="26" borderId="0" xfId="0" applyFont="1" applyFill="1" applyAlignment="1" applyProtection="1">
      <alignment horizontal="center" vertical="center"/>
      <protection hidden="1"/>
    </xf>
    <xf numFmtId="0" fontId="38" fillId="26" borderId="54" xfId="0" applyFont="1" applyFill="1" applyBorder="1" applyAlignment="1" applyProtection="1">
      <alignment horizontal="center" vertical="center"/>
      <protection hidden="1"/>
    </xf>
    <xf numFmtId="0" fontId="38" fillId="26" borderId="55" xfId="0" applyFont="1" applyFill="1" applyBorder="1" applyAlignment="1" applyProtection="1">
      <alignment horizontal="center" vertical="center"/>
      <protection hidden="1"/>
    </xf>
    <xf numFmtId="0" fontId="38" fillId="26" borderId="36" xfId="0" applyFont="1" applyFill="1" applyBorder="1" applyAlignment="1" applyProtection="1">
      <alignment horizontal="center" vertical="center"/>
      <protection hidden="1"/>
    </xf>
    <xf numFmtId="0" fontId="38" fillId="26" borderId="52" xfId="0" applyFont="1" applyFill="1" applyBorder="1" applyAlignment="1" applyProtection="1">
      <alignment horizontal="center" vertical="center"/>
      <protection hidden="1"/>
    </xf>
    <xf numFmtId="0" fontId="38" fillId="26" borderId="30" xfId="0" applyFont="1" applyFill="1" applyBorder="1" applyAlignment="1" applyProtection="1">
      <alignment horizontal="center" vertical="center"/>
      <protection hidden="1"/>
    </xf>
    <xf numFmtId="176" fontId="38" fillId="26" borderId="55" xfId="422" applyFont="1" applyFill="1" applyBorder="1" applyAlignment="1" applyProtection="1">
      <alignment horizontal="center" vertical="center" wrapText="1"/>
      <protection hidden="1"/>
    </xf>
    <xf numFmtId="176" fontId="38" fillId="26" borderId="16" xfId="422" applyFont="1" applyFill="1" applyBorder="1" applyAlignment="1" applyProtection="1">
      <alignment horizontal="center" vertical="center" wrapText="1"/>
      <protection hidden="1"/>
    </xf>
    <xf numFmtId="176" fontId="38" fillId="26" borderId="58" xfId="422" applyFont="1" applyFill="1" applyBorder="1" applyAlignment="1" applyProtection="1">
      <alignment horizontal="center" vertical="center" wrapText="1"/>
      <protection hidden="1"/>
    </xf>
    <xf numFmtId="0" fontId="38" fillId="26" borderId="59" xfId="0" applyFont="1" applyFill="1" applyBorder="1" applyAlignment="1" applyProtection="1">
      <alignment horizontal="center" vertical="center" wrapText="1"/>
      <protection hidden="1"/>
    </xf>
    <xf numFmtId="0" fontId="38" fillId="26" borderId="21" xfId="0" applyFont="1" applyFill="1" applyBorder="1" applyAlignment="1" applyProtection="1">
      <alignment horizontal="center" vertical="center" wrapText="1"/>
      <protection hidden="1"/>
    </xf>
    <xf numFmtId="0" fontId="38" fillId="26" borderId="19" xfId="0" applyFont="1" applyFill="1" applyBorder="1" applyAlignment="1" applyProtection="1">
      <alignment horizontal="center" vertical="center" wrapText="1"/>
      <protection hidden="1"/>
    </xf>
    <xf numFmtId="0" fontId="38" fillId="26" borderId="66" xfId="0" applyFont="1" applyFill="1" applyBorder="1" applyAlignment="1" applyProtection="1">
      <alignment horizontal="center" vertical="center"/>
      <protection hidden="1"/>
    </xf>
    <xf numFmtId="0" fontId="38" fillId="26" borderId="25" xfId="0" applyFont="1" applyFill="1" applyBorder="1" applyAlignment="1" applyProtection="1">
      <alignment horizontal="center" vertical="center"/>
      <protection hidden="1"/>
    </xf>
    <xf numFmtId="0" fontId="38" fillId="26" borderId="51" xfId="0" applyFont="1" applyFill="1" applyBorder="1" applyAlignment="1" applyProtection="1">
      <alignment horizontal="center" vertical="center"/>
      <protection hidden="1"/>
    </xf>
    <xf numFmtId="0" fontId="38" fillId="26" borderId="39" xfId="0" applyFont="1" applyFill="1" applyBorder="1" applyAlignment="1" applyProtection="1">
      <alignment horizontal="center" vertical="center"/>
      <protection hidden="1"/>
    </xf>
    <xf numFmtId="0" fontId="38" fillId="26" borderId="53" xfId="0" applyFont="1" applyFill="1" applyBorder="1" applyAlignment="1" applyProtection="1">
      <alignment horizontal="center" vertical="center" wrapText="1"/>
      <protection hidden="1"/>
    </xf>
    <xf numFmtId="0" fontId="38" fillId="26" borderId="34" xfId="0" applyFont="1" applyFill="1" applyBorder="1" applyAlignment="1" applyProtection="1">
      <alignment horizontal="center" vertical="center" wrapText="1"/>
      <protection hidden="1"/>
    </xf>
    <xf numFmtId="0" fontId="38" fillId="26" borderId="20" xfId="0" applyFont="1" applyFill="1" applyBorder="1" applyAlignment="1" applyProtection="1">
      <alignment horizontal="center" vertical="center" wrapText="1"/>
      <protection hidden="1"/>
    </xf>
    <xf numFmtId="0" fontId="38" fillId="26" borderId="65" xfId="0" applyFont="1" applyFill="1" applyBorder="1" applyAlignment="1" applyProtection="1">
      <alignment horizontal="center" vertical="center" wrapText="1"/>
      <protection hidden="1"/>
    </xf>
    <xf numFmtId="0" fontId="38" fillId="26" borderId="66" xfId="0" applyFont="1" applyFill="1" applyBorder="1" applyAlignment="1" applyProtection="1">
      <alignment horizontal="center" vertical="center" wrapText="1"/>
      <protection hidden="1"/>
    </xf>
    <xf numFmtId="0" fontId="38" fillId="26" borderId="25" xfId="0" applyFont="1" applyFill="1" applyBorder="1" applyAlignment="1" applyProtection="1">
      <alignment horizontal="center" vertical="center" wrapText="1"/>
      <protection hidden="1"/>
    </xf>
    <xf numFmtId="0" fontId="38" fillId="26" borderId="21" xfId="0" applyFont="1" applyFill="1" applyBorder="1" applyAlignment="1" applyProtection="1">
      <alignment horizontal="center" vertical="center"/>
      <protection hidden="1"/>
    </xf>
    <xf numFmtId="0" fontId="38" fillId="26" borderId="19" xfId="0" applyFont="1" applyFill="1" applyBorder="1" applyAlignment="1" applyProtection="1">
      <alignment horizontal="center" vertical="center"/>
      <protection hidden="1"/>
    </xf>
    <xf numFmtId="0" fontId="38" fillId="26" borderId="62" xfId="0" applyFont="1" applyFill="1" applyBorder="1" applyAlignment="1" applyProtection="1">
      <alignment horizontal="center" vertical="center" wrapText="1"/>
      <protection hidden="1"/>
    </xf>
    <xf numFmtId="0" fontId="38" fillId="26" borderId="63" xfId="0" applyFont="1" applyFill="1" applyBorder="1" applyAlignment="1" applyProtection="1">
      <alignment horizontal="center" vertical="center" wrapText="1"/>
      <protection hidden="1"/>
    </xf>
    <xf numFmtId="0" fontId="38" fillId="26" borderId="64" xfId="0" applyFont="1" applyFill="1" applyBorder="1" applyAlignment="1" applyProtection="1">
      <alignment horizontal="center" vertical="center" wrapText="1"/>
      <protection hidden="1"/>
    </xf>
    <xf numFmtId="0" fontId="38" fillId="26" borderId="51" xfId="0" applyFont="1" applyFill="1" applyBorder="1" applyAlignment="1" applyProtection="1">
      <alignment horizontal="center" vertical="center" wrapText="1"/>
      <protection hidden="1"/>
    </xf>
    <xf numFmtId="0" fontId="38" fillId="26" borderId="17" xfId="0" applyFont="1" applyFill="1" applyBorder="1" applyAlignment="1" applyProtection="1">
      <alignment horizontal="center" vertical="center" wrapText="1"/>
      <protection hidden="1"/>
    </xf>
    <xf numFmtId="0" fontId="38" fillId="26" borderId="67" xfId="0" applyFont="1" applyFill="1" applyBorder="1" applyAlignment="1" applyProtection="1">
      <alignment horizontal="center" vertical="center" wrapText="1"/>
      <protection hidden="1"/>
    </xf>
    <xf numFmtId="0" fontId="38" fillId="26" borderId="0" xfId="0" applyNumberFormat="1" applyFont="1" applyFill="1" applyBorder="1" applyAlignment="1" applyProtection="1">
      <alignment horizontal="center" vertical="center"/>
      <protection hidden="1"/>
    </xf>
    <xf numFmtId="0" fontId="38" fillId="26" borderId="16" xfId="0" applyNumberFormat="1" applyFont="1" applyFill="1" applyBorder="1" applyAlignment="1" applyProtection="1">
      <alignment horizontal="center" vertical="center"/>
      <protection hidden="1"/>
    </xf>
    <xf numFmtId="0" fontId="38" fillId="26" borderId="60" xfId="0" applyFont="1" applyFill="1" applyBorder="1" applyAlignment="1" applyProtection="1">
      <alignment horizontal="center" vertical="center"/>
      <protection hidden="1"/>
    </xf>
    <xf numFmtId="0" fontId="38" fillId="26" borderId="61" xfId="0" applyFont="1" applyFill="1" applyBorder="1" applyAlignment="1" applyProtection="1">
      <alignment horizontal="center" vertical="center"/>
      <protection hidden="1"/>
    </xf>
    <xf numFmtId="41" fontId="42" fillId="26" borderId="0" xfId="0" quotePrefix="1" applyNumberFormat="1" applyFont="1" applyFill="1" applyBorder="1" applyAlignment="1" applyProtection="1">
      <alignment horizontal="center" vertical="center"/>
      <protection hidden="1"/>
    </xf>
    <xf numFmtId="41" fontId="42" fillId="26" borderId="16" xfId="0" quotePrefix="1" applyNumberFormat="1" applyFont="1" applyFill="1" applyBorder="1" applyAlignment="1" applyProtection="1">
      <alignment horizontal="center" vertical="center"/>
      <protection hidden="1"/>
    </xf>
    <xf numFmtId="41" fontId="38" fillId="26" borderId="0" xfId="0" quotePrefix="1" applyNumberFormat="1" applyFont="1" applyFill="1" applyBorder="1" applyAlignment="1" applyProtection="1">
      <alignment horizontal="center" vertical="center"/>
      <protection hidden="1"/>
    </xf>
    <xf numFmtId="41" fontId="38" fillId="26" borderId="16" xfId="0" quotePrefix="1" applyNumberFormat="1" applyFont="1" applyFill="1" applyBorder="1" applyAlignment="1" applyProtection="1">
      <alignment horizontal="center" vertical="center"/>
      <protection hidden="1"/>
    </xf>
    <xf numFmtId="0" fontId="38" fillId="26" borderId="30" xfId="0" applyFont="1" applyFill="1" applyBorder="1" applyAlignment="1" applyProtection="1">
      <alignment horizontal="center" vertical="center" wrapText="1"/>
      <protection hidden="1"/>
    </xf>
    <xf numFmtId="0" fontId="38" fillId="26" borderId="55" xfId="0" applyFont="1" applyFill="1" applyBorder="1" applyAlignment="1" applyProtection="1">
      <alignment horizontal="center" vertical="center" wrapText="1"/>
      <protection hidden="1"/>
    </xf>
    <xf numFmtId="0" fontId="38" fillId="26" borderId="0" xfId="0" applyFont="1" applyFill="1" applyBorder="1" applyAlignment="1" applyProtection="1">
      <alignment horizontal="center" vertical="center" wrapText="1"/>
      <protection hidden="1"/>
    </xf>
    <xf numFmtId="0" fontId="38" fillId="26" borderId="16" xfId="0" applyFont="1" applyFill="1" applyBorder="1" applyAlignment="1" applyProtection="1">
      <alignment horizontal="center" vertical="center" wrapText="1"/>
      <protection hidden="1"/>
    </xf>
    <xf numFmtId="0" fontId="38" fillId="26" borderId="23" xfId="0" applyFont="1" applyFill="1" applyBorder="1" applyAlignment="1" applyProtection="1">
      <alignment horizontal="center" vertical="center" wrapText="1"/>
      <protection hidden="1"/>
    </xf>
    <xf numFmtId="0" fontId="38" fillId="26" borderId="58" xfId="0" applyFont="1" applyFill="1" applyBorder="1" applyAlignment="1" applyProtection="1">
      <alignment horizontal="center" vertical="center" wrapText="1"/>
      <protection hidden="1"/>
    </xf>
    <xf numFmtId="178" fontId="39" fillId="26" borderId="0" xfId="0" applyNumberFormat="1" applyFont="1" applyFill="1" applyAlignment="1" applyProtection="1">
      <alignment horizontal="center" vertical="center"/>
      <protection hidden="1"/>
    </xf>
    <xf numFmtId="0" fontId="39" fillId="26" borderId="0" xfId="0" applyFont="1" applyFill="1" applyBorder="1" applyAlignment="1" applyProtection="1">
      <alignment horizontal="center" vertical="center"/>
      <protection hidden="1"/>
    </xf>
    <xf numFmtId="0" fontId="38" fillId="26" borderId="69" xfId="0" applyFont="1" applyFill="1" applyBorder="1" applyAlignment="1" applyProtection="1">
      <alignment horizontal="center" vertical="center" wrapText="1"/>
      <protection hidden="1"/>
    </xf>
    <xf numFmtId="0" fontId="38" fillId="26" borderId="61" xfId="0" applyFont="1" applyFill="1" applyBorder="1" applyAlignment="1" applyProtection="1">
      <alignment horizontal="center" vertical="center" wrapText="1"/>
      <protection hidden="1"/>
    </xf>
    <xf numFmtId="0" fontId="43" fillId="26" borderId="30" xfId="0" applyFont="1" applyFill="1" applyBorder="1" applyAlignment="1" applyProtection="1">
      <alignment horizontal="center" vertical="center" wrapText="1"/>
      <protection hidden="1"/>
    </xf>
    <xf numFmtId="0" fontId="43" fillId="26" borderId="39" xfId="0" applyFont="1" applyFill="1" applyBorder="1" applyAlignment="1" applyProtection="1">
      <alignment horizontal="center" vertical="center"/>
      <protection hidden="1"/>
    </xf>
    <xf numFmtId="0" fontId="43" fillId="26" borderId="68" xfId="0" applyFont="1" applyFill="1" applyBorder="1" applyAlignment="1" applyProtection="1">
      <alignment horizontal="center" vertical="center"/>
      <protection hidden="1"/>
    </xf>
    <xf numFmtId="0" fontId="43" fillId="26" borderId="50" xfId="0" applyFont="1" applyFill="1" applyBorder="1" applyAlignment="1" applyProtection="1">
      <alignment horizontal="center" vertical="center"/>
      <protection hidden="1"/>
    </xf>
    <xf numFmtId="176" fontId="38" fillId="26" borderId="30" xfId="422" applyFont="1" applyFill="1" applyBorder="1" applyAlignment="1" applyProtection="1">
      <alignment horizontal="center" vertical="center" wrapText="1"/>
      <protection hidden="1"/>
    </xf>
    <xf numFmtId="0" fontId="0" fillId="26" borderId="55" xfId="0" applyFill="1" applyBorder="1" applyAlignment="1" applyProtection="1">
      <alignment horizontal="center" vertical="center"/>
      <protection hidden="1"/>
    </xf>
    <xf numFmtId="176" fontId="38" fillId="26" borderId="0" xfId="422" applyFont="1" applyFill="1" applyBorder="1" applyAlignment="1" applyProtection="1">
      <alignment horizontal="center" vertical="center" wrapText="1"/>
      <protection hidden="1"/>
    </xf>
    <xf numFmtId="0" fontId="0" fillId="26" borderId="16" xfId="0" applyFill="1" applyBorder="1" applyAlignment="1" applyProtection="1">
      <alignment horizontal="center" vertical="center"/>
      <protection hidden="1"/>
    </xf>
    <xf numFmtId="176" fontId="38" fillId="26" borderId="0" xfId="422" applyFont="1" applyFill="1" applyBorder="1" applyAlignment="1" applyProtection="1">
      <alignment horizontal="center" vertical="center"/>
      <protection hidden="1"/>
    </xf>
    <xf numFmtId="176" fontId="38" fillId="26" borderId="23" xfId="422" applyFont="1" applyFill="1" applyBorder="1" applyAlignment="1" applyProtection="1">
      <alignment horizontal="center" vertical="center"/>
      <protection hidden="1"/>
    </xf>
    <xf numFmtId="0" fontId="0" fillId="26" borderId="58" xfId="0" applyFill="1" applyBorder="1" applyAlignment="1" applyProtection="1">
      <alignment horizontal="center" vertical="center"/>
      <protection hidden="1"/>
    </xf>
    <xf numFmtId="0" fontId="43" fillId="26" borderId="30" xfId="0" applyFont="1" applyFill="1" applyBorder="1" applyAlignment="1" applyProtection="1">
      <alignment horizontal="center" vertical="center"/>
      <protection hidden="1"/>
    </xf>
    <xf numFmtId="0" fontId="38" fillId="26" borderId="71" xfId="0" applyFont="1" applyFill="1" applyBorder="1" applyAlignment="1" applyProtection="1">
      <alignment horizontal="center" vertical="center" wrapText="1"/>
      <protection hidden="1"/>
    </xf>
    <xf numFmtId="0" fontId="38" fillId="26" borderId="68" xfId="0" applyFont="1" applyFill="1" applyBorder="1" applyAlignment="1" applyProtection="1">
      <alignment horizontal="center" vertical="center" wrapText="1"/>
      <protection hidden="1"/>
    </xf>
    <xf numFmtId="0" fontId="38" fillId="26" borderId="72" xfId="0" applyFont="1" applyFill="1" applyBorder="1" applyAlignment="1" applyProtection="1">
      <alignment horizontal="center" vertical="center"/>
      <protection hidden="1"/>
    </xf>
    <xf numFmtId="0" fontId="38" fillId="26" borderId="73" xfId="0" applyFont="1" applyFill="1" applyBorder="1" applyAlignment="1" applyProtection="1">
      <alignment horizontal="center" vertical="center"/>
      <protection hidden="1"/>
    </xf>
    <xf numFmtId="0" fontId="43" fillId="26" borderId="55" xfId="0" applyFont="1" applyFill="1" applyBorder="1" applyAlignment="1" applyProtection="1">
      <alignment horizontal="center" vertical="center"/>
      <protection hidden="1"/>
    </xf>
    <xf numFmtId="0" fontId="43" fillId="26" borderId="70" xfId="0" applyFont="1" applyFill="1" applyBorder="1" applyAlignment="1" applyProtection="1">
      <alignment horizontal="center" vertical="center"/>
      <protection hidden="1"/>
    </xf>
    <xf numFmtId="0" fontId="43" fillId="26" borderId="54" xfId="0" applyFont="1" applyFill="1" applyBorder="1" applyAlignment="1" applyProtection="1">
      <alignment horizontal="center" vertical="center" wrapText="1"/>
      <protection hidden="1"/>
    </xf>
    <xf numFmtId="0" fontId="43" fillId="26" borderId="74" xfId="0" applyFont="1" applyFill="1" applyBorder="1" applyAlignment="1" applyProtection="1">
      <alignment horizontal="center" vertical="center"/>
      <protection hidden="1"/>
    </xf>
    <xf numFmtId="178" fontId="40" fillId="26" borderId="0" xfId="0" applyNumberFormat="1" applyFont="1" applyFill="1" applyAlignment="1" applyProtection="1">
      <alignment horizontal="center" vertical="center"/>
      <protection hidden="1"/>
    </xf>
    <xf numFmtId="176" fontId="38" fillId="26" borderId="45" xfId="422" applyFont="1" applyFill="1" applyBorder="1" applyAlignment="1" applyProtection="1">
      <alignment horizontal="center" vertical="center" wrapText="1"/>
      <protection hidden="1"/>
    </xf>
    <xf numFmtId="176" fontId="38" fillId="26" borderId="70" xfId="422" applyFont="1" applyFill="1" applyBorder="1" applyAlignment="1" applyProtection="1">
      <alignment horizontal="center" vertical="center" wrapText="1"/>
      <protection hidden="1"/>
    </xf>
    <xf numFmtId="176" fontId="38" fillId="26" borderId="46" xfId="422" applyFont="1" applyFill="1" applyBorder="1" applyAlignment="1" applyProtection="1">
      <alignment horizontal="center" vertical="center"/>
      <protection hidden="1"/>
    </xf>
    <xf numFmtId="176" fontId="38" fillId="26" borderId="47" xfId="422" applyFont="1" applyFill="1" applyBorder="1" applyAlignment="1" applyProtection="1">
      <alignment horizontal="center" vertical="center"/>
      <protection hidden="1"/>
    </xf>
    <xf numFmtId="0" fontId="42" fillId="26" borderId="16" xfId="0" quotePrefix="1" applyNumberFormat="1" applyFont="1" applyFill="1" applyBorder="1" applyAlignment="1" applyProtection="1">
      <alignment horizontal="center" vertical="center"/>
      <protection hidden="1"/>
    </xf>
    <xf numFmtId="178" fontId="38" fillId="26" borderId="16" xfId="0" applyNumberFormat="1" applyFont="1" applyFill="1" applyBorder="1" applyAlignment="1" applyProtection="1">
      <alignment horizontal="center" vertical="center"/>
      <protection hidden="1"/>
    </xf>
    <xf numFmtId="0" fontId="38" fillId="26" borderId="16" xfId="0" quotePrefix="1" applyNumberFormat="1" applyFont="1" applyFill="1" applyBorder="1" applyAlignment="1" applyProtection="1">
      <alignment horizontal="center" vertical="center"/>
      <protection hidden="1"/>
    </xf>
    <xf numFmtId="0" fontId="11" fillId="26" borderId="16" xfId="0" applyFont="1" applyFill="1" applyBorder="1" applyAlignment="1" applyProtection="1">
      <alignment horizontal="center" vertical="center"/>
      <protection hidden="1"/>
    </xf>
    <xf numFmtId="0" fontId="38" fillId="26" borderId="0" xfId="0" quotePrefix="1" applyNumberFormat="1" applyFont="1" applyFill="1" applyBorder="1" applyAlignment="1" applyProtection="1">
      <alignment horizontal="center" vertical="center"/>
      <protection hidden="1"/>
    </xf>
    <xf numFmtId="0" fontId="38" fillId="16" borderId="29" xfId="0" applyFont="1" applyFill="1" applyBorder="1" applyAlignment="1" applyProtection="1">
      <alignment horizontal="center" vertical="center" wrapText="1"/>
      <protection hidden="1"/>
    </xf>
    <xf numFmtId="0" fontId="38" fillId="16" borderId="27" xfId="0" applyFont="1" applyFill="1" applyBorder="1" applyAlignment="1" applyProtection="1">
      <alignment horizontal="center" vertical="center" wrapText="1"/>
      <protection hidden="1"/>
    </xf>
    <xf numFmtId="0" fontId="47" fillId="16" borderId="0" xfId="0" applyFont="1" applyFill="1" applyAlignment="1" applyProtection="1">
      <alignment horizontal="center" vertical="center"/>
      <protection hidden="1"/>
    </xf>
    <xf numFmtId="0" fontId="48" fillId="16" borderId="0" xfId="0" applyFont="1" applyFill="1" applyAlignment="1" applyProtection="1">
      <alignment horizontal="center" vertical="center"/>
      <protection hidden="1"/>
    </xf>
    <xf numFmtId="0" fontId="49" fillId="16" borderId="0" xfId="0" applyFont="1" applyFill="1" applyAlignment="1" applyProtection="1">
      <alignment horizontal="center" vertical="center" shrinkToFit="1"/>
      <protection hidden="1"/>
    </xf>
    <xf numFmtId="0" fontId="11" fillId="16" borderId="0" xfId="0" applyFont="1" applyFill="1" applyAlignment="1" applyProtection="1">
      <alignment horizontal="center" vertical="center" shrinkToFit="1"/>
      <protection hidden="1"/>
    </xf>
    <xf numFmtId="0" fontId="0" fillId="26" borderId="0" xfId="0" applyFill="1" applyAlignment="1" applyProtection="1">
      <alignment horizontal="center" vertical="center"/>
      <protection hidden="1"/>
    </xf>
    <xf numFmtId="176" fontId="38" fillId="16" borderId="71" xfId="421" applyFont="1" applyFill="1" applyBorder="1" applyAlignment="1" applyProtection="1">
      <alignment horizontal="center" vertical="center" wrapText="1"/>
      <protection hidden="1"/>
    </xf>
    <xf numFmtId="176" fontId="38" fillId="16" borderId="72" xfId="421" applyFont="1" applyFill="1" applyBorder="1" applyAlignment="1" applyProtection="1">
      <alignment horizontal="center" vertical="center"/>
      <protection hidden="1"/>
    </xf>
    <xf numFmtId="176" fontId="38" fillId="16" borderId="73" xfId="421" applyFont="1" applyFill="1" applyBorder="1" applyAlignment="1" applyProtection="1">
      <alignment horizontal="center" vertical="center"/>
      <protection hidden="1"/>
    </xf>
    <xf numFmtId="0" fontId="37" fillId="16" borderId="35" xfId="0" applyFont="1" applyFill="1" applyBorder="1" applyAlignment="1" applyProtection="1">
      <alignment horizontal="center" vertical="center"/>
      <protection hidden="1"/>
    </xf>
    <xf numFmtId="0" fontId="38" fillId="16" borderId="26" xfId="0" applyFont="1" applyFill="1" applyBorder="1" applyAlignment="1" applyProtection="1">
      <alignment horizontal="center" vertical="center" wrapText="1"/>
      <protection hidden="1"/>
    </xf>
    <xf numFmtId="0" fontId="38" fillId="16" borderId="28" xfId="0" applyFont="1" applyFill="1" applyBorder="1" applyAlignment="1" applyProtection="1">
      <alignment horizontal="center" vertical="center" wrapText="1"/>
      <protection hidden="1"/>
    </xf>
    <xf numFmtId="0" fontId="38" fillId="16" borderId="36" xfId="0" applyFont="1" applyFill="1" applyBorder="1" applyAlignment="1" applyProtection="1">
      <alignment horizontal="center" vertical="center" wrapText="1"/>
      <protection hidden="1"/>
    </xf>
    <xf numFmtId="0" fontId="38" fillId="16" borderId="37" xfId="0" applyFont="1" applyFill="1" applyBorder="1" applyAlignment="1" applyProtection="1">
      <alignment horizontal="center" vertical="center"/>
      <protection hidden="1"/>
    </xf>
    <xf numFmtId="0" fontId="38" fillId="16" borderId="38" xfId="0" applyFont="1" applyFill="1" applyBorder="1" applyAlignment="1" applyProtection="1">
      <alignment horizontal="center" vertical="center"/>
      <protection hidden="1"/>
    </xf>
    <xf numFmtId="0" fontId="38" fillId="16" borderId="75" xfId="0" applyFont="1" applyFill="1" applyBorder="1" applyAlignment="1" applyProtection="1">
      <alignment horizontal="center" vertical="center"/>
      <protection hidden="1"/>
    </xf>
    <xf numFmtId="176" fontId="38" fillId="16" borderId="46" xfId="421" applyFont="1" applyFill="1" applyBorder="1" applyAlignment="1" applyProtection="1">
      <alignment horizontal="center" vertical="center"/>
      <protection hidden="1"/>
    </xf>
    <xf numFmtId="176" fontId="38" fillId="16" borderId="47" xfId="421" applyFont="1" applyFill="1" applyBorder="1" applyAlignment="1" applyProtection="1">
      <alignment horizontal="center" vertical="center"/>
      <protection hidden="1"/>
    </xf>
    <xf numFmtId="0" fontId="37" fillId="16" borderId="49" xfId="0" applyFont="1" applyFill="1" applyBorder="1" applyAlignment="1" applyProtection="1">
      <alignment horizontal="center" vertical="center"/>
      <protection hidden="1"/>
    </xf>
    <xf numFmtId="0" fontId="37" fillId="16" borderId="48" xfId="0" applyFont="1" applyFill="1" applyBorder="1" applyAlignment="1" applyProtection="1">
      <alignment horizontal="center" vertical="center"/>
      <protection hidden="1"/>
    </xf>
    <xf numFmtId="0" fontId="37" fillId="16" borderId="6" xfId="0" applyFont="1" applyFill="1" applyBorder="1" applyAlignment="1" applyProtection="1">
      <alignment horizontal="center" vertical="center"/>
      <protection hidden="1"/>
    </xf>
    <xf numFmtId="176" fontId="38" fillId="16" borderId="17" xfId="348" applyFont="1" applyFill="1" applyBorder="1" applyAlignment="1" applyProtection="1">
      <alignment horizontal="right" vertical="center"/>
      <protection hidden="1"/>
    </xf>
    <xf numFmtId="176" fontId="38" fillId="26" borderId="0" xfId="348" applyFont="1" applyFill="1" applyBorder="1" applyAlignment="1" applyProtection="1">
      <alignment horizontal="right" vertical="center"/>
      <protection hidden="1"/>
    </xf>
    <xf numFmtId="0" fontId="38" fillId="16" borderId="39" xfId="0" applyFont="1" applyFill="1" applyBorder="1" applyAlignment="1" applyProtection="1">
      <alignment horizontal="center" vertical="center" wrapText="1"/>
      <protection hidden="1"/>
    </xf>
    <xf numFmtId="0" fontId="38" fillId="16" borderId="60" xfId="0" applyFont="1" applyFill="1" applyBorder="1" applyAlignment="1" applyProtection="1">
      <alignment horizontal="center" vertical="center" wrapText="1"/>
      <protection hidden="1"/>
    </xf>
    <xf numFmtId="0" fontId="38" fillId="16" borderId="54" xfId="0" applyFont="1" applyFill="1" applyBorder="1" applyAlignment="1" applyProtection="1">
      <alignment horizontal="center" vertical="center" wrapText="1"/>
      <protection hidden="1"/>
    </xf>
    <xf numFmtId="0" fontId="38" fillId="16" borderId="42" xfId="0" applyFont="1" applyFill="1" applyBorder="1" applyAlignment="1" applyProtection="1">
      <alignment horizontal="center" vertical="center" wrapText="1"/>
      <protection hidden="1"/>
    </xf>
    <xf numFmtId="176" fontId="38" fillId="16" borderId="55" xfId="421" applyFont="1" applyFill="1" applyBorder="1" applyAlignment="1" applyProtection="1">
      <alignment horizontal="center" vertical="center" wrapText="1"/>
      <protection hidden="1"/>
    </xf>
    <xf numFmtId="176" fontId="38" fillId="16" borderId="16" xfId="421" applyFont="1" applyFill="1" applyBorder="1" applyAlignment="1" applyProtection="1">
      <alignment horizontal="center" vertical="center" wrapText="1"/>
      <protection hidden="1"/>
    </xf>
    <xf numFmtId="176" fontId="38" fillId="16" borderId="58" xfId="421" applyFont="1" applyFill="1" applyBorder="1" applyAlignment="1" applyProtection="1">
      <alignment horizontal="center" vertical="center" wrapText="1"/>
      <protection hidden="1"/>
    </xf>
    <xf numFmtId="0" fontId="38" fillId="16" borderId="40" xfId="0" applyFont="1" applyFill="1" applyBorder="1" applyAlignment="1" applyProtection="1">
      <alignment horizontal="center" vertical="center" wrapText="1"/>
      <protection hidden="1"/>
    </xf>
    <xf numFmtId="0" fontId="38" fillId="16" borderId="59" xfId="0" applyFont="1" applyFill="1" applyBorder="1" applyAlignment="1" applyProtection="1">
      <alignment horizontal="center" vertical="center"/>
      <protection hidden="1"/>
    </xf>
    <xf numFmtId="176" fontId="38" fillId="16" borderId="17" xfId="348" applyFont="1" applyFill="1" applyBorder="1" applyAlignment="1" applyProtection="1">
      <alignment horizontal="center" vertical="center"/>
      <protection hidden="1"/>
    </xf>
    <xf numFmtId="176" fontId="38" fillId="16" borderId="0" xfId="348" applyFont="1" applyFill="1" applyBorder="1" applyAlignment="1" applyProtection="1">
      <alignment horizontal="center" vertical="center"/>
      <protection hidden="1"/>
    </xf>
    <xf numFmtId="41" fontId="38" fillId="26" borderId="0" xfId="0" applyNumberFormat="1" applyFont="1" applyFill="1" applyBorder="1" applyAlignment="1" applyProtection="1">
      <alignment horizontal="center" vertical="center"/>
      <protection hidden="1"/>
    </xf>
    <xf numFmtId="41" fontId="38" fillId="26" borderId="0" xfId="0" applyNumberFormat="1" applyFont="1" applyFill="1" applyBorder="1" applyAlignment="1" applyProtection="1">
      <alignment horizontal="right" vertical="center"/>
      <protection hidden="1"/>
    </xf>
    <xf numFmtId="0" fontId="40" fillId="26" borderId="0" xfId="0" applyFont="1" applyFill="1" applyBorder="1" applyAlignment="1" applyProtection="1">
      <alignment horizontal="center" vertical="center"/>
      <protection hidden="1"/>
    </xf>
    <xf numFmtId="41" fontId="42" fillId="16" borderId="24" xfId="0" applyNumberFormat="1" applyFont="1" applyFill="1" applyBorder="1" applyAlignment="1" applyProtection="1">
      <alignment horizontal="center" vertical="center"/>
      <protection locked="0" hidden="1"/>
    </xf>
    <xf numFmtId="41" fontId="42" fillId="16" borderId="4" xfId="0" applyNumberFormat="1" applyFont="1" applyFill="1" applyBorder="1" applyAlignment="1" applyProtection="1">
      <alignment horizontal="center" vertical="center"/>
      <protection locked="0" hidden="1"/>
    </xf>
    <xf numFmtId="41" fontId="38" fillId="26" borderId="33" xfId="0" applyNumberFormat="1" applyFont="1" applyFill="1" applyBorder="1" applyAlignment="1" applyProtection="1">
      <alignment horizontal="right" vertical="center"/>
      <protection hidden="1"/>
    </xf>
    <xf numFmtId="0" fontId="38" fillId="0" borderId="35" xfId="0" applyFont="1" applyBorder="1" applyAlignment="1" applyProtection="1">
      <alignment horizontal="center" vertical="center"/>
      <protection hidden="1"/>
    </xf>
    <xf numFmtId="0" fontId="38" fillId="0" borderId="48" xfId="0" applyFont="1" applyBorder="1" applyAlignment="1" applyProtection="1">
      <alignment horizontal="center" vertical="center"/>
      <protection hidden="1"/>
    </xf>
    <xf numFmtId="0" fontId="38" fillId="0" borderId="27" xfId="0" applyFont="1" applyBorder="1" applyAlignment="1" applyProtection="1">
      <alignment horizontal="center" vertical="center"/>
      <protection hidden="1"/>
    </xf>
    <xf numFmtId="0" fontId="38" fillId="0" borderId="26" xfId="0" applyFont="1" applyBorder="1" applyAlignment="1" applyProtection="1">
      <alignment horizontal="center" vertical="center"/>
      <protection hidden="1"/>
    </xf>
    <xf numFmtId="0" fontId="38" fillId="0" borderId="40" xfId="0" applyFont="1" applyBorder="1" applyAlignment="1" applyProtection="1">
      <alignment horizontal="center" vertical="center" wrapText="1"/>
      <protection hidden="1"/>
    </xf>
    <xf numFmtId="0" fontId="38" fillId="0" borderId="44" xfId="0" applyFont="1" applyBorder="1" applyAlignment="1" applyProtection="1">
      <alignment horizontal="center" vertical="center"/>
      <protection hidden="1"/>
    </xf>
    <xf numFmtId="0" fontId="38" fillId="0" borderId="75" xfId="0" applyFont="1" applyBorder="1" applyAlignment="1" applyProtection="1">
      <alignment horizontal="center" vertical="center" wrapText="1"/>
      <protection hidden="1"/>
    </xf>
    <xf numFmtId="0" fontId="38" fillId="0" borderId="40" xfId="0" applyFont="1" applyBorder="1" applyAlignment="1" applyProtection="1">
      <alignment horizontal="center" vertical="center"/>
      <protection hidden="1"/>
    </xf>
    <xf numFmtId="0" fontId="38" fillId="0" borderId="6" xfId="0" applyFont="1" applyBorder="1" applyAlignment="1" applyProtection="1">
      <alignment horizontal="center" vertical="center"/>
      <protection hidden="1"/>
    </xf>
    <xf numFmtId="0" fontId="38" fillId="0" borderId="6" xfId="0" applyFont="1" applyBorder="1" applyAlignment="1" applyProtection="1">
      <alignment horizontal="center" vertical="center" wrapText="1"/>
      <protection hidden="1"/>
    </xf>
    <xf numFmtId="0" fontId="38" fillId="0" borderId="35" xfId="0" applyFont="1" applyBorder="1" applyAlignment="1" applyProtection="1">
      <alignment horizontal="center" vertical="center" wrapText="1"/>
      <protection hidden="1"/>
    </xf>
    <xf numFmtId="0" fontId="38" fillId="0" borderId="28" xfId="0" applyFont="1" applyBorder="1" applyAlignment="1" applyProtection="1">
      <alignment horizontal="center" vertical="center" wrapText="1"/>
      <protection hidden="1"/>
    </xf>
    <xf numFmtId="0" fontId="38" fillId="0" borderId="27" xfId="0" applyFont="1" applyBorder="1" applyAlignment="1" applyProtection="1">
      <alignment horizontal="center" vertical="center" wrapText="1"/>
      <protection hidden="1"/>
    </xf>
    <xf numFmtId="41" fontId="38" fillId="26" borderId="17" xfId="0" applyNumberFormat="1" applyFont="1" applyFill="1" applyBorder="1" applyAlignment="1" applyProtection="1">
      <alignment horizontal="center" vertical="center"/>
      <protection hidden="1"/>
    </xf>
    <xf numFmtId="41" fontId="38" fillId="16" borderId="17" xfId="0" applyNumberFormat="1" applyFont="1" applyFill="1" applyBorder="1" applyAlignment="1" applyProtection="1">
      <alignment horizontal="right" vertical="center"/>
      <protection hidden="1"/>
    </xf>
    <xf numFmtId="41" fontId="42" fillId="16" borderId="89" xfId="0" applyNumberFormat="1" applyFont="1" applyFill="1" applyBorder="1" applyAlignment="1" applyProtection="1">
      <alignment horizontal="center" vertical="center"/>
      <protection locked="0" hidden="1"/>
    </xf>
    <xf numFmtId="41" fontId="42" fillId="16" borderId="4" xfId="0" quotePrefix="1" applyNumberFormat="1" applyFont="1" applyFill="1" applyBorder="1" applyAlignment="1" applyProtection="1">
      <alignment horizontal="center" vertical="center"/>
      <protection locked="0" hidden="1"/>
    </xf>
    <xf numFmtId="41" fontId="42" fillId="16" borderId="24" xfId="0" applyNumberFormat="1" applyFont="1" applyFill="1" applyBorder="1" applyAlignment="1" applyProtection="1">
      <alignment horizontal="right" vertical="center"/>
      <protection hidden="1"/>
    </xf>
    <xf numFmtId="41" fontId="42" fillId="26" borderId="4" xfId="0" applyNumberFormat="1" applyFont="1" applyFill="1" applyBorder="1" applyAlignment="1" applyProtection="1">
      <alignment horizontal="right" vertical="center"/>
      <protection hidden="1"/>
    </xf>
    <xf numFmtId="0" fontId="38" fillId="26" borderId="48" xfId="0" applyFont="1" applyFill="1" applyBorder="1" applyAlignment="1" applyProtection="1">
      <alignment horizontal="center" vertical="center" wrapText="1"/>
      <protection hidden="1"/>
    </xf>
    <xf numFmtId="0" fontId="38" fillId="26" borderId="26" xfId="0" applyFont="1" applyFill="1" applyBorder="1" applyAlignment="1" applyProtection="1">
      <alignment horizontal="center" vertical="center" wrapText="1"/>
      <protection hidden="1"/>
    </xf>
    <xf numFmtId="0" fontId="38" fillId="26" borderId="35" xfId="0" applyFont="1" applyFill="1" applyBorder="1" applyAlignment="1" applyProtection="1">
      <alignment horizontal="center" vertical="center" wrapText="1"/>
      <protection hidden="1"/>
    </xf>
    <xf numFmtId="0" fontId="38" fillId="26" borderId="27" xfId="0" applyFont="1" applyFill="1" applyBorder="1" applyAlignment="1" applyProtection="1">
      <alignment horizontal="center" vertical="center" wrapText="1"/>
      <protection hidden="1"/>
    </xf>
    <xf numFmtId="178" fontId="43" fillId="26" borderId="16" xfId="0" applyNumberFormat="1" applyFont="1" applyFill="1" applyBorder="1" applyAlignment="1" applyProtection="1">
      <alignment horizontal="center" vertical="center"/>
      <protection hidden="1"/>
    </xf>
    <xf numFmtId="0" fontId="38" fillId="26" borderId="49" xfId="0" applyFont="1" applyFill="1" applyBorder="1" applyAlignment="1" applyProtection="1">
      <alignment horizontal="center" vertical="center" wrapText="1"/>
      <protection hidden="1"/>
    </xf>
    <xf numFmtId="0" fontId="38" fillId="26" borderId="29" xfId="0" applyFont="1" applyFill="1" applyBorder="1" applyAlignment="1" applyProtection="1">
      <alignment horizontal="center" vertical="center" wrapText="1"/>
      <protection hidden="1"/>
    </xf>
    <xf numFmtId="0" fontId="43" fillId="26" borderId="16" xfId="0" quotePrefix="1" applyNumberFormat="1" applyFont="1" applyFill="1" applyBorder="1" applyAlignment="1" applyProtection="1">
      <alignment horizontal="center" vertical="center"/>
      <protection hidden="1"/>
    </xf>
    <xf numFmtId="0" fontId="51" fillId="26" borderId="16" xfId="0" quotePrefix="1" applyNumberFormat="1" applyFont="1" applyFill="1" applyBorder="1" applyAlignment="1" applyProtection="1">
      <alignment horizontal="center" vertical="center"/>
      <protection hidden="1"/>
    </xf>
    <xf numFmtId="0" fontId="43" fillId="26" borderId="0" xfId="0" quotePrefix="1" applyNumberFormat="1" applyFont="1" applyFill="1" applyBorder="1" applyAlignment="1" applyProtection="1">
      <alignment horizontal="center" vertical="center"/>
      <protection hidden="1"/>
    </xf>
    <xf numFmtId="0" fontId="38" fillId="26" borderId="39" xfId="0" applyFont="1" applyFill="1" applyBorder="1" applyAlignment="1" applyProtection="1">
      <alignment horizontal="center" vertical="center" wrapText="1"/>
      <protection hidden="1"/>
    </xf>
    <xf numFmtId="0" fontId="38" fillId="26" borderId="50" xfId="0" applyFont="1" applyFill="1" applyBorder="1" applyAlignment="1" applyProtection="1">
      <alignment horizontal="center" vertical="center" wrapText="1"/>
      <protection hidden="1"/>
    </xf>
    <xf numFmtId="0" fontId="50" fillId="26" borderId="0" xfId="0" applyFont="1" applyFill="1" applyAlignment="1" applyProtection="1">
      <alignment horizontal="center" vertical="center"/>
      <protection hidden="1"/>
    </xf>
    <xf numFmtId="0" fontId="37" fillId="26" borderId="55" xfId="0" applyFont="1" applyFill="1" applyBorder="1" applyAlignment="1" applyProtection="1">
      <alignment horizontal="center" vertical="center"/>
      <protection hidden="1"/>
    </xf>
    <xf numFmtId="0" fontId="37" fillId="26" borderId="16" xfId="0" applyFont="1" applyFill="1" applyBorder="1" applyAlignment="1" applyProtection="1">
      <alignment horizontal="center" vertical="center"/>
      <protection hidden="1"/>
    </xf>
    <xf numFmtId="0" fontId="37" fillId="26" borderId="58" xfId="0" applyFont="1" applyFill="1" applyBorder="1" applyAlignment="1" applyProtection="1">
      <alignment horizontal="center" vertical="center"/>
      <protection hidden="1"/>
    </xf>
    <xf numFmtId="0" fontId="38" fillId="26" borderId="52" xfId="0" applyFont="1" applyFill="1" applyBorder="1" applyAlignment="1" applyProtection="1">
      <alignment horizontal="center" vertical="center" wrapText="1"/>
      <protection hidden="1"/>
    </xf>
    <xf numFmtId="0" fontId="38" fillId="26" borderId="40" xfId="0" applyFont="1" applyFill="1" applyBorder="1" applyAlignment="1" applyProtection="1">
      <alignment horizontal="center" vertical="center"/>
      <protection hidden="1"/>
    </xf>
    <xf numFmtId="0" fontId="38" fillId="26" borderId="42" xfId="0" applyFont="1" applyFill="1" applyBorder="1" applyAlignment="1" applyProtection="1">
      <alignment horizontal="center" vertical="center"/>
      <protection hidden="1"/>
    </xf>
    <xf numFmtId="0" fontId="37" fillId="26" borderId="49" xfId="0" applyFont="1" applyFill="1" applyBorder="1" applyAlignment="1" applyProtection="1">
      <alignment horizontal="center" vertical="center"/>
      <protection hidden="1"/>
    </xf>
    <xf numFmtId="0" fontId="37" fillId="26" borderId="35" xfId="0" applyFont="1" applyFill="1" applyBorder="1" applyAlignment="1" applyProtection="1">
      <alignment horizontal="center" vertical="center"/>
      <protection hidden="1"/>
    </xf>
    <xf numFmtId="0" fontId="38" fillId="26" borderId="40" xfId="0" applyFont="1" applyFill="1" applyBorder="1" applyAlignment="1" applyProtection="1">
      <alignment horizontal="center" vertical="center" wrapText="1"/>
      <protection hidden="1"/>
    </xf>
    <xf numFmtId="0" fontId="38" fillId="26" borderId="44" xfId="0" applyFont="1" applyFill="1" applyBorder="1" applyAlignment="1" applyProtection="1">
      <alignment horizontal="center" vertical="center" wrapText="1"/>
      <protection hidden="1"/>
    </xf>
    <xf numFmtId="0" fontId="38" fillId="26" borderId="44" xfId="0" applyFont="1" applyFill="1" applyBorder="1" applyAlignment="1" applyProtection="1">
      <alignment horizontal="center" vertical="center"/>
      <protection hidden="1"/>
    </xf>
    <xf numFmtId="0" fontId="38" fillId="26" borderId="42" xfId="0" applyFont="1" applyFill="1" applyBorder="1" applyAlignment="1" applyProtection="1">
      <alignment horizontal="center" vertical="center" wrapText="1"/>
      <protection hidden="1"/>
    </xf>
    <xf numFmtId="0" fontId="38" fillId="26" borderId="74" xfId="0" applyFont="1" applyFill="1" applyBorder="1" applyAlignment="1" applyProtection="1">
      <alignment horizontal="center" vertical="center"/>
      <protection hidden="1"/>
    </xf>
    <xf numFmtId="0" fontId="37" fillId="26" borderId="48" xfId="0" applyFont="1" applyFill="1" applyBorder="1" applyAlignment="1" applyProtection="1">
      <alignment horizontal="center" vertical="center"/>
      <protection hidden="1"/>
    </xf>
    <xf numFmtId="0" fontId="38" fillId="26" borderId="76" xfId="0" applyFont="1" applyFill="1" applyBorder="1" applyAlignment="1" applyProtection="1">
      <alignment horizontal="center" vertical="center" wrapText="1"/>
      <protection hidden="1"/>
    </xf>
    <xf numFmtId="0" fontId="38" fillId="26" borderId="74" xfId="0" applyFont="1" applyFill="1" applyBorder="1" applyAlignment="1" applyProtection="1">
      <alignment horizontal="center" vertical="center" wrapText="1"/>
      <protection hidden="1"/>
    </xf>
    <xf numFmtId="0" fontId="39" fillId="26" borderId="0" xfId="0" applyFont="1" applyFill="1" applyAlignment="1" applyProtection="1">
      <alignment horizontal="center" vertical="center"/>
      <protection locked="0" hidden="1"/>
    </xf>
    <xf numFmtId="0" fontId="40" fillId="26" borderId="0" xfId="0" applyFont="1" applyFill="1" applyBorder="1" applyAlignment="1" applyProtection="1">
      <alignment horizontal="center" vertical="center"/>
      <protection locked="0" hidden="1"/>
    </xf>
    <xf numFmtId="176" fontId="38" fillId="26" borderId="45" xfId="422" applyFont="1" applyFill="1" applyBorder="1" applyAlignment="1" applyProtection="1">
      <alignment horizontal="center" vertical="center" wrapText="1"/>
      <protection locked="0" hidden="1"/>
    </xf>
    <xf numFmtId="176" fontId="38" fillId="26" borderId="46" xfId="422" applyFont="1" applyFill="1" applyBorder="1" applyAlignment="1" applyProtection="1">
      <alignment horizontal="center" vertical="center"/>
      <protection locked="0" hidden="1"/>
    </xf>
    <xf numFmtId="176" fontId="38" fillId="26" borderId="47" xfId="422" applyFont="1" applyFill="1" applyBorder="1" applyAlignment="1" applyProtection="1">
      <alignment horizontal="center" vertical="center"/>
      <protection locked="0" hidden="1"/>
    </xf>
    <xf numFmtId="0" fontId="38" fillId="26" borderId="52" xfId="0" applyFont="1" applyFill="1" applyBorder="1" applyAlignment="1" applyProtection="1">
      <alignment horizontal="center" vertical="center" wrapText="1"/>
      <protection locked="0" hidden="1"/>
    </xf>
    <xf numFmtId="0" fontId="38" fillId="26" borderId="40" xfId="0" applyFont="1" applyFill="1" applyBorder="1" applyAlignment="1" applyProtection="1">
      <alignment horizontal="center" vertical="center"/>
      <protection locked="0" hidden="1"/>
    </xf>
    <xf numFmtId="0" fontId="38" fillId="26" borderId="49" xfId="0" applyFont="1" applyFill="1" applyBorder="1" applyAlignment="1" applyProtection="1">
      <alignment horizontal="center" vertical="center"/>
      <protection locked="0" hidden="1"/>
    </xf>
    <xf numFmtId="0" fontId="38" fillId="26" borderId="35" xfId="0" applyFont="1" applyFill="1" applyBorder="1" applyAlignment="1" applyProtection="1">
      <alignment horizontal="center" vertical="center"/>
      <protection locked="0" hidden="1"/>
    </xf>
    <xf numFmtId="0" fontId="38" fillId="26" borderId="40" xfId="0" applyFont="1" applyFill="1" applyBorder="1" applyAlignment="1" applyProtection="1">
      <alignment horizontal="center" vertical="center" wrapText="1"/>
      <protection locked="0" hidden="1"/>
    </xf>
    <xf numFmtId="0" fontId="38" fillId="26" borderId="44" xfId="0" applyFont="1" applyFill="1" applyBorder="1" applyAlignment="1" applyProtection="1">
      <alignment horizontal="center" vertical="center"/>
      <protection locked="0" hidden="1"/>
    </xf>
    <xf numFmtId="0" fontId="38" fillId="26" borderId="48" xfId="0" applyFont="1" applyFill="1" applyBorder="1" applyAlignment="1" applyProtection="1">
      <alignment horizontal="center" vertical="center"/>
      <protection locked="0" hidden="1"/>
    </xf>
    <xf numFmtId="0" fontId="38" fillId="26" borderId="49" xfId="0" applyFont="1" applyFill="1" applyBorder="1" applyAlignment="1" applyProtection="1">
      <alignment horizontal="center" vertical="center" wrapText="1"/>
      <protection locked="0" hidden="1"/>
    </xf>
    <xf numFmtId="0" fontId="38" fillId="26" borderId="29" xfId="0" applyFont="1" applyFill="1" applyBorder="1" applyAlignment="1" applyProtection="1">
      <alignment horizontal="center" vertical="center"/>
      <protection locked="0" hidden="1"/>
    </xf>
    <xf numFmtId="0" fontId="38" fillId="26" borderId="35" xfId="0" applyFont="1" applyFill="1" applyBorder="1" applyAlignment="1" applyProtection="1">
      <alignment horizontal="center" vertical="center" wrapText="1"/>
      <protection locked="0" hidden="1"/>
    </xf>
    <xf numFmtId="0" fontId="38" fillId="26" borderId="27" xfId="0" applyFont="1" applyFill="1" applyBorder="1" applyAlignment="1" applyProtection="1">
      <alignment horizontal="center" vertical="center"/>
      <protection locked="0" hidden="1"/>
    </xf>
    <xf numFmtId="0" fontId="38" fillId="26" borderId="48" xfId="0" applyFont="1" applyFill="1" applyBorder="1" applyAlignment="1" applyProtection="1">
      <alignment horizontal="center" vertical="center" wrapText="1"/>
      <protection locked="0" hidden="1"/>
    </xf>
    <xf numFmtId="0" fontId="38" fillId="26" borderId="26" xfId="0" applyFont="1" applyFill="1" applyBorder="1" applyAlignment="1" applyProtection="1">
      <alignment horizontal="center" vertical="center"/>
      <protection locked="0" hidden="1"/>
    </xf>
    <xf numFmtId="0" fontId="38" fillId="26" borderId="49" xfId="0" applyFont="1" applyFill="1" applyBorder="1" applyAlignment="1" applyProtection="1">
      <alignment horizontal="center" vertical="center"/>
      <protection hidden="1"/>
    </xf>
    <xf numFmtId="0" fontId="38" fillId="26" borderId="35" xfId="0" applyFont="1" applyFill="1" applyBorder="1" applyAlignment="1" applyProtection="1">
      <alignment horizontal="center" vertical="center"/>
      <protection hidden="1"/>
    </xf>
    <xf numFmtId="0" fontId="38" fillId="26" borderId="48" xfId="0" applyFont="1" applyFill="1" applyBorder="1" applyAlignment="1" applyProtection="1">
      <alignment horizontal="center" vertical="center"/>
      <protection hidden="1"/>
    </xf>
    <xf numFmtId="0" fontId="38" fillId="26" borderId="29" xfId="0" applyFont="1" applyFill="1" applyBorder="1" applyAlignment="1" applyProtection="1">
      <alignment horizontal="center" vertical="center"/>
      <protection hidden="1"/>
    </xf>
    <xf numFmtId="0" fontId="38" fillId="26" borderId="27" xfId="0" applyFont="1" applyFill="1" applyBorder="1" applyAlignment="1" applyProtection="1">
      <alignment horizontal="center" vertical="center"/>
      <protection hidden="1"/>
    </xf>
    <xf numFmtId="0" fontId="38" fillId="26" borderId="26" xfId="0" applyFont="1" applyFill="1" applyBorder="1" applyAlignment="1" applyProtection="1">
      <alignment horizontal="center" vertical="center"/>
      <protection hidden="1"/>
    </xf>
    <xf numFmtId="178" fontId="42" fillId="26" borderId="16" xfId="435" applyNumberFormat="1" applyFont="1" applyFill="1" applyBorder="1" applyAlignment="1" applyProtection="1">
      <alignment horizontal="center" vertical="center" wrapText="1"/>
      <protection locked="0" hidden="1"/>
    </xf>
    <xf numFmtId="41" fontId="42" fillId="26" borderId="17" xfId="0" applyNumberFormat="1" applyFont="1" applyFill="1" applyBorder="1" applyAlignment="1" applyProtection="1">
      <alignment horizontal="center" vertical="center"/>
      <protection locked="0" hidden="1"/>
    </xf>
    <xf numFmtId="41" fontId="42" fillId="26" borderId="0" xfId="0" applyNumberFormat="1" applyFont="1" applyFill="1" applyBorder="1" applyAlignment="1" applyProtection="1">
      <alignment horizontal="center" vertical="center"/>
      <protection locked="0" hidden="1"/>
    </xf>
    <xf numFmtId="0" fontId="39" fillId="26" borderId="0" xfId="0" applyFont="1" applyFill="1" applyBorder="1" applyAlignment="1" applyProtection="1">
      <alignment horizontal="center" vertical="center"/>
      <protection locked="0" hidden="1"/>
    </xf>
    <xf numFmtId="209" fontId="42" fillId="26" borderId="0" xfId="0" applyNumberFormat="1" applyFont="1" applyFill="1" applyBorder="1" applyAlignment="1" applyProtection="1">
      <alignment horizontal="center" vertical="center"/>
      <protection locked="0" hidden="1"/>
    </xf>
    <xf numFmtId="207" fontId="42" fillId="26" borderId="0" xfId="0" applyNumberFormat="1" applyFont="1" applyFill="1" applyBorder="1" applyAlignment="1" applyProtection="1">
      <alignment horizontal="center" vertical="center"/>
      <protection locked="0" hidden="1"/>
    </xf>
    <xf numFmtId="207" fontId="42" fillId="26" borderId="0" xfId="0" applyNumberFormat="1" applyFont="1" applyFill="1" applyBorder="1" applyAlignment="1" applyProtection="1">
      <alignment vertical="center"/>
      <protection locked="0" hidden="1"/>
    </xf>
    <xf numFmtId="176" fontId="38" fillId="26" borderId="55" xfId="422" applyFont="1" applyFill="1" applyBorder="1" applyAlignment="1" applyProtection="1">
      <alignment horizontal="center" vertical="center" wrapText="1"/>
      <protection locked="0" hidden="1"/>
    </xf>
    <xf numFmtId="176" fontId="38" fillId="26" borderId="16" xfId="422" applyFont="1" applyFill="1" applyBorder="1" applyAlignment="1" applyProtection="1">
      <alignment horizontal="center" vertical="center" wrapText="1"/>
      <protection locked="0" hidden="1"/>
    </xf>
    <xf numFmtId="176" fontId="38" fillId="26" borderId="58" xfId="422" applyFont="1" applyFill="1" applyBorder="1" applyAlignment="1" applyProtection="1">
      <alignment horizontal="center" vertical="center" wrapText="1"/>
      <protection locked="0" hidden="1"/>
    </xf>
    <xf numFmtId="178" fontId="42" fillId="26" borderId="16" xfId="431" applyNumberFormat="1" applyFont="1" applyFill="1" applyBorder="1" applyAlignment="1" applyProtection="1">
      <alignment horizontal="center" vertical="center" wrapText="1"/>
      <protection locked="0" hidden="1"/>
    </xf>
    <xf numFmtId="207" fontId="42" fillId="26" borderId="33" xfId="0" applyNumberFormat="1" applyFont="1" applyFill="1" applyBorder="1" applyAlignment="1" applyProtection="1">
      <alignment horizontal="center" vertical="center"/>
      <protection locked="0" hidden="1"/>
    </xf>
    <xf numFmtId="207" fontId="42" fillId="26" borderId="32" xfId="0" applyNumberFormat="1" applyFont="1" applyFill="1" applyBorder="1" applyAlignment="1" applyProtection="1">
      <alignment horizontal="center" vertical="center"/>
      <protection locked="0" hidden="1"/>
    </xf>
    <xf numFmtId="207" fontId="42" fillId="26" borderId="17" xfId="0" applyNumberFormat="1" applyFont="1" applyFill="1" applyBorder="1" applyAlignment="1" applyProtection="1">
      <alignment horizontal="center" vertical="center"/>
      <protection locked="0" hidden="1"/>
    </xf>
    <xf numFmtId="0" fontId="37" fillId="26" borderId="27" xfId="0" applyFont="1" applyFill="1" applyBorder="1" applyAlignment="1" applyProtection="1">
      <alignment horizontal="center" vertical="center"/>
      <protection hidden="1"/>
    </xf>
    <xf numFmtId="0" fontId="37" fillId="26" borderId="29" xfId="0" applyFont="1" applyFill="1" applyBorder="1" applyAlignment="1" applyProtection="1">
      <alignment horizontal="center" vertical="center"/>
      <protection hidden="1"/>
    </xf>
    <xf numFmtId="0" fontId="38" fillId="26" borderId="37" xfId="0" applyFont="1" applyFill="1" applyBorder="1" applyAlignment="1" applyProtection="1">
      <alignment horizontal="center" vertical="center"/>
      <protection hidden="1"/>
    </xf>
    <xf numFmtId="0" fontId="38" fillId="26" borderId="46" xfId="0" applyFont="1" applyFill="1" applyBorder="1" applyAlignment="1" applyProtection="1">
      <alignment horizontal="center" vertical="center"/>
      <protection hidden="1"/>
    </xf>
    <xf numFmtId="0" fontId="38" fillId="26" borderId="6" xfId="0" applyFont="1" applyFill="1" applyBorder="1" applyAlignment="1" applyProtection="1">
      <alignment horizontal="center" vertical="center"/>
      <protection hidden="1"/>
    </xf>
    <xf numFmtId="0" fontId="38" fillId="26" borderId="45" xfId="0" applyFont="1" applyFill="1" applyBorder="1" applyAlignment="1" applyProtection="1">
      <alignment horizontal="center" vertical="center" wrapText="1"/>
      <protection hidden="1"/>
    </xf>
    <xf numFmtId="0" fontId="38" fillId="26" borderId="47" xfId="0" applyFont="1" applyFill="1" applyBorder="1" applyAlignment="1" applyProtection="1">
      <alignment horizontal="center" vertical="center"/>
      <protection hidden="1"/>
    </xf>
    <xf numFmtId="0" fontId="38" fillId="26" borderId="71" xfId="0" applyFont="1" applyFill="1" applyBorder="1" applyAlignment="1" applyProtection="1">
      <alignment horizontal="center" vertical="center"/>
      <protection hidden="1"/>
    </xf>
    <xf numFmtId="0" fontId="38" fillId="26" borderId="45" xfId="0" applyFont="1" applyFill="1" applyBorder="1" applyAlignment="1" applyProtection="1">
      <alignment horizontal="center" vertical="center"/>
      <protection hidden="1"/>
    </xf>
    <xf numFmtId="0" fontId="38" fillId="26" borderId="36" xfId="0" applyFont="1" applyFill="1" applyBorder="1" applyAlignment="1" applyProtection="1">
      <alignment horizontal="center" vertical="center" wrapText="1"/>
      <protection hidden="1"/>
    </xf>
    <xf numFmtId="0" fontId="38" fillId="26" borderId="38" xfId="0" applyFont="1" applyFill="1" applyBorder="1" applyAlignment="1" applyProtection="1">
      <alignment horizontal="center" vertical="center"/>
      <protection hidden="1"/>
    </xf>
    <xf numFmtId="0" fontId="38" fillId="26" borderId="6" xfId="0" applyFont="1" applyFill="1" applyBorder="1" applyAlignment="1" applyProtection="1">
      <alignment horizontal="center" vertical="center" wrapText="1"/>
      <protection hidden="1"/>
    </xf>
    <xf numFmtId="0" fontId="37" fillId="26" borderId="28" xfId="0" applyFont="1" applyFill="1" applyBorder="1" applyAlignment="1" applyProtection="1">
      <alignment horizontal="center" vertical="center"/>
      <protection hidden="1"/>
    </xf>
    <xf numFmtId="0" fontId="43" fillId="0" borderId="75" xfId="0" applyFont="1" applyBorder="1" applyAlignment="1" applyProtection="1">
      <alignment horizontal="center" vertical="center"/>
      <protection hidden="1"/>
    </xf>
    <xf numFmtId="0" fontId="43" fillId="0" borderId="40" xfId="0" applyFont="1" applyBorder="1" applyAlignment="1" applyProtection="1">
      <alignment horizontal="center" vertical="center"/>
      <protection hidden="1"/>
    </xf>
    <xf numFmtId="0" fontId="43" fillId="0" borderId="44" xfId="0" applyFont="1" applyBorder="1" applyAlignment="1" applyProtection="1">
      <alignment horizontal="center" vertical="center"/>
      <protection hidden="1"/>
    </xf>
    <xf numFmtId="0" fontId="43" fillId="0" borderId="35" xfId="0" applyFont="1" applyBorder="1" applyAlignment="1" applyProtection="1">
      <alignment horizontal="center" vertical="center" wrapText="1"/>
      <protection hidden="1"/>
    </xf>
    <xf numFmtId="0" fontId="43" fillId="0" borderId="48" xfId="0" applyFont="1" applyBorder="1" applyAlignment="1" applyProtection="1">
      <alignment horizontal="center" vertical="center" wrapText="1"/>
      <protection hidden="1"/>
    </xf>
    <xf numFmtId="0" fontId="43" fillId="0" borderId="6" xfId="0" applyFont="1" applyBorder="1" applyAlignment="1" applyProtection="1">
      <alignment horizontal="center" vertical="center" wrapText="1"/>
      <protection hidden="1"/>
    </xf>
    <xf numFmtId="0" fontId="44" fillId="16" borderId="0" xfId="0" applyNumberFormat="1" applyFont="1" applyFill="1" applyBorder="1" applyAlignment="1" applyProtection="1">
      <alignment horizontal="left" wrapText="1"/>
      <protection locked="0" hidden="1"/>
    </xf>
    <xf numFmtId="0" fontId="38" fillId="16" borderId="77" xfId="0" applyFont="1" applyFill="1" applyBorder="1" applyAlignment="1" applyProtection="1">
      <alignment horizontal="center" vertical="center" wrapText="1"/>
      <protection hidden="1"/>
    </xf>
    <xf numFmtId="0" fontId="37" fillId="16" borderId="26" xfId="0" applyFont="1" applyFill="1" applyBorder="1" applyAlignment="1" applyProtection="1">
      <alignment horizontal="center" vertical="center"/>
      <protection hidden="1"/>
    </xf>
    <xf numFmtId="0" fontId="37" fillId="16" borderId="57" xfId="0" applyFont="1" applyFill="1" applyBorder="1" applyAlignment="1" applyProtection="1">
      <alignment horizontal="center" vertical="center"/>
      <protection hidden="1"/>
    </xf>
    <xf numFmtId="0" fontId="43" fillId="16" borderId="42" xfId="0" applyFont="1" applyFill="1" applyBorder="1" applyAlignment="1" applyProtection="1">
      <alignment horizontal="center" vertical="center" wrapText="1"/>
      <protection hidden="1"/>
    </xf>
    <xf numFmtId="0" fontId="66" fillId="16" borderId="27" xfId="0" applyFont="1" applyFill="1" applyBorder="1" applyAlignment="1" applyProtection="1">
      <alignment horizontal="center" vertical="center"/>
      <protection hidden="1"/>
    </xf>
    <xf numFmtId="176" fontId="57" fillId="26" borderId="30" xfId="422" applyFont="1" applyFill="1" applyBorder="1" applyAlignment="1" applyProtection="1">
      <alignment horizontal="center" vertical="center" wrapText="1"/>
      <protection hidden="1"/>
    </xf>
    <xf numFmtId="176" fontId="57" fillId="26" borderId="55" xfId="422" applyFont="1" applyFill="1" applyBorder="1" applyAlignment="1" applyProtection="1">
      <alignment horizontal="center" vertical="center" wrapText="1"/>
      <protection hidden="1"/>
    </xf>
    <xf numFmtId="176" fontId="57" fillId="26" borderId="0" xfId="422" applyFont="1" applyFill="1" applyBorder="1" applyAlignment="1" applyProtection="1">
      <alignment horizontal="center" vertical="center" wrapText="1"/>
      <protection hidden="1"/>
    </xf>
    <xf numFmtId="176" fontId="57" fillId="26" borderId="16" xfId="422" applyFont="1" applyFill="1" applyBorder="1" applyAlignment="1" applyProtection="1">
      <alignment horizontal="center" vertical="center" wrapText="1"/>
      <protection hidden="1"/>
    </xf>
    <xf numFmtId="176" fontId="57" fillId="26" borderId="23" xfId="422" applyFont="1" applyFill="1" applyBorder="1" applyAlignment="1" applyProtection="1">
      <alignment horizontal="center" vertical="center" wrapText="1"/>
      <protection hidden="1"/>
    </xf>
    <xf numFmtId="176" fontId="57" fillId="26" borderId="58" xfId="422" applyFont="1" applyFill="1" applyBorder="1" applyAlignment="1" applyProtection="1">
      <alignment horizontal="center" vertical="center" wrapText="1"/>
      <protection hidden="1"/>
    </xf>
    <xf numFmtId="0" fontId="38" fillId="26" borderId="34" xfId="0" applyFont="1" applyFill="1" applyBorder="1" applyAlignment="1" applyProtection="1">
      <alignment horizontal="center" vertical="center"/>
      <protection hidden="1"/>
    </xf>
    <xf numFmtId="0" fontId="38" fillId="26" borderId="20" xfId="0" applyFont="1" applyFill="1" applyBorder="1" applyAlignment="1" applyProtection="1">
      <alignment horizontal="center" vertical="center"/>
      <protection hidden="1"/>
    </xf>
    <xf numFmtId="0" fontId="44" fillId="26" borderId="35" xfId="0" applyFont="1" applyFill="1" applyBorder="1" applyAlignment="1" applyProtection="1">
      <alignment horizontal="center" vertical="center" wrapText="1"/>
      <protection hidden="1"/>
    </xf>
    <xf numFmtId="0" fontId="44" fillId="26" borderId="35" xfId="0" applyFont="1" applyFill="1" applyBorder="1" applyAlignment="1" applyProtection="1">
      <alignment horizontal="center" vertical="center"/>
      <protection hidden="1"/>
    </xf>
    <xf numFmtId="0" fontId="44" fillId="26" borderId="27" xfId="0" applyFont="1" applyFill="1" applyBorder="1" applyAlignment="1" applyProtection="1">
      <alignment horizontal="center" vertical="center"/>
      <protection hidden="1"/>
    </xf>
    <xf numFmtId="0" fontId="60" fillId="26" borderId="16" xfId="0" quotePrefix="1" applyNumberFormat="1" applyFont="1" applyFill="1" applyBorder="1" applyAlignment="1" applyProtection="1">
      <alignment horizontal="center" vertical="center"/>
      <protection hidden="1"/>
    </xf>
    <xf numFmtId="0" fontId="42" fillId="26" borderId="0" xfId="0" quotePrefix="1" applyNumberFormat="1" applyFont="1" applyFill="1" applyBorder="1" applyAlignment="1" applyProtection="1">
      <alignment horizontal="center" vertical="center"/>
      <protection hidden="1"/>
    </xf>
    <xf numFmtId="0" fontId="57" fillId="26" borderId="0" xfId="0" quotePrefix="1" applyNumberFormat="1" applyFont="1" applyFill="1" applyBorder="1" applyAlignment="1" applyProtection="1">
      <alignment horizontal="center" vertical="center"/>
      <protection hidden="1"/>
    </xf>
    <xf numFmtId="0" fontId="57" fillId="26" borderId="16" xfId="0" quotePrefix="1" applyNumberFormat="1" applyFont="1" applyFill="1" applyBorder="1" applyAlignment="1" applyProtection="1">
      <alignment horizontal="center" vertical="center"/>
      <protection hidden="1"/>
    </xf>
    <xf numFmtId="0" fontId="44" fillId="26" borderId="51" xfId="0" applyFont="1" applyFill="1" applyBorder="1" applyAlignment="1" applyProtection="1">
      <alignment horizontal="center" vertical="center" wrapText="1"/>
      <protection hidden="1"/>
    </xf>
    <xf numFmtId="0" fontId="44" fillId="26" borderId="17" xfId="0" applyFont="1" applyFill="1" applyBorder="1" applyAlignment="1" applyProtection="1">
      <alignment horizontal="center" vertical="center"/>
      <protection hidden="1"/>
    </xf>
    <xf numFmtId="0" fontId="44" fillId="26" borderId="67" xfId="0" applyFont="1" applyFill="1" applyBorder="1" applyAlignment="1" applyProtection="1">
      <alignment horizontal="center" vertical="center"/>
      <protection hidden="1"/>
    </xf>
    <xf numFmtId="0" fontId="44" fillId="26" borderId="30" xfId="0" applyFont="1" applyFill="1" applyBorder="1" applyAlignment="1" applyProtection="1">
      <alignment horizontal="center" vertical="center" wrapText="1"/>
      <protection hidden="1"/>
    </xf>
    <xf numFmtId="0" fontId="44" fillId="26" borderId="39" xfId="0" applyFont="1" applyFill="1" applyBorder="1" applyAlignment="1" applyProtection="1">
      <alignment horizontal="center" vertical="center" wrapText="1"/>
      <protection hidden="1"/>
    </xf>
    <xf numFmtId="0" fontId="44" fillId="26" borderId="68" xfId="0" applyFont="1" applyFill="1" applyBorder="1" applyAlignment="1" applyProtection="1">
      <alignment horizontal="center" vertical="center" wrapText="1"/>
      <protection hidden="1"/>
    </xf>
    <xf numFmtId="0" fontId="44" fillId="26" borderId="50" xfId="0" applyFont="1" applyFill="1" applyBorder="1" applyAlignment="1" applyProtection="1">
      <alignment horizontal="center" vertical="center" wrapText="1"/>
      <protection hidden="1"/>
    </xf>
    <xf numFmtId="178" fontId="44" fillId="26" borderId="69" xfId="0" applyNumberFormat="1" applyFont="1" applyFill="1" applyBorder="1" applyAlignment="1" applyProtection="1">
      <alignment horizontal="center" vertical="center" wrapText="1"/>
      <protection hidden="1"/>
    </xf>
    <xf numFmtId="178" fontId="44" fillId="26" borderId="60" xfId="0" applyNumberFormat="1" applyFont="1" applyFill="1" applyBorder="1" applyAlignment="1" applyProtection="1">
      <alignment horizontal="center" vertical="center" wrapText="1"/>
      <protection hidden="1"/>
    </xf>
    <xf numFmtId="178" fontId="44" fillId="26" borderId="61" xfId="0" applyNumberFormat="1" applyFont="1" applyFill="1" applyBorder="1" applyAlignment="1" applyProtection="1">
      <alignment horizontal="center" vertical="center" wrapText="1"/>
      <protection hidden="1"/>
    </xf>
    <xf numFmtId="0" fontId="38" fillId="26" borderId="60" xfId="0" applyFont="1" applyFill="1" applyBorder="1" applyAlignment="1" applyProtection="1">
      <alignment horizontal="center" vertical="center" wrapText="1"/>
      <protection hidden="1"/>
    </xf>
    <xf numFmtId="0" fontId="44" fillId="26" borderId="59" xfId="0" applyFont="1" applyFill="1" applyBorder="1" applyAlignment="1" applyProtection="1">
      <alignment horizontal="center" vertical="center" wrapText="1"/>
      <protection hidden="1"/>
    </xf>
    <xf numFmtId="0" fontId="44" fillId="26" borderId="21" xfId="0" applyFont="1" applyFill="1" applyBorder="1" applyAlignment="1" applyProtection="1">
      <alignment horizontal="center" vertical="center" wrapText="1"/>
      <protection hidden="1"/>
    </xf>
    <xf numFmtId="0" fontId="44" fillId="26" borderId="19" xfId="0" applyFont="1" applyFill="1" applyBorder="1" applyAlignment="1" applyProtection="1">
      <alignment horizontal="center" vertical="center" wrapText="1"/>
      <protection hidden="1"/>
    </xf>
    <xf numFmtId="178" fontId="44" fillId="26" borderId="59" xfId="0" applyNumberFormat="1" applyFont="1" applyFill="1" applyBorder="1" applyAlignment="1" applyProtection="1">
      <alignment horizontal="center" vertical="center" wrapText="1"/>
      <protection hidden="1"/>
    </xf>
    <xf numFmtId="178" fontId="44" fillId="26" borderId="21" xfId="0" applyNumberFormat="1" applyFont="1" applyFill="1" applyBorder="1" applyAlignment="1" applyProtection="1">
      <alignment horizontal="center" vertical="center" wrapText="1"/>
      <protection hidden="1"/>
    </xf>
    <xf numFmtId="178" fontId="44" fillId="26" borderId="19" xfId="0" applyNumberFormat="1" applyFont="1" applyFill="1" applyBorder="1" applyAlignment="1" applyProtection="1">
      <alignment horizontal="center" vertical="center" wrapText="1"/>
      <protection hidden="1"/>
    </xf>
    <xf numFmtId="0" fontId="57" fillId="26" borderId="59" xfId="0" applyFont="1" applyFill="1" applyBorder="1" applyAlignment="1" applyProtection="1">
      <alignment horizontal="center" vertical="center" wrapText="1"/>
      <protection hidden="1"/>
    </xf>
    <xf numFmtId="0" fontId="57" fillId="26" borderId="19" xfId="0" applyFont="1" applyFill="1" applyBorder="1" applyAlignment="1" applyProtection="1">
      <alignment horizontal="center" vertical="center" wrapText="1"/>
      <protection hidden="1"/>
    </xf>
    <xf numFmtId="178" fontId="38" fillId="26" borderId="53" xfId="0" applyNumberFormat="1" applyFont="1" applyFill="1" applyBorder="1" applyAlignment="1" applyProtection="1">
      <alignment horizontal="center" vertical="center" wrapText="1"/>
      <protection hidden="1"/>
    </xf>
    <xf numFmtId="178" fontId="38" fillId="26" borderId="34" xfId="0" applyNumberFormat="1" applyFont="1" applyFill="1" applyBorder="1" applyAlignment="1" applyProtection="1">
      <alignment horizontal="center" vertical="center" wrapText="1"/>
      <protection hidden="1"/>
    </xf>
    <xf numFmtId="178" fontId="38" fillId="26" borderId="20" xfId="0" applyNumberFormat="1" applyFont="1" applyFill="1" applyBorder="1" applyAlignment="1" applyProtection="1">
      <alignment horizontal="center" vertical="center" wrapText="1"/>
      <protection hidden="1"/>
    </xf>
    <xf numFmtId="0" fontId="44" fillId="26" borderId="54" xfId="0" applyFont="1" applyFill="1" applyBorder="1" applyAlignment="1" applyProtection="1">
      <alignment horizontal="center" vertical="center" wrapText="1"/>
      <protection hidden="1"/>
    </xf>
    <xf numFmtId="0" fontId="44" fillId="26" borderId="55" xfId="0" applyFont="1" applyFill="1" applyBorder="1" applyAlignment="1" applyProtection="1">
      <alignment horizontal="center" vertical="center" wrapText="1"/>
      <protection hidden="1"/>
    </xf>
    <xf numFmtId="0" fontId="44" fillId="26" borderId="74" xfId="0" applyFont="1" applyFill="1" applyBorder="1" applyAlignment="1" applyProtection="1">
      <alignment horizontal="center" vertical="center" wrapText="1"/>
      <protection hidden="1"/>
    </xf>
    <xf numFmtId="0" fontId="44" fillId="26" borderId="70" xfId="0" applyFont="1" applyFill="1" applyBorder="1" applyAlignment="1" applyProtection="1">
      <alignment horizontal="center" vertical="center" wrapText="1"/>
      <protection hidden="1"/>
    </xf>
    <xf numFmtId="178" fontId="38" fillId="26" borderId="59" xfId="0" applyNumberFormat="1" applyFont="1" applyFill="1" applyBorder="1" applyAlignment="1" applyProtection="1">
      <alignment horizontal="center" vertical="center" wrapText="1"/>
      <protection hidden="1"/>
    </xf>
    <xf numFmtId="178" fontId="38" fillId="26" borderId="21" xfId="0" applyNumberFormat="1" applyFont="1" applyFill="1" applyBorder="1" applyAlignment="1" applyProtection="1">
      <alignment horizontal="center" vertical="center" wrapText="1"/>
      <protection hidden="1"/>
    </xf>
    <xf numFmtId="178" fontId="38" fillId="26" borderId="19" xfId="0" applyNumberFormat="1" applyFont="1" applyFill="1" applyBorder="1" applyAlignment="1" applyProtection="1">
      <alignment horizontal="center" vertical="center" wrapText="1"/>
      <protection hidden="1"/>
    </xf>
    <xf numFmtId="0" fontId="57" fillId="26" borderId="51" xfId="0" applyFont="1" applyFill="1" applyBorder="1" applyAlignment="1" applyProtection="1">
      <alignment horizontal="center" vertical="center" wrapText="1"/>
      <protection hidden="1"/>
    </xf>
    <xf numFmtId="0" fontId="57" fillId="26" borderId="30" xfId="0" applyFont="1" applyFill="1" applyBorder="1" applyAlignment="1" applyProtection="1">
      <alignment horizontal="center" vertical="center" wrapText="1"/>
      <protection hidden="1"/>
    </xf>
    <xf numFmtId="0" fontId="57" fillId="26" borderId="39" xfId="0" applyFont="1" applyFill="1" applyBorder="1" applyAlignment="1" applyProtection="1">
      <alignment horizontal="center" vertical="center" wrapText="1"/>
      <protection hidden="1"/>
    </xf>
    <xf numFmtId="0" fontId="57" fillId="26" borderId="78" xfId="0" applyFont="1" applyFill="1" applyBorder="1" applyAlignment="1" applyProtection="1">
      <alignment horizontal="center" vertical="center" wrapText="1"/>
      <protection hidden="1"/>
    </xf>
    <xf numFmtId="0" fontId="57" fillId="26" borderId="68" xfId="0" applyFont="1" applyFill="1" applyBorder="1" applyAlignment="1" applyProtection="1">
      <alignment horizontal="center" vertical="center" wrapText="1"/>
      <protection hidden="1"/>
    </xf>
    <xf numFmtId="0" fontId="57" fillId="26" borderId="50" xfId="0" applyFont="1" applyFill="1" applyBorder="1" applyAlignment="1" applyProtection="1">
      <alignment horizontal="center" vertical="center" wrapText="1"/>
      <protection hidden="1"/>
    </xf>
    <xf numFmtId="0" fontId="57" fillId="26" borderId="21" xfId="0" applyFont="1" applyFill="1" applyBorder="1" applyAlignment="1" applyProtection="1">
      <alignment horizontal="center" vertical="center" wrapText="1"/>
      <protection hidden="1"/>
    </xf>
    <xf numFmtId="0" fontId="57" fillId="26" borderId="53" xfId="0" applyFont="1" applyFill="1" applyBorder="1" applyAlignment="1" applyProtection="1">
      <alignment horizontal="center" vertical="center" wrapText="1"/>
      <protection hidden="1"/>
    </xf>
    <xf numFmtId="0" fontId="57" fillId="26" borderId="76" xfId="0" applyFont="1" applyFill="1" applyBorder="1" applyAlignment="1" applyProtection="1">
      <alignment horizontal="center" vertical="center" wrapText="1"/>
      <protection hidden="1"/>
    </xf>
    <xf numFmtId="0" fontId="57" fillId="26" borderId="74" xfId="0" applyFont="1" applyFill="1" applyBorder="1" applyAlignment="1" applyProtection="1">
      <alignment horizontal="center" vertical="center" wrapText="1"/>
      <protection hidden="1"/>
    </xf>
    <xf numFmtId="178" fontId="57" fillId="26" borderId="53" xfId="0" applyNumberFormat="1" applyFont="1" applyFill="1" applyBorder="1" applyAlignment="1" applyProtection="1">
      <alignment horizontal="center" vertical="center" wrapText="1"/>
      <protection hidden="1"/>
    </xf>
    <xf numFmtId="178" fontId="57" fillId="26" borderId="34" xfId="0" applyNumberFormat="1" applyFont="1" applyFill="1" applyBorder="1" applyAlignment="1" applyProtection="1">
      <alignment horizontal="center" vertical="center" wrapText="1"/>
      <protection hidden="1"/>
    </xf>
    <xf numFmtId="178" fontId="57" fillId="26" borderId="20" xfId="0" applyNumberFormat="1" applyFont="1" applyFill="1" applyBorder="1" applyAlignment="1" applyProtection="1">
      <alignment horizontal="center" vertical="center" wrapText="1"/>
      <protection hidden="1"/>
    </xf>
    <xf numFmtId="178" fontId="57" fillId="26" borderId="59" xfId="0" applyNumberFormat="1" applyFont="1" applyFill="1" applyBorder="1" applyAlignment="1" applyProtection="1">
      <alignment horizontal="center" vertical="center" wrapText="1"/>
      <protection hidden="1"/>
    </xf>
    <xf numFmtId="178" fontId="57" fillId="26" borderId="19" xfId="0" applyNumberFormat="1" applyFont="1" applyFill="1" applyBorder="1" applyAlignment="1" applyProtection="1">
      <alignment horizontal="center" vertical="center" wrapText="1"/>
      <protection hidden="1"/>
    </xf>
    <xf numFmtId="178" fontId="44" fillId="26" borderId="30" xfId="0" applyNumberFormat="1" applyFont="1" applyFill="1" applyBorder="1" applyAlignment="1" applyProtection="1">
      <alignment horizontal="center" vertical="center" wrapText="1"/>
      <protection hidden="1"/>
    </xf>
    <xf numFmtId="178" fontId="44" fillId="26" borderId="0" xfId="0" applyNumberFormat="1" applyFont="1" applyFill="1" applyBorder="1" applyAlignment="1" applyProtection="1">
      <alignment horizontal="center" vertical="center" wrapText="1"/>
      <protection hidden="1"/>
    </xf>
    <xf numFmtId="178" fontId="44" fillId="26" borderId="23" xfId="0" applyNumberFormat="1" applyFont="1" applyFill="1" applyBorder="1" applyAlignment="1" applyProtection="1">
      <alignment horizontal="center" vertical="center" wrapText="1"/>
      <protection hidden="1"/>
    </xf>
    <xf numFmtId="0" fontId="38" fillId="26" borderId="78" xfId="0" applyFont="1" applyFill="1" applyBorder="1" applyAlignment="1" applyProtection="1">
      <alignment horizontal="center" vertical="center" wrapText="1"/>
      <protection hidden="1"/>
    </xf>
    <xf numFmtId="0" fontId="40" fillId="26" borderId="0" xfId="0" applyFont="1" applyFill="1" applyAlignment="1" applyProtection="1">
      <alignment horizontal="center" vertical="center" shrinkToFit="1"/>
      <protection hidden="1"/>
    </xf>
    <xf numFmtId="0" fontId="44" fillId="26" borderId="69" xfId="0" applyFont="1" applyFill="1" applyBorder="1" applyAlignment="1" applyProtection="1">
      <alignment horizontal="center" vertical="center" wrapText="1"/>
      <protection hidden="1"/>
    </xf>
    <xf numFmtId="0" fontId="44" fillId="26" borderId="60" xfId="0" applyFont="1" applyFill="1" applyBorder="1" applyAlignment="1" applyProtection="1">
      <alignment horizontal="center" vertical="center" wrapText="1"/>
      <protection hidden="1"/>
    </xf>
    <xf numFmtId="0" fontId="44" fillId="26" borderId="61" xfId="0" applyFont="1" applyFill="1" applyBorder="1" applyAlignment="1" applyProtection="1">
      <alignment horizontal="center" vertical="center" wrapText="1"/>
      <protection hidden="1"/>
    </xf>
    <xf numFmtId="178" fontId="57" fillId="26" borderId="54" xfId="0" applyNumberFormat="1" applyFont="1" applyFill="1" applyBorder="1" applyAlignment="1" applyProtection="1">
      <alignment horizontal="center" vertical="center" wrapText="1"/>
      <protection hidden="1"/>
    </xf>
    <xf numFmtId="178" fontId="57" fillId="26" borderId="30" xfId="0" applyNumberFormat="1" applyFont="1" applyFill="1" applyBorder="1" applyAlignment="1" applyProtection="1">
      <alignment horizontal="center" vertical="center" wrapText="1"/>
      <protection hidden="1"/>
    </xf>
    <xf numFmtId="178" fontId="57" fillId="26" borderId="74" xfId="0" applyNumberFormat="1" applyFont="1" applyFill="1" applyBorder="1" applyAlignment="1" applyProtection="1">
      <alignment horizontal="center" vertical="center" wrapText="1"/>
      <protection hidden="1"/>
    </xf>
    <xf numFmtId="178" fontId="57" fillId="26" borderId="68" xfId="0" applyNumberFormat="1" applyFont="1" applyFill="1" applyBorder="1" applyAlignment="1" applyProtection="1">
      <alignment horizontal="center" vertical="center" wrapText="1"/>
      <protection hidden="1"/>
    </xf>
    <xf numFmtId="0" fontId="57" fillId="26" borderId="69" xfId="0" applyFont="1" applyFill="1" applyBorder="1" applyAlignment="1" applyProtection="1">
      <alignment horizontal="center" vertical="center" wrapText="1"/>
      <protection hidden="1"/>
    </xf>
    <xf numFmtId="0" fontId="57" fillId="26" borderId="60" xfId="0" applyFont="1" applyFill="1" applyBorder="1" applyAlignment="1" applyProtection="1">
      <alignment horizontal="center" vertical="center" wrapText="1"/>
      <protection hidden="1"/>
    </xf>
    <xf numFmtId="0" fontId="57" fillId="26" borderId="61" xfId="0" applyFont="1" applyFill="1" applyBorder="1" applyAlignment="1" applyProtection="1">
      <alignment horizontal="center" vertical="center" wrapText="1"/>
      <protection hidden="1"/>
    </xf>
    <xf numFmtId="0" fontId="57" fillId="26" borderId="59" xfId="0" applyFont="1" applyFill="1" applyBorder="1" applyAlignment="1" applyProtection="1">
      <alignment horizontal="center" vertical="center" wrapText="1" shrinkToFit="1"/>
      <protection hidden="1"/>
    </xf>
    <xf numFmtId="0" fontId="57" fillId="26" borderId="21" xfId="0" applyFont="1" applyFill="1" applyBorder="1" applyAlignment="1" applyProtection="1">
      <alignment horizontal="center" vertical="center" shrinkToFit="1"/>
      <protection hidden="1"/>
    </xf>
    <xf numFmtId="0" fontId="57" fillId="26" borderId="19" xfId="0" applyFont="1" applyFill="1" applyBorder="1" applyAlignment="1" applyProtection="1">
      <alignment horizontal="center" vertical="center" shrinkToFit="1"/>
      <protection hidden="1"/>
    </xf>
    <xf numFmtId="178" fontId="39" fillId="26" borderId="0" xfId="0" applyNumberFormat="1" applyFont="1" applyFill="1" applyBorder="1" applyAlignment="1" applyProtection="1">
      <alignment horizontal="center" vertical="center"/>
      <protection hidden="1"/>
    </xf>
    <xf numFmtId="0" fontId="39" fillId="16" borderId="0" xfId="458" applyFont="1" applyFill="1" applyAlignment="1" applyProtection="1">
      <alignment horizontal="center" vertical="center"/>
      <protection hidden="1"/>
    </xf>
    <xf numFmtId="0" fontId="40" fillId="16" borderId="0" xfId="458" applyFont="1" applyFill="1" applyAlignment="1" applyProtection="1">
      <alignment horizontal="center" vertical="center"/>
      <protection hidden="1"/>
    </xf>
    <xf numFmtId="210" fontId="38" fillId="16" borderId="79" xfId="421" applyNumberFormat="1" applyFont="1" applyFill="1" applyBorder="1" applyAlignment="1" applyProtection="1">
      <alignment horizontal="center" vertical="center" wrapText="1"/>
      <protection hidden="1"/>
    </xf>
    <xf numFmtId="210" fontId="38" fillId="16" borderId="66" xfId="421" applyNumberFormat="1" applyFont="1" applyFill="1" applyBorder="1" applyAlignment="1" applyProtection="1">
      <alignment horizontal="center" vertical="center" wrapText="1"/>
      <protection hidden="1"/>
    </xf>
    <xf numFmtId="210" fontId="38" fillId="16" borderId="25" xfId="421" applyNumberFormat="1" applyFont="1" applyFill="1" applyBorder="1" applyAlignment="1" applyProtection="1">
      <alignment horizontal="center" vertical="center" wrapText="1"/>
      <protection hidden="1"/>
    </xf>
    <xf numFmtId="0" fontId="38" fillId="16" borderId="44" xfId="458" applyFont="1" applyFill="1" applyBorder="1" applyAlignment="1" applyProtection="1">
      <alignment horizontal="center" vertical="center"/>
      <protection hidden="1"/>
    </xf>
    <xf numFmtId="0" fontId="38" fillId="16" borderId="71" xfId="458" applyFont="1" applyFill="1" applyBorder="1" applyAlignment="1" applyProtection="1">
      <alignment horizontal="center" vertical="center"/>
      <protection hidden="1"/>
    </xf>
    <xf numFmtId="0" fontId="38" fillId="16" borderId="52" xfId="458" applyFont="1" applyFill="1" applyBorder="1" applyAlignment="1" applyProtection="1">
      <alignment horizontal="center" vertical="center"/>
      <protection hidden="1"/>
    </xf>
    <xf numFmtId="0" fontId="38" fillId="16" borderId="54" xfId="458" applyFont="1" applyFill="1" applyBorder="1" applyAlignment="1" applyProtection="1">
      <alignment horizontal="center" vertical="center" wrapText="1"/>
      <protection hidden="1"/>
    </xf>
    <xf numFmtId="0" fontId="38" fillId="16" borderId="34" xfId="458" applyFont="1" applyFill="1" applyBorder="1" applyAlignment="1" applyProtection="1">
      <alignment horizontal="center" vertical="center"/>
      <protection hidden="1"/>
    </xf>
    <xf numFmtId="0" fontId="38" fillId="16" borderId="20" xfId="458" applyFont="1" applyFill="1" applyBorder="1" applyAlignment="1" applyProtection="1">
      <alignment horizontal="center" vertical="center"/>
      <protection hidden="1"/>
    </xf>
    <xf numFmtId="0" fontId="38" fillId="16" borderId="53" xfId="458" applyFont="1" applyFill="1" applyBorder="1" applyAlignment="1" applyProtection="1">
      <alignment horizontal="center" vertical="center" wrapText="1"/>
      <protection hidden="1"/>
    </xf>
    <xf numFmtId="0" fontId="38" fillId="16" borderId="72" xfId="458" applyFont="1" applyFill="1" applyBorder="1" applyAlignment="1" applyProtection="1">
      <alignment horizontal="center" vertical="center" wrapText="1"/>
      <protection hidden="1"/>
    </xf>
    <xf numFmtId="0" fontId="38" fillId="16" borderId="49" xfId="458" applyFont="1" applyFill="1" applyBorder="1" applyAlignment="1" applyProtection="1">
      <alignment horizontal="center" vertical="center" wrapText="1"/>
      <protection hidden="1"/>
    </xf>
    <xf numFmtId="0" fontId="38" fillId="16" borderId="43" xfId="458" applyFont="1" applyFill="1" applyBorder="1" applyAlignment="1" applyProtection="1">
      <alignment horizontal="center" vertical="center" wrapText="1"/>
      <protection hidden="1"/>
    </xf>
    <xf numFmtId="0" fontId="38" fillId="16" borderId="21" xfId="458" applyFont="1" applyFill="1" applyBorder="1" applyAlignment="1" applyProtection="1">
      <alignment horizontal="center" vertical="center"/>
      <protection hidden="1"/>
    </xf>
    <xf numFmtId="0" fontId="38" fillId="16" borderId="19" xfId="458" applyFont="1" applyFill="1" applyBorder="1" applyAlignment="1" applyProtection="1">
      <alignment horizontal="center" vertical="center"/>
      <protection hidden="1"/>
    </xf>
    <xf numFmtId="0" fontId="44" fillId="16" borderId="0" xfId="458" applyFont="1" applyFill="1" applyBorder="1" applyAlignment="1" applyProtection="1">
      <alignment horizontal="left" wrapText="1"/>
      <protection hidden="1"/>
    </xf>
    <xf numFmtId="176" fontId="44" fillId="16" borderId="0" xfId="421" applyFont="1" applyFill="1" applyBorder="1" applyAlignment="1" applyProtection="1">
      <alignment horizontal="center"/>
      <protection hidden="1"/>
    </xf>
    <xf numFmtId="0" fontId="44" fillId="16" borderId="48" xfId="458" applyFont="1" applyFill="1" applyBorder="1" applyAlignment="1" applyProtection="1">
      <alignment horizontal="center" vertical="center" wrapText="1"/>
      <protection hidden="1"/>
    </xf>
    <xf numFmtId="0" fontId="44" fillId="16" borderId="26" xfId="458" applyFont="1" applyFill="1" applyBorder="1" applyAlignment="1" applyProtection="1">
      <alignment horizontal="center" vertical="center" wrapText="1"/>
      <protection hidden="1"/>
    </xf>
    <xf numFmtId="176" fontId="44" fillId="16" borderId="45" xfId="421" applyFont="1" applyFill="1" applyBorder="1" applyAlignment="1" applyProtection="1">
      <alignment horizontal="center" vertical="center" wrapText="1"/>
      <protection hidden="1"/>
    </xf>
    <xf numFmtId="176" fontId="44" fillId="16" borderId="46" xfId="421" applyFont="1" applyFill="1" applyBorder="1" applyAlignment="1" applyProtection="1">
      <alignment horizontal="center" vertical="center" wrapText="1"/>
      <protection hidden="1"/>
    </xf>
    <xf numFmtId="176" fontId="44" fillId="16" borderId="47" xfId="421" applyFont="1" applyFill="1" applyBorder="1" applyAlignment="1" applyProtection="1">
      <alignment horizontal="center" vertical="center" wrapText="1"/>
      <protection hidden="1"/>
    </xf>
    <xf numFmtId="176" fontId="44" fillId="16" borderId="79" xfId="421" applyFont="1" applyFill="1" applyBorder="1" applyAlignment="1" applyProtection="1">
      <alignment horizontal="center" vertical="center" wrapText="1"/>
      <protection hidden="1"/>
    </xf>
    <xf numFmtId="176" fontId="44" fillId="16" borderId="66" xfId="421" applyFont="1" applyFill="1" applyBorder="1" applyAlignment="1" applyProtection="1">
      <alignment horizontal="center" vertical="center" wrapText="1"/>
      <protection hidden="1"/>
    </xf>
    <xf numFmtId="176" fontId="44" fillId="16" borderId="25" xfId="421" applyFont="1" applyFill="1" applyBorder="1" applyAlignment="1" applyProtection="1">
      <alignment horizontal="center" vertical="center" wrapText="1"/>
      <protection hidden="1"/>
    </xf>
    <xf numFmtId="0" fontId="44" fillId="16" borderId="43" xfId="458" applyFont="1" applyFill="1" applyBorder="1" applyAlignment="1" applyProtection="1">
      <alignment horizontal="center" vertical="center" wrapText="1"/>
      <protection hidden="1"/>
    </xf>
    <xf numFmtId="0" fontId="44" fillId="16" borderId="21" xfId="458" applyFont="1" applyFill="1" applyBorder="1" applyAlignment="1" applyProtection="1">
      <alignment horizontal="center" vertical="center"/>
      <protection hidden="1"/>
    </xf>
    <xf numFmtId="0" fontId="44" fillId="16" borderId="19" xfId="458" applyFont="1" applyFill="1" applyBorder="1" applyAlignment="1" applyProtection="1">
      <alignment horizontal="center" vertical="center"/>
      <protection hidden="1"/>
    </xf>
    <xf numFmtId="0" fontId="44" fillId="16" borderId="54" xfId="458" applyFont="1" applyFill="1" applyBorder="1" applyAlignment="1" applyProtection="1">
      <alignment horizontal="center" vertical="center"/>
      <protection hidden="1"/>
    </xf>
    <xf numFmtId="0" fontId="44" fillId="16" borderId="30" xfId="458" applyFont="1" applyFill="1" applyBorder="1" applyAlignment="1" applyProtection="1">
      <alignment horizontal="center" vertical="center"/>
      <protection hidden="1"/>
    </xf>
    <xf numFmtId="0" fontId="44" fillId="16" borderId="49" xfId="458" applyFont="1" applyFill="1" applyBorder="1" applyAlignment="1" applyProtection="1">
      <alignment horizontal="center" vertical="center" wrapText="1"/>
      <protection hidden="1"/>
    </xf>
    <xf numFmtId="0" fontId="44" fillId="16" borderId="49" xfId="458" applyFont="1" applyFill="1" applyBorder="1" applyAlignment="1" applyProtection="1">
      <alignment horizontal="center" vertical="center"/>
      <protection hidden="1"/>
    </xf>
    <xf numFmtId="0" fontId="44" fillId="16" borderId="29" xfId="458" applyFont="1" applyFill="1" applyBorder="1" applyAlignment="1" applyProtection="1">
      <alignment horizontal="center" vertical="center"/>
      <protection hidden="1"/>
    </xf>
    <xf numFmtId="176" fontId="44" fillId="16" borderId="55" xfId="421" applyFont="1" applyFill="1" applyBorder="1" applyAlignment="1" applyProtection="1">
      <alignment horizontal="center" vertical="center" wrapText="1"/>
      <protection hidden="1"/>
    </xf>
    <xf numFmtId="176" fontId="44" fillId="16" borderId="58" xfId="421" applyFont="1" applyFill="1" applyBorder="1" applyAlignment="1" applyProtection="1">
      <alignment horizontal="center" vertical="center" wrapText="1"/>
      <protection hidden="1"/>
    </xf>
    <xf numFmtId="0" fontId="46" fillId="0" borderId="80" xfId="0" applyFont="1" applyBorder="1" applyAlignment="1" applyProtection="1">
      <alignment horizontal="center" vertical="center" wrapText="1"/>
      <protection hidden="1"/>
    </xf>
    <xf numFmtId="0" fontId="46" fillId="0" borderId="81" xfId="0" applyFont="1" applyBorder="1" applyAlignment="1" applyProtection="1">
      <alignment horizontal="center" vertical="center" wrapText="1"/>
      <protection hidden="1"/>
    </xf>
    <xf numFmtId="0" fontId="46" fillId="0" borderId="82" xfId="0" applyFont="1" applyBorder="1" applyAlignment="1" applyProtection="1">
      <alignment horizontal="center" vertical="center" wrapText="1"/>
      <protection hidden="1"/>
    </xf>
    <xf numFmtId="0" fontId="46" fillId="0" borderId="83" xfId="0" applyFont="1" applyBorder="1" applyAlignment="1" applyProtection="1">
      <alignment horizontal="center" vertical="center" wrapText="1"/>
      <protection hidden="1"/>
    </xf>
    <xf numFmtId="0" fontId="46" fillId="0" borderId="84" xfId="0" applyFont="1" applyBorder="1" applyAlignment="1" applyProtection="1">
      <alignment horizontal="center" vertical="center" wrapText="1"/>
      <protection hidden="1"/>
    </xf>
    <xf numFmtId="0" fontId="46" fillId="0" borderId="85" xfId="0" applyFont="1" applyBorder="1" applyAlignment="1" applyProtection="1">
      <alignment horizontal="center" vertical="center" wrapText="1"/>
      <protection hidden="1"/>
    </xf>
    <xf numFmtId="0" fontId="43" fillId="0" borderId="59" xfId="0" applyFont="1" applyBorder="1" applyAlignment="1" applyProtection="1">
      <alignment horizontal="center" vertical="center" wrapText="1"/>
      <protection hidden="1"/>
    </xf>
    <xf numFmtId="0" fontId="43" fillId="0" borderId="21" xfId="0" applyFont="1" applyBorder="1" applyAlignment="1" applyProtection="1">
      <alignment horizontal="center" vertical="center" wrapText="1"/>
      <protection hidden="1"/>
    </xf>
    <xf numFmtId="0" fontId="43" fillId="0" borderId="19" xfId="0" applyFont="1" applyBorder="1" applyAlignment="1" applyProtection="1">
      <alignment horizontal="center" vertical="center" wrapText="1"/>
      <protection hidden="1"/>
    </xf>
    <xf numFmtId="0" fontId="43" fillId="0" borderId="27" xfId="0" applyFont="1" applyBorder="1" applyAlignment="1" applyProtection="1">
      <alignment horizontal="center" vertical="center" wrapText="1"/>
      <protection hidden="1"/>
    </xf>
    <xf numFmtId="0" fontId="43" fillId="0" borderId="26" xfId="0" applyFont="1" applyBorder="1" applyAlignment="1" applyProtection="1">
      <alignment horizontal="center" vertical="center" wrapText="1"/>
      <protection hidden="1"/>
    </xf>
    <xf numFmtId="0" fontId="43" fillId="0" borderId="49" xfId="0" applyFont="1" applyBorder="1" applyAlignment="1" applyProtection="1">
      <alignment horizontal="center" vertical="center" wrapText="1"/>
      <protection hidden="1"/>
    </xf>
    <xf numFmtId="0" fontId="43" fillId="0" borderId="29" xfId="0" applyFont="1" applyBorder="1" applyAlignment="1" applyProtection="1">
      <alignment horizontal="center" vertical="center" wrapText="1"/>
      <protection hidden="1"/>
    </xf>
    <xf numFmtId="0" fontId="44" fillId="16" borderId="0" xfId="0" applyFont="1" applyFill="1" applyBorder="1" applyAlignment="1" applyProtection="1">
      <alignment horizontal="left" vertical="center" wrapText="1"/>
      <protection locked="0" hidden="1"/>
    </xf>
    <xf numFmtId="0" fontId="0" fillId="0" borderId="0" xfId="0" applyAlignment="1" applyProtection="1">
      <alignment horizontal="center" vertical="center"/>
      <protection hidden="1"/>
    </xf>
    <xf numFmtId="0" fontId="38" fillId="16" borderId="45" xfId="421" applyNumberFormat="1" applyFont="1" applyFill="1" applyBorder="1" applyAlignment="1" applyProtection="1">
      <alignment horizontal="center" vertical="center" wrapText="1"/>
      <protection hidden="1"/>
    </xf>
    <xf numFmtId="0" fontId="38" fillId="16" borderId="46" xfId="421" applyNumberFormat="1" applyFont="1" applyFill="1" applyBorder="1" applyAlignment="1" applyProtection="1">
      <alignment horizontal="center" vertical="center" wrapText="1"/>
      <protection hidden="1"/>
    </xf>
    <xf numFmtId="0" fontId="38" fillId="16" borderId="47" xfId="421" applyNumberFormat="1" applyFont="1" applyFill="1" applyBorder="1" applyAlignment="1" applyProtection="1">
      <alignment horizontal="center" vertical="center" wrapText="1"/>
      <protection hidden="1"/>
    </xf>
    <xf numFmtId="0" fontId="43" fillId="0" borderId="79" xfId="0" applyFont="1" applyBorder="1" applyAlignment="1" applyProtection="1">
      <alignment horizontal="center" vertical="center" wrapText="1"/>
      <protection hidden="1"/>
    </xf>
    <xf numFmtId="0" fontId="43" fillId="0" borderId="66" xfId="0" applyFont="1" applyBorder="1" applyAlignment="1" applyProtection="1">
      <alignment horizontal="center" vertical="center"/>
      <protection hidden="1"/>
    </xf>
    <xf numFmtId="0" fontId="43" fillId="0" borderId="25" xfId="0" applyFont="1" applyBorder="1" applyAlignment="1" applyProtection="1">
      <alignment horizontal="center" vertical="center"/>
      <protection hidden="1"/>
    </xf>
    <xf numFmtId="0" fontId="43" fillId="0" borderId="44" xfId="0" applyFont="1" applyBorder="1" applyAlignment="1" applyProtection="1">
      <alignment horizontal="center" vertical="center" wrapText="1"/>
      <protection hidden="1"/>
    </xf>
    <xf numFmtId="0" fontId="43" fillId="0" borderId="52" xfId="0" applyFont="1" applyBorder="1" applyAlignment="1" applyProtection="1">
      <alignment horizontal="center" vertical="center" wrapText="1"/>
      <protection hidden="1"/>
    </xf>
    <xf numFmtId="0" fontId="38" fillId="0" borderId="71" xfId="0" applyFont="1" applyBorder="1" applyAlignment="1" applyProtection="1">
      <alignment horizontal="center" vertical="center" wrapText="1"/>
      <protection hidden="1"/>
    </xf>
    <xf numFmtId="0" fontId="43" fillId="0" borderId="71" xfId="0" applyFont="1" applyBorder="1" applyAlignment="1" applyProtection="1">
      <alignment horizontal="center" vertical="center" wrapText="1"/>
      <protection hidden="1"/>
    </xf>
    <xf numFmtId="0" fontId="38" fillId="0" borderId="52" xfId="0" applyFont="1" applyBorder="1" applyAlignment="1" applyProtection="1">
      <alignment horizontal="center" vertical="center" wrapText="1"/>
      <protection hidden="1"/>
    </xf>
    <xf numFmtId="0" fontId="43" fillId="0" borderId="54" xfId="0" applyFont="1" applyBorder="1" applyAlignment="1" applyProtection="1">
      <alignment horizontal="center" vertical="center" wrapText="1"/>
      <protection hidden="1"/>
    </xf>
    <xf numFmtId="0" fontId="43" fillId="0" borderId="34" xfId="0" applyFont="1" applyBorder="1" applyAlignment="1" applyProtection="1">
      <alignment horizontal="center" vertical="center" wrapText="1"/>
      <protection hidden="1"/>
    </xf>
    <xf numFmtId="0" fontId="43" fillId="0" borderId="20" xfId="0" applyFont="1" applyBorder="1" applyAlignment="1" applyProtection="1">
      <alignment horizontal="center" vertical="center" wrapText="1"/>
      <protection hidden="1"/>
    </xf>
    <xf numFmtId="0" fontId="38" fillId="16" borderId="36" xfId="421" applyNumberFormat="1" applyFont="1" applyFill="1" applyBorder="1" applyAlignment="1" applyProtection="1">
      <alignment horizontal="center" vertical="center" wrapText="1"/>
      <protection hidden="1"/>
    </xf>
    <xf numFmtId="0" fontId="38" fillId="16" borderId="37" xfId="421" applyNumberFormat="1" applyFont="1" applyFill="1" applyBorder="1" applyAlignment="1" applyProtection="1">
      <alignment horizontal="center" vertical="center" wrapText="1"/>
      <protection hidden="1"/>
    </xf>
    <xf numFmtId="0" fontId="38" fillId="16" borderId="38" xfId="421" applyNumberFormat="1" applyFont="1" applyFill="1" applyBorder="1" applyAlignment="1" applyProtection="1">
      <alignment horizontal="center" vertical="center" wrapText="1"/>
      <protection hidden="1"/>
    </xf>
    <xf numFmtId="0" fontId="64" fillId="26" borderId="87" xfId="0" applyFont="1" applyFill="1" applyBorder="1" applyAlignment="1" applyProtection="1">
      <alignment horizontal="center" vertical="center" wrapText="1"/>
      <protection hidden="1"/>
    </xf>
    <xf numFmtId="0" fontId="64" fillId="26" borderId="83" xfId="0" applyFont="1" applyFill="1" applyBorder="1" applyAlignment="1" applyProtection="1">
      <alignment horizontal="center" vertical="center" wrapText="1"/>
      <protection hidden="1"/>
    </xf>
    <xf numFmtId="0" fontId="64" fillId="26" borderId="53" xfId="0" applyFont="1" applyFill="1" applyBorder="1" applyAlignment="1" applyProtection="1">
      <alignment horizontal="center" vertical="center" wrapText="1"/>
      <protection hidden="1"/>
    </xf>
    <xf numFmtId="0" fontId="64" fillId="26" borderId="20" xfId="0" applyFont="1" applyFill="1" applyBorder="1" applyAlignment="1" applyProtection="1">
      <alignment horizontal="center" vertical="center" wrapText="1"/>
      <protection hidden="1"/>
    </xf>
    <xf numFmtId="0" fontId="64" fillId="26" borderId="86" xfId="0" applyFont="1" applyFill="1" applyBorder="1" applyAlignment="1" applyProtection="1">
      <alignment horizontal="center" vertical="center" wrapText="1"/>
      <protection hidden="1"/>
    </xf>
    <xf numFmtId="0" fontId="64" fillId="26" borderId="59" xfId="0" applyFont="1" applyFill="1" applyBorder="1" applyAlignment="1" applyProtection="1">
      <alignment horizontal="center" vertical="center" wrapText="1"/>
      <protection hidden="1"/>
    </xf>
    <xf numFmtId="0" fontId="64" fillId="26" borderId="19" xfId="0" applyFont="1" applyFill="1" applyBorder="1" applyAlignment="1" applyProtection="1">
      <alignment horizontal="center" vertical="center" wrapText="1"/>
      <protection hidden="1"/>
    </xf>
    <xf numFmtId="0" fontId="64" fillId="26" borderId="65" xfId="0" applyFont="1" applyFill="1" applyBorder="1" applyAlignment="1" applyProtection="1">
      <alignment horizontal="center" vertical="center" wrapText="1"/>
      <protection hidden="1"/>
    </xf>
    <xf numFmtId="0" fontId="64" fillId="26" borderId="25" xfId="0" applyFont="1" applyFill="1" applyBorder="1" applyAlignment="1" applyProtection="1">
      <alignment horizontal="center" vertical="center" wrapText="1"/>
      <protection hidden="1"/>
    </xf>
    <xf numFmtId="0" fontId="57" fillId="26" borderId="71" xfId="0" applyFont="1" applyFill="1" applyBorder="1" applyAlignment="1" applyProtection="1">
      <alignment horizontal="center" vertical="center" wrapText="1"/>
      <protection hidden="1"/>
    </xf>
    <xf numFmtId="0" fontId="57" fillId="26" borderId="72" xfId="0" applyFont="1" applyFill="1" applyBorder="1" applyAlignment="1" applyProtection="1">
      <alignment horizontal="center" vertical="center"/>
      <protection hidden="1"/>
    </xf>
    <xf numFmtId="0" fontId="57" fillId="26" borderId="73" xfId="0" applyFont="1" applyFill="1" applyBorder="1" applyAlignment="1" applyProtection="1">
      <alignment horizontal="center" vertical="center"/>
      <protection hidden="1"/>
    </xf>
    <xf numFmtId="0" fontId="64" fillId="26" borderId="54" xfId="0" applyFont="1" applyFill="1" applyBorder="1" applyAlignment="1" applyProtection="1">
      <alignment horizontal="center" vertical="center" wrapText="1"/>
      <protection hidden="1"/>
    </xf>
    <xf numFmtId="0" fontId="64" fillId="26" borderId="30" xfId="0" applyFont="1" applyFill="1" applyBorder="1" applyAlignment="1" applyProtection="1">
      <alignment horizontal="center" vertical="center" wrapText="1"/>
      <protection hidden="1"/>
    </xf>
    <xf numFmtId="0" fontId="64" fillId="26" borderId="74" xfId="0" applyFont="1" applyFill="1" applyBorder="1" applyAlignment="1" applyProtection="1">
      <alignment horizontal="center" vertical="center" wrapText="1"/>
      <protection hidden="1"/>
    </xf>
    <xf numFmtId="0" fontId="64" fillId="26" borderId="68" xfId="0" applyFont="1" applyFill="1" applyBorder="1" applyAlignment="1" applyProtection="1">
      <alignment horizontal="center" vertical="center" wrapText="1"/>
      <protection hidden="1"/>
    </xf>
    <xf numFmtId="0" fontId="64" fillId="26" borderId="39" xfId="0" applyFont="1" applyFill="1" applyBorder="1" applyAlignment="1" applyProtection="1">
      <alignment horizontal="center" vertical="center" wrapText="1"/>
      <protection hidden="1"/>
    </xf>
    <xf numFmtId="0" fontId="64" fillId="26" borderId="50" xfId="0" applyFont="1" applyFill="1" applyBorder="1" applyAlignment="1" applyProtection="1">
      <alignment horizontal="center" vertical="center" wrapText="1"/>
      <protection hidden="1"/>
    </xf>
    <xf numFmtId="0" fontId="64" fillId="26" borderId="55" xfId="0" applyFont="1" applyFill="1" applyBorder="1" applyAlignment="1" applyProtection="1">
      <alignment horizontal="center" vertical="center" wrapText="1"/>
      <protection hidden="1"/>
    </xf>
    <xf numFmtId="0" fontId="64" fillId="26" borderId="16" xfId="0" applyFont="1" applyFill="1" applyBorder="1" applyAlignment="1" applyProtection="1">
      <alignment horizontal="center" vertical="center" wrapText="1"/>
      <protection hidden="1"/>
    </xf>
    <xf numFmtId="0" fontId="64" fillId="26" borderId="58" xfId="0" applyFont="1" applyFill="1" applyBorder="1" applyAlignment="1" applyProtection="1">
      <alignment horizontal="center" vertical="center" wrapText="1"/>
      <protection hidden="1"/>
    </xf>
    <xf numFmtId="0" fontId="64" fillId="26" borderId="69" xfId="0" applyFont="1" applyFill="1" applyBorder="1" applyAlignment="1" applyProtection="1">
      <alignment horizontal="center" vertical="center" wrapText="1"/>
      <protection hidden="1"/>
    </xf>
    <xf numFmtId="0" fontId="64" fillId="26" borderId="61" xfId="0" applyFont="1" applyFill="1" applyBorder="1" applyAlignment="1" applyProtection="1">
      <alignment horizontal="center" vertical="center" wrapText="1"/>
      <protection hidden="1"/>
    </xf>
    <xf numFmtId="176" fontId="57" fillId="26" borderId="45" xfId="422" applyFont="1" applyFill="1" applyBorder="1" applyAlignment="1" applyProtection="1">
      <alignment horizontal="center" vertical="center" wrapText="1"/>
      <protection hidden="1"/>
    </xf>
    <xf numFmtId="176" fontId="57" fillId="26" borderId="46" xfId="422" applyFont="1" applyFill="1" applyBorder="1" applyAlignment="1" applyProtection="1">
      <alignment horizontal="center" vertical="center"/>
      <protection hidden="1"/>
    </xf>
    <xf numFmtId="176" fontId="57" fillId="26" borderId="47" xfId="422" applyFont="1" applyFill="1" applyBorder="1" applyAlignment="1" applyProtection="1">
      <alignment horizontal="center" vertical="center"/>
      <protection hidden="1"/>
    </xf>
    <xf numFmtId="0" fontId="64" fillId="26" borderId="51" xfId="0" applyFont="1" applyFill="1" applyBorder="1" applyAlignment="1" applyProtection="1">
      <alignment horizontal="center" vertical="center" wrapText="1"/>
      <protection hidden="1"/>
    </xf>
    <xf numFmtId="0" fontId="64" fillId="26" borderId="78" xfId="0" applyFont="1" applyFill="1" applyBorder="1" applyAlignment="1" applyProtection="1">
      <alignment horizontal="center" vertical="center" wrapText="1"/>
      <protection hidden="1"/>
    </xf>
    <xf numFmtId="0" fontId="57" fillId="16" borderId="35" xfId="0" applyFont="1" applyFill="1" applyBorder="1" applyAlignment="1" applyProtection="1">
      <alignment horizontal="center" vertical="center" wrapText="1"/>
      <protection hidden="1"/>
    </xf>
    <xf numFmtId="0" fontId="57" fillId="16" borderId="35" xfId="0" applyFont="1" applyFill="1" applyBorder="1" applyAlignment="1" applyProtection="1">
      <alignment horizontal="center" vertical="center"/>
      <protection hidden="1"/>
    </xf>
    <xf numFmtId="0" fontId="57" fillId="16" borderId="27" xfId="0" applyFont="1" applyFill="1" applyBorder="1" applyAlignment="1" applyProtection="1">
      <alignment horizontal="center" vertical="center"/>
      <protection hidden="1"/>
    </xf>
    <xf numFmtId="178" fontId="38" fillId="16" borderId="54" xfId="0" applyNumberFormat="1" applyFont="1" applyFill="1" applyBorder="1" applyAlignment="1" applyProtection="1">
      <alignment horizontal="center" vertical="center" wrapText="1"/>
      <protection hidden="1"/>
    </xf>
    <xf numFmtId="178" fontId="38" fillId="16" borderId="30" xfId="0" applyNumberFormat="1" applyFont="1" applyFill="1" applyBorder="1" applyAlignment="1" applyProtection="1">
      <alignment horizontal="center" vertical="center" wrapText="1"/>
      <protection hidden="1"/>
    </xf>
    <xf numFmtId="0" fontId="44" fillId="16" borderId="56" xfId="0" applyFont="1" applyFill="1" applyBorder="1" applyAlignment="1" applyProtection="1">
      <alignment horizontal="center" vertical="center" wrapText="1"/>
      <protection hidden="1"/>
    </xf>
    <xf numFmtId="0" fontId="44" fillId="16" borderId="57" xfId="0" applyFont="1" applyFill="1" applyBorder="1" applyAlignment="1" applyProtection="1">
      <alignment horizontal="center" vertical="center" wrapText="1"/>
      <protection hidden="1"/>
    </xf>
    <xf numFmtId="0" fontId="38" fillId="16" borderId="57" xfId="0" applyFont="1" applyFill="1" applyBorder="1" applyAlignment="1" applyProtection="1">
      <alignment horizontal="center" vertical="center" wrapText="1"/>
      <protection hidden="1"/>
    </xf>
    <xf numFmtId="0" fontId="38" fillId="16" borderId="77" xfId="0" applyFont="1" applyFill="1" applyBorder="1" applyAlignment="1" applyProtection="1">
      <alignment horizontal="center" vertical="center"/>
      <protection hidden="1"/>
    </xf>
    <xf numFmtId="176" fontId="38" fillId="16" borderId="16" xfId="422" applyFont="1" applyFill="1" applyBorder="1" applyAlignment="1" applyProtection="1">
      <alignment horizontal="center" vertical="center"/>
      <protection hidden="1"/>
    </xf>
    <xf numFmtId="176" fontId="38" fillId="16" borderId="58" xfId="422" applyFont="1" applyFill="1" applyBorder="1" applyAlignment="1" applyProtection="1">
      <alignment horizontal="center" vertical="center"/>
      <protection hidden="1"/>
    </xf>
    <xf numFmtId="0" fontId="39" fillId="16" borderId="0" xfId="0" applyNumberFormat="1" applyFont="1" applyFill="1" applyAlignment="1" applyProtection="1">
      <alignment horizontal="center" vertical="center"/>
      <protection hidden="1"/>
    </xf>
    <xf numFmtId="176" fontId="38" fillId="16" borderId="46" xfId="422" applyFont="1" applyFill="1" applyBorder="1" applyAlignment="1" applyProtection="1">
      <alignment horizontal="center" vertical="center" wrapText="1"/>
      <protection hidden="1"/>
    </xf>
    <xf numFmtId="176" fontId="38" fillId="16" borderId="47" xfId="422" applyFont="1" applyFill="1" applyBorder="1" applyAlignment="1" applyProtection="1">
      <alignment horizontal="center" vertical="center" wrapText="1"/>
      <protection hidden="1"/>
    </xf>
    <xf numFmtId="0" fontId="38" fillId="16" borderId="72" xfId="0" applyFont="1" applyFill="1" applyBorder="1" applyAlignment="1" applyProtection="1">
      <alignment horizontal="center" vertical="center" wrapText="1"/>
      <protection hidden="1"/>
    </xf>
    <xf numFmtId="0" fontId="38" fillId="16" borderId="73" xfId="0" applyFont="1" applyFill="1" applyBorder="1" applyAlignment="1" applyProtection="1">
      <alignment horizontal="center" vertical="center" wrapText="1"/>
      <protection hidden="1"/>
    </xf>
    <xf numFmtId="0" fontId="38" fillId="16" borderId="88" xfId="0" applyFont="1" applyFill="1" applyBorder="1" applyAlignment="1" applyProtection="1">
      <alignment horizontal="center" vertical="center" wrapText="1"/>
      <protection hidden="1"/>
    </xf>
    <xf numFmtId="0" fontId="43" fillId="0" borderId="53" xfId="0" applyFont="1" applyBorder="1" applyAlignment="1" applyProtection="1">
      <alignment horizontal="center" vertical="center" wrapText="1"/>
      <protection hidden="1"/>
    </xf>
    <xf numFmtId="0" fontId="43" fillId="0" borderId="76" xfId="0" applyFont="1" applyBorder="1" applyAlignment="1" applyProtection="1">
      <alignment horizontal="center" vertical="center" wrapText="1"/>
      <protection hidden="1"/>
    </xf>
    <xf numFmtId="0" fontId="43" fillId="0" borderId="0" xfId="0" applyFont="1" applyBorder="1" applyAlignment="1" applyProtection="1">
      <alignment horizontal="center" vertical="center" wrapText="1"/>
      <protection hidden="1"/>
    </xf>
    <xf numFmtId="0" fontId="43" fillId="16" borderId="53" xfId="0" applyFont="1" applyFill="1" applyBorder="1" applyAlignment="1" applyProtection="1">
      <alignment horizontal="center" vertical="center" wrapText="1"/>
      <protection hidden="1"/>
    </xf>
    <xf numFmtId="0" fontId="43" fillId="16" borderId="34" xfId="0" applyFont="1" applyFill="1" applyBorder="1" applyAlignment="1" applyProtection="1">
      <alignment horizontal="center" vertical="center" wrapText="1"/>
      <protection hidden="1"/>
    </xf>
    <xf numFmtId="0" fontId="43" fillId="0" borderId="69" xfId="0" applyFont="1" applyBorder="1" applyAlignment="1" applyProtection="1">
      <alignment horizontal="center" vertical="center" wrapText="1"/>
      <protection hidden="1"/>
    </xf>
    <xf numFmtId="0" fontId="43" fillId="0" borderId="68" xfId="0" applyFont="1" applyBorder="1" applyAlignment="1" applyProtection="1">
      <alignment horizontal="center" vertical="center" wrapText="1"/>
      <protection hidden="1"/>
    </xf>
    <xf numFmtId="0" fontId="43" fillId="0" borderId="50" xfId="0" applyFont="1" applyBorder="1" applyAlignment="1" applyProtection="1">
      <alignment horizontal="center" vertical="center" wrapText="1"/>
      <protection hidden="1"/>
    </xf>
    <xf numFmtId="0" fontId="43" fillId="0" borderId="36" xfId="0" applyFont="1" applyBorder="1" applyAlignment="1" applyProtection="1">
      <alignment horizontal="center" vertical="center"/>
      <protection hidden="1"/>
    </xf>
    <xf numFmtId="0" fontId="43" fillId="0" borderId="71" xfId="0" applyFont="1" applyBorder="1" applyAlignment="1" applyProtection="1">
      <alignment horizontal="center" vertical="center"/>
      <protection hidden="1"/>
    </xf>
    <xf numFmtId="0" fontId="43" fillId="0" borderId="52" xfId="0" applyFont="1" applyBorder="1" applyAlignment="1" applyProtection="1">
      <alignment horizontal="center" vertical="center"/>
      <protection hidden="1"/>
    </xf>
  </cellXfs>
  <cellStyles count="464">
    <cellStyle name=" 1" xfId="1"/>
    <cellStyle name="¤@?e_TEST-1 " xfId="2"/>
    <cellStyle name="20% - 강조색1" xfId="3" builtinId="30" customBuiltin="1"/>
    <cellStyle name="20% - 강조색1 2" xfId="4"/>
    <cellStyle name="20% - 강조색1 2 2" xfId="5"/>
    <cellStyle name="20% - 강조색1 2 3" xfId="6"/>
    <cellStyle name="20% - 강조색1 3" xfId="7"/>
    <cellStyle name="20% - 강조색1 3 2" xfId="8"/>
    <cellStyle name="20% - 강조색1 4" xfId="9"/>
    <cellStyle name="20% - 강조색2" xfId="10" builtinId="34" customBuiltin="1"/>
    <cellStyle name="20% - 강조색2 2" xfId="11"/>
    <cellStyle name="20% - 강조색2 2 2" xfId="12"/>
    <cellStyle name="20% - 강조색2 2 3" xfId="13"/>
    <cellStyle name="20% - 강조색2 3" xfId="14"/>
    <cellStyle name="20% - 강조색2 3 2" xfId="15"/>
    <cellStyle name="20% - 강조색2 4" xfId="16"/>
    <cellStyle name="20% - 강조색3" xfId="17" builtinId="38" customBuiltin="1"/>
    <cellStyle name="20% - 강조색3 2" xfId="18"/>
    <cellStyle name="20% - 강조색3 2 2" xfId="19"/>
    <cellStyle name="20% - 강조색3 2 3" xfId="20"/>
    <cellStyle name="20% - 강조색3 3" xfId="21"/>
    <cellStyle name="20% - 강조색3 3 2" xfId="22"/>
    <cellStyle name="20% - 강조색3 4" xfId="23"/>
    <cellStyle name="20% - 강조색4" xfId="24" builtinId="42" customBuiltin="1"/>
    <cellStyle name="20% - 강조색4 2" xfId="25"/>
    <cellStyle name="20% - 강조색4 2 2" xfId="26"/>
    <cellStyle name="20% - 강조색4 2 3" xfId="27"/>
    <cellStyle name="20% - 강조색4 3" xfId="28"/>
    <cellStyle name="20% - 강조색4 3 2" xfId="29"/>
    <cellStyle name="20% - 강조색4 4" xfId="30"/>
    <cellStyle name="20% - 강조색5" xfId="31" builtinId="46" customBuiltin="1"/>
    <cellStyle name="20% - 강조색5 2" xfId="32"/>
    <cellStyle name="20% - 강조색5 2 2" xfId="33"/>
    <cellStyle name="20% - 강조색5 2 3" xfId="34"/>
    <cellStyle name="20% - 강조색5 3" xfId="35"/>
    <cellStyle name="20% - 강조색5 3 2" xfId="36"/>
    <cellStyle name="20% - 강조색5 4" xfId="37"/>
    <cellStyle name="20% - 강조색6" xfId="38" builtinId="50" customBuiltin="1"/>
    <cellStyle name="20% - 강조색6 2" xfId="39"/>
    <cellStyle name="20% - 강조색6 2 2" xfId="40"/>
    <cellStyle name="20% - 강조색6 2 3" xfId="41"/>
    <cellStyle name="20% - 강조색6 3" xfId="42"/>
    <cellStyle name="20% - 강조색6 3 2" xfId="43"/>
    <cellStyle name="20% - 강조색6 4" xfId="44"/>
    <cellStyle name="40% - 강조색1" xfId="45" builtinId="31" customBuiltin="1"/>
    <cellStyle name="40% - 강조색1 2" xfId="46"/>
    <cellStyle name="40% - 강조색1 2 2" xfId="47"/>
    <cellStyle name="40% - 강조색1 2 3" xfId="48"/>
    <cellStyle name="40% - 강조색1 3" xfId="49"/>
    <cellStyle name="40% - 강조색1 3 2" xfId="50"/>
    <cellStyle name="40% - 강조색1 4" xfId="51"/>
    <cellStyle name="40% - 강조색2" xfId="52" builtinId="35" customBuiltin="1"/>
    <cellStyle name="40% - 강조색2 2" xfId="53"/>
    <cellStyle name="40% - 강조색2 2 2" xfId="54"/>
    <cellStyle name="40% - 강조색2 2 3" xfId="55"/>
    <cellStyle name="40% - 강조색2 3" xfId="56"/>
    <cellStyle name="40% - 강조색2 3 2" xfId="57"/>
    <cellStyle name="40% - 강조색2 4" xfId="58"/>
    <cellStyle name="40% - 강조색3" xfId="59" builtinId="39" customBuiltin="1"/>
    <cellStyle name="40% - 강조색3 2" xfId="60"/>
    <cellStyle name="40% - 강조색3 2 2" xfId="61"/>
    <cellStyle name="40% - 강조색3 2 3" xfId="62"/>
    <cellStyle name="40% - 강조색3 3" xfId="63"/>
    <cellStyle name="40% - 강조색3 3 2" xfId="64"/>
    <cellStyle name="40% - 강조색3 4" xfId="65"/>
    <cellStyle name="40% - 강조색4" xfId="66" builtinId="43" customBuiltin="1"/>
    <cellStyle name="40% - 강조색4 2" xfId="67"/>
    <cellStyle name="40% - 강조색4 2 2" xfId="68"/>
    <cellStyle name="40% - 강조색4 2 3" xfId="69"/>
    <cellStyle name="40% - 강조색4 3" xfId="70"/>
    <cellStyle name="40% - 강조색4 3 2" xfId="71"/>
    <cellStyle name="40% - 강조색4 4" xfId="72"/>
    <cellStyle name="40% - 강조색5" xfId="73" builtinId="47" customBuiltin="1"/>
    <cellStyle name="40% - 강조색5 2" xfId="74"/>
    <cellStyle name="40% - 강조색5 2 2" xfId="75"/>
    <cellStyle name="40% - 강조색5 2 3" xfId="76"/>
    <cellStyle name="40% - 강조색5 3" xfId="77"/>
    <cellStyle name="40% - 강조색5 3 2" xfId="78"/>
    <cellStyle name="40% - 강조색5 4" xfId="79"/>
    <cellStyle name="40% - 강조색6" xfId="80" builtinId="51" customBuiltin="1"/>
    <cellStyle name="40% - 강조색6 2" xfId="81"/>
    <cellStyle name="40% - 강조색6 2 2" xfId="82"/>
    <cellStyle name="40% - 강조색6 2 3" xfId="83"/>
    <cellStyle name="40% - 강조색6 3" xfId="84"/>
    <cellStyle name="40% - 강조색6 3 2" xfId="85"/>
    <cellStyle name="40% - 강조색6 4" xfId="86"/>
    <cellStyle name="60% - 강조색1" xfId="87" builtinId="32" customBuiltin="1"/>
    <cellStyle name="60% - 강조색1 2" xfId="88"/>
    <cellStyle name="60% - 강조색1 2 2" xfId="89"/>
    <cellStyle name="60% - 강조색1 2 3" xfId="90"/>
    <cellStyle name="60% - 강조색1 3" xfId="91"/>
    <cellStyle name="60% - 강조색1 3 2" xfId="92"/>
    <cellStyle name="60% - 강조색1 4" xfId="93"/>
    <cellStyle name="60% - 강조색2" xfId="94" builtinId="36" customBuiltin="1"/>
    <cellStyle name="60% - 강조색2 2" xfId="95"/>
    <cellStyle name="60% - 강조색2 2 2" xfId="96"/>
    <cellStyle name="60% - 강조색2 2 3" xfId="97"/>
    <cellStyle name="60% - 강조색2 3" xfId="98"/>
    <cellStyle name="60% - 강조색2 3 2" xfId="99"/>
    <cellStyle name="60% - 강조색2 4" xfId="100"/>
    <cellStyle name="60% - 강조색3" xfId="101" builtinId="40" customBuiltin="1"/>
    <cellStyle name="60% - 강조색3 2" xfId="102"/>
    <cellStyle name="60% - 강조색3 2 2" xfId="103"/>
    <cellStyle name="60% - 강조색3 2 3" xfId="104"/>
    <cellStyle name="60% - 강조색3 3" xfId="105"/>
    <cellStyle name="60% - 강조색3 3 2" xfId="106"/>
    <cellStyle name="60% - 강조색3 4" xfId="107"/>
    <cellStyle name="60% - 강조색4" xfId="108" builtinId="44" customBuiltin="1"/>
    <cellStyle name="60% - 강조색4 2" xfId="109"/>
    <cellStyle name="60% - 강조색4 2 2" xfId="110"/>
    <cellStyle name="60% - 강조색4 2 3" xfId="111"/>
    <cellStyle name="60% - 강조색4 3" xfId="112"/>
    <cellStyle name="60% - 강조색4 3 2" xfId="113"/>
    <cellStyle name="60% - 강조색4 4" xfId="114"/>
    <cellStyle name="60% - 강조색5" xfId="115" builtinId="48" customBuiltin="1"/>
    <cellStyle name="60% - 강조색5 2" xfId="116"/>
    <cellStyle name="60% - 강조색5 2 2" xfId="117"/>
    <cellStyle name="60% - 강조색5 2 3" xfId="118"/>
    <cellStyle name="60% - 강조색5 3" xfId="119"/>
    <cellStyle name="60% - 강조색5 3 2" xfId="120"/>
    <cellStyle name="60% - 강조색5 4" xfId="121"/>
    <cellStyle name="60% - 강조색6" xfId="122" builtinId="52" customBuiltin="1"/>
    <cellStyle name="60% - 강조색6 2" xfId="123"/>
    <cellStyle name="60% - 강조색6 2 2" xfId="124"/>
    <cellStyle name="60% - 강조색6 2 3" xfId="125"/>
    <cellStyle name="60% - 강조색6 3" xfId="126"/>
    <cellStyle name="60% - 강조색6 3 2" xfId="127"/>
    <cellStyle name="60% - 강조색6 4" xfId="128"/>
    <cellStyle name="A¨­￠￢￠O [0]_INQUIRY ￠?￥i¨u¡AAⓒ￢Aⓒª " xfId="129"/>
    <cellStyle name="A¨­￠￢￠O_INQUIRY ￠?￥i¨u¡AAⓒ￢Aⓒª " xfId="130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2" xfId="138"/>
    <cellStyle name="ÅëÈ­ [0]_laroux_2" xfId="139"/>
    <cellStyle name="AeE­ [0]_laroux_2_41-06농림16" xfId="140"/>
    <cellStyle name="ÅëÈ­ [0]_laroux_2_41-06농림16" xfId="141"/>
    <cellStyle name="AeE­ [0]_laroux_2_41-06농림41" xfId="142"/>
    <cellStyle name="ÅëÈ­ [0]_laroux_2_41-06농림41" xfId="143"/>
    <cellStyle name="AeE­ [0]_Sheet1" xfId="144"/>
    <cellStyle name="ÅëÈ­ [0]_Sheet1" xfId="145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2" xfId="153"/>
    <cellStyle name="ÅëÈ­_laroux_2" xfId="154"/>
    <cellStyle name="AeE­_laroux_2_41-06농림16" xfId="155"/>
    <cellStyle name="ÅëÈ­_laroux_2_41-06농림16" xfId="156"/>
    <cellStyle name="AeE­_laroux_2_41-06농림41" xfId="157"/>
    <cellStyle name="ÅëÈ­_laroux_2_41-06농림41" xfId="158"/>
    <cellStyle name="AeE­_Sheet1" xfId="159"/>
    <cellStyle name="ÅëÈ­_Sheet1" xfId="160"/>
    <cellStyle name="AeE­_Sheet1_41-06농림16" xfId="161"/>
    <cellStyle name="ÅëÈ­_Sheet1_41-06농림16" xfId="162"/>
    <cellStyle name="AeE­_Sheet1_41-06농림41" xfId="163"/>
    <cellStyle name="ÅëÈ­_Sheet1_41-06농림41" xfId="164"/>
    <cellStyle name="AeE¡ⓒ [0]_INQUIRY ￠?￥i¨u¡AAⓒ￢Aⓒª " xfId="165"/>
    <cellStyle name="AeE¡ⓒ_INQUIRY ￠?￥i¨u¡AAⓒ￢Aⓒª " xfId="166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Sheet1" xfId="174"/>
    <cellStyle name="ÄÞ¸¶ [0]_Sheet1" xfId="175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Sheet1" xfId="183"/>
    <cellStyle name="ÄÞ¸¶_Sheet1" xfId="184"/>
    <cellStyle name="AÞ¸¶_Sheet1_41-06농림16" xfId="185"/>
    <cellStyle name="ÄÞ¸¶_Sheet1_41-06농림16" xfId="186"/>
    <cellStyle name="AÞ¸¶_Sheet1_41-06농림41" xfId="187"/>
    <cellStyle name="ÄÞ¸¶_Sheet1_41-06농림41" xfId="188"/>
    <cellStyle name="C¡IA¨ª_¡ic¨u¡A¨￢I¨￢¡Æ AN¡Æe " xfId="189"/>
    <cellStyle name="C￥AØ_¿μ¾÷CoE² " xfId="190"/>
    <cellStyle name="Ç¥ÁØ_¼ÕÀÍ¿¹»ê" xfId="191"/>
    <cellStyle name="C￥AØ_¼OAI¿¹≫e" xfId="192"/>
    <cellStyle name="Ç¥ÁØ_ÀÎ°Çºñ,¿ÜÁÖºñ" xfId="193"/>
    <cellStyle name="C￥AØ_AI°Cºn,μμ±Þºn" xfId="194"/>
    <cellStyle name="Ç¥ÁØ_laroux" xfId="195"/>
    <cellStyle name="C￥AØ_laroux_1" xfId="196"/>
    <cellStyle name="Ç¥ÁØ_laroux_1" xfId="197"/>
    <cellStyle name="C￥AØ_laroux_1_Sheet1" xfId="198"/>
    <cellStyle name="Ç¥ÁØ_laroux_1_Sheet1" xfId="199"/>
    <cellStyle name="C￥AØ_laroux_2" xfId="200"/>
    <cellStyle name="Ç¥ÁØ_laroux_2" xfId="201"/>
    <cellStyle name="C￥AØ_laroux_2_Sheet1" xfId="202"/>
    <cellStyle name="Ç¥ÁØ_laroux_2_Sheet1" xfId="203"/>
    <cellStyle name="C￥AØ_laroux_3" xfId="204"/>
    <cellStyle name="Ç¥ÁØ_laroux_3" xfId="205"/>
    <cellStyle name="C￥AØ_laroux_4" xfId="206"/>
    <cellStyle name="Ç¥ÁØ_laroux_4" xfId="207"/>
    <cellStyle name="C￥AØ_laroux_Sheet1" xfId="208"/>
    <cellStyle name="Ç¥ÁØ_laroux_Sheet1" xfId="209"/>
    <cellStyle name="C￥AØ_Sheet1" xfId="210"/>
    <cellStyle name="Ç¥ÁØ_Sheet1" xfId="211"/>
    <cellStyle name="category" xfId="212"/>
    <cellStyle name="Comma [0]_ SG&amp;A Bridge " xfId="213"/>
    <cellStyle name="Comma_ SG&amp;A Bridge " xfId="214"/>
    <cellStyle name="Comma0" xfId="215"/>
    <cellStyle name="Curren?_x0012_퐀_x0017_?" xfId="216"/>
    <cellStyle name="Currency [0]_ SG&amp;A Bridge " xfId="217"/>
    <cellStyle name="Currency_ SG&amp;A Bridge " xfId="218"/>
    <cellStyle name="Currency0" xfId="219"/>
    <cellStyle name="Date" xfId="220"/>
    <cellStyle name="Euro" xfId="221"/>
    <cellStyle name="Fixed" xfId="222"/>
    <cellStyle name="Grey" xfId="223"/>
    <cellStyle name="HEADER" xfId="224"/>
    <cellStyle name="Header1" xfId="225"/>
    <cellStyle name="Header2" xfId="226"/>
    <cellStyle name="Header2 2" xfId="227"/>
    <cellStyle name="Header2 3" xfId="228"/>
    <cellStyle name="Heading 1" xfId="229"/>
    <cellStyle name="Heading 2" xfId="230"/>
    <cellStyle name="HEADING1" xfId="231"/>
    <cellStyle name="HEADING2" xfId="232"/>
    <cellStyle name="Input [yellow]" xfId="233"/>
    <cellStyle name="Input [yellow] 2" xfId="234"/>
    <cellStyle name="Input [yellow] 3" xfId="235"/>
    <cellStyle name="Input [yellow] 4" xfId="236"/>
    <cellStyle name="Model" xfId="237"/>
    <cellStyle name="Normal - Style1" xfId="238"/>
    <cellStyle name="Normal_ SG&amp;A Bridge " xfId="239"/>
    <cellStyle name="Percent [2]" xfId="240"/>
    <cellStyle name="subhead" xfId="241"/>
    <cellStyle name="Total" xfId="242"/>
    <cellStyle name="UM" xfId="243"/>
    <cellStyle name="강조색1" xfId="244" builtinId="29" customBuiltin="1"/>
    <cellStyle name="강조색1 2" xfId="245"/>
    <cellStyle name="강조색1 2 2" xfId="246"/>
    <cellStyle name="강조색1 2 3" xfId="247"/>
    <cellStyle name="강조색1 3" xfId="248"/>
    <cellStyle name="강조색1 3 2" xfId="249"/>
    <cellStyle name="강조색1 4" xfId="250"/>
    <cellStyle name="강조색2" xfId="251" builtinId="33" customBuiltin="1"/>
    <cellStyle name="강조색2 2" xfId="252"/>
    <cellStyle name="강조색2 2 2" xfId="253"/>
    <cellStyle name="강조색2 2 3" xfId="254"/>
    <cellStyle name="강조색2 3" xfId="255"/>
    <cellStyle name="강조색2 3 2" xfId="256"/>
    <cellStyle name="강조색2 4" xfId="257"/>
    <cellStyle name="강조색3" xfId="258" builtinId="37" customBuiltin="1"/>
    <cellStyle name="강조색3 2" xfId="259"/>
    <cellStyle name="강조색3 2 2" xfId="260"/>
    <cellStyle name="강조색3 2 3" xfId="261"/>
    <cellStyle name="강조색3 3" xfId="262"/>
    <cellStyle name="강조색3 3 2" xfId="263"/>
    <cellStyle name="강조색3 4" xfId="264"/>
    <cellStyle name="강조색4" xfId="265" builtinId="41" customBuiltin="1"/>
    <cellStyle name="강조색4 2" xfId="266"/>
    <cellStyle name="강조색4 2 2" xfId="267"/>
    <cellStyle name="강조색4 2 3" xfId="268"/>
    <cellStyle name="강조색4 3" xfId="269"/>
    <cellStyle name="강조색4 3 2" xfId="270"/>
    <cellStyle name="강조색4 4" xfId="271"/>
    <cellStyle name="강조색5" xfId="272" builtinId="45" customBuiltin="1"/>
    <cellStyle name="강조색5 2" xfId="273"/>
    <cellStyle name="강조색5 2 2" xfId="274"/>
    <cellStyle name="강조색5 2 3" xfId="275"/>
    <cellStyle name="강조색5 3" xfId="276"/>
    <cellStyle name="강조색5 3 2" xfId="277"/>
    <cellStyle name="강조색5 4" xfId="278"/>
    <cellStyle name="강조색6" xfId="279" builtinId="49" customBuiltin="1"/>
    <cellStyle name="강조색6 2" xfId="280"/>
    <cellStyle name="강조색6 2 2" xfId="281"/>
    <cellStyle name="강조색6 2 3" xfId="282"/>
    <cellStyle name="강조색6 3" xfId="283"/>
    <cellStyle name="강조색6 3 2" xfId="284"/>
    <cellStyle name="강조색6 4" xfId="285"/>
    <cellStyle name="경고문" xfId="286" builtinId="11" customBuiltin="1"/>
    <cellStyle name="경고문 2" xfId="287"/>
    <cellStyle name="경고문 2 2" xfId="288"/>
    <cellStyle name="경고문 2 3" xfId="289"/>
    <cellStyle name="경고문 3" xfId="290"/>
    <cellStyle name="경고문 3 2" xfId="291"/>
    <cellStyle name="경고문 4" xfId="292"/>
    <cellStyle name="계산" xfId="293" builtinId="22" customBuiltin="1"/>
    <cellStyle name="계산 2" xfId="294"/>
    <cellStyle name="계산 2 2" xfId="295"/>
    <cellStyle name="계산 2 3" xfId="296"/>
    <cellStyle name="계산 2 4" xfId="297"/>
    <cellStyle name="계산 2 5" xfId="298"/>
    <cellStyle name="계산 3" xfId="299"/>
    <cellStyle name="계산 3 2" xfId="300"/>
    <cellStyle name="계산 4" xfId="301"/>
    <cellStyle name="고정소숫점" xfId="302"/>
    <cellStyle name="고정출력1" xfId="303"/>
    <cellStyle name="고정출력2" xfId="304"/>
    <cellStyle name="나쁨" xfId="305" builtinId="27" customBuiltin="1"/>
    <cellStyle name="나쁨 2" xfId="306"/>
    <cellStyle name="나쁨 2 2" xfId="307"/>
    <cellStyle name="나쁨 2 3" xfId="308"/>
    <cellStyle name="나쁨 3" xfId="309"/>
    <cellStyle name="나쁨 3 2" xfId="310"/>
    <cellStyle name="나쁨 4" xfId="311"/>
    <cellStyle name="날짜" xfId="312"/>
    <cellStyle name="달러" xfId="313"/>
    <cellStyle name="똿뗦먛귟 [0.00]_PRODUCT DETAIL Q1" xfId="314"/>
    <cellStyle name="똿뗦먛귟_PRODUCT DETAIL Q1" xfId="315"/>
    <cellStyle name="메모" xfId="316" builtinId="10" customBuiltin="1"/>
    <cellStyle name="메모 2" xfId="317"/>
    <cellStyle name="메모 2 2" xfId="318"/>
    <cellStyle name="메모 2 3" xfId="319"/>
    <cellStyle name="메모 3" xfId="320"/>
    <cellStyle name="믅됞 [0.00]_PRODUCT DETAIL Q1" xfId="321"/>
    <cellStyle name="믅됞_PRODUCT DETAIL Q1" xfId="322"/>
    <cellStyle name="바탕글" xfId="323"/>
    <cellStyle name="백분율 2" xfId="324"/>
    <cellStyle name="보통" xfId="325" builtinId="28" customBuiltin="1"/>
    <cellStyle name="보통 2" xfId="326"/>
    <cellStyle name="보통 2 2" xfId="327"/>
    <cellStyle name="보통 2 3" xfId="328"/>
    <cellStyle name="보통 3" xfId="329"/>
    <cellStyle name="보통 3 2" xfId="330"/>
    <cellStyle name="보통 4" xfId="331"/>
    <cellStyle name="뷭?_?긚??_1" xfId="332"/>
    <cellStyle name="설명 텍스트" xfId="333" builtinId="53" customBuiltin="1"/>
    <cellStyle name="설명 텍스트 2" xfId="334"/>
    <cellStyle name="설명 텍스트 2 2" xfId="335"/>
    <cellStyle name="설명 텍스트 2 3" xfId="336"/>
    <cellStyle name="설명 텍스트 3" xfId="337"/>
    <cellStyle name="설명 텍스트 3 2" xfId="338"/>
    <cellStyle name="설명 텍스트 4" xfId="339"/>
    <cellStyle name="셀 확인" xfId="340" builtinId="23" customBuiltin="1"/>
    <cellStyle name="셀 확인 2" xfId="341"/>
    <cellStyle name="셀 확인 2 2" xfId="342"/>
    <cellStyle name="셀 확인 2 3" xfId="343"/>
    <cellStyle name="셀 확인 3" xfId="344"/>
    <cellStyle name="셀 확인 3 2" xfId="345"/>
    <cellStyle name="셀 확인 4" xfId="346"/>
    <cellStyle name="숫자(R)" xfId="347"/>
    <cellStyle name="쉼표 [0]" xfId="348" builtinId="6"/>
    <cellStyle name="쉼표 [0] 2" xfId="349"/>
    <cellStyle name="쉼표 [0] 2 2" xfId="350"/>
    <cellStyle name="쉼표 [0] 2 3" xfId="351"/>
    <cellStyle name="쉼표 [0] 2 4" xfId="352"/>
    <cellStyle name="쉼표 [0] 3" xfId="353"/>
    <cellStyle name="쉼표 [0] 3 2" xfId="354"/>
    <cellStyle name="쉼표 [0] 4" xfId="355"/>
    <cellStyle name="쉼표 [0] 5" xfId="356"/>
    <cellStyle name="쉼표 [0] 6" xfId="357"/>
    <cellStyle name="쉼표 [0]_11_교통관광정보통신(1)" xfId="358"/>
    <cellStyle name="쉼표 [0]_5.철도수송" xfId="359"/>
    <cellStyle name="스타일 1" xfId="360"/>
    <cellStyle name="연결된 셀" xfId="361" builtinId="24" customBuiltin="1"/>
    <cellStyle name="연결된 셀 2" xfId="362"/>
    <cellStyle name="연결된 셀 2 2" xfId="363"/>
    <cellStyle name="연결된 셀 2 3" xfId="364"/>
    <cellStyle name="연결된 셀 3" xfId="365"/>
    <cellStyle name="연결된 셀 3 2" xfId="366"/>
    <cellStyle name="연결된 셀 4" xfId="367"/>
    <cellStyle name="요약" xfId="368" builtinId="25" customBuiltin="1"/>
    <cellStyle name="요약 2" xfId="369"/>
    <cellStyle name="요약 2 2" xfId="370"/>
    <cellStyle name="요약 2 3" xfId="371"/>
    <cellStyle name="요약 2 4" xfId="372"/>
    <cellStyle name="요약 2 5" xfId="373"/>
    <cellStyle name="요약 3" xfId="374"/>
    <cellStyle name="요약 3 2" xfId="375"/>
    <cellStyle name="요약 4" xfId="376"/>
    <cellStyle name="입력" xfId="377" builtinId="20" customBuiltin="1"/>
    <cellStyle name="입력 2" xfId="378"/>
    <cellStyle name="입력 2 2" xfId="379"/>
    <cellStyle name="입력 2 3" xfId="380"/>
    <cellStyle name="입력 2 4" xfId="381"/>
    <cellStyle name="입력 2 5" xfId="382"/>
    <cellStyle name="입력 3" xfId="383"/>
    <cellStyle name="입력 3 2" xfId="384"/>
    <cellStyle name="입력 4" xfId="385"/>
    <cellStyle name="자리수" xfId="386"/>
    <cellStyle name="자리수0" xfId="387"/>
    <cellStyle name="작은제목" xfId="388"/>
    <cellStyle name="제목" xfId="389" builtinId="15" customBuiltin="1"/>
    <cellStyle name="제목 1" xfId="390" builtinId="16" customBuiltin="1"/>
    <cellStyle name="제목 1 2" xfId="391"/>
    <cellStyle name="제목 1 3" xfId="392"/>
    <cellStyle name="제목 2" xfId="393" builtinId="17" customBuiltin="1"/>
    <cellStyle name="제목 2 2" xfId="394"/>
    <cellStyle name="제목 2 3" xfId="395"/>
    <cellStyle name="제목 3" xfId="396" builtinId="18" customBuiltin="1"/>
    <cellStyle name="제목 3 2" xfId="397"/>
    <cellStyle name="제목 3 3" xfId="398"/>
    <cellStyle name="제목 4" xfId="399" builtinId="19" customBuiltin="1"/>
    <cellStyle name="제목 4 2" xfId="400"/>
    <cellStyle name="제목 4 3" xfId="401"/>
    <cellStyle name="제목 5" xfId="402"/>
    <cellStyle name="제목 6" xfId="403"/>
    <cellStyle name="좋음" xfId="404" builtinId="26" customBuiltin="1"/>
    <cellStyle name="좋음 2" xfId="405"/>
    <cellStyle name="좋음 2 2" xfId="406"/>
    <cellStyle name="좋음 2 3" xfId="407"/>
    <cellStyle name="좋음 3" xfId="408"/>
    <cellStyle name="좋음 3 2" xfId="409"/>
    <cellStyle name="좋음 4" xfId="410"/>
    <cellStyle name="출력" xfId="411" builtinId="21" customBuiltin="1"/>
    <cellStyle name="출력 2" xfId="412"/>
    <cellStyle name="출력 2 2" xfId="413"/>
    <cellStyle name="출력 2 3" xfId="414"/>
    <cellStyle name="출력 2 4" xfId="415"/>
    <cellStyle name="출력 2 5" xfId="416"/>
    <cellStyle name="출력 3" xfId="417"/>
    <cellStyle name="출력 3 2" xfId="418"/>
    <cellStyle name="출력 4" xfId="419"/>
    <cellStyle name="콤마 [0]" xfId="420"/>
    <cellStyle name="콤마 [0]_천기일수" xfId="421"/>
    <cellStyle name="콤마 [0]_해안선및도서" xfId="422"/>
    <cellStyle name="콤마_ 견적기준 FLOW " xfId="423"/>
    <cellStyle name="큰제목" xfId="424"/>
    <cellStyle name="퍼센트" xfId="425"/>
    <cellStyle name="표준" xfId="0" builtinId="0"/>
    <cellStyle name="표준 10" xfId="426"/>
    <cellStyle name="표준 11" xfId="427"/>
    <cellStyle name="표준 12" xfId="428"/>
    <cellStyle name="표준 12 2" xfId="429"/>
    <cellStyle name="표준 13" xfId="430"/>
    <cellStyle name="표준 2" xfId="431"/>
    <cellStyle name="표준 2 2" xfId="432"/>
    <cellStyle name="표준 2 2 2" xfId="433"/>
    <cellStyle name="표준 2 3" xfId="434"/>
    <cellStyle name="표준 2 4" xfId="435"/>
    <cellStyle name="표준 2 5" xfId="436"/>
    <cellStyle name="표준 2_시군자료(앞_수의사현황포함)(1)" xfId="437"/>
    <cellStyle name="표준 3" xfId="438"/>
    <cellStyle name="표준 3 2" xfId="439"/>
    <cellStyle name="표준 3 2 2" xfId="440"/>
    <cellStyle name="표준 3 3" xfId="441"/>
    <cellStyle name="표준 3 4" xfId="442"/>
    <cellStyle name="표준 3 5" xfId="443"/>
    <cellStyle name="표준 3 6" xfId="444"/>
    <cellStyle name="표준 4" xfId="445"/>
    <cellStyle name="표준 4 2" xfId="446"/>
    <cellStyle name="표준 4 2 2" xfId="447"/>
    <cellStyle name="표준 4 3" xfId="448"/>
    <cellStyle name="표준 4 4" xfId="449"/>
    <cellStyle name="표준 4 5" xfId="450"/>
    <cellStyle name="표준 5" xfId="451"/>
    <cellStyle name="표준 6" xfId="452"/>
    <cellStyle name="표준 7" xfId="453"/>
    <cellStyle name="표준 8" xfId="454"/>
    <cellStyle name="표준 9" xfId="455"/>
    <cellStyle name="표준_11 교통관광정보통신" xfId="456"/>
    <cellStyle name="표준_11. 교통관광정보통신" xfId="457"/>
    <cellStyle name="표준_11_교통관광정보통신(1)" xfId="458"/>
    <cellStyle name="표준_8.항공수송" xfId="459"/>
    <cellStyle name="표준_시군별 자동차등록" xfId="460"/>
    <cellStyle name="합산" xfId="461"/>
    <cellStyle name="화폐기호" xfId="462"/>
    <cellStyle name="화폐기호0" xfId="4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209550</xdr:rowOff>
    </xdr:from>
    <xdr:to>
      <xdr:col>8</xdr:col>
      <xdr:colOff>476250</xdr:colOff>
      <xdr:row>17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7625" y="685800"/>
          <a:ext cx="5915025" cy="390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11.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관광 및 정보통신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Transportation, tourism and Information Telecommunications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D47" sqref="D47"/>
      <selection pane="bottomLeft" activeCell="I1" sqref="I1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6.5" customHeight="1">
      <c r="A1" s="1"/>
      <c r="B1" s="1"/>
      <c r="C1" s="1"/>
      <c r="D1" s="1"/>
      <c r="E1" s="1"/>
      <c r="F1" s="1"/>
      <c r="G1" s="1"/>
      <c r="I1" s="2">
        <v>465</v>
      </c>
      <c r="J1" s="1"/>
      <c r="K1" s="1"/>
      <c r="L1" s="1"/>
      <c r="M1" s="1"/>
      <c r="N1" s="1"/>
      <c r="O1" s="1"/>
      <c r="P1" s="1"/>
    </row>
    <row r="2" spans="1:16" s="2" customFormat="1" ht="21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1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1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1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1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1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1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1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1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1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1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1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1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1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1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1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1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1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1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35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1112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4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 t="s">
        <v>5</v>
      </c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 t="s">
        <v>6</v>
      </c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 t="s">
        <v>7</v>
      </c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 t="s">
        <v>507</v>
      </c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 t="s">
        <v>508</v>
      </c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 t="s">
        <v>464</v>
      </c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 t="s">
        <v>509</v>
      </c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 t="s">
        <v>510</v>
      </c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511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512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513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514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515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516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606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517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518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519</v>
      </c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520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522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521</v>
      </c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>
      <c r="J31" s="1"/>
    </row>
    <row r="32" spans="1:16">
      <c r="J32" s="1"/>
    </row>
    <row r="34" spans="10:10">
      <c r="J34" s="4"/>
    </row>
    <row r="35" spans="10:10">
      <c r="J35" s="4"/>
    </row>
  </sheetData>
  <phoneticPr fontId="36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62"/>
  <sheetViews>
    <sheetView view="pageBreakPreview" zoomScaleNormal="100" zoomScaleSheetLayoutView="100" workbookViewId="0">
      <selection activeCell="B14" sqref="B14"/>
    </sheetView>
  </sheetViews>
  <sheetFormatPr defaultRowHeight="14.25"/>
  <cols>
    <col min="1" max="1" width="12.625" style="39" customWidth="1"/>
    <col min="2" max="4" width="11.625" style="40" customWidth="1"/>
    <col min="5" max="5" width="11.875" style="40" customWidth="1"/>
    <col min="6" max="6" width="11.5" style="40" customWidth="1"/>
    <col min="7" max="7" width="11.625" style="40" customWidth="1"/>
    <col min="8" max="8" width="12.625" style="39" customWidth="1"/>
    <col min="9" max="20" width="11.625" style="40" customWidth="1"/>
    <col min="21" max="21" width="12.625" style="39" customWidth="1"/>
    <col min="22" max="22" width="12.875" style="39" customWidth="1"/>
    <col min="23" max="27" width="13.875" style="40" customWidth="1"/>
    <col min="28" max="16384" width="9" style="4"/>
  </cols>
  <sheetData>
    <row r="1" spans="1:27" s="11" customFormat="1" ht="14.1" customHeight="1">
      <c r="A1" s="8"/>
      <c r="B1" s="8"/>
      <c r="C1" s="8"/>
      <c r="D1" s="8"/>
      <c r="E1" s="8"/>
      <c r="F1" s="8"/>
      <c r="G1" s="9" t="s">
        <v>555</v>
      </c>
      <c r="H1" s="10" t="s">
        <v>1126</v>
      </c>
      <c r="I1" s="8"/>
      <c r="J1" s="8"/>
      <c r="K1" s="8"/>
      <c r="L1" s="8"/>
      <c r="M1" s="8"/>
      <c r="N1" s="8"/>
      <c r="O1" s="9"/>
      <c r="P1" s="8"/>
      <c r="Q1" s="8"/>
      <c r="R1" s="8"/>
      <c r="S1" s="8"/>
      <c r="T1" s="8"/>
      <c r="U1" s="9" t="s">
        <v>557</v>
      </c>
      <c r="V1" s="10" t="s">
        <v>1127</v>
      </c>
      <c r="W1" s="8"/>
      <c r="X1" s="8"/>
      <c r="Y1" s="8"/>
      <c r="Z1" s="8"/>
      <c r="AA1" s="8"/>
    </row>
    <row r="2" spans="1:27" s="11" customFormat="1" ht="14.1" customHeight="1">
      <c r="A2" s="8"/>
      <c r="B2" s="8"/>
      <c r="C2" s="8"/>
      <c r="D2" s="8"/>
      <c r="E2" s="8"/>
      <c r="F2" s="8"/>
      <c r="G2" s="9"/>
      <c r="H2" s="10"/>
      <c r="I2" s="8"/>
      <c r="J2" s="8"/>
      <c r="K2" s="8"/>
      <c r="L2" s="8"/>
      <c r="M2" s="8"/>
      <c r="N2" s="8"/>
      <c r="O2" s="9"/>
      <c r="P2" s="8"/>
      <c r="Q2" s="8"/>
      <c r="R2" s="8"/>
      <c r="S2" s="8"/>
      <c r="T2" s="8"/>
      <c r="U2" s="9"/>
      <c r="V2" s="10"/>
      <c r="W2" s="8"/>
      <c r="X2" s="8"/>
      <c r="Y2" s="8"/>
      <c r="Z2" s="8"/>
      <c r="AA2" s="8"/>
    </row>
    <row r="3" spans="1:27" s="12" customFormat="1" ht="20.100000000000001" customHeight="1">
      <c r="A3" s="670" t="s">
        <v>523</v>
      </c>
      <c r="B3" s="670"/>
      <c r="C3" s="670"/>
      <c r="D3" s="670"/>
      <c r="E3" s="670"/>
      <c r="F3" s="670"/>
      <c r="G3" s="670"/>
      <c r="H3" s="670" t="s">
        <v>524</v>
      </c>
      <c r="I3" s="670"/>
      <c r="J3" s="670"/>
      <c r="K3" s="670"/>
      <c r="L3" s="670"/>
      <c r="M3" s="670"/>
      <c r="N3" s="670"/>
      <c r="O3" s="670" t="s">
        <v>525</v>
      </c>
      <c r="P3" s="670"/>
      <c r="Q3" s="670"/>
      <c r="R3" s="670"/>
      <c r="S3" s="670"/>
      <c r="T3" s="670"/>
      <c r="U3" s="670"/>
      <c r="V3" s="670" t="s">
        <v>524</v>
      </c>
      <c r="W3" s="670"/>
      <c r="X3" s="670"/>
      <c r="Y3" s="670"/>
      <c r="Z3" s="670"/>
      <c r="AA3" s="670"/>
    </row>
    <row r="4" spans="1:27" s="14" customFormat="1" ht="24" customHeight="1">
      <c r="A4" s="671" t="s">
        <v>526</v>
      </c>
      <c r="B4" s="671"/>
      <c r="C4" s="671"/>
      <c r="D4" s="671"/>
      <c r="E4" s="671"/>
      <c r="F4" s="671"/>
      <c r="G4" s="671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671" t="s">
        <v>525</v>
      </c>
      <c r="W4" s="671"/>
      <c r="X4" s="671"/>
      <c r="Y4" s="671"/>
      <c r="Z4" s="671"/>
      <c r="AA4" s="671"/>
    </row>
    <row r="5" spans="1:27" s="15" customFormat="1" ht="18" customHeight="1" thickBot="1">
      <c r="A5" s="15" t="s">
        <v>8</v>
      </c>
      <c r="G5" s="16" t="s">
        <v>527</v>
      </c>
      <c r="H5" s="15" t="s">
        <v>528</v>
      </c>
      <c r="U5" s="16" t="s">
        <v>527</v>
      </c>
      <c r="V5" s="15" t="s">
        <v>8</v>
      </c>
      <c r="AA5" s="16" t="s">
        <v>527</v>
      </c>
    </row>
    <row r="6" spans="1:27" s="11" customFormat="1" ht="22.15" customHeight="1">
      <c r="A6" s="673" t="s">
        <v>529</v>
      </c>
      <c r="B6" s="662" t="s">
        <v>50</v>
      </c>
      <c r="C6" s="663"/>
      <c r="D6" s="663"/>
      <c r="E6" s="663"/>
      <c r="F6" s="676" t="s">
        <v>51</v>
      </c>
      <c r="G6" s="677"/>
      <c r="H6" s="673" t="s">
        <v>530</v>
      </c>
      <c r="I6" s="692" t="s">
        <v>51</v>
      </c>
      <c r="J6" s="663"/>
      <c r="K6" s="676" t="s">
        <v>52</v>
      </c>
      <c r="L6" s="663"/>
      <c r="M6" s="663"/>
      <c r="N6" s="677"/>
      <c r="O6" s="662" t="s">
        <v>53</v>
      </c>
      <c r="P6" s="663"/>
      <c r="Q6" s="663"/>
      <c r="R6" s="663"/>
      <c r="S6" s="664" t="s">
        <v>54</v>
      </c>
      <c r="T6" s="665"/>
      <c r="U6" s="666" t="s">
        <v>623</v>
      </c>
      <c r="V6" s="673" t="s">
        <v>529</v>
      </c>
      <c r="W6" s="672" t="s">
        <v>54</v>
      </c>
      <c r="X6" s="662"/>
      <c r="Y6" s="690" t="s">
        <v>55</v>
      </c>
      <c r="Z6" s="690"/>
      <c r="AA6" s="690"/>
    </row>
    <row r="7" spans="1:27" s="11" customFormat="1" ht="13.15" customHeight="1">
      <c r="A7" s="674"/>
      <c r="B7" s="693"/>
      <c r="C7" s="659" t="s">
        <v>9</v>
      </c>
      <c r="D7" s="659" t="s">
        <v>10</v>
      </c>
      <c r="E7" s="659" t="s">
        <v>11</v>
      </c>
      <c r="F7" s="669"/>
      <c r="G7" s="678" t="s">
        <v>9</v>
      </c>
      <c r="H7" s="674"/>
      <c r="I7" s="691" t="s">
        <v>10</v>
      </c>
      <c r="J7" s="659" t="s">
        <v>11</v>
      </c>
      <c r="K7" s="669"/>
      <c r="L7" s="659" t="s">
        <v>9</v>
      </c>
      <c r="M7" s="659" t="s">
        <v>10</v>
      </c>
      <c r="N7" s="678" t="s">
        <v>11</v>
      </c>
      <c r="O7" s="656"/>
      <c r="P7" s="659" t="s">
        <v>9</v>
      </c>
      <c r="Q7" s="659" t="s">
        <v>10</v>
      </c>
      <c r="R7" s="659" t="s">
        <v>11</v>
      </c>
      <c r="S7" s="669"/>
      <c r="T7" s="681" t="s">
        <v>9</v>
      </c>
      <c r="U7" s="667"/>
      <c r="V7" s="674"/>
      <c r="W7" s="684" t="s">
        <v>10</v>
      </c>
      <c r="X7" s="659" t="s">
        <v>11</v>
      </c>
      <c r="Y7" s="656"/>
      <c r="Z7" s="659" t="s">
        <v>9</v>
      </c>
      <c r="AA7" s="687" t="s">
        <v>10</v>
      </c>
    </row>
    <row r="8" spans="1:27" s="11" customFormat="1" ht="13.15" customHeight="1">
      <c r="A8" s="674"/>
      <c r="B8" s="685"/>
      <c r="C8" s="660"/>
      <c r="D8" s="660"/>
      <c r="E8" s="660"/>
      <c r="F8" s="660"/>
      <c r="G8" s="679"/>
      <c r="H8" s="674"/>
      <c r="I8" s="657"/>
      <c r="J8" s="660"/>
      <c r="K8" s="660"/>
      <c r="L8" s="660"/>
      <c r="M8" s="660"/>
      <c r="N8" s="679"/>
      <c r="O8" s="657"/>
      <c r="P8" s="660"/>
      <c r="Q8" s="660"/>
      <c r="R8" s="660"/>
      <c r="S8" s="660"/>
      <c r="T8" s="682"/>
      <c r="U8" s="667"/>
      <c r="V8" s="674"/>
      <c r="W8" s="685"/>
      <c r="X8" s="660"/>
      <c r="Y8" s="657"/>
      <c r="Z8" s="660"/>
      <c r="AA8" s="688"/>
    </row>
    <row r="9" spans="1:27" s="11" customFormat="1" ht="13.15" customHeight="1">
      <c r="A9" s="675"/>
      <c r="B9" s="686"/>
      <c r="C9" s="661"/>
      <c r="D9" s="661"/>
      <c r="E9" s="661"/>
      <c r="F9" s="661"/>
      <c r="G9" s="680"/>
      <c r="H9" s="675"/>
      <c r="I9" s="658"/>
      <c r="J9" s="661"/>
      <c r="K9" s="661"/>
      <c r="L9" s="661"/>
      <c r="M9" s="661"/>
      <c r="N9" s="680"/>
      <c r="O9" s="658"/>
      <c r="P9" s="661"/>
      <c r="Q9" s="661"/>
      <c r="R9" s="661"/>
      <c r="S9" s="661"/>
      <c r="T9" s="683"/>
      <c r="U9" s="668"/>
      <c r="V9" s="675"/>
      <c r="W9" s="686"/>
      <c r="X9" s="661"/>
      <c r="Y9" s="658"/>
      <c r="Z9" s="661"/>
      <c r="AA9" s="689"/>
    </row>
    <row r="10" spans="1:27" s="21" customFormat="1" ht="29.1" customHeight="1">
      <c r="A10" s="17" t="s">
        <v>14</v>
      </c>
      <c r="B10" s="18">
        <v>1067507</v>
      </c>
      <c r="C10" s="18">
        <v>5108</v>
      </c>
      <c r="D10" s="18">
        <v>1020087</v>
      </c>
      <c r="E10" s="18">
        <v>42312</v>
      </c>
      <c r="F10" s="18">
        <v>738020</v>
      </c>
      <c r="G10" s="18">
        <v>1654</v>
      </c>
      <c r="H10" s="17" t="s">
        <v>14</v>
      </c>
      <c r="I10" s="18">
        <v>721587</v>
      </c>
      <c r="J10" s="18">
        <v>14779</v>
      </c>
      <c r="K10" s="18">
        <v>62375</v>
      </c>
      <c r="L10" s="18">
        <v>1245</v>
      </c>
      <c r="M10" s="18">
        <v>56377</v>
      </c>
      <c r="N10" s="18">
        <v>4753</v>
      </c>
      <c r="O10" s="18">
        <v>262294</v>
      </c>
      <c r="P10" s="18">
        <v>2060</v>
      </c>
      <c r="Q10" s="18">
        <v>240967</v>
      </c>
      <c r="R10" s="18">
        <v>19267</v>
      </c>
      <c r="S10" s="18">
        <v>4818</v>
      </c>
      <c r="T10" s="18">
        <v>149</v>
      </c>
      <c r="U10" s="19" t="s">
        <v>14</v>
      </c>
      <c r="V10" s="17" t="s">
        <v>14</v>
      </c>
      <c r="W10" s="18">
        <v>1156</v>
      </c>
      <c r="X10" s="18">
        <v>3513</v>
      </c>
      <c r="Y10" s="18">
        <v>154974</v>
      </c>
      <c r="Z10" s="18">
        <v>1665</v>
      </c>
      <c r="AA10" s="18">
        <v>153309</v>
      </c>
    </row>
    <row r="11" spans="1:27" s="21" customFormat="1" ht="29.1" customHeight="1">
      <c r="A11" s="17" t="s">
        <v>15</v>
      </c>
      <c r="B11" s="18">
        <v>1106316</v>
      </c>
      <c r="C11" s="18">
        <v>5273</v>
      </c>
      <c r="D11" s="18">
        <v>1057513</v>
      </c>
      <c r="E11" s="18">
        <v>43530</v>
      </c>
      <c r="F11" s="18">
        <v>773536</v>
      </c>
      <c r="G11" s="18">
        <v>1715</v>
      </c>
      <c r="H11" s="17" t="s">
        <v>15</v>
      </c>
      <c r="I11" s="18">
        <v>756660</v>
      </c>
      <c r="J11" s="18">
        <v>15161</v>
      </c>
      <c r="K11" s="18">
        <v>60594</v>
      </c>
      <c r="L11" s="18">
        <v>1271</v>
      </c>
      <c r="M11" s="18">
        <v>54470</v>
      </c>
      <c r="N11" s="18">
        <v>4853</v>
      </c>
      <c r="O11" s="18">
        <v>267190</v>
      </c>
      <c r="P11" s="18">
        <v>2141</v>
      </c>
      <c r="Q11" s="18">
        <v>245168</v>
      </c>
      <c r="R11" s="18">
        <v>19881</v>
      </c>
      <c r="S11" s="18">
        <v>4996</v>
      </c>
      <c r="T11" s="18">
        <v>146</v>
      </c>
      <c r="U11" s="19" t="s">
        <v>15</v>
      </c>
      <c r="V11" s="17" t="s">
        <v>15</v>
      </c>
      <c r="W11" s="18">
        <v>1215</v>
      </c>
      <c r="X11" s="18">
        <v>3635</v>
      </c>
      <c r="Y11" s="18">
        <v>155704</v>
      </c>
      <c r="Z11" s="18">
        <v>1596</v>
      </c>
      <c r="AA11" s="18">
        <v>154108</v>
      </c>
    </row>
    <row r="12" spans="1:27" s="21" customFormat="1" ht="29.1" customHeight="1">
      <c r="A12" s="17" t="s">
        <v>445</v>
      </c>
      <c r="B12" s="18">
        <v>1142737</v>
      </c>
      <c r="C12" s="18">
        <v>5555</v>
      </c>
      <c r="D12" s="18">
        <v>1092868</v>
      </c>
      <c r="E12" s="18">
        <v>44314</v>
      </c>
      <c r="F12" s="18">
        <v>806377</v>
      </c>
      <c r="G12" s="18">
        <v>1861</v>
      </c>
      <c r="H12" s="17" t="s">
        <v>445</v>
      </c>
      <c r="I12" s="18">
        <v>789252</v>
      </c>
      <c r="J12" s="18">
        <v>15264</v>
      </c>
      <c r="K12" s="18">
        <v>58980</v>
      </c>
      <c r="L12" s="18">
        <v>1289</v>
      </c>
      <c r="M12" s="18">
        <v>52719</v>
      </c>
      <c r="N12" s="18">
        <v>4972</v>
      </c>
      <c r="O12" s="18">
        <v>272218</v>
      </c>
      <c r="P12" s="18">
        <v>2237</v>
      </c>
      <c r="Q12" s="18">
        <v>249656</v>
      </c>
      <c r="R12" s="18">
        <v>20325</v>
      </c>
      <c r="S12" s="18">
        <v>5162</v>
      </c>
      <c r="T12" s="18">
        <v>168</v>
      </c>
      <c r="U12" s="19" t="s">
        <v>445</v>
      </c>
      <c r="V12" s="17" t="s">
        <v>445</v>
      </c>
      <c r="W12" s="18">
        <v>1241</v>
      </c>
      <c r="X12" s="18">
        <v>3753</v>
      </c>
      <c r="Y12" s="18">
        <v>156146</v>
      </c>
      <c r="Z12" s="18">
        <v>1721</v>
      </c>
      <c r="AA12" s="18">
        <v>154425</v>
      </c>
    </row>
    <row r="13" spans="1:27" s="21" customFormat="1" ht="29.1" customHeight="1">
      <c r="A13" s="17" t="s">
        <v>822</v>
      </c>
      <c r="B13" s="18">
        <v>1172860</v>
      </c>
      <c r="C13" s="18">
        <v>5768</v>
      </c>
      <c r="D13" s="18">
        <v>1121971</v>
      </c>
      <c r="E13" s="18">
        <v>45121</v>
      </c>
      <c r="F13" s="18">
        <v>833310</v>
      </c>
      <c r="G13" s="18">
        <v>1984</v>
      </c>
      <c r="H13" s="17" t="s">
        <v>822</v>
      </c>
      <c r="I13" s="18">
        <v>815767</v>
      </c>
      <c r="J13" s="18">
        <v>15559</v>
      </c>
      <c r="K13" s="18">
        <v>57216</v>
      </c>
      <c r="L13" s="18">
        <v>1324</v>
      </c>
      <c r="M13" s="18">
        <v>50830</v>
      </c>
      <c r="N13" s="18">
        <v>5062</v>
      </c>
      <c r="O13" s="18">
        <v>276931</v>
      </c>
      <c r="P13" s="18">
        <v>2280</v>
      </c>
      <c r="Q13" s="18">
        <v>254097</v>
      </c>
      <c r="R13" s="18">
        <v>20554</v>
      </c>
      <c r="S13" s="18">
        <v>5403</v>
      </c>
      <c r="T13" s="18">
        <v>180</v>
      </c>
      <c r="U13" s="19" t="s">
        <v>822</v>
      </c>
      <c r="V13" s="17" t="s">
        <v>822</v>
      </c>
      <c r="W13" s="18">
        <v>1277</v>
      </c>
      <c r="X13" s="18">
        <v>3946</v>
      </c>
      <c r="Y13" s="18">
        <v>185844</v>
      </c>
      <c r="Z13" s="18">
        <v>2043</v>
      </c>
      <c r="AA13" s="18">
        <v>183801</v>
      </c>
    </row>
    <row r="14" spans="1:27" s="21" customFormat="1" ht="29.1" customHeight="1">
      <c r="A14" s="22" t="s">
        <v>1017</v>
      </c>
      <c r="B14" s="23">
        <f t="shared" ref="B14:G14" si="0" xml:space="preserve"> B27</f>
        <v>1210986</v>
      </c>
      <c r="C14" s="23">
        <f t="shared" si="0"/>
        <v>5814</v>
      </c>
      <c r="D14" s="23">
        <f t="shared" si="0"/>
        <v>1158479</v>
      </c>
      <c r="E14" s="23">
        <f t="shared" si="0"/>
        <v>46693</v>
      </c>
      <c r="F14" s="23">
        <f t="shared" si="0"/>
        <v>865399</v>
      </c>
      <c r="G14" s="23">
        <f t="shared" si="0"/>
        <v>1941</v>
      </c>
      <c r="H14" s="22" t="s">
        <v>1017</v>
      </c>
      <c r="I14" s="23">
        <f t="shared" ref="I14:T14" si="1" xml:space="preserve"> I27</f>
        <v>847515</v>
      </c>
      <c r="J14" s="23">
        <f t="shared" si="1"/>
        <v>15943</v>
      </c>
      <c r="K14" s="23">
        <f t="shared" si="1"/>
        <v>56237</v>
      </c>
      <c r="L14" s="23">
        <f t="shared" si="1"/>
        <v>1339</v>
      </c>
      <c r="M14" s="23">
        <f t="shared" si="1"/>
        <v>49590</v>
      </c>
      <c r="N14" s="23">
        <f t="shared" si="1"/>
        <v>5308</v>
      </c>
      <c r="O14" s="23">
        <f t="shared" si="1"/>
        <v>283754</v>
      </c>
      <c r="P14" s="23">
        <f t="shared" si="1"/>
        <v>2342</v>
      </c>
      <c r="Q14" s="23">
        <f t="shared" si="1"/>
        <v>260019</v>
      </c>
      <c r="R14" s="23">
        <f t="shared" si="1"/>
        <v>21393</v>
      </c>
      <c r="S14" s="23">
        <f t="shared" si="1"/>
        <v>5596</v>
      </c>
      <c r="T14" s="23">
        <f t="shared" si="1"/>
        <v>192</v>
      </c>
      <c r="U14" s="24" t="s">
        <v>1017</v>
      </c>
      <c r="V14" s="22" t="s">
        <v>1017</v>
      </c>
      <c r="W14" s="23">
        <f xml:space="preserve"> W27</f>
        <v>1355</v>
      </c>
      <c r="X14" s="23">
        <f xml:space="preserve"> X27</f>
        <v>4049</v>
      </c>
      <c r="Y14" s="23">
        <f xml:space="preserve"> Y27</f>
        <v>187618</v>
      </c>
      <c r="Z14" s="23">
        <f xml:space="preserve"> Z27</f>
        <v>2171</v>
      </c>
      <c r="AA14" s="23">
        <f xml:space="preserve"> AA27</f>
        <v>185447</v>
      </c>
    </row>
    <row r="15" spans="1:27" s="11" customFormat="1" ht="20.100000000000001" customHeight="1">
      <c r="A15" s="25"/>
      <c r="B15" s="26"/>
      <c r="C15" s="26"/>
      <c r="D15" s="26"/>
      <c r="E15" s="26"/>
      <c r="F15" s="26"/>
      <c r="G15" s="26"/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7"/>
      <c r="V15" s="25"/>
      <c r="W15" s="26"/>
      <c r="X15" s="26"/>
      <c r="Y15" s="26"/>
      <c r="Z15" s="26"/>
      <c r="AA15" s="26"/>
    </row>
    <row r="16" spans="1:27" s="11" customFormat="1" ht="29.1" customHeight="1">
      <c r="A16" s="25" t="s">
        <v>16</v>
      </c>
      <c r="B16" s="275">
        <f>C16+D16+E16</f>
        <v>1178103</v>
      </c>
      <c r="C16" s="355">
        <v>5751</v>
      </c>
      <c r="D16" s="355">
        <v>1127128</v>
      </c>
      <c r="E16" s="355">
        <v>45224</v>
      </c>
      <c r="F16" s="275">
        <f>G16+I16+J16</f>
        <v>837915</v>
      </c>
      <c r="G16" s="276">
        <v>1957</v>
      </c>
      <c r="H16" s="28" t="s">
        <v>191</v>
      </c>
      <c r="I16" s="214">
        <v>820299</v>
      </c>
      <c r="J16" s="214">
        <v>15659</v>
      </c>
      <c r="K16" s="165">
        <f>L16+M16+N16</f>
        <v>57124</v>
      </c>
      <c r="L16" s="214">
        <v>1310</v>
      </c>
      <c r="M16" s="214">
        <v>50770</v>
      </c>
      <c r="N16" s="214">
        <v>5044</v>
      </c>
      <c r="O16" s="165">
        <f>P16+Q16+R16</f>
        <v>277670</v>
      </c>
      <c r="P16" s="214">
        <v>2302</v>
      </c>
      <c r="Q16" s="214">
        <v>254791</v>
      </c>
      <c r="R16" s="214">
        <v>20577</v>
      </c>
      <c r="S16" s="165">
        <f>T16+W16+X16</f>
        <v>5394</v>
      </c>
      <c r="T16" s="214">
        <v>182</v>
      </c>
      <c r="U16" s="277" t="s">
        <v>17</v>
      </c>
      <c r="V16" s="278" t="s">
        <v>16</v>
      </c>
      <c r="W16" s="214">
        <v>1268</v>
      </c>
      <c r="X16" s="214">
        <v>3944</v>
      </c>
      <c r="Y16" s="165">
        <f>Z16+AA16</f>
        <v>185844</v>
      </c>
      <c r="Z16" s="214">
        <v>2043</v>
      </c>
      <c r="AA16" s="279">
        <v>183801</v>
      </c>
    </row>
    <row r="17" spans="1:27" s="11" customFormat="1" ht="29.1" customHeight="1">
      <c r="A17" s="25" t="s">
        <v>18</v>
      </c>
      <c r="B17" s="275">
        <f t="shared" ref="B17:B26" si="2">C17+D17+E17</f>
        <v>1180862</v>
      </c>
      <c r="C17" s="355">
        <v>5778</v>
      </c>
      <c r="D17" s="355">
        <v>1129656</v>
      </c>
      <c r="E17" s="355">
        <v>45428</v>
      </c>
      <c r="F17" s="275">
        <f t="shared" ref="F17:F27" si="3">G17+I17+J17</f>
        <v>840080</v>
      </c>
      <c r="G17" s="280">
        <v>1966</v>
      </c>
      <c r="H17" s="28" t="s">
        <v>192</v>
      </c>
      <c r="I17" s="214">
        <v>822425</v>
      </c>
      <c r="J17" s="214">
        <v>15689</v>
      </c>
      <c r="K17" s="165">
        <f t="shared" ref="K17:K26" si="4">L17+M17+N17</f>
        <v>57127</v>
      </c>
      <c r="L17" s="214">
        <v>1320</v>
      </c>
      <c r="M17" s="214">
        <v>50679</v>
      </c>
      <c r="N17" s="214">
        <v>5128</v>
      </c>
      <c r="O17" s="165">
        <f t="shared" ref="O17:O26" si="5">P17+Q17+R17</f>
        <v>278236</v>
      </c>
      <c r="P17" s="214">
        <v>2310</v>
      </c>
      <c r="Q17" s="214">
        <v>255273</v>
      </c>
      <c r="R17" s="214">
        <v>20653</v>
      </c>
      <c r="S17" s="165">
        <f t="shared" ref="S17:S26" si="6">T17+W17+X17</f>
        <v>5419</v>
      </c>
      <c r="T17" s="214">
        <v>182</v>
      </c>
      <c r="U17" s="277" t="s">
        <v>19</v>
      </c>
      <c r="V17" s="278" t="s">
        <v>18</v>
      </c>
      <c r="W17" s="214">
        <v>1279</v>
      </c>
      <c r="X17" s="214">
        <v>3958</v>
      </c>
      <c r="Y17" s="165">
        <f t="shared" ref="Y17:Y26" si="7">Z17+AA17</f>
        <v>185744</v>
      </c>
      <c r="Z17" s="214">
        <v>2043</v>
      </c>
      <c r="AA17" s="279">
        <v>183701</v>
      </c>
    </row>
    <row r="18" spans="1:27" s="11" customFormat="1" ht="29.1" customHeight="1">
      <c r="A18" s="25" t="s">
        <v>20</v>
      </c>
      <c r="B18" s="275">
        <f t="shared" si="2"/>
        <v>1184543</v>
      </c>
      <c r="C18" s="355">
        <v>5812</v>
      </c>
      <c r="D18" s="355">
        <v>1133234</v>
      </c>
      <c r="E18" s="355">
        <v>45497</v>
      </c>
      <c r="F18" s="275">
        <f t="shared" si="3"/>
        <v>843005</v>
      </c>
      <c r="G18" s="280">
        <v>1987</v>
      </c>
      <c r="H18" s="28" t="s">
        <v>21</v>
      </c>
      <c r="I18" s="214">
        <v>825360</v>
      </c>
      <c r="J18" s="214">
        <v>15658</v>
      </c>
      <c r="K18" s="165">
        <f t="shared" si="4"/>
        <v>57183</v>
      </c>
      <c r="L18" s="214">
        <v>1316</v>
      </c>
      <c r="M18" s="214">
        <v>50688</v>
      </c>
      <c r="N18" s="214">
        <v>5179</v>
      </c>
      <c r="O18" s="165">
        <f t="shared" si="5"/>
        <v>278917</v>
      </c>
      <c r="P18" s="214">
        <v>2329</v>
      </c>
      <c r="Q18" s="214">
        <v>255909</v>
      </c>
      <c r="R18" s="214">
        <v>20679</v>
      </c>
      <c r="S18" s="165">
        <f t="shared" si="6"/>
        <v>5238</v>
      </c>
      <c r="T18" s="214">
        <v>180</v>
      </c>
      <c r="U18" s="277" t="s">
        <v>22</v>
      </c>
      <c r="V18" s="278" t="s">
        <v>20</v>
      </c>
      <c r="W18" s="214">
        <v>1277</v>
      </c>
      <c r="X18" s="214">
        <v>3781</v>
      </c>
      <c r="Y18" s="165">
        <f t="shared" si="7"/>
        <v>185848</v>
      </c>
      <c r="Z18" s="214">
        <v>2044</v>
      </c>
      <c r="AA18" s="279">
        <v>183804</v>
      </c>
    </row>
    <row r="19" spans="1:27" s="11" customFormat="1" ht="29.1" customHeight="1">
      <c r="A19" s="25" t="s">
        <v>23</v>
      </c>
      <c r="B19" s="275">
        <f t="shared" si="2"/>
        <v>1188580</v>
      </c>
      <c r="C19" s="355">
        <v>5802</v>
      </c>
      <c r="D19" s="355">
        <v>1137233</v>
      </c>
      <c r="E19" s="355">
        <v>45545</v>
      </c>
      <c r="F19" s="275">
        <f t="shared" si="3"/>
        <v>846168</v>
      </c>
      <c r="G19" s="280">
        <v>1948</v>
      </c>
      <c r="H19" s="28" t="s">
        <v>24</v>
      </c>
      <c r="I19" s="214">
        <v>828603</v>
      </c>
      <c r="J19" s="214">
        <v>15617</v>
      </c>
      <c r="K19" s="165">
        <f t="shared" si="4"/>
        <v>57159</v>
      </c>
      <c r="L19" s="214">
        <v>1320</v>
      </c>
      <c r="M19" s="214">
        <v>50631</v>
      </c>
      <c r="N19" s="214">
        <v>5208</v>
      </c>
      <c r="O19" s="165">
        <f t="shared" si="5"/>
        <v>279779</v>
      </c>
      <c r="P19" s="214">
        <v>2353</v>
      </c>
      <c r="Q19" s="214">
        <v>256700</v>
      </c>
      <c r="R19" s="214">
        <v>20726</v>
      </c>
      <c r="S19" s="165">
        <f t="shared" si="6"/>
        <v>5474</v>
      </c>
      <c r="T19" s="214">
        <v>181</v>
      </c>
      <c r="U19" s="277" t="s">
        <v>25</v>
      </c>
      <c r="V19" s="278" t="s">
        <v>23</v>
      </c>
      <c r="W19" s="214">
        <v>1299</v>
      </c>
      <c r="X19" s="214">
        <v>3994</v>
      </c>
      <c r="Y19" s="165">
        <f t="shared" si="7"/>
        <v>186226</v>
      </c>
      <c r="Z19" s="214">
        <v>2047</v>
      </c>
      <c r="AA19" s="279">
        <v>184179</v>
      </c>
    </row>
    <row r="20" spans="1:27" s="11" customFormat="1" ht="29.1" customHeight="1">
      <c r="A20" s="25" t="s">
        <v>26</v>
      </c>
      <c r="B20" s="275">
        <f t="shared" si="2"/>
        <v>1191658</v>
      </c>
      <c r="C20" s="355">
        <v>5809</v>
      </c>
      <c r="D20" s="355">
        <v>1140121</v>
      </c>
      <c r="E20" s="355">
        <v>45728</v>
      </c>
      <c r="F20" s="275">
        <f t="shared" si="3"/>
        <v>848683</v>
      </c>
      <c r="G20" s="280">
        <v>1951</v>
      </c>
      <c r="H20" s="28" t="s">
        <v>27</v>
      </c>
      <c r="I20" s="214">
        <v>831112</v>
      </c>
      <c r="J20" s="214">
        <v>15620</v>
      </c>
      <c r="K20" s="165">
        <f t="shared" si="4"/>
        <v>57126</v>
      </c>
      <c r="L20" s="214">
        <v>1335</v>
      </c>
      <c r="M20" s="214">
        <v>50564</v>
      </c>
      <c r="N20" s="214">
        <v>5227</v>
      </c>
      <c r="O20" s="165">
        <f t="shared" si="5"/>
        <v>282375</v>
      </c>
      <c r="P20" s="214">
        <v>2342</v>
      </c>
      <c r="Q20" s="214">
        <v>259150</v>
      </c>
      <c r="R20" s="214">
        <v>20883</v>
      </c>
      <c r="S20" s="165">
        <f t="shared" si="6"/>
        <v>5474</v>
      </c>
      <c r="T20" s="214">
        <v>181</v>
      </c>
      <c r="U20" s="277" t="s">
        <v>28</v>
      </c>
      <c r="V20" s="278" t="s">
        <v>26</v>
      </c>
      <c r="W20" s="214">
        <v>1295</v>
      </c>
      <c r="X20" s="214">
        <v>3998</v>
      </c>
      <c r="Y20" s="165">
        <f t="shared" si="7"/>
        <v>186506</v>
      </c>
      <c r="Z20" s="214">
        <v>2054</v>
      </c>
      <c r="AA20" s="279">
        <v>184452</v>
      </c>
    </row>
    <row r="21" spans="1:27" s="11" customFormat="1" ht="29.1" customHeight="1">
      <c r="A21" s="25" t="s">
        <v>29</v>
      </c>
      <c r="B21" s="275">
        <f t="shared" si="2"/>
        <v>1194931</v>
      </c>
      <c r="C21" s="355">
        <v>5846</v>
      </c>
      <c r="D21" s="355">
        <v>1142916</v>
      </c>
      <c r="E21" s="355">
        <v>46169</v>
      </c>
      <c r="F21" s="275">
        <f t="shared" si="3"/>
        <v>851335</v>
      </c>
      <c r="G21" s="280">
        <v>2000</v>
      </c>
      <c r="H21" s="28" t="s">
        <v>30</v>
      </c>
      <c r="I21" s="214">
        <v>833662</v>
      </c>
      <c r="J21" s="214">
        <v>15673</v>
      </c>
      <c r="K21" s="165">
        <f t="shared" si="4"/>
        <v>57069</v>
      </c>
      <c r="L21" s="214">
        <v>1335</v>
      </c>
      <c r="M21" s="214">
        <v>50462</v>
      </c>
      <c r="N21" s="214">
        <v>5272</v>
      </c>
      <c r="O21" s="165">
        <f t="shared" si="5"/>
        <v>281046</v>
      </c>
      <c r="P21" s="214">
        <v>2330</v>
      </c>
      <c r="Q21" s="214">
        <v>257494</v>
      </c>
      <c r="R21" s="214">
        <v>21222</v>
      </c>
      <c r="S21" s="165">
        <f t="shared" si="6"/>
        <v>5481</v>
      </c>
      <c r="T21" s="214">
        <v>181</v>
      </c>
      <c r="U21" s="277" t="s">
        <v>31</v>
      </c>
      <c r="V21" s="278" t="s">
        <v>29</v>
      </c>
      <c r="W21" s="214">
        <v>1298</v>
      </c>
      <c r="X21" s="214">
        <v>4002</v>
      </c>
      <c r="Y21" s="165">
        <f t="shared" si="7"/>
        <v>186823</v>
      </c>
      <c r="Z21" s="214">
        <v>2055</v>
      </c>
      <c r="AA21" s="279">
        <v>184768</v>
      </c>
    </row>
    <row r="22" spans="1:27" s="11" customFormat="1" ht="29.1" customHeight="1">
      <c r="A22" s="25" t="s">
        <v>32</v>
      </c>
      <c r="B22" s="275">
        <f t="shared" si="2"/>
        <v>1198763</v>
      </c>
      <c r="C22" s="355">
        <v>5940</v>
      </c>
      <c r="D22" s="355">
        <v>1146444</v>
      </c>
      <c r="E22" s="355">
        <v>46379</v>
      </c>
      <c r="F22" s="275">
        <f t="shared" si="3"/>
        <v>854620</v>
      </c>
      <c r="G22" s="280">
        <v>2093</v>
      </c>
      <c r="H22" s="28" t="s">
        <v>33</v>
      </c>
      <c r="I22" s="214">
        <v>836723</v>
      </c>
      <c r="J22" s="214">
        <v>15804</v>
      </c>
      <c r="K22" s="165">
        <f t="shared" si="4"/>
        <v>57052</v>
      </c>
      <c r="L22" s="214">
        <v>1336</v>
      </c>
      <c r="M22" s="214">
        <v>50428</v>
      </c>
      <c r="N22" s="214">
        <v>5288</v>
      </c>
      <c r="O22" s="165">
        <f t="shared" si="5"/>
        <v>281602</v>
      </c>
      <c r="P22" s="214">
        <v>2331</v>
      </c>
      <c r="Q22" s="214">
        <v>257991</v>
      </c>
      <c r="R22" s="214">
        <v>21280</v>
      </c>
      <c r="S22" s="165">
        <f t="shared" si="6"/>
        <v>5489</v>
      </c>
      <c r="T22" s="214">
        <v>180</v>
      </c>
      <c r="U22" s="277" t="s">
        <v>34</v>
      </c>
      <c r="V22" s="278" t="s">
        <v>32</v>
      </c>
      <c r="W22" s="214">
        <v>1302</v>
      </c>
      <c r="X22" s="214">
        <v>4007</v>
      </c>
      <c r="Y22" s="165">
        <f t="shared" si="7"/>
        <v>186943</v>
      </c>
      <c r="Z22" s="214">
        <v>2066</v>
      </c>
      <c r="AA22" s="279">
        <v>184877</v>
      </c>
    </row>
    <row r="23" spans="1:27" s="11" customFormat="1" ht="29.1" customHeight="1">
      <c r="A23" s="25" t="s">
        <v>35</v>
      </c>
      <c r="B23" s="275">
        <f t="shared" si="2"/>
        <v>1201316</v>
      </c>
      <c r="C23" s="355">
        <v>5971</v>
      </c>
      <c r="D23" s="355">
        <v>1148873</v>
      </c>
      <c r="E23" s="355">
        <v>46472</v>
      </c>
      <c r="F23" s="275">
        <f t="shared" si="3"/>
        <v>856872</v>
      </c>
      <c r="G23" s="280">
        <v>2057</v>
      </c>
      <c r="H23" s="28" t="s">
        <v>36</v>
      </c>
      <c r="I23" s="214">
        <v>838999</v>
      </c>
      <c r="J23" s="214">
        <v>15816</v>
      </c>
      <c r="K23" s="165">
        <f t="shared" si="4"/>
        <v>57016</v>
      </c>
      <c r="L23" s="214">
        <v>1381</v>
      </c>
      <c r="M23" s="214">
        <v>50329</v>
      </c>
      <c r="N23" s="214">
        <v>5306</v>
      </c>
      <c r="O23" s="165">
        <f t="shared" si="5"/>
        <v>281911</v>
      </c>
      <c r="P23" s="214">
        <v>2350</v>
      </c>
      <c r="Q23" s="214">
        <v>258241</v>
      </c>
      <c r="R23" s="214">
        <v>21320</v>
      </c>
      <c r="S23" s="165">
        <f t="shared" si="6"/>
        <v>5517</v>
      </c>
      <c r="T23" s="214">
        <v>183</v>
      </c>
      <c r="U23" s="277" t="s">
        <v>37</v>
      </c>
      <c r="V23" s="278" t="s">
        <v>35</v>
      </c>
      <c r="W23" s="214">
        <v>1304</v>
      </c>
      <c r="X23" s="214">
        <v>4030</v>
      </c>
      <c r="Y23" s="165">
        <f t="shared" si="7"/>
        <v>187083</v>
      </c>
      <c r="Z23" s="214">
        <v>2072</v>
      </c>
      <c r="AA23" s="279">
        <v>185011</v>
      </c>
    </row>
    <row r="24" spans="1:27" s="11" customFormat="1" ht="29.1" customHeight="1">
      <c r="A24" s="25" t="s">
        <v>38</v>
      </c>
      <c r="B24" s="275">
        <f t="shared" si="2"/>
        <v>1203901</v>
      </c>
      <c r="C24" s="355">
        <v>5889</v>
      </c>
      <c r="D24" s="355">
        <v>1151442</v>
      </c>
      <c r="E24" s="355">
        <v>46570</v>
      </c>
      <c r="F24" s="275">
        <f t="shared" si="3"/>
        <v>859162</v>
      </c>
      <c r="G24" s="280">
        <v>1998</v>
      </c>
      <c r="H24" s="28" t="s">
        <v>39</v>
      </c>
      <c r="I24" s="214">
        <v>841303</v>
      </c>
      <c r="J24" s="214">
        <v>15861</v>
      </c>
      <c r="K24" s="165">
        <f t="shared" si="4"/>
        <v>56810</v>
      </c>
      <c r="L24" s="214">
        <v>1364</v>
      </c>
      <c r="M24" s="214">
        <v>50129</v>
      </c>
      <c r="N24" s="214">
        <v>5317</v>
      </c>
      <c r="O24" s="165">
        <f t="shared" si="5"/>
        <v>282367</v>
      </c>
      <c r="P24" s="214">
        <v>2344</v>
      </c>
      <c r="Q24" s="214">
        <v>258680</v>
      </c>
      <c r="R24" s="214">
        <v>21343</v>
      </c>
      <c r="S24" s="165">
        <f t="shared" si="6"/>
        <v>5562</v>
      </c>
      <c r="T24" s="214">
        <v>183</v>
      </c>
      <c r="U24" s="277" t="s">
        <v>40</v>
      </c>
      <c r="V24" s="278" t="s">
        <v>38</v>
      </c>
      <c r="W24" s="214">
        <v>1330</v>
      </c>
      <c r="X24" s="214">
        <v>4049</v>
      </c>
      <c r="Y24" s="165">
        <f t="shared" si="7"/>
        <v>187396</v>
      </c>
      <c r="Z24" s="214">
        <v>2084</v>
      </c>
      <c r="AA24" s="279">
        <v>185312</v>
      </c>
    </row>
    <row r="25" spans="1:27" s="11" customFormat="1" ht="29.1" customHeight="1">
      <c r="A25" s="25" t="s">
        <v>41</v>
      </c>
      <c r="B25" s="275">
        <f t="shared" si="2"/>
        <v>1206914</v>
      </c>
      <c r="C25" s="355">
        <v>5798</v>
      </c>
      <c r="D25" s="355">
        <v>1154531</v>
      </c>
      <c r="E25" s="355">
        <v>46585</v>
      </c>
      <c r="F25" s="275">
        <f t="shared" si="3"/>
        <v>861713</v>
      </c>
      <c r="G25" s="280">
        <v>1935</v>
      </c>
      <c r="H25" s="28" t="s">
        <v>42</v>
      </c>
      <c r="I25" s="214">
        <v>843890</v>
      </c>
      <c r="J25" s="214">
        <v>15888</v>
      </c>
      <c r="K25" s="165">
        <f t="shared" si="4"/>
        <v>56620</v>
      </c>
      <c r="L25" s="214">
        <v>1338</v>
      </c>
      <c r="M25" s="214">
        <v>49966</v>
      </c>
      <c r="N25" s="214">
        <v>5316</v>
      </c>
      <c r="O25" s="165">
        <f t="shared" si="5"/>
        <v>283061</v>
      </c>
      <c r="P25" s="214">
        <v>2341</v>
      </c>
      <c r="Q25" s="214">
        <v>259365</v>
      </c>
      <c r="R25" s="214">
        <v>21355</v>
      </c>
      <c r="S25" s="165">
        <f t="shared" si="6"/>
        <v>5560</v>
      </c>
      <c r="T25" s="214">
        <v>184</v>
      </c>
      <c r="U25" s="277" t="s">
        <v>857</v>
      </c>
      <c r="V25" s="264" t="s">
        <v>41</v>
      </c>
      <c r="W25" s="214">
        <v>1350</v>
      </c>
      <c r="X25" s="214">
        <v>4026</v>
      </c>
      <c r="Y25" s="165">
        <f t="shared" si="7"/>
        <v>187575</v>
      </c>
      <c r="Z25" s="214">
        <v>2175</v>
      </c>
      <c r="AA25" s="279">
        <v>185400</v>
      </c>
    </row>
    <row r="26" spans="1:27" s="11" customFormat="1" ht="29.1" customHeight="1">
      <c r="A26" s="25" t="s">
        <v>44</v>
      </c>
      <c r="B26" s="275">
        <f t="shared" si="2"/>
        <v>1209957</v>
      </c>
      <c r="C26" s="355">
        <v>5811</v>
      </c>
      <c r="D26" s="355">
        <v>1157534</v>
      </c>
      <c r="E26" s="355">
        <v>46612</v>
      </c>
      <c r="F26" s="275">
        <f t="shared" si="3"/>
        <v>864246</v>
      </c>
      <c r="G26" s="280">
        <v>1936</v>
      </c>
      <c r="H26" s="28" t="s">
        <v>45</v>
      </c>
      <c r="I26" s="214">
        <v>846434</v>
      </c>
      <c r="J26" s="214">
        <v>15876</v>
      </c>
      <c r="K26" s="165">
        <f t="shared" si="4"/>
        <v>56542</v>
      </c>
      <c r="L26" s="214">
        <v>1340</v>
      </c>
      <c r="M26" s="214">
        <v>49874</v>
      </c>
      <c r="N26" s="214">
        <v>5328</v>
      </c>
      <c r="O26" s="165">
        <f t="shared" si="5"/>
        <v>283578</v>
      </c>
      <c r="P26" s="214">
        <v>2343</v>
      </c>
      <c r="Q26" s="214">
        <v>259865</v>
      </c>
      <c r="R26" s="214">
        <v>21370</v>
      </c>
      <c r="S26" s="165">
        <f t="shared" si="6"/>
        <v>5591</v>
      </c>
      <c r="T26" s="214">
        <v>192</v>
      </c>
      <c r="U26" s="277" t="s">
        <v>46</v>
      </c>
      <c r="V26" s="278" t="s">
        <v>44</v>
      </c>
      <c r="W26" s="214">
        <v>1361</v>
      </c>
      <c r="X26" s="214">
        <v>4038</v>
      </c>
      <c r="Y26" s="165">
        <f t="shared" si="7"/>
        <v>187628</v>
      </c>
      <c r="Z26" s="214">
        <v>2167</v>
      </c>
      <c r="AA26" s="279">
        <v>185461</v>
      </c>
    </row>
    <row r="27" spans="1:27" s="11" customFormat="1" ht="29.1" customHeight="1" thickBot="1">
      <c r="A27" s="30" t="s">
        <v>47</v>
      </c>
      <c r="B27" s="281">
        <f>C27+D27+E27</f>
        <v>1210986</v>
      </c>
      <c r="C27" s="356">
        <v>5814</v>
      </c>
      <c r="D27" s="356">
        <v>1158479</v>
      </c>
      <c r="E27" s="356">
        <v>46693</v>
      </c>
      <c r="F27" s="275">
        <f t="shared" si="3"/>
        <v>865399</v>
      </c>
      <c r="G27" s="234">
        <v>1941</v>
      </c>
      <c r="H27" s="31" t="s">
        <v>193</v>
      </c>
      <c r="I27" s="216">
        <v>847515</v>
      </c>
      <c r="J27" s="216">
        <v>15943</v>
      </c>
      <c r="K27" s="168">
        <f>L27+M27+N27</f>
        <v>56237</v>
      </c>
      <c r="L27" s="216">
        <v>1339</v>
      </c>
      <c r="M27" s="216">
        <v>49590</v>
      </c>
      <c r="N27" s="216">
        <v>5308</v>
      </c>
      <c r="O27" s="168">
        <f>P27+Q27+R27</f>
        <v>283754</v>
      </c>
      <c r="P27" s="216">
        <v>2342</v>
      </c>
      <c r="Q27" s="216">
        <v>260019</v>
      </c>
      <c r="R27" s="216">
        <v>21393</v>
      </c>
      <c r="S27" s="168">
        <f>T27+W27+X27</f>
        <v>5596</v>
      </c>
      <c r="T27" s="216">
        <v>192</v>
      </c>
      <c r="U27" s="282" t="s">
        <v>48</v>
      </c>
      <c r="V27" s="283" t="s">
        <v>47</v>
      </c>
      <c r="W27" s="216">
        <v>1355</v>
      </c>
      <c r="X27" s="216">
        <v>4049</v>
      </c>
      <c r="Y27" s="168">
        <f>Z27+AA27</f>
        <v>187618</v>
      </c>
      <c r="Z27" s="216">
        <v>2171</v>
      </c>
      <c r="AA27" s="284">
        <v>185447</v>
      </c>
    </row>
    <row r="28" spans="1:27" s="33" customFormat="1" ht="11.1" customHeight="1">
      <c r="A28" s="209" t="s">
        <v>624</v>
      </c>
      <c r="B28" s="210"/>
      <c r="C28" s="210"/>
      <c r="D28" s="210"/>
      <c r="E28" s="210"/>
      <c r="F28" s="212"/>
      <c r="G28" s="211" t="s">
        <v>625</v>
      </c>
      <c r="H28" s="209" t="s">
        <v>1014</v>
      </c>
      <c r="I28" s="210"/>
      <c r="J28" s="210"/>
      <c r="K28" s="209"/>
      <c r="L28" s="210"/>
      <c r="M28" s="210"/>
      <c r="N28" s="210"/>
      <c r="O28" s="210"/>
      <c r="P28" s="210"/>
      <c r="Q28" s="210"/>
      <c r="R28" s="210"/>
      <c r="S28" s="210"/>
      <c r="T28" s="210"/>
      <c r="U28" s="211" t="s">
        <v>1015</v>
      </c>
      <c r="V28" s="209" t="s">
        <v>1014</v>
      </c>
      <c r="W28" s="210"/>
      <c r="X28" s="210"/>
      <c r="Y28" s="210"/>
      <c r="Z28" s="210"/>
      <c r="AA28" s="211" t="s">
        <v>625</v>
      </c>
    </row>
    <row r="29" spans="1:27" s="33" customFormat="1" ht="11.1" customHeight="1">
      <c r="A29" s="208" t="s">
        <v>819</v>
      </c>
      <c r="B29" s="208"/>
      <c r="C29" s="208"/>
      <c r="D29" s="208"/>
      <c r="E29" s="208"/>
      <c r="F29" s="208"/>
      <c r="G29" s="208"/>
      <c r="H29" s="208" t="s">
        <v>819</v>
      </c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8"/>
      <c r="T29" s="208"/>
      <c r="U29" s="208"/>
      <c r="V29" s="208" t="s">
        <v>819</v>
      </c>
      <c r="W29" s="208"/>
      <c r="X29" s="208"/>
      <c r="Y29" s="208"/>
      <c r="Z29" s="208"/>
      <c r="AA29" s="208"/>
    </row>
    <row r="30" spans="1:27" s="37" customFormat="1" ht="10.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s="11" customFormat="1" ht="11.25">
      <c r="A31" s="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</row>
    <row r="32" spans="1:27" s="11" customFormat="1" ht="11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s="11" customFormat="1" ht="11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 s="11" customFormat="1" ht="11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26"/>
      <c r="S34" s="38"/>
      <c r="T34" s="8"/>
      <c r="U34" s="8"/>
      <c r="V34" s="8"/>
      <c r="W34" s="8"/>
      <c r="X34" s="8"/>
      <c r="Y34" s="8"/>
      <c r="Z34" s="8"/>
      <c r="AA34" s="8"/>
    </row>
    <row r="35" spans="1:27" s="11" customFormat="1" ht="11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 s="11" customFormat="1" ht="11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s="11" customFormat="1" ht="11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 s="11" customFormat="1" ht="11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s="11" customFormat="1" ht="11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 s="11" customFormat="1" ht="11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s="11" customFormat="1" ht="11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 s="11" customFormat="1" ht="11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 s="11" customFormat="1" ht="11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 s="11" customFormat="1" ht="11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s="11" customFormat="1" ht="11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s="11" customFormat="1" ht="11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s="11" customFormat="1" ht="11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s="11" customFormat="1" ht="11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s="11" customFormat="1" ht="11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 s="11" customFormat="1" ht="11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s="11" customFormat="1" ht="11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 s="11" customFormat="1" ht="11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s="11" customFormat="1" ht="11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 s="11" customFormat="1" ht="11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 s="11" customFormat="1" ht="11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spans="1:27" s="11" customFormat="1" ht="11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spans="1:27" s="11" customFormat="1" ht="11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spans="1:27" s="11" customFormat="1" ht="11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1:27" s="11" customFormat="1" ht="11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 s="11" customFormat="1" ht="11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spans="1:27" s="11" customFormat="1" ht="11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 s="11" customFormat="1" ht="11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</sheetData>
  <sheetProtection selectLockedCells="1"/>
  <mergeCells count="41">
    <mergeCell ref="A3:G3"/>
    <mergeCell ref="B6:E6"/>
    <mergeCell ref="B7:B9"/>
    <mergeCell ref="A4:G4"/>
    <mergeCell ref="F7:F9"/>
    <mergeCell ref="F6:G6"/>
    <mergeCell ref="D7:D9"/>
    <mergeCell ref="C7:C9"/>
    <mergeCell ref="G7:G9"/>
    <mergeCell ref="I7:I9"/>
    <mergeCell ref="O7:O9"/>
    <mergeCell ref="A6:A9"/>
    <mergeCell ref="L7:L9"/>
    <mergeCell ref="E7:E9"/>
    <mergeCell ref="I6:J6"/>
    <mergeCell ref="M7:M9"/>
    <mergeCell ref="J7:J9"/>
    <mergeCell ref="H3:N3"/>
    <mergeCell ref="V4:AA4"/>
    <mergeCell ref="W6:X6"/>
    <mergeCell ref="X7:X9"/>
    <mergeCell ref="R7:R9"/>
    <mergeCell ref="H6:H9"/>
    <mergeCell ref="K6:N6"/>
    <mergeCell ref="N7:N9"/>
    <mergeCell ref="T7:T9"/>
    <mergeCell ref="W7:W9"/>
    <mergeCell ref="AA7:AA9"/>
    <mergeCell ref="Y6:AA6"/>
    <mergeCell ref="V3:AA3"/>
    <mergeCell ref="O3:U3"/>
    <mergeCell ref="K7:K9"/>
    <mergeCell ref="V6:V9"/>
    <mergeCell ref="Y7:Y9"/>
    <mergeCell ref="Z7:Z9"/>
    <mergeCell ref="O6:R6"/>
    <mergeCell ref="S6:T6"/>
    <mergeCell ref="P7:P9"/>
    <mergeCell ref="Q7:Q9"/>
    <mergeCell ref="U6:U9"/>
    <mergeCell ref="S7:S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14" max="2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104"/>
  <sheetViews>
    <sheetView view="pageBreakPreview" zoomScaleNormal="100" zoomScaleSheetLayoutView="100" workbookViewId="0">
      <selection activeCell="E14" sqref="E14"/>
    </sheetView>
  </sheetViews>
  <sheetFormatPr defaultRowHeight="14.25"/>
  <cols>
    <col min="1" max="1" width="6.875" style="173" customWidth="1"/>
    <col min="2" max="2" width="11.125" style="173" customWidth="1"/>
    <col min="3" max="8" width="10.75" style="340" customWidth="1"/>
    <col min="9" max="9" width="12.625" style="173" customWidth="1"/>
    <col min="10" max="21" width="11.625" style="340" customWidth="1"/>
    <col min="22" max="22" width="12.625" style="173" customWidth="1"/>
    <col min="23" max="23" width="6.875" style="173" customWidth="1"/>
    <col min="24" max="24" width="11.125" style="173" customWidth="1"/>
    <col min="25" max="29" width="12.875" style="174" customWidth="1"/>
    <col min="30" max="16384" width="9" style="174"/>
  </cols>
  <sheetData>
    <row r="1" spans="1:29" s="331" customFormat="1" ht="14.1" customHeight="1">
      <c r="A1" s="150"/>
      <c r="B1" s="150"/>
      <c r="C1" s="150"/>
      <c r="D1" s="150"/>
      <c r="E1" s="150"/>
      <c r="F1" s="150"/>
      <c r="G1" s="150"/>
      <c r="H1" s="153" t="s">
        <v>1113</v>
      </c>
      <c r="I1" s="152" t="s">
        <v>615</v>
      </c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3" t="s">
        <v>1114</v>
      </c>
      <c r="W1" s="152" t="s">
        <v>616</v>
      </c>
      <c r="X1" s="150"/>
    </row>
    <row r="2" spans="1:29" s="331" customFormat="1" ht="14.1" customHeight="1">
      <c r="A2" s="150"/>
      <c r="B2" s="150"/>
      <c r="C2" s="150"/>
      <c r="D2" s="150"/>
      <c r="E2" s="150"/>
      <c r="F2" s="150"/>
      <c r="G2" s="150"/>
      <c r="H2" s="153"/>
      <c r="I2" s="152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3"/>
      <c r="W2" s="152"/>
      <c r="X2" s="150"/>
    </row>
    <row r="3" spans="1:29" s="337" customFormat="1" ht="20.100000000000001" customHeight="1">
      <c r="A3" s="694" t="s">
        <v>442</v>
      </c>
      <c r="B3" s="694"/>
      <c r="C3" s="694"/>
      <c r="D3" s="694"/>
      <c r="E3" s="694"/>
      <c r="F3" s="694"/>
      <c r="G3" s="694"/>
      <c r="H3" s="694"/>
      <c r="I3" s="694" t="s">
        <v>443</v>
      </c>
      <c r="J3" s="694"/>
      <c r="K3" s="694"/>
      <c r="L3" s="694"/>
      <c r="M3" s="694"/>
      <c r="N3" s="694"/>
      <c r="O3" s="694"/>
      <c r="P3" s="694" t="s">
        <v>104</v>
      </c>
      <c r="Q3" s="694"/>
      <c r="R3" s="694"/>
      <c r="S3" s="694"/>
      <c r="T3" s="694"/>
      <c r="U3" s="694"/>
      <c r="V3" s="694"/>
      <c r="W3" s="694" t="s">
        <v>443</v>
      </c>
      <c r="X3" s="694"/>
      <c r="Y3" s="694"/>
      <c r="Z3" s="694"/>
      <c r="AA3" s="694"/>
      <c r="AB3" s="694"/>
      <c r="AC3" s="694"/>
    </row>
    <row r="4" spans="1:29" s="341" customFormat="1" ht="24" customHeight="1">
      <c r="A4" s="671" t="s">
        <v>105</v>
      </c>
      <c r="B4" s="671"/>
      <c r="C4" s="671"/>
      <c r="D4" s="671"/>
      <c r="E4" s="671"/>
      <c r="F4" s="671"/>
      <c r="G4" s="671"/>
      <c r="H4" s="671"/>
      <c r="I4" s="328"/>
      <c r="J4" s="328" t="s">
        <v>106</v>
      </c>
      <c r="K4" s="328"/>
      <c r="L4" s="328"/>
      <c r="M4" s="328"/>
      <c r="N4" s="328"/>
      <c r="O4" s="328"/>
      <c r="P4" s="328"/>
      <c r="Q4" s="328"/>
      <c r="R4" s="328"/>
      <c r="S4" s="328"/>
      <c r="T4" s="328"/>
      <c r="U4" s="328"/>
      <c r="V4" s="328"/>
      <c r="W4" s="671" t="s">
        <v>104</v>
      </c>
      <c r="X4" s="671"/>
      <c r="Y4" s="671"/>
      <c r="Z4" s="671"/>
      <c r="AA4" s="671"/>
      <c r="AB4" s="671"/>
      <c r="AC4" s="671"/>
    </row>
    <row r="5" spans="1:29" s="156" customFormat="1" ht="18" customHeight="1" thickBot="1">
      <c r="A5" s="156" t="s">
        <v>8</v>
      </c>
      <c r="H5" s="151" t="s">
        <v>49</v>
      </c>
      <c r="I5" s="156" t="s">
        <v>8</v>
      </c>
      <c r="J5" s="357">
        <f>H10+J10+K10</f>
        <v>738020</v>
      </c>
      <c r="V5" s="151" t="s">
        <v>49</v>
      </c>
      <c r="W5" s="156" t="s">
        <v>8</v>
      </c>
      <c r="AC5" s="151" t="s">
        <v>49</v>
      </c>
    </row>
    <row r="6" spans="1:29" s="331" customFormat="1" ht="22.15" customHeight="1">
      <c r="A6" s="732" t="s">
        <v>107</v>
      </c>
      <c r="B6" s="733"/>
      <c r="C6" s="708" t="s">
        <v>1019</v>
      </c>
      <c r="D6" s="699"/>
      <c r="E6" s="699"/>
      <c r="F6" s="709"/>
      <c r="G6" s="695" t="s">
        <v>51</v>
      </c>
      <c r="H6" s="699"/>
      <c r="I6" s="700" t="s">
        <v>108</v>
      </c>
      <c r="J6" s="697" t="s">
        <v>51</v>
      </c>
      <c r="K6" s="698"/>
      <c r="L6" s="695" t="s">
        <v>52</v>
      </c>
      <c r="M6" s="699"/>
      <c r="N6" s="699"/>
      <c r="O6" s="699"/>
      <c r="P6" s="699" t="s">
        <v>53</v>
      </c>
      <c r="Q6" s="699"/>
      <c r="R6" s="699"/>
      <c r="S6" s="709"/>
      <c r="T6" s="695" t="s">
        <v>54</v>
      </c>
      <c r="U6" s="696"/>
      <c r="V6" s="721" t="s">
        <v>109</v>
      </c>
      <c r="W6" s="732" t="s">
        <v>107</v>
      </c>
      <c r="X6" s="733"/>
      <c r="Y6" s="697" t="s">
        <v>54</v>
      </c>
      <c r="Z6" s="698"/>
      <c r="AA6" s="695" t="s">
        <v>55</v>
      </c>
      <c r="AB6" s="699"/>
      <c r="AC6" s="699"/>
    </row>
    <row r="7" spans="1:29" s="331" customFormat="1" ht="13.15" customHeight="1">
      <c r="A7" s="734"/>
      <c r="B7" s="735"/>
      <c r="C7" s="706"/>
      <c r="D7" s="703" t="s">
        <v>9</v>
      </c>
      <c r="E7" s="703" t="s">
        <v>10</v>
      </c>
      <c r="F7" s="703" t="s">
        <v>11</v>
      </c>
      <c r="G7" s="716"/>
      <c r="H7" s="710" t="s">
        <v>9</v>
      </c>
      <c r="I7" s="701"/>
      <c r="J7" s="713" t="s">
        <v>10</v>
      </c>
      <c r="K7" s="703" t="s">
        <v>11</v>
      </c>
      <c r="L7" s="716"/>
      <c r="M7" s="703" t="s">
        <v>9</v>
      </c>
      <c r="N7" s="703" t="s">
        <v>10</v>
      </c>
      <c r="O7" s="710" t="s">
        <v>11</v>
      </c>
      <c r="P7" s="726"/>
      <c r="Q7" s="703" t="s">
        <v>9</v>
      </c>
      <c r="R7" s="703" t="s">
        <v>10</v>
      </c>
      <c r="S7" s="703" t="s">
        <v>11</v>
      </c>
      <c r="T7" s="716"/>
      <c r="U7" s="718" t="s">
        <v>9</v>
      </c>
      <c r="V7" s="722"/>
      <c r="W7" s="734"/>
      <c r="X7" s="735"/>
      <c r="Y7" s="713" t="s">
        <v>10</v>
      </c>
      <c r="Z7" s="703" t="s">
        <v>11</v>
      </c>
      <c r="AA7" s="716"/>
      <c r="AB7" s="703" t="s">
        <v>9</v>
      </c>
      <c r="AC7" s="710" t="s">
        <v>10</v>
      </c>
    </row>
    <row r="8" spans="1:29" s="331" customFormat="1" ht="13.15" customHeight="1">
      <c r="A8" s="734"/>
      <c r="B8" s="735"/>
      <c r="C8" s="706"/>
      <c r="D8" s="704"/>
      <c r="E8" s="704"/>
      <c r="F8" s="704"/>
      <c r="G8" s="716"/>
      <c r="H8" s="711"/>
      <c r="I8" s="701"/>
      <c r="J8" s="714"/>
      <c r="K8" s="704"/>
      <c r="L8" s="716"/>
      <c r="M8" s="704"/>
      <c r="N8" s="704"/>
      <c r="O8" s="711"/>
      <c r="P8" s="726"/>
      <c r="Q8" s="704"/>
      <c r="R8" s="704"/>
      <c r="S8" s="704"/>
      <c r="T8" s="716"/>
      <c r="U8" s="719"/>
      <c r="V8" s="722"/>
      <c r="W8" s="734"/>
      <c r="X8" s="735"/>
      <c r="Y8" s="714"/>
      <c r="Z8" s="704"/>
      <c r="AA8" s="716"/>
      <c r="AB8" s="704"/>
      <c r="AC8" s="711"/>
    </row>
    <row r="9" spans="1:29" s="331" customFormat="1" ht="13.15" customHeight="1">
      <c r="A9" s="736"/>
      <c r="B9" s="737"/>
      <c r="C9" s="707"/>
      <c r="D9" s="705"/>
      <c r="E9" s="705"/>
      <c r="F9" s="705"/>
      <c r="G9" s="717"/>
      <c r="H9" s="712"/>
      <c r="I9" s="702"/>
      <c r="J9" s="715"/>
      <c r="K9" s="705"/>
      <c r="L9" s="717"/>
      <c r="M9" s="705"/>
      <c r="N9" s="705"/>
      <c r="O9" s="712"/>
      <c r="P9" s="727"/>
      <c r="Q9" s="705"/>
      <c r="R9" s="705"/>
      <c r="S9" s="705"/>
      <c r="T9" s="717"/>
      <c r="U9" s="720"/>
      <c r="V9" s="723"/>
      <c r="W9" s="736"/>
      <c r="X9" s="737"/>
      <c r="Y9" s="715"/>
      <c r="Z9" s="705"/>
      <c r="AA9" s="717"/>
      <c r="AB9" s="705"/>
      <c r="AC9" s="712"/>
    </row>
    <row r="10" spans="1:29" s="342" customFormat="1" ht="18" customHeight="1">
      <c r="A10" s="730" t="s">
        <v>110</v>
      </c>
      <c r="B10" s="731"/>
      <c r="C10" s="343">
        <v>1067507</v>
      </c>
      <c r="D10" s="343">
        <v>5108</v>
      </c>
      <c r="E10" s="343">
        <v>1020087</v>
      </c>
      <c r="F10" s="343">
        <v>42312</v>
      </c>
      <c r="G10" s="343">
        <v>738020</v>
      </c>
      <c r="H10" s="343">
        <v>1654</v>
      </c>
      <c r="I10" s="336" t="s">
        <v>110</v>
      </c>
      <c r="J10" s="343">
        <v>721587</v>
      </c>
      <c r="K10" s="343">
        <v>14779</v>
      </c>
      <c r="L10" s="343">
        <v>62375</v>
      </c>
      <c r="M10" s="343">
        <v>1245</v>
      </c>
      <c r="N10" s="343">
        <v>56377</v>
      </c>
      <c r="O10" s="343">
        <v>4753</v>
      </c>
      <c r="P10" s="343">
        <v>262294</v>
      </c>
      <c r="Q10" s="343">
        <v>2060</v>
      </c>
      <c r="R10" s="343">
        <v>240967</v>
      </c>
      <c r="S10" s="343">
        <v>19267</v>
      </c>
      <c r="T10" s="343">
        <v>4818</v>
      </c>
      <c r="U10" s="343">
        <v>149</v>
      </c>
      <c r="V10" s="358" t="s">
        <v>110</v>
      </c>
      <c r="W10" s="730" t="s">
        <v>110</v>
      </c>
      <c r="X10" s="731"/>
      <c r="Y10" s="343">
        <v>1156</v>
      </c>
      <c r="Z10" s="343">
        <v>3513</v>
      </c>
      <c r="AA10" s="343">
        <v>154974</v>
      </c>
      <c r="AB10" s="343">
        <v>1665</v>
      </c>
      <c r="AC10" s="343">
        <v>153309</v>
      </c>
    </row>
    <row r="11" spans="1:29" s="342" customFormat="1" ht="18" customHeight="1">
      <c r="A11" s="730" t="s">
        <v>15</v>
      </c>
      <c r="B11" s="731"/>
      <c r="C11" s="343">
        <v>1106316</v>
      </c>
      <c r="D11" s="343">
        <v>5273</v>
      </c>
      <c r="E11" s="343">
        <v>1057513</v>
      </c>
      <c r="F11" s="343">
        <v>43530</v>
      </c>
      <c r="G11" s="343">
        <v>773536</v>
      </c>
      <c r="H11" s="343">
        <v>1715</v>
      </c>
      <c r="I11" s="336" t="s">
        <v>15</v>
      </c>
      <c r="J11" s="343">
        <v>756660</v>
      </c>
      <c r="K11" s="343">
        <v>15161</v>
      </c>
      <c r="L11" s="343">
        <v>60594</v>
      </c>
      <c r="M11" s="343">
        <v>1271</v>
      </c>
      <c r="N11" s="343">
        <v>54470</v>
      </c>
      <c r="O11" s="343">
        <v>4853</v>
      </c>
      <c r="P11" s="343">
        <v>267190</v>
      </c>
      <c r="Q11" s="343">
        <v>2141</v>
      </c>
      <c r="R11" s="343">
        <v>245168</v>
      </c>
      <c r="S11" s="343">
        <v>19881</v>
      </c>
      <c r="T11" s="343">
        <v>4996</v>
      </c>
      <c r="U11" s="343">
        <v>146</v>
      </c>
      <c r="V11" s="358" t="s">
        <v>15</v>
      </c>
      <c r="W11" s="730" t="s">
        <v>15</v>
      </c>
      <c r="X11" s="731"/>
      <c r="Y11" s="343">
        <v>1215</v>
      </c>
      <c r="Z11" s="343">
        <v>3635</v>
      </c>
      <c r="AA11" s="343">
        <v>155704</v>
      </c>
      <c r="AB11" s="343">
        <v>1596</v>
      </c>
      <c r="AC11" s="343">
        <v>154108</v>
      </c>
    </row>
    <row r="12" spans="1:29" s="342" customFormat="1" ht="18" customHeight="1">
      <c r="A12" s="730" t="s">
        <v>445</v>
      </c>
      <c r="B12" s="731"/>
      <c r="C12" s="343">
        <v>1142737</v>
      </c>
      <c r="D12" s="343">
        <v>5555</v>
      </c>
      <c r="E12" s="343">
        <v>1092868</v>
      </c>
      <c r="F12" s="343">
        <v>44314</v>
      </c>
      <c r="G12" s="343">
        <f>H12+J12+K12</f>
        <v>806377</v>
      </c>
      <c r="H12" s="343">
        <v>1861</v>
      </c>
      <c r="I12" s="336" t="s">
        <v>445</v>
      </c>
      <c r="J12" s="343">
        <v>789252</v>
      </c>
      <c r="K12" s="343">
        <v>15264</v>
      </c>
      <c r="L12" s="343">
        <v>58980</v>
      </c>
      <c r="M12" s="343">
        <v>1289</v>
      </c>
      <c r="N12" s="343">
        <v>52719</v>
      </c>
      <c r="O12" s="343">
        <v>4972</v>
      </c>
      <c r="P12" s="343">
        <v>272218</v>
      </c>
      <c r="Q12" s="343">
        <v>2237</v>
      </c>
      <c r="R12" s="343">
        <v>249656</v>
      </c>
      <c r="S12" s="343">
        <v>20325</v>
      </c>
      <c r="T12" s="343">
        <v>5162</v>
      </c>
      <c r="U12" s="343">
        <v>168</v>
      </c>
      <c r="V12" s="358" t="s">
        <v>445</v>
      </c>
      <c r="W12" s="730" t="s">
        <v>445</v>
      </c>
      <c r="X12" s="731"/>
      <c r="Y12" s="343">
        <v>1241</v>
      </c>
      <c r="Z12" s="343">
        <v>3753</v>
      </c>
      <c r="AA12" s="343">
        <v>154484</v>
      </c>
      <c r="AB12" s="343">
        <v>1708</v>
      </c>
      <c r="AC12" s="343">
        <v>152776</v>
      </c>
    </row>
    <row r="13" spans="1:29" s="342" customFormat="1" ht="18" customHeight="1">
      <c r="A13" s="730" t="s">
        <v>822</v>
      </c>
      <c r="B13" s="731"/>
      <c r="C13" s="343">
        <v>1172860</v>
      </c>
      <c r="D13" s="343">
        <v>5768</v>
      </c>
      <c r="E13" s="343">
        <v>1121971</v>
      </c>
      <c r="F13" s="343">
        <v>45121</v>
      </c>
      <c r="G13" s="343">
        <v>833310</v>
      </c>
      <c r="H13" s="343">
        <v>1984</v>
      </c>
      <c r="I13" s="336" t="s">
        <v>822</v>
      </c>
      <c r="J13" s="343">
        <v>815767</v>
      </c>
      <c r="K13" s="343">
        <v>15559</v>
      </c>
      <c r="L13" s="343">
        <v>57216</v>
      </c>
      <c r="M13" s="343">
        <v>1324</v>
      </c>
      <c r="N13" s="343">
        <v>50830</v>
      </c>
      <c r="O13" s="343">
        <v>5062</v>
      </c>
      <c r="P13" s="343">
        <v>276931</v>
      </c>
      <c r="Q13" s="343">
        <v>2280</v>
      </c>
      <c r="R13" s="343">
        <v>254097</v>
      </c>
      <c r="S13" s="343">
        <v>20554</v>
      </c>
      <c r="T13" s="343">
        <v>5403</v>
      </c>
      <c r="U13" s="343">
        <v>180</v>
      </c>
      <c r="V13" s="358" t="s">
        <v>822</v>
      </c>
      <c r="W13" s="730" t="s">
        <v>822</v>
      </c>
      <c r="X13" s="731"/>
      <c r="Y13" s="343">
        <v>1277</v>
      </c>
      <c r="Z13" s="343">
        <v>3946</v>
      </c>
      <c r="AA13" s="343">
        <v>184932</v>
      </c>
      <c r="AB13" s="343">
        <v>2033</v>
      </c>
      <c r="AC13" s="343">
        <v>182446</v>
      </c>
    </row>
    <row r="14" spans="1:29" s="347" customFormat="1" ht="18" customHeight="1">
      <c r="A14" s="728" t="s">
        <v>1017</v>
      </c>
      <c r="B14" s="729"/>
      <c r="C14" s="161">
        <f>SUM(C16:C38)</f>
        <v>1210986</v>
      </c>
      <c r="D14" s="161">
        <f>SUM(D16:D38)</f>
        <v>5814</v>
      </c>
      <c r="E14" s="161">
        <f>SUM(E16:E38)</f>
        <v>1158479</v>
      </c>
      <c r="F14" s="161">
        <f>SUM(F16:F38)</f>
        <v>46693</v>
      </c>
      <c r="G14" s="161">
        <f>H14+J14+K14</f>
        <v>865399</v>
      </c>
      <c r="H14" s="161">
        <f>SUM(H16:H38)</f>
        <v>1941</v>
      </c>
      <c r="I14" s="332" t="s">
        <v>1017</v>
      </c>
      <c r="J14" s="161">
        <f t="shared" ref="J14:U14" si="0">SUM(J16:J38)</f>
        <v>847515</v>
      </c>
      <c r="K14" s="161">
        <f t="shared" si="0"/>
        <v>15943</v>
      </c>
      <c r="L14" s="161">
        <f>SUM(L16:L38)</f>
        <v>56237</v>
      </c>
      <c r="M14" s="161">
        <f t="shared" si="0"/>
        <v>1339</v>
      </c>
      <c r="N14" s="161">
        <f t="shared" si="0"/>
        <v>49590</v>
      </c>
      <c r="O14" s="161">
        <f t="shared" si="0"/>
        <v>5308</v>
      </c>
      <c r="P14" s="161">
        <f t="shared" si="0"/>
        <v>283754</v>
      </c>
      <c r="Q14" s="161">
        <f t="shared" si="0"/>
        <v>2342</v>
      </c>
      <c r="R14" s="161">
        <f t="shared" si="0"/>
        <v>260019</v>
      </c>
      <c r="S14" s="161">
        <f t="shared" si="0"/>
        <v>21393</v>
      </c>
      <c r="T14" s="161">
        <f>SUM(T16:T38)</f>
        <v>5596</v>
      </c>
      <c r="U14" s="161">
        <f t="shared" si="0"/>
        <v>192</v>
      </c>
      <c r="V14" s="359" t="s">
        <v>1017</v>
      </c>
      <c r="W14" s="728" t="s">
        <v>1017</v>
      </c>
      <c r="X14" s="729"/>
      <c r="Y14" s="161">
        <f>SUM(Y16:Y38)</f>
        <v>1355</v>
      </c>
      <c r="Z14" s="161">
        <f>SUM(Z16:Z38)</f>
        <v>4049</v>
      </c>
      <c r="AA14" s="161">
        <f>SUM(AA16:AA38)</f>
        <v>187613</v>
      </c>
      <c r="AB14" s="161">
        <f>SUM(AB16:AB38)</f>
        <v>2180</v>
      </c>
      <c r="AC14" s="161">
        <f>SUM(AC16:AC38)</f>
        <v>185433</v>
      </c>
    </row>
    <row r="15" spans="1:29" s="342" customFormat="1" ht="12" customHeight="1">
      <c r="B15" s="264"/>
      <c r="C15" s="343"/>
      <c r="D15" s="343"/>
      <c r="E15" s="343"/>
      <c r="F15" s="343"/>
      <c r="G15" s="343"/>
      <c r="H15" s="343"/>
      <c r="I15" s="264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583"/>
      <c r="X15" s="264"/>
      <c r="Y15" s="343"/>
      <c r="Z15" s="343"/>
      <c r="AA15" s="343"/>
      <c r="AB15" s="343"/>
      <c r="AC15" s="343"/>
    </row>
    <row r="16" spans="1:29" s="342" customFormat="1" ht="18" customHeight="1">
      <c r="A16" s="342" t="s">
        <v>58</v>
      </c>
      <c r="B16" s="268" t="s">
        <v>59</v>
      </c>
      <c r="C16" s="343">
        <f>SUM(D16:F16)</f>
        <v>230915</v>
      </c>
      <c r="D16" s="343">
        <f t="shared" ref="D16:D38" si="1">SUM(H16,M16,Q16,U16)</f>
        <v>620</v>
      </c>
      <c r="E16" s="343">
        <f>SUM(J16,N16,R16,Y16)</f>
        <v>217417</v>
      </c>
      <c r="F16" s="343">
        <f>SUM(K16,O16,S16,Z16)</f>
        <v>12878</v>
      </c>
      <c r="G16" s="343">
        <f>H16+J16+K16</f>
        <v>180779</v>
      </c>
      <c r="H16" s="582">
        <v>218</v>
      </c>
      <c r="I16" s="264" t="s">
        <v>58</v>
      </c>
      <c r="J16" s="289">
        <v>176373</v>
      </c>
      <c r="K16" s="289">
        <v>4188</v>
      </c>
      <c r="L16" s="351">
        <f>SUM(M16:O16)</f>
        <v>10135</v>
      </c>
      <c r="M16" s="215">
        <v>122</v>
      </c>
      <c r="N16" s="215">
        <v>8794</v>
      </c>
      <c r="O16" s="215">
        <v>1219</v>
      </c>
      <c r="P16" s="351">
        <f>SUM(Q16:S16)</f>
        <v>37766</v>
      </c>
      <c r="Q16" s="582">
        <v>262</v>
      </c>
      <c r="R16" s="582">
        <v>31985</v>
      </c>
      <c r="S16" s="582">
        <v>5519</v>
      </c>
      <c r="T16" s="582">
        <f>U16+Y16+Z16</f>
        <v>2235</v>
      </c>
      <c r="U16" s="584">
        <v>18</v>
      </c>
      <c r="V16" s="629" t="s">
        <v>59</v>
      </c>
      <c r="W16" s="342" t="s">
        <v>58</v>
      </c>
      <c r="X16" s="268" t="s">
        <v>59</v>
      </c>
      <c r="Y16" s="572">
        <v>265</v>
      </c>
      <c r="Z16" s="572">
        <v>1952</v>
      </c>
      <c r="AA16" s="343">
        <f>SUM(AB16:AC16)</f>
        <v>23510</v>
      </c>
      <c r="AB16" s="272">
        <v>264</v>
      </c>
      <c r="AC16" s="272">
        <v>23246</v>
      </c>
    </row>
    <row r="17" spans="1:29" s="342" customFormat="1" ht="18" customHeight="1">
      <c r="A17" s="342" t="s">
        <v>60</v>
      </c>
      <c r="B17" s="268" t="s">
        <v>61</v>
      </c>
      <c r="C17" s="343">
        <f t="shared" ref="C17:C38" si="2">SUM(D17:F17)</f>
        <v>121393</v>
      </c>
      <c r="D17" s="343">
        <f t="shared" si="1"/>
        <v>469</v>
      </c>
      <c r="E17" s="343">
        <f t="shared" ref="E17:E38" si="3">SUM(J17,N17,R17,Y17)</f>
        <v>116398</v>
      </c>
      <c r="F17" s="343">
        <f t="shared" ref="F17:F38" si="4">SUM(K17,O17,S17,Z17)</f>
        <v>4526</v>
      </c>
      <c r="G17" s="343">
        <f t="shared" ref="G17:G38" si="5">H17+J17+K17</f>
        <v>89403</v>
      </c>
      <c r="H17" s="582">
        <v>152</v>
      </c>
      <c r="I17" s="264" t="s">
        <v>60</v>
      </c>
      <c r="J17" s="363">
        <v>87384</v>
      </c>
      <c r="K17" s="289">
        <v>1867</v>
      </c>
      <c r="L17" s="351">
        <f t="shared" ref="L17:L38" si="6">SUM(M17:O17)</f>
        <v>5955</v>
      </c>
      <c r="M17" s="565">
        <v>115</v>
      </c>
      <c r="N17" s="565">
        <v>5295</v>
      </c>
      <c r="O17" s="565">
        <v>545</v>
      </c>
      <c r="P17" s="351">
        <f t="shared" ref="P17:P38" si="7">SUM(Q17:S17)</f>
        <v>25514</v>
      </c>
      <c r="Q17" s="582">
        <v>192</v>
      </c>
      <c r="R17" s="582">
        <v>23564</v>
      </c>
      <c r="S17" s="582">
        <v>1758</v>
      </c>
      <c r="T17" s="582">
        <f t="shared" ref="T17:T38" si="8">U17+Y17+Z17</f>
        <v>521</v>
      </c>
      <c r="U17" s="584">
        <v>10</v>
      </c>
      <c r="V17" s="629" t="s">
        <v>61</v>
      </c>
      <c r="W17" s="342" t="s">
        <v>60</v>
      </c>
      <c r="X17" s="268" t="s">
        <v>61</v>
      </c>
      <c r="Y17" s="572">
        <v>155</v>
      </c>
      <c r="Z17" s="572">
        <v>356</v>
      </c>
      <c r="AA17" s="343">
        <f>SUM(AB17:AC17)</f>
        <v>14923</v>
      </c>
      <c r="AB17" s="272">
        <v>144</v>
      </c>
      <c r="AC17" s="272">
        <v>14779</v>
      </c>
    </row>
    <row r="18" spans="1:29" s="342" customFormat="1" ht="18" customHeight="1">
      <c r="A18" s="342" t="s">
        <v>62</v>
      </c>
      <c r="B18" s="268" t="s">
        <v>63</v>
      </c>
      <c r="C18" s="343">
        <f t="shared" si="2"/>
        <v>57832</v>
      </c>
      <c r="D18" s="343">
        <f t="shared" si="1"/>
        <v>264</v>
      </c>
      <c r="E18" s="343">
        <f t="shared" si="3"/>
        <v>55903</v>
      </c>
      <c r="F18" s="343">
        <f t="shared" si="4"/>
        <v>1665</v>
      </c>
      <c r="G18" s="343">
        <f t="shared" si="5"/>
        <v>39309</v>
      </c>
      <c r="H18" s="582">
        <v>79</v>
      </c>
      <c r="I18" s="264" t="s">
        <v>62</v>
      </c>
      <c r="J18" s="363">
        <v>38561</v>
      </c>
      <c r="K18" s="289">
        <v>669</v>
      </c>
      <c r="L18" s="351">
        <f t="shared" si="6"/>
        <v>2823</v>
      </c>
      <c r="M18" s="565">
        <v>63</v>
      </c>
      <c r="N18" s="565">
        <v>2555</v>
      </c>
      <c r="O18" s="565">
        <v>205</v>
      </c>
      <c r="P18" s="351">
        <f t="shared" si="7"/>
        <v>15569</v>
      </c>
      <c r="Q18" s="582">
        <v>114</v>
      </c>
      <c r="R18" s="582">
        <v>14719</v>
      </c>
      <c r="S18" s="582">
        <v>736</v>
      </c>
      <c r="T18" s="582">
        <f t="shared" si="8"/>
        <v>131</v>
      </c>
      <c r="U18" s="584">
        <v>8</v>
      </c>
      <c r="V18" s="629" t="s">
        <v>63</v>
      </c>
      <c r="W18" s="342" t="s">
        <v>62</v>
      </c>
      <c r="X18" s="268" t="s">
        <v>63</v>
      </c>
      <c r="Y18" s="572">
        <v>68</v>
      </c>
      <c r="Z18" s="572">
        <v>55</v>
      </c>
      <c r="AA18" s="343">
        <f t="shared" ref="AA18:AA38" si="9">SUM(AB18:AC18)</f>
        <v>10403</v>
      </c>
      <c r="AB18" s="272">
        <v>98</v>
      </c>
      <c r="AC18" s="272">
        <v>10305</v>
      </c>
    </row>
    <row r="19" spans="1:29" s="342" customFormat="1" ht="18" customHeight="1">
      <c r="A19" s="342" t="s">
        <v>64</v>
      </c>
      <c r="B19" s="268" t="s">
        <v>65</v>
      </c>
      <c r="C19" s="343">
        <f t="shared" si="2"/>
        <v>71929</v>
      </c>
      <c r="D19" s="343">
        <f t="shared" si="1"/>
        <v>420</v>
      </c>
      <c r="E19" s="343">
        <f t="shared" si="3"/>
        <v>68817</v>
      </c>
      <c r="F19" s="343">
        <f t="shared" si="4"/>
        <v>2692</v>
      </c>
      <c r="G19" s="343">
        <f t="shared" si="5"/>
        <v>49885</v>
      </c>
      <c r="H19" s="582">
        <v>113</v>
      </c>
      <c r="I19" s="264" t="s">
        <v>64</v>
      </c>
      <c r="J19" s="363">
        <v>48791</v>
      </c>
      <c r="K19" s="289">
        <v>981</v>
      </c>
      <c r="L19" s="351">
        <f t="shared" si="6"/>
        <v>3269</v>
      </c>
      <c r="M19" s="565">
        <v>104</v>
      </c>
      <c r="N19" s="565">
        <v>2901</v>
      </c>
      <c r="O19" s="565">
        <v>264</v>
      </c>
      <c r="P19" s="351">
        <f t="shared" si="7"/>
        <v>18513</v>
      </c>
      <c r="Q19" s="582">
        <v>177</v>
      </c>
      <c r="R19" s="582">
        <v>17050</v>
      </c>
      <c r="S19" s="582">
        <v>1286</v>
      </c>
      <c r="T19" s="582">
        <f t="shared" si="8"/>
        <v>262</v>
      </c>
      <c r="U19" s="584">
        <v>26</v>
      </c>
      <c r="V19" s="629" t="s">
        <v>65</v>
      </c>
      <c r="W19" s="342" t="s">
        <v>64</v>
      </c>
      <c r="X19" s="268" t="s">
        <v>65</v>
      </c>
      <c r="Y19" s="572">
        <v>75</v>
      </c>
      <c r="Z19" s="572">
        <v>161</v>
      </c>
      <c r="AA19" s="343">
        <f t="shared" si="9"/>
        <v>10781</v>
      </c>
      <c r="AB19" s="272">
        <v>150</v>
      </c>
      <c r="AC19" s="272">
        <v>10631</v>
      </c>
    </row>
    <row r="20" spans="1:29" s="342" customFormat="1" ht="18" customHeight="1">
      <c r="A20" s="342" t="s">
        <v>66</v>
      </c>
      <c r="B20" s="268" t="s">
        <v>67</v>
      </c>
      <c r="C20" s="343">
        <f t="shared" si="2"/>
        <v>182615</v>
      </c>
      <c r="D20" s="343">
        <f t="shared" si="1"/>
        <v>396</v>
      </c>
      <c r="E20" s="343">
        <f t="shared" si="3"/>
        <v>174881</v>
      </c>
      <c r="F20" s="343">
        <f t="shared" si="4"/>
        <v>7338</v>
      </c>
      <c r="G20" s="343">
        <f t="shared" si="5"/>
        <v>145229</v>
      </c>
      <c r="H20" s="582">
        <v>132</v>
      </c>
      <c r="I20" s="264" t="s">
        <v>66</v>
      </c>
      <c r="J20" s="363">
        <v>141618</v>
      </c>
      <c r="K20" s="289">
        <v>3479</v>
      </c>
      <c r="L20" s="351">
        <f t="shared" si="6"/>
        <v>9127</v>
      </c>
      <c r="M20" s="565">
        <v>89</v>
      </c>
      <c r="N20" s="565">
        <v>8228</v>
      </c>
      <c r="O20" s="565">
        <v>810</v>
      </c>
      <c r="P20" s="351">
        <f t="shared" si="7"/>
        <v>27860</v>
      </c>
      <c r="Q20" s="582">
        <v>165</v>
      </c>
      <c r="R20" s="582">
        <v>24926</v>
      </c>
      <c r="S20" s="582">
        <v>2769</v>
      </c>
      <c r="T20" s="582">
        <f t="shared" si="8"/>
        <v>399</v>
      </c>
      <c r="U20" s="584">
        <v>10</v>
      </c>
      <c r="V20" s="629" t="s">
        <v>67</v>
      </c>
      <c r="W20" s="342" t="s">
        <v>66</v>
      </c>
      <c r="X20" s="268" t="s">
        <v>67</v>
      </c>
      <c r="Y20" s="572">
        <v>109</v>
      </c>
      <c r="Z20" s="572">
        <v>280</v>
      </c>
      <c r="AA20" s="343">
        <f t="shared" si="9"/>
        <v>16010</v>
      </c>
      <c r="AB20" s="272">
        <v>138</v>
      </c>
      <c r="AC20" s="272">
        <v>15872</v>
      </c>
    </row>
    <row r="21" spans="1:29" s="342" customFormat="1" ht="18" customHeight="1">
      <c r="A21" s="342" t="s">
        <v>68</v>
      </c>
      <c r="B21" s="268" t="s">
        <v>69</v>
      </c>
      <c r="C21" s="343">
        <f t="shared" si="2"/>
        <v>49695</v>
      </c>
      <c r="D21" s="343">
        <f t="shared" si="1"/>
        <v>275</v>
      </c>
      <c r="E21" s="343">
        <f t="shared" si="3"/>
        <v>47734</v>
      </c>
      <c r="F21" s="343">
        <f t="shared" si="4"/>
        <v>1686</v>
      </c>
      <c r="G21" s="343">
        <f t="shared" si="5"/>
        <v>32858</v>
      </c>
      <c r="H21" s="582">
        <v>77</v>
      </c>
      <c r="I21" s="264" t="s">
        <v>68</v>
      </c>
      <c r="J21" s="363">
        <v>32129</v>
      </c>
      <c r="K21" s="289">
        <v>652</v>
      </c>
      <c r="L21" s="351">
        <f t="shared" si="6"/>
        <v>2321</v>
      </c>
      <c r="M21" s="565">
        <v>52</v>
      </c>
      <c r="N21" s="565">
        <v>2090</v>
      </c>
      <c r="O21" s="565">
        <v>179</v>
      </c>
      <c r="P21" s="351">
        <f t="shared" si="7"/>
        <v>14340</v>
      </c>
      <c r="Q21" s="582">
        <v>128</v>
      </c>
      <c r="R21" s="582">
        <v>13448</v>
      </c>
      <c r="S21" s="582">
        <v>764</v>
      </c>
      <c r="T21" s="582">
        <f t="shared" si="8"/>
        <v>176</v>
      </c>
      <c r="U21" s="584">
        <v>18</v>
      </c>
      <c r="V21" s="629" t="s">
        <v>69</v>
      </c>
      <c r="W21" s="342" t="s">
        <v>68</v>
      </c>
      <c r="X21" s="268" t="s">
        <v>69</v>
      </c>
      <c r="Y21" s="572">
        <v>67</v>
      </c>
      <c r="Z21" s="572">
        <v>91</v>
      </c>
      <c r="AA21" s="343">
        <f t="shared" si="9"/>
        <v>7748</v>
      </c>
      <c r="AB21" s="272">
        <v>82</v>
      </c>
      <c r="AC21" s="272">
        <v>7666</v>
      </c>
    </row>
    <row r="22" spans="1:29" s="342" customFormat="1" ht="18" customHeight="1">
      <c r="A22" s="342" t="s">
        <v>70</v>
      </c>
      <c r="B22" s="268" t="s">
        <v>71</v>
      </c>
      <c r="C22" s="343">
        <f t="shared" si="2"/>
        <v>49706</v>
      </c>
      <c r="D22" s="343">
        <f t="shared" si="1"/>
        <v>223</v>
      </c>
      <c r="E22" s="343">
        <f t="shared" si="3"/>
        <v>46828</v>
      </c>
      <c r="F22" s="343">
        <f t="shared" si="4"/>
        <v>2655</v>
      </c>
      <c r="G22" s="343">
        <f t="shared" si="5"/>
        <v>31743</v>
      </c>
      <c r="H22" s="582">
        <v>72</v>
      </c>
      <c r="I22" s="264" t="s">
        <v>70</v>
      </c>
      <c r="J22" s="363">
        <v>31097</v>
      </c>
      <c r="K22" s="289">
        <v>574</v>
      </c>
      <c r="L22" s="351">
        <f t="shared" si="6"/>
        <v>2311</v>
      </c>
      <c r="M22" s="565">
        <v>57</v>
      </c>
      <c r="N22" s="565">
        <v>1989</v>
      </c>
      <c r="O22" s="565">
        <v>265</v>
      </c>
      <c r="P22" s="351">
        <f t="shared" si="7"/>
        <v>15315</v>
      </c>
      <c r="Q22" s="582">
        <v>84</v>
      </c>
      <c r="R22" s="582">
        <v>13678</v>
      </c>
      <c r="S22" s="582">
        <v>1553</v>
      </c>
      <c r="T22" s="582">
        <f t="shared" si="8"/>
        <v>337</v>
      </c>
      <c r="U22" s="584">
        <v>10</v>
      </c>
      <c r="V22" s="629" t="s">
        <v>71</v>
      </c>
      <c r="W22" s="342" t="s">
        <v>70</v>
      </c>
      <c r="X22" s="268" t="s">
        <v>71</v>
      </c>
      <c r="Y22" s="572">
        <v>64</v>
      </c>
      <c r="Z22" s="572">
        <v>263</v>
      </c>
      <c r="AA22" s="343">
        <f t="shared" si="9"/>
        <v>9375</v>
      </c>
      <c r="AB22" s="272">
        <v>92</v>
      </c>
      <c r="AC22" s="272">
        <v>9283</v>
      </c>
    </row>
    <row r="23" spans="1:29" s="342" customFormat="1" ht="18" customHeight="1">
      <c r="A23" s="342" t="s">
        <v>72</v>
      </c>
      <c r="B23" s="268" t="s">
        <v>73</v>
      </c>
      <c r="C23" s="343">
        <f t="shared" si="2"/>
        <v>45671</v>
      </c>
      <c r="D23" s="343">
        <f t="shared" si="1"/>
        <v>309</v>
      </c>
      <c r="E23" s="343">
        <f t="shared" si="3"/>
        <v>43555</v>
      </c>
      <c r="F23" s="343">
        <f t="shared" si="4"/>
        <v>1807</v>
      </c>
      <c r="G23" s="343">
        <f t="shared" si="5"/>
        <v>27729</v>
      </c>
      <c r="H23" s="582">
        <v>91</v>
      </c>
      <c r="I23" s="264" t="s">
        <v>72</v>
      </c>
      <c r="J23" s="363">
        <v>27146</v>
      </c>
      <c r="K23" s="289">
        <v>492</v>
      </c>
      <c r="L23" s="351">
        <f t="shared" si="6"/>
        <v>2128</v>
      </c>
      <c r="M23" s="565">
        <v>73</v>
      </c>
      <c r="N23" s="565">
        <v>1797</v>
      </c>
      <c r="O23" s="565">
        <v>258</v>
      </c>
      <c r="P23" s="351">
        <f t="shared" si="7"/>
        <v>15618</v>
      </c>
      <c r="Q23" s="582">
        <v>137</v>
      </c>
      <c r="R23" s="582">
        <v>14552</v>
      </c>
      <c r="S23" s="582">
        <v>929</v>
      </c>
      <c r="T23" s="582">
        <f t="shared" si="8"/>
        <v>196</v>
      </c>
      <c r="U23" s="584">
        <v>8</v>
      </c>
      <c r="V23" s="629" t="s">
        <v>73</v>
      </c>
      <c r="W23" s="342" t="s">
        <v>72</v>
      </c>
      <c r="X23" s="268" t="s">
        <v>73</v>
      </c>
      <c r="Y23" s="572">
        <v>60</v>
      </c>
      <c r="Z23" s="572">
        <v>128</v>
      </c>
      <c r="AA23" s="343">
        <f t="shared" si="9"/>
        <v>16331</v>
      </c>
      <c r="AB23" s="272">
        <v>122</v>
      </c>
      <c r="AC23" s="272">
        <v>16209</v>
      </c>
    </row>
    <row r="24" spans="1:29" s="342" customFormat="1" ht="18" customHeight="1">
      <c r="A24" s="342" t="s">
        <v>74</v>
      </c>
      <c r="B24" s="268" t="s">
        <v>75</v>
      </c>
      <c r="C24" s="343">
        <f t="shared" si="2"/>
        <v>31178</v>
      </c>
      <c r="D24" s="343">
        <f t="shared" si="1"/>
        <v>225</v>
      </c>
      <c r="E24" s="343">
        <f t="shared" si="3"/>
        <v>30021</v>
      </c>
      <c r="F24" s="343">
        <f t="shared" si="4"/>
        <v>932</v>
      </c>
      <c r="G24" s="343">
        <f t="shared" si="5"/>
        <v>20613</v>
      </c>
      <c r="H24" s="582">
        <v>71</v>
      </c>
      <c r="I24" s="264" t="s">
        <v>74</v>
      </c>
      <c r="J24" s="363">
        <v>20137</v>
      </c>
      <c r="K24" s="289">
        <v>405</v>
      </c>
      <c r="L24" s="351">
        <f t="shared" si="6"/>
        <v>1583</v>
      </c>
      <c r="M24" s="565">
        <v>48</v>
      </c>
      <c r="N24" s="565">
        <v>1419</v>
      </c>
      <c r="O24" s="565">
        <v>116</v>
      </c>
      <c r="P24" s="351">
        <f t="shared" si="7"/>
        <v>8896</v>
      </c>
      <c r="Q24" s="582">
        <v>99</v>
      </c>
      <c r="R24" s="582">
        <v>8435</v>
      </c>
      <c r="S24" s="582">
        <v>362</v>
      </c>
      <c r="T24" s="582">
        <f t="shared" si="8"/>
        <v>86</v>
      </c>
      <c r="U24" s="584">
        <v>7</v>
      </c>
      <c r="V24" s="629" t="s">
        <v>75</v>
      </c>
      <c r="W24" s="342" t="s">
        <v>74</v>
      </c>
      <c r="X24" s="268" t="s">
        <v>75</v>
      </c>
      <c r="Y24" s="572">
        <v>30</v>
      </c>
      <c r="Z24" s="572">
        <v>49</v>
      </c>
      <c r="AA24" s="343">
        <f t="shared" si="9"/>
        <v>6310</v>
      </c>
      <c r="AB24" s="272">
        <v>74</v>
      </c>
      <c r="AC24" s="272">
        <v>6236</v>
      </c>
    </row>
    <row r="25" spans="1:29" s="342" customFormat="1" ht="17.649999999999999" customHeight="1">
      <c r="A25" s="342" t="s">
        <v>76</v>
      </c>
      <c r="B25" s="268" t="s">
        <v>77</v>
      </c>
      <c r="C25" s="343">
        <f t="shared" si="2"/>
        <v>111096</v>
      </c>
      <c r="D25" s="343">
        <f t="shared" si="1"/>
        <v>375</v>
      </c>
      <c r="E25" s="343">
        <f t="shared" si="3"/>
        <v>107189</v>
      </c>
      <c r="F25" s="343">
        <f t="shared" si="4"/>
        <v>3532</v>
      </c>
      <c r="G25" s="343">
        <f t="shared" si="5"/>
        <v>83833</v>
      </c>
      <c r="H25" s="582">
        <v>137</v>
      </c>
      <c r="I25" s="264" t="s">
        <v>76</v>
      </c>
      <c r="J25" s="363">
        <v>82641</v>
      </c>
      <c r="K25" s="289">
        <v>1055</v>
      </c>
      <c r="L25" s="351">
        <f t="shared" si="6"/>
        <v>4695</v>
      </c>
      <c r="M25" s="565">
        <v>98</v>
      </c>
      <c r="N25" s="565">
        <v>4247</v>
      </c>
      <c r="O25" s="565">
        <v>350</v>
      </c>
      <c r="P25" s="351">
        <f t="shared" si="7"/>
        <v>22265</v>
      </c>
      <c r="Q25" s="582">
        <v>130</v>
      </c>
      <c r="R25" s="582">
        <v>20217</v>
      </c>
      <c r="S25" s="582">
        <v>1918</v>
      </c>
      <c r="T25" s="582">
        <f t="shared" si="8"/>
        <v>303</v>
      </c>
      <c r="U25" s="584">
        <v>10</v>
      </c>
      <c r="V25" s="629" t="s">
        <v>77</v>
      </c>
      <c r="W25" s="342" t="s">
        <v>76</v>
      </c>
      <c r="X25" s="268" t="s">
        <v>77</v>
      </c>
      <c r="Y25" s="572">
        <v>84</v>
      </c>
      <c r="Z25" s="572">
        <v>209</v>
      </c>
      <c r="AA25" s="343">
        <f t="shared" si="9"/>
        <v>12804</v>
      </c>
      <c r="AB25" s="272">
        <v>153</v>
      </c>
      <c r="AC25" s="272">
        <v>12651</v>
      </c>
    </row>
    <row r="26" spans="1:29" s="342" customFormat="1" ht="17.649999999999999" customHeight="1">
      <c r="A26" s="342" t="s">
        <v>78</v>
      </c>
      <c r="B26" s="268" t="s">
        <v>79</v>
      </c>
      <c r="C26" s="343">
        <f t="shared" si="2"/>
        <v>11946</v>
      </c>
      <c r="D26" s="343">
        <f t="shared" si="1"/>
        <v>107</v>
      </c>
      <c r="E26" s="343">
        <f t="shared" si="3"/>
        <v>11611</v>
      </c>
      <c r="F26" s="343">
        <f t="shared" si="4"/>
        <v>228</v>
      </c>
      <c r="G26" s="343">
        <f t="shared" si="5"/>
        <v>7005</v>
      </c>
      <c r="H26" s="582">
        <v>48</v>
      </c>
      <c r="I26" s="264" t="s">
        <v>78</v>
      </c>
      <c r="J26" s="363">
        <v>6919</v>
      </c>
      <c r="K26" s="289">
        <v>38</v>
      </c>
      <c r="L26" s="351">
        <f t="shared" si="6"/>
        <v>487</v>
      </c>
      <c r="M26" s="565">
        <v>32</v>
      </c>
      <c r="N26" s="565">
        <v>436</v>
      </c>
      <c r="O26" s="565">
        <v>19</v>
      </c>
      <c r="P26" s="351">
        <f t="shared" si="7"/>
        <v>4425</v>
      </c>
      <c r="Q26" s="582">
        <v>26</v>
      </c>
      <c r="R26" s="582">
        <v>4238</v>
      </c>
      <c r="S26" s="582">
        <v>161</v>
      </c>
      <c r="T26" s="582">
        <f t="shared" si="8"/>
        <v>29</v>
      </c>
      <c r="U26" s="584">
        <v>1</v>
      </c>
      <c r="V26" s="629" t="s">
        <v>79</v>
      </c>
      <c r="W26" s="342" t="s">
        <v>78</v>
      </c>
      <c r="X26" s="268" t="s">
        <v>79</v>
      </c>
      <c r="Y26" s="572">
        <v>18</v>
      </c>
      <c r="Z26" s="572">
        <v>10</v>
      </c>
      <c r="AA26" s="343">
        <f t="shared" si="9"/>
        <v>3039</v>
      </c>
      <c r="AB26" s="272">
        <v>45</v>
      </c>
      <c r="AC26" s="272">
        <v>2994</v>
      </c>
    </row>
    <row r="27" spans="1:29" s="342" customFormat="1" ht="17.649999999999999" customHeight="1">
      <c r="A27" s="342" t="s">
        <v>80</v>
      </c>
      <c r="B27" s="268" t="s">
        <v>81</v>
      </c>
      <c r="C27" s="343">
        <f t="shared" si="2"/>
        <v>26098</v>
      </c>
      <c r="D27" s="343">
        <f t="shared" si="1"/>
        <v>260</v>
      </c>
      <c r="E27" s="343">
        <f t="shared" si="3"/>
        <v>24854</v>
      </c>
      <c r="F27" s="343">
        <f t="shared" si="4"/>
        <v>984</v>
      </c>
      <c r="G27" s="343">
        <f t="shared" si="5"/>
        <v>14203</v>
      </c>
      <c r="H27" s="582">
        <v>60</v>
      </c>
      <c r="I27" s="264" t="s">
        <v>80</v>
      </c>
      <c r="J27" s="363">
        <v>14014</v>
      </c>
      <c r="K27" s="289">
        <v>129</v>
      </c>
      <c r="L27" s="351">
        <f t="shared" si="6"/>
        <v>1079</v>
      </c>
      <c r="M27" s="565">
        <v>79</v>
      </c>
      <c r="N27" s="565">
        <v>940</v>
      </c>
      <c r="O27" s="565">
        <v>60</v>
      </c>
      <c r="P27" s="351">
        <f t="shared" si="7"/>
        <v>10673</v>
      </c>
      <c r="Q27" s="582">
        <v>112</v>
      </c>
      <c r="R27" s="582">
        <v>9856</v>
      </c>
      <c r="S27" s="582">
        <v>705</v>
      </c>
      <c r="T27" s="582">
        <f t="shared" si="8"/>
        <v>143</v>
      </c>
      <c r="U27" s="584">
        <v>9</v>
      </c>
      <c r="V27" s="629" t="s">
        <v>81</v>
      </c>
      <c r="W27" s="342" t="s">
        <v>80</v>
      </c>
      <c r="X27" s="268" t="s">
        <v>81</v>
      </c>
      <c r="Y27" s="572">
        <v>44</v>
      </c>
      <c r="Z27" s="572">
        <v>90</v>
      </c>
      <c r="AA27" s="343">
        <f t="shared" si="9"/>
        <v>7284</v>
      </c>
      <c r="AB27" s="272">
        <v>66</v>
      </c>
      <c r="AC27" s="272">
        <v>7218</v>
      </c>
    </row>
    <row r="28" spans="1:29" s="342" customFormat="1" ht="17.649999999999999" customHeight="1">
      <c r="A28" s="342" t="s">
        <v>82</v>
      </c>
      <c r="B28" s="268" t="s">
        <v>83</v>
      </c>
      <c r="C28" s="343">
        <f t="shared" si="2"/>
        <v>12651</v>
      </c>
      <c r="D28" s="343">
        <f t="shared" si="1"/>
        <v>171</v>
      </c>
      <c r="E28" s="343">
        <f t="shared" si="3"/>
        <v>12266</v>
      </c>
      <c r="F28" s="343">
        <f t="shared" si="4"/>
        <v>214</v>
      </c>
      <c r="G28" s="343">
        <f t="shared" si="5"/>
        <v>7278</v>
      </c>
      <c r="H28" s="582">
        <v>52</v>
      </c>
      <c r="I28" s="264" t="s">
        <v>82</v>
      </c>
      <c r="J28" s="363">
        <v>7176</v>
      </c>
      <c r="K28" s="289">
        <v>50</v>
      </c>
      <c r="L28" s="351">
        <f t="shared" si="6"/>
        <v>524</v>
      </c>
      <c r="M28" s="565">
        <v>56</v>
      </c>
      <c r="N28" s="565">
        <v>435</v>
      </c>
      <c r="O28" s="565">
        <v>33</v>
      </c>
      <c r="P28" s="351">
        <f t="shared" si="7"/>
        <v>4815</v>
      </c>
      <c r="Q28" s="582">
        <v>61</v>
      </c>
      <c r="R28" s="582">
        <v>4632</v>
      </c>
      <c r="S28" s="582">
        <v>122</v>
      </c>
      <c r="T28" s="582">
        <f t="shared" si="8"/>
        <v>34</v>
      </c>
      <c r="U28" s="584">
        <v>2</v>
      </c>
      <c r="V28" s="629" t="s">
        <v>83</v>
      </c>
      <c r="W28" s="342" t="s">
        <v>82</v>
      </c>
      <c r="X28" s="268" t="s">
        <v>83</v>
      </c>
      <c r="Y28" s="572">
        <v>23</v>
      </c>
      <c r="Z28" s="572">
        <v>9</v>
      </c>
      <c r="AA28" s="343">
        <f t="shared" si="9"/>
        <v>1901</v>
      </c>
      <c r="AB28" s="272">
        <v>64</v>
      </c>
      <c r="AC28" s="272">
        <v>1837</v>
      </c>
    </row>
    <row r="29" spans="1:29" s="342" customFormat="1" ht="17.649999999999999" customHeight="1">
      <c r="A29" s="342" t="s">
        <v>84</v>
      </c>
      <c r="B29" s="268" t="s">
        <v>85</v>
      </c>
      <c r="C29" s="343">
        <f t="shared" si="2"/>
        <v>8004</v>
      </c>
      <c r="D29" s="343">
        <f t="shared" si="1"/>
        <v>122</v>
      </c>
      <c r="E29" s="343">
        <f t="shared" si="3"/>
        <v>7767</v>
      </c>
      <c r="F29" s="343">
        <f t="shared" si="4"/>
        <v>115</v>
      </c>
      <c r="G29" s="343">
        <f t="shared" si="5"/>
        <v>4526</v>
      </c>
      <c r="H29" s="582">
        <v>43</v>
      </c>
      <c r="I29" s="264" t="s">
        <v>84</v>
      </c>
      <c r="J29" s="363">
        <v>4439</v>
      </c>
      <c r="K29" s="289">
        <v>44</v>
      </c>
      <c r="L29" s="351">
        <f t="shared" si="6"/>
        <v>333</v>
      </c>
      <c r="M29" s="565">
        <v>28</v>
      </c>
      <c r="N29" s="565">
        <v>285</v>
      </c>
      <c r="O29" s="565">
        <v>20</v>
      </c>
      <c r="P29" s="351">
        <f t="shared" si="7"/>
        <v>3128</v>
      </c>
      <c r="Q29" s="582">
        <v>50</v>
      </c>
      <c r="R29" s="582">
        <v>3029</v>
      </c>
      <c r="S29" s="582">
        <v>49</v>
      </c>
      <c r="T29" s="582">
        <f t="shared" si="8"/>
        <v>17</v>
      </c>
      <c r="U29" s="584">
        <v>1</v>
      </c>
      <c r="V29" s="629" t="s">
        <v>85</v>
      </c>
      <c r="W29" s="342" t="s">
        <v>84</v>
      </c>
      <c r="X29" s="268" t="s">
        <v>85</v>
      </c>
      <c r="Y29" s="572">
        <v>14</v>
      </c>
      <c r="Z29" s="572">
        <v>2</v>
      </c>
      <c r="AA29" s="343">
        <f t="shared" si="9"/>
        <v>1931</v>
      </c>
      <c r="AB29" s="272">
        <v>84</v>
      </c>
      <c r="AC29" s="272">
        <v>1847</v>
      </c>
    </row>
    <row r="30" spans="1:29" s="342" customFormat="1" ht="17.649999999999999" customHeight="1">
      <c r="A30" s="342" t="s">
        <v>86</v>
      </c>
      <c r="B30" s="268" t="s">
        <v>87</v>
      </c>
      <c r="C30" s="343">
        <f t="shared" si="2"/>
        <v>16402</v>
      </c>
      <c r="D30" s="343">
        <f t="shared" si="1"/>
        <v>207</v>
      </c>
      <c r="E30" s="343">
        <f t="shared" si="3"/>
        <v>15931</v>
      </c>
      <c r="F30" s="343">
        <f t="shared" si="4"/>
        <v>264</v>
      </c>
      <c r="G30" s="343">
        <f t="shared" si="5"/>
        <v>10050</v>
      </c>
      <c r="H30" s="582">
        <v>66</v>
      </c>
      <c r="I30" s="264" t="s">
        <v>86</v>
      </c>
      <c r="J30" s="363">
        <v>9881</v>
      </c>
      <c r="K30" s="289">
        <v>103</v>
      </c>
      <c r="L30" s="351">
        <f t="shared" si="6"/>
        <v>836</v>
      </c>
      <c r="M30" s="565">
        <v>51</v>
      </c>
      <c r="N30" s="565">
        <v>732</v>
      </c>
      <c r="O30" s="565">
        <v>53</v>
      </c>
      <c r="P30" s="351">
        <f t="shared" si="7"/>
        <v>5478</v>
      </c>
      <c r="Q30" s="582">
        <v>86</v>
      </c>
      <c r="R30" s="582">
        <v>5298</v>
      </c>
      <c r="S30" s="582">
        <v>94</v>
      </c>
      <c r="T30" s="582">
        <f t="shared" si="8"/>
        <v>38</v>
      </c>
      <c r="U30" s="584">
        <v>4</v>
      </c>
      <c r="V30" s="629" t="s">
        <v>87</v>
      </c>
      <c r="W30" s="342" t="s">
        <v>86</v>
      </c>
      <c r="X30" s="268" t="s">
        <v>87</v>
      </c>
      <c r="Y30" s="572">
        <v>20</v>
      </c>
      <c r="Z30" s="572">
        <v>14</v>
      </c>
      <c r="AA30" s="343">
        <f t="shared" si="9"/>
        <v>4223</v>
      </c>
      <c r="AB30" s="272">
        <v>53</v>
      </c>
      <c r="AC30" s="272">
        <v>4170</v>
      </c>
    </row>
    <row r="31" spans="1:29" s="342" customFormat="1" ht="17.649999999999999" customHeight="1">
      <c r="A31" s="342" t="s">
        <v>88</v>
      </c>
      <c r="B31" s="268" t="s">
        <v>89</v>
      </c>
      <c r="C31" s="343">
        <f t="shared" si="2"/>
        <v>20445</v>
      </c>
      <c r="D31" s="343">
        <f t="shared" si="1"/>
        <v>148</v>
      </c>
      <c r="E31" s="343">
        <f t="shared" si="3"/>
        <v>19793</v>
      </c>
      <c r="F31" s="343">
        <f t="shared" si="4"/>
        <v>504</v>
      </c>
      <c r="G31" s="343">
        <f t="shared" si="5"/>
        <v>12768</v>
      </c>
      <c r="H31" s="582">
        <v>50</v>
      </c>
      <c r="I31" s="264" t="s">
        <v>88</v>
      </c>
      <c r="J31" s="363">
        <v>12609</v>
      </c>
      <c r="K31" s="289">
        <v>109</v>
      </c>
      <c r="L31" s="351">
        <f t="shared" si="6"/>
        <v>916</v>
      </c>
      <c r="M31" s="565">
        <v>32</v>
      </c>
      <c r="N31" s="565">
        <v>836</v>
      </c>
      <c r="O31" s="565">
        <v>48</v>
      </c>
      <c r="P31" s="351">
        <f t="shared" si="7"/>
        <v>6728</v>
      </c>
      <c r="Q31" s="582">
        <v>66</v>
      </c>
      <c r="R31" s="582">
        <v>6329</v>
      </c>
      <c r="S31" s="582">
        <v>333</v>
      </c>
      <c r="T31" s="582">
        <f t="shared" si="8"/>
        <v>33</v>
      </c>
      <c r="U31" s="584">
        <v>0</v>
      </c>
      <c r="V31" s="629" t="s">
        <v>89</v>
      </c>
      <c r="W31" s="342" t="s">
        <v>88</v>
      </c>
      <c r="X31" s="268" t="s">
        <v>89</v>
      </c>
      <c r="Y31" s="572">
        <v>19</v>
      </c>
      <c r="Z31" s="572">
        <v>14</v>
      </c>
      <c r="AA31" s="343">
        <f t="shared" si="9"/>
        <v>5297</v>
      </c>
      <c r="AB31" s="566">
        <v>36</v>
      </c>
      <c r="AC31" s="566">
        <v>5261</v>
      </c>
    </row>
    <row r="32" spans="1:29" s="342" customFormat="1" ht="17.649999999999999" customHeight="1">
      <c r="A32" s="342" t="s">
        <v>90</v>
      </c>
      <c r="B32" s="268" t="s">
        <v>91</v>
      </c>
      <c r="C32" s="343">
        <f t="shared" si="2"/>
        <v>18337</v>
      </c>
      <c r="D32" s="343">
        <f t="shared" si="1"/>
        <v>128</v>
      </c>
      <c r="E32" s="343">
        <f t="shared" si="3"/>
        <v>17836</v>
      </c>
      <c r="F32" s="343">
        <f t="shared" si="4"/>
        <v>373</v>
      </c>
      <c r="G32" s="343">
        <f t="shared" si="5"/>
        <v>11687</v>
      </c>
      <c r="H32" s="582">
        <v>50</v>
      </c>
      <c r="I32" s="264" t="s">
        <v>90</v>
      </c>
      <c r="J32" s="363">
        <v>11580</v>
      </c>
      <c r="K32" s="289">
        <v>57</v>
      </c>
      <c r="L32" s="351">
        <f t="shared" si="6"/>
        <v>822</v>
      </c>
      <c r="M32" s="565">
        <v>25</v>
      </c>
      <c r="N32" s="565">
        <v>752</v>
      </c>
      <c r="O32" s="565">
        <v>45</v>
      </c>
      <c r="P32" s="351">
        <f t="shared" si="7"/>
        <v>5763</v>
      </c>
      <c r="Q32" s="582">
        <v>50</v>
      </c>
      <c r="R32" s="582">
        <v>5468</v>
      </c>
      <c r="S32" s="582">
        <v>245</v>
      </c>
      <c r="T32" s="582">
        <f t="shared" si="8"/>
        <v>65</v>
      </c>
      <c r="U32" s="584">
        <v>3</v>
      </c>
      <c r="V32" s="629" t="s">
        <v>91</v>
      </c>
      <c r="W32" s="342" t="s">
        <v>90</v>
      </c>
      <c r="X32" s="268" t="s">
        <v>91</v>
      </c>
      <c r="Y32" s="572">
        <v>36</v>
      </c>
      <c r="Z32" s="572">
        <v>26</v>
      </c>
      <c r="AA32" s="343">
        <f t="shared" si="9"/>
        <v>4178</v>
      </c>
      <c r="AB32" s="272">
        <v>68</v>
      </c>
      <c r="AC32" s="272">
        <v>4110</v>
      </c>
    </row>
    <row r="33" spans="1:29" s="342" customFormat="1" ht="17.649999999999999" customHeight="1">
      <c r="A33" s="342" t="s">
        <v>92</v>
      </c>
      <c r="B33" s="268" t="s">
        <v>93</v>
      </c>
      <c r="C33" s="343">
        <f t="shared" si="2"/>
        <v>25866</v>
      </c>
      <c r="D33" s="343">
        <f t="shared" si="1"/>
        <v>159</v>
      </c>
      <c r="E33" s="343">
        <f t="shared" si="3"/>
        <v>24304</v>
      </c>
      <c r="F33" s="343">
        <f t="shared" si="4"/>
        <v>1403</v>
      </c>
      <c r="G33" s="343">
        <f t="shared" si="5"/>
        <v>14660</v>
      </c>
      <c r="H33" s="582">
        <v>53</v>
      </c>
      <c r="I33" s="264" t="s">
        <v>92</v>
      </c>
      <c r="J33" s="363">
        <v>14451</v>
      </c>
      <c r="K33" s="289">
        <v>156</v>
      </c>
      <c r="L33" s="351">
        <f t="shared" si="6"/>
        <v>1008</v>
      </c>
      <c r="M33" s="565">
        <v>39</v>
      </c>
      <c r="N33" s="565">
        <v>909</v>
      </c>
      <c r="O33" s="565">
        <v>60</v>
      </c>
      <c r="P33" s="351">
        <f t="shared" si="7"/>
        <v>9964</v>
      </c>
      <c r="Q33" s="582">
        <v>62</v>
      </c>
      <c r="R33" s="582">
        <v>8889</v>
      </c>
      <c r="S33" s="582">
        <v>1013</v>
      </c>
      <c r="T33" s="582">
        <f t="shared" si="8"/>
        <v>234</v>
      </c>
      <c r="U33" s="584">
        <v>5</v>
      </c>
      <c r="V33" s="629" t="s">
        <v>93</v>
      </c>
      <c r="W33" s="342" t="s">
        <v>92</v>
      </c>
      <c r="X33" s="268" t="s">
        <v>93</v>
      </c>
      <c r="Y33" s="572">
        <v>55</v>
      </c>
      <c r="Z33" s="572">
        <v>174</v>
      </c>
      <c r="AA33" s="343">
        <f t="shared" si="9"/>
        <v>8106</v>
      </c>
      <c r="AB33" s="272">
        <v>69</v>
      </c>
      <c r="AC33" s="272">
        <v>8037</v>
      </c>
    </row>
    <row r="34" spans="1:29" s="342" customFormat="1" ht="17.649999999999999" customHeight="1">
      <c r="A34" s="342" t="s">
        <v>94</v>
      </c>
      <c r="B34" s="268" t="s">
        <v>95</v>
      </c>
      <c r="C34" s="343">
        <f t="shared" si="2"/>
        <v>58749</v>
      </c>
      <c r="D34" s="343">
        <f t="shared" si="1"/>
        <v>290</v>
      </c>
      <c r="E34" s="343">
        <f t="shared" si="3"/>
        <v>56836</v>
      </c>
      <c r="F34" s="343">
        <f t="shared" si="4"/>
        <v>1623</v>
      </c>
      <c r="G34" s="343">
        <f t="shared" si="5"/>
        <v>44073</v>
      </c>
      <c r="H34" s="582">
        <v>125</v>
      </c>
      <c r="I34" s="264" t="s">
        <v>94</v>
      </c>
      <c r="J34" s="363">
        <v>43614</v>
      </c>
      <c r="K34" s="289">
        <v>334</v>
      </c>
      <c r="L34" s="351">
        <f t="shared" si="6"/>
        <v>2951</v>
      </c>
      <c r="M34" s="565">
        <v>50</v>
      </c>
      <c r="N34" s="565">
        <v>2476</v>
      </c>
      <c r="O34" s="565">
        <v>425</v>
      </c>
      <c r="P34" s="351">
        <f t="shared" si="7"/>
        <v>11551</v>
      </c>
      <c r="Q34" s="582">
        <v>99</v>
      </c>
      <c r="R34" s="582">
        <v>10703</v>
      </c>
      <c r="S34" s="582">
        <v>749</v>
      </c>
      <c r="T34" s="582">
        <f t="shared" si="8"/>
        <v>174</v>
      </c>
      <c r="U34" s="584">
        <v>16</v>
      </c>
      <c r="V34" s="629" t="s">
        <v>95</v>
      </c>
      <c r="W34" s="342" t="s">
        <v>94</v>
      </c>
      <c r="X34" s="268" t="s">
        <v>95</v>
      </c>
      <c r="Y34" s="572">
        <v>43</v>
      </c>
      <c r="Z34" s="572">
        <v>115</v>
      </c>
      <c r="AA34" s="343">
        <f t="shared" si="9"/>
        <v>5567</v>
      </c>
      <c r="AB34" s="272">
        <v>73</v>
      </c>
      <c r="AC34" s="566">
        <v>5494</v>
      </c>
    </row>
    <row r="35" spans="1:29" s="342" customFormat="1" ht="17.649999999999999" customHeight="1">
      <c r="A35" s="342" t="s">
        <v>96</v>
      </c>
      <c r="B35" s="268" t="s">
        <v>97</v>
      </c>
      <c r="C35" s="343">
        <f t="shared" si="2"/>
        <v>19327</v>
      </c>
      <c r="D35" s="343">
        <f t="shared" si="1"/>
        <v>164</v>
      </c>
      <c r="E35" s="343">
        <f t="shared" si="3"/>
        <v>18786</v>
      </c>
      <c r="F35" s="343">
        <f t="shared" si="4"/>
        <v>377</v>
      </c>
      <c r="G35" s="343">
        <f t="shared" si="5"/>
        <v>11690</v>
      </c>
      <c r="H35" s="582">
        <v>62</v>
      </c>
      <c r="I35" s="264" t="s">
        <v>96</v>
      </c>
      <c r="J35" s="363">
        <v>11455</v>
      </c>
      <c r="K35" s="289">
        <v>173</v>
      </c>
      <c r="L35" s="351">
        <f t="shared" si="6"/>
        <v>863</v>
      </c>
      <c r="M35" s="565">
        <v>35</v>
      </c>
      <c r="N35" s="565">
        <v>771</v>
      </c>
      <c r="O35" s="565">
        <v>57</v>
      </c>
      <c r="P35" s="351">
        <f t="shared" si="7"/>
        <v>6713</v>
      </c>
      <c r="Q35" s="582">
        <v>54</v>
      </c>
      <c r="R35" s="582">
        <v>6534</v>
      </c>
      <c r="S35" s="582">
        <v>125</v>
      </c>
      <c r="T35" s="582">
        <f t="shared" si="8"/>
        <v>61</v>
      </c>
      <c r="U35" s="584">
        <v>13</v>
      </c>
      <c r="V35" s="629" t="s">
        <v>97</v>
      </c>
      <c r="W35" s="342" t="s">
        <v>96</v>
      </c>
      <c r="X35" s="268" t="s">
        <v>97</v>
      </c>
      <c r="Y35" s="572">
        <v>26</v>
      </c>
      <c r="Z35" s="572">
        <v>22</v>
      </c>
      <c r="AA35" s="343">
        <f t="shared" si="9"/>
        <v>6505</v>
      </c>
      <c r="AB35" s="272">
        <v>69</v>
      </c>
      <c r="AC35" s="272">
        <v>6436</v>
      </c>
    </row>
    <row r="36" spans="1:29" s="342" customFormat="1" ht="17.649999999999999" customHeight="1">
      <c r="A36" s="342" t="s">
        <v>98</v>
      </c>
      <c r="B36" s="268" t="s">
        <v>99</v>
      </c>
      <c r="C36" s="343">
        <f t="shared" si="2"/>
        <v>14719</v>
      </c>
      <c r="D36" s="343">
        <f t="shared" si="1"/>
        <v>146</v>
      </c>
      <c r="E36" s="343">
        <f t="shared" si="3"/>
        <v>14364</v>
      </c>
      <c r="F36" s="343">
        <f t="shared" si="4"/>
        <v>209</v>
      </c>
      <c r="G36" s="343">
        <f t="shared" si="5"/>
        <v>8187</v>
      </c>
      <c r="H36" s="582">
        <v>51</v>
      </c>
      <c r="I36" s="264" t="s">
        <v>98</v>
      </c>
      <c r="J36" s="363">
        <v>8069</v>
      </c>
      <c r="K36" s="289">
        <v>67</v>
      </c>
      <c r="L36" s="351">
        <f t="shared" si="6"/>
        <v>624</v>
      </c>
      <c r="M36" s="565">
        <v>34</v>
      </c>
      <c r="N36" s="565">
        <v>562</v>
      </c>
      <c r="O36" s="565">
        <v>28</v>
      </c>
      <c r="P36" s="351">
        <f t="shared" si="7"/>
        <v>5863</v>
      </c>
      <c r="Q36" s="582">
        <v>59</v>
      </c>
      <c r="R36" s="582">
        <v>5702</v>
      </c>
      <c r="S36" s="582">
        <v>102</v>
      </c>
      <c r="T36" s="582">
        <f t="shared" si="8"/>
        <v>45</v>
      </c>
      <c r="U36" s="584">
        <v>2</v>
      </c>
      <c r="V36" s="629" t="s">
        <v>99</v>
      </c>
      <c r="W36" s="342" t="s">
        <v>98</v>
      </c>
      <c r="X36" s="268" t="s">
        <v>99</v>
      </c>
      <c r="Y36" s="572">
        <v>31</v>
      </c>
      <c r="Z36" s="572">
        <v>12</v>
      </c>
      <c r="AA36" s="343">
        <f t="shared" si="9"/>
        <v>3030</v>
      </c>
      <c r="AB36" s="272">
        <v>96</v>
      </c>
      <c r="AC36" s="272">
        <v>2934</v>
      </c>
    </row>
    <row r="37" spans="1:29" s="342" customFormat="1" ht="17.649999999999999" customHeight="1">
      <c r="A37" s="342" t="s">
        <v>100</v>
      </c>
      <c r="B37" s="268" t="s">
        <v>101</v>
      </c>
      <c r="C37" s="343">
        <f t="shared" si="2"/>
        <v>21788</v>
      </c>
      <c r="D37" s="343">
        <f t="shared" si="1"/>
        <v>212</v>
      </c>
      <c r="E37" s="343">
        <f t="shared" si="3"/>
        <v>21201</v>
      </c>
      <c r="F37" s="343">
        <f t="shared" si="4"/>
        <v>375</v>
      </c>
      <c r="G37" s="343">
        <f t="shared" si="5"/>
        <v>15049</v>
      </c>
      <c r="H37" s="582">
        <v>74</v>
      </c>
      <c r="I37" s="264" t="s">
        <v>100</v>
      </c>
      <c r="J37" s="363">
        <v>14780</v>
      </c>
      <c r="K37" s="289">
        <v>195</v>
      </c>
      <c r="L37" s="351">
        <f t="shared" si="6"/>
        <v>1056</v>
      </c>
      <c r="M37" s="565">
        <v>46</v>
      </c>
      <c r="N37" s="565">
        <v>915</v>
      </c>
      <c r="O37" s="565">
        <v>95</v>
      </c>
      <c r="P37" s="351">
        <f t="shared" si="7"/>
        <v>5616</v>
      </c>
      <c r="Q37" s="582">
        <v>85</v>
      </c>
      <c r="R37" s="582">
        <v>5463</v>
      </c>
      <c r="S37" s="582">
        <v>68</v>
      </c>
      <c r="T37" s="582">
        <f t="shared" si="8"/>
        <v>67</v>
      </c>
      <c r="U37" s="584">
        <v>7</v>
      </c>
      <c r="V37" s="629" t="s">
        <v>101</v>
      </c>
      <c r="W37" s="342" t="s">
        <v>100</v>
      </c>
      <c r="X37" s="268" t="s">
        <v>101</v>
      </c>
      <c r="Y37" s="572">
        <v>43</v>
      </c>
      <c r="Z37" s="572">
        <v>17</v>
      </c>
      <c r="AA37" s="343">
        <f t="shared" si="9"/>
        <v>5406</v>
      </c>
      <c r="AB37" s="272">
        <v>77</v>
      </c>
      <c r="AC37" s="272">
        <v>5329</v>
      </c>
    </row>
    <row r="38" spans="1:29" s="342" customFormat="1" ht="17.649999999999999" customHeight="1" thickBot="1">
      <c r="A38" s="342" t="s">
        <v>102</v>
      </c>
      <c r="B38" s="268" t="s">
        <v>103</v>
      </c>
      <c r="C38" s="343">
        <f t="shared" si="2"/>
        <v>4624</v>
      </c>
      <c r="D38" s="343">
        <f t="shared" si="1"/>
        <v>124</v>
      </c>
      <c r="E38" s="343">
        <f t="shared" si="3"/>
        <v>4187</v>
      </c>
      <c r="F38" s="343">
        <f t="shared" si="4"/>
        <v>313</v>
      </c>
      <c r="G38" s="343">
        <f t="shared" si="5"/>
        <v>2842</v>
      </c>
      <c r="H38" s="586">
        <v>65</v>
      </c>
      <c r="I38" s="264" t="s">
        <v>102</v>
      </c>
      <c r="J38" s="364">
        <v>2651</v>
      </c>
      <c r="K38" s="289">
        <v>126</v>
      </c>
      <c r="L38" s="351">
        <f t="shared" si="6"/>
        <v>391</v>
      </c>
      <c r="M38" s="351">
        <v>11</v>
      </c>
      <c r="N38" s="565">
        <v>226</v>
      </c>
      <c r="O38" s="585">
        <v>154</v>
      </c>
      <c r="P38" s="351">
        <f t="shared" si="7"/>
        <v>1381</v>
      </c>
      <c r="Q38" s="586">
        <v>44</v>
      </c>
      <c r="R38" s="586">
        <v>1304</v>
      </c>
      <c r="S38" s="586">
        <v>33</v>
      </c>
      <c r="T38" s="586">
        <f t="shared" si="8"/>
        <v>10</v>
      </c>
      <c r="U38" s="584">
        <v>4</v>
      </c>
      <c r="V38" s="629" t="s">
        <v>103</v>
      </c>
      <c r="W38" s="342" t="s">
        <v>102</v>
      </c>
      <c r="X38" s="268" t="s">
        <v>103</v>
      </c>
      <c r="Y38" s="572">
        <v>6</v>
      </c>
      <c r="Z38" s="572">
        <v>0</v>
      </c>
      <c r="AA38" s="343">
        <f t="shared" si="9"/>
        <v>2951</v>
      </c>
      <c r="AB38" s="272">
        <v>63</v>
      </c>
      <c r="AC38" s="272">
        <v>2888</v>
      </c>
    </row>
    <row r="39" spans="1:29" s="342" customFormat="1" ht="13.15" hidden="1" customHeight="1" thickBot="1">
      <c r="B39" s="264"/>
      <c r="C39" s="343"/>
      <c r="D39" s="343"/>
      <c r="E39" s="343"/>
      <c r="F39" s="343"/>
      <c r="G39" s="343"/>
      <c r="H39" s="351"/>
      <c r="I39" s="264"/>
      <c r="J39" s="351"/>
      <c r="K39" s="351"/>
      <c r="L39" s="351"/>
      <c r="M39" s="351"/>
      <c r="N39" s="351"/>
      <c r="O39" s="351"/>
      <c r="P39" s="351"/>
      <c r="Q39" s="351"/>
      <c r="R39" s="351"/>
      <c r="S39" s="351"/>
      <c r="T39" s="351"/>
      <c r="U39" s="352"/>
      <c r="V39" s="357"/>
      <c r="W39" s="724" t="s">
        <v>111</v>
      </c>
      <c r="X39" s="725"/>
      <c r="Y39" s="351"/>
      <c r="Z39" s="351"/>
      <c r="AA39" s="343">
        <f>SUM(AB39:AC39)</f>
        <v>0</v>
      </c>
      <c r="AB39" s="351"/>
      <c r="AC39" s="351"/>
    </row>
    <row r="40" spans="1:29" s="360" customFormat="1" ht="11.1" customHeight="1">
      <c r="A40" s="365" t="s">
        <v>56</v>
      </c>
      <c r="B40" s="365"/>
      <c r="C40" s="366"/>
      <c r="D40" s="366"/>
      <c r="E40" s="366"/>
      <c r="F40" s="366"/>
      <c r="G40" s="366"/>
      <c r="H40" s="367" t="s">
        <v>57</v>
      </c>
      <c r="I40" s="365" t="s">
        <v>56</v>
      </c>
      <c r="J40" s="366"/>
      <c r="K40" s="366"/>
      <c r="L40" s="366"/>
      <c r="M40" s="366"/>
      <c r="N40" s="366"/>
      <c r="O40" s="366"/>
      <c r="P40" s="366"/>
      <c r="Q40" s="366"/>
      <c r="R40" s="366"/>
      <c r="S40" s="366"/>
      <c r="T40" s="366"/>
      <c r="U40" s="366"/>
      <c r="V40" s="367" t="s">
        <v>57</v>
      </c>
      <c r="W40" s="365" t="s">
        <v>56</v>
      </c>
      <c r="X40" s="367"/>
      <c r="Y40" s="366"/>
      <c r="Z40" s="366"/>
      <c r="AA40" s="366"/>
      <c r="AB40" s="366"/>
      <c r="AC40" s="367" t="s">
        <v>57</v>
      </c>
    </row>
    <row r="41" spans="1:29" s="361" customFormat="1" ht="11.1" customHeight="1">
      <c r="A41" s="368" t="s">
        <v>1018</v>
      </c>
      <c r="B41" s="368"/>
      <c r="C41" s="369"/>
      <c r="D41" s="369"/>
      <c r="E41" s="369"/>
      <c r="F41" s="369"/>
      <c r="G41" s="369"/>
      <c r="H41" s="370"/>
      <c r="I41" s="368" t="s">
        <v>1018</v>
      </c>
      <c r="J41" s="369"/>
      <c r="K41" s="369"/>
      <c r="L41" s="369"/>
      <c r="M41" s="369"/>
      <c r="N41" s="369"/>
      <c r="O41" s="369"/>
      <c r="P41" s="369"/>
      <c r="Q41" s="369"/>
      <c r="R41" s="369"/>
      <c r="S41" s="369"/>
      <c r="T41" s="369"/>
      <c r="U41" s="369"/>
      <c r="V41" s="370"/>
      <c r="W41" s="368" t="s">
        <v>1018</v>
      </c>
      <c r="X41" s="369"/>
      <c r="Y41" s="371"/>
      <c r="Z41" s="371"/>
      <c r="AA41" s="371"/>
      <c r="AB41" s="371"/>
      <c r="AC41" s="370"/>
    </row>
    <row r="42" spans="1:29" s="331" customFormat="1" ht="11.25">
      <c r="A42" s="150"/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362"/>
      <c r="U42" s="150"/>
      <c r="V42" s="150"/>
      <c r="W42" s="150"/>
      <c r="X42" s="150"/>
    </row>
    <row r="43" spans="1:29" s="331" customFormat="1" ht="11.25">
      <c r="A43" s="150"/>
      <c r="B43" s="150"/>
      <c r="C43" s="150"/>
      <c r="D43" s="150"/>
      <c r="E43" s="150"/>
      <c r="F43" s="150"/>
      <c r="G43" s="362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</row>
    <row r="44" spans="1:29" s="331" customFormat="1" ht="11.25">
      <c r="A44" s="150"/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</row>
    <row r="45" spans="1:29" s="331" customFormat="1" ht="11.25">
      <c r="A45" s="150"/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</row>
    <row r="46" spans="1:29" s="331" customFormat="1" ht="11.25">
      <c r="A46" s="150"/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</row>
    <row r="47" spans="1:29" s="331" customFormat="1" ht="11.25">
      <c r="A47" s="150"/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</row>
    <row r="48" spans="1:29" s="331" customFormat="1" ht="11.25">
      <c r="A48" s="150"/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</row>
    <row r="49" spans="1:24" s="331" customFormat="1" ht="11.25">
      <c r="A49" s="150"/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</row>
    <row r="50" spans="1:24" s="331" customFormat="1" ht="11.25">
      <c r="A50" s="150"/>
      <c r="B50" s="150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</row>
    <row r="51" spans="1:24" s="331" customFormat="1" ht="11.25">
      <c r="A51" s="150"/>
      <c r="B51" s="150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</row>
    <row r="52" spans="1:24" s="331" customFormat="1" ht="11.25">
      <c r="A52" s="150"/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</row>
    <row r="53" spans="1:24" s="331" customFormat="1" ht="11.25">
      <c r="A53" s="150"/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</row>
    <row r="54" spans="1:24" s="331" customFormat="1" ht="11.25">
      <c r="A54" s="150"/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</row>
    <row r="55" spans="1:24" s="331" customFormat="1" ht="11.25">
      <c r="A55" s="150"/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</row>
    <row r="56" spans="1:24" s="331" customFormat="1" ht="11.25">
      <c r="A56" s="150"/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</row>
    <row r="57" spans="1:24" s="331" customFormat="1" ht="11.25">
      <c r="A57" s="150"/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</row>
    <row r="58" spans="1:24" s="331" customFormat="1" ht="11.25">
      <c r="A58" s="150"/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  <c r="W58" s="150"/>
      <c r="X58" s="150"/>
    </row>
    <row r="59" spans="1:24" s="331" customFormat="1" ht="11.25">
      <c r="A59" s="150"/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</row>
    <row r="60" spans="1:24" s="331" customFormat="1" ht="11.25">
      <c r="A60" s="150"/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</row>
    <row r="61" spans="1:24" s="331" customFormat="1" ht="11.25">
      <c r="A61" s="150"/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</row>
    <row r="62" spans="1:24" s="331" customFormat="1" ht="11.25">
      <c r="A62" s="150"/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U62" s="150"/>
      <c r="V62" s="150"/>
      <c r="W62" s="150"/>
      <c r="X62" s="150"/>
    </row>
    <row r="63" spans="1:24" s="331" customFormat="1" ht="11.25">
      <c r="A63" s="150"/>
      <c r="B63" s="150"/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0"/>
      <c r="S63" s="150"/>
      <c r="T63" s="150"/>
      <c r="U63" s="150"/>
      <c r="V63" s="150"/>
      <c r="W63" s="150"/>
      <c r="X63" s="150"/>
    </row>
    <row r="64" spans="1:24" s="331" customFormat="1" ht="11.25">
      <c r="A64" s="150"/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</row>
    <row r="65" spans="1:24" s="331" customFormat="1" ht="11.25">
      <c r="A65" s="150"/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</row>
    <row r="66" spans="1:24" s="331" customFormat="1" ht="11.25">
      <c r="A66" s="150"/>
      <c r="B66" s="150"/>
      <c r="C66" s="150"/>
      <c r="D66" s="150"/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</row>
    <row r="67" spans="1:24" s="331" customFormat="1" ht="11.25">
      <c r="A67" s="150"/>
      <c r="B67" s="150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</row>
    <row r="68" spans="1:24" s="331" customFormat="1" ht="11.25">
      <c r="A68" s="150"/>
      <c r="B68" s="150"/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</row>
    <row r="69" spans="1:24" s="331" customFormat="1" ht="11.25">
      <c r="A69" s="150"/>
      <c r="B69" s="150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</row>
    <row r="70" spans="1:24" s="331" customFormat="1" ht="11.25">
      <c r="A70" s="150"/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</row>
    <row r="71" spans="1:24" s="331" customFormat="1" ht="11.25">
      <c r="A71" s="150"/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</row>
    <row r="72" spans="1:24" s="331" customFormat="1" ht="11.25">
      <c r="A72" s="150"/>
      <c r="B72" s="150"/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</row>
    <row r="73" spans="1:24" s="331" customFormat="1" ht="11.25">
      <c r="A73" s="150"/>
      <c r="B73" s="150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</row>
    <row r="74" spans="1:24" s="331" customFormat="1" ht="11.25">
      <c r="A74" s="150"/>
      <c r="B74" s="150"/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</row>
    <row r="75" spans="1:24" s="331" customFormat="1" ht="11.25">
      <c r="A75" s="150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</row>
    <row r="76" spans="1:24" s="331" customFormat="1" ht="11.25">
      <c r="A76" s="150"/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</row>
    <row r="77" spans="1:24" s="331" customFormat="1" ht="11.25">
      <c r="A77" s="150"/>
      <c r="B77" s="150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</row>
    <row r="78" spans="1:24" s="331" customFormat="1" ht="11.25">
      <c r="A78" s="150"/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</row>
    <row r="79" spans="1:24" s="331" customFormat="1" ht="11.25">
      <c r="A79" s="150"/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</row>
    <row r="80" spans="1:24" s="331" customFormat="1" ht="11.25">
      <c r="A80" s="150"/>
      <c r="B80" s="150"/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</row>
    <row r="81" spans="1:24" s="331" customFormat="1" ht="11.25">
      <c r="A81" s="150"/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  <c r="W81" s="150"/>
      <c r="X81" s="150"/>
    </row>
    <row r="82" spans="1:24" s="331" customFormat="1" ht="11.25">
      <c r="A82" s="150"/>
      <c r="B82" s="150"/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  <c r="W82" s="150"/>
      <c r="X82" s="150"/>
    </row>
    <row r="83" spans="1:24" s="331" customFormat="1" ht="11.25">
      <c r="A83" s="150"/>
      <c r="B83" s="150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  <c r="V83" s="150"/>
      <c r="W83" s="150"/>
      <c r="X83" s="150"/>
    </row>
    <row r="84" spans="1:24" s="331" customFormat="1" ht="11.25">
      <c r="A84" s="150"/>
      <c r="B84" s="150"/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</row>
    <row r="85" spans="1:24" s="331" customFormat="1" ht="11.25">
      <c r="A85" s="150"/>
      <c r="B85" s="150"/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</row>
    <row r="86" spans="1:24" s="331" customFormat="1" ht="11.25">
      <c r="A86" s="150"/>
      <c r="B86" s="150"/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</row>
    <row r="87" spans="1:24" s="331" customFormat="1" ht="11.25">
      <c r="A87" s="150"/>
      <c r="B87" s="150"/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0"/>
      <c r="R87" s="150"/>
      <c r="S87" s="150"/>
      <c r="T87" s="150"/>
      <c r="U87" s="150"/>
      <c r="V87" s="150"/>
      <c r="W87" s="150"/>
      <c r="X87" s="150"/>
    </row>
    <row r="88" spans="1:24" s="331" customFormat="1" ht="11.25">
      <c r="A88" s="150"/>
      <c r="B88" s="150"/>
      <c r="C88" s="150"/>
      <c r="D88" s="150"/>
      <c r="E88" s="150"/>
      <c r="F88" s="150"/>
      <c r="G88" s="150"/>
      <c r="H88" s="150"/>
      <c r="I88" s="150"/>
      <c r="J88" s="150"/>
      <c r="K88" s="150"/>
      <c r="L88" s="150"/>
      <c r="M88" s="150"/>
      <c r="N88" s="150"/>
      <c r="O88" s="150"/>
      <c r="P88" s="150"/>
      <c r="Q88" s="150"/>
      <c r="R88" s="150"/>
      <c r="S88" s="150"/>
      <c r="T88" s="150"/>
      <c r="U88" s="150"/>
      <c r="V88" s="150"/>
      <c r="W88" s="150"/>
      <c r="X88" s="150"/>
    </row>
    <row r="89" spans="1:24" s="331" customFormat="1" ht="11.25">
      <c r="A89" s="150"/>
      <c r="B89" s="150"/>
      <c r="C89" s="150"/>
      <c r="D89" s="150"/>
      <c r="E89" s="150"/>
      <c r="F89" s="150"/>
      <c r="G89" s="150"/>
      <c r="H89" s="150"/>
      <c r="I89" s="150"/>
      <c r="J89" s="150"/>
      <c r="K89" s="150"/>
      <c r="L89" s="150"/>
      <c r="M89" s="150"/>
      <c r="N89" s="150"/>
      <c r="O89" s="150"/>
      <c r="P89" s="150"/>
      <c r="Q89" s="150"/>
      <c r="R89" s="150"/>
      <c r="S89" s="150"/>
      <c r="T89" s="150"/>
      <c r="U89" s="150"/>
      <c r="V89" s="150"/>
      <c r="W89" s="150"/>
      <c r="X89" s="150"/>
    </row>
    <row r="90" spans="1:24" s="331" customFormat="1" ht="11.25">
      <c r="A90" s="150"/>
      <c r="B90" s="150"/>
      <c r="C90" s="150"/>
      <c r="D90" s="150"/>
      <c r="E90" s="150"/>
      <c r="F90" s="150"/>
      <c r="G90" s="150"/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  <c r="U90" s="150"/>
      <c r="V90" s="150"/>
      <c r="W90" s="150"/>
      <c r="X90" s="150"/>
    </row>
    <row r="91" spans="1:24" s="331" customFormat="1" ht="11.25">
      <c r="A91" s="150"/>
      <c r="B91" s="150"/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0"/>
      <c r="W91" s="150"/>
      <c r="X91" s="150"/>
    </row>
    <row r="92" spans="1:24" s="331" customFormat="1" ht="11.25">
      <c r="A92" s="150"/>
      <c r="B92" s="150"/>
      <c r="C92" s="150"/>
      <c r="D92" s="150"/>
      <c r="E92" s="150"/>
      <c r="F92" s="150"/>
      <c r="G92" s="150"/>
      <c r="H92" s="150"/>
      <c r="I92" s="150"/>
      <c r="J92" s="150"/>
      <c r="K92" s="150"/>
      <c r="L92" s="150"/>
      <c r="M92" s="150"/>
      <c r="N92" s="150"/>
      <c r="O92" s="150"/>
      <c r="P92" s="150"/>
      <c r="Q92" s="150"/>
      <c r="R92" s="150"/>
      <c r="S92" s="150"/>
      <c r="T92" s="150"/>
      <c r="U92" s="150"/>
      <c r="V92" s="150"/>
      <c r="W92" s="150"/>
      <c r="X92" s="150"/>
    </row>
    <row r="93" spans="1:24" s="331" customFormat="1" ht="11.25">
      <c r="A93" s="150"/>
      <c r="B93" s="150"/>
      <c r="C93" s="150"/>
      <c r="D93" s="150"/>
      <c r="E93" s="150"/>
      <c r="F93" s="150"/>
      <c r="G93" s="150"/>
      <c r="H93" s="150"/>
      <c r="I93" s="150"/>
      <c r="J93" s="150"/>
      <c r="K93" s="150"/>
      <c r="L93" s="150"/>
      <c r="M93" s="150"/>
      <c r="N93" s="150"/>
      <c r="O93" s="150"/>
      <c r="P93" s="150"/>
      <c r="Q93" s="150"/>
      <c r="R93" s="150"/>
      <c r="S93" s="150"/>
      <c r="T93" s="150"/>
      <c r="U93" s="150"/>
      <c r="V93" s="150"/>
      <c r="W93" s="150"/>
      <c r="X93" s="150"/>
    </row>
    <row r="94" spans="1:24" s="331" customFormat="1" ht="11.25">
      <c r="A94" s="150"/>
      <c r="B94" s="150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0"/>
      <c r="P94" s="150"/>
      <c r="Q94" s="150"/>
      <c r="R94" s="150"/>
      <c r="S94" s="150"/>
      <c r="T94" s="150"/>
      <c r="U94" s="150"/>
      <c r="V94" s="150"/>
      <c r="W94" s="150"/>
      <c r="X94" s="150"/>
    </row>
    <row r="95" spans="1:24" s="331" customFormat="1" ht="11.25">
      <c r="A95" s="150"/>
      <c r="B95" s="150"/>
      <c r="C95" s="150"/>
      <c r="D95" s="150"/>
      <c r="E95" s="150"/>
      <c r="F95" s="150"/>
      <c r="G95" s="150"/>
      <c r="H95" s="150"/>
      <c r="I95" s="150"/>
      <c r="J95" s="150"/>
      <c r="K95" s="150"/>
      <c r="L95" s="150"/>
      <c r="M95" s="150"/>
      <c r="N95" s="150"/>
      <c r="O95" s="150"/>
      <c r="P95" s="150"/>
      <c r="Q95" s="150"/>
      <c r="R95" s="150"/>
      <c r="S95" s="150"/>
      <c r="T95" s="150"/>
      <c r="U95" s="150"/>
      <c r="V95" s="150"/>
      <c r="W95" s="150"/>
      <c r="X95" s="150"/>
    </row>
    <row r="96" spans="1:24" s="331" customFormat="1" ht="11.25">
      <c r="A96" s="150"/>
      <c r="B96" s="150"/>
      <c r="C96" s="150"/>
      <c r="D96" s="150"/>
      <c r="E96" s="150"/>
      <c r="F96" s="150"/>
      <c r="G96" s="150"/>
      <c r="H96" s="150"/>
      <c r="I96" s="150"/>
      <c r="J96" s="150"/>
      <c r="K96" s="150"/>
      <c r="L96" s="150"/>
      <c r="M96" s="150"/>
      <c r="N96" s="150"/>
      <c r="O96" s="150"/>
      <c r="P96" s="150"/>
      <c r="Q96" s="150"/>
      <c r="R96" s="150"/>
      <c r="S96" s="150"/>
      <c r="T96" s="150"/>
      <c r="U96" s="150"/>
      <c r="V96" s="150"/>
      <c r="W96" s="150"/>
      <c r="X96" s="150"/>
    </row>
    <row r="97" spans="1:24" s="331" customFormat="1" ht="11.25">
      <c r="A97" s="150"/>
      <c r="B97" s="150"/>
      <c r="C97" s="150"/>
      <c r="D97" s="150"/>
      <c r="E97" s="150"/>
      <c r="F97" s="150"/>
      <c r="G97" s="150"/>
      <c r="H97" s="150"/>
      <c r="I97" s="150"/>
      <c r="J97" s="150"/>
      <c r="K97" s="150"/>
      <c r="L97" s="150"/>
      <c r="M97" s="150"/>
      <c r="N97" s="150"/>
      <c r="O97" s="150"/>
      <c r="P97" s="150"/>
      <c r="Q97" s="150"/>
      <c r="R97" s="150"/>
      <c r="S97" s="150"/>
      <c r="T97" s="150"/>
      <c r="U97" s="150"/>
      <c r="V97" s="150"/>
      <c r="W97" s="150"/>
      <c r="X97" s="150"/>
    </row>
    <row r="98" spans="1:24" s="331" customFormat="1" ht="11.25">
      <c r="A98" s="150"/>
      <c r="B98" s="150"/>
      <c r="C98" s="150"/>
      <c r="D98" s="150"/>
      <c r="E98" s="150"/>
      <c r="F98" s="150"/>
      <c r="G98" s="150"/>
      <c r="H98" s="150"/>
      <c r="I98" s="150"/>
      <c r="J98" s="150"/>
      <c r="K98" s="150"/>
      <c r="L98" s="150"/>
      <c r="M98" s="150"/>
      <c r="N98" s="150"/>
      <c r="O98" s="150"/>
      <c r="P98" s="150"/>
      <c r="Q98" s="150"/>
      <c r="R98" s="150"/>
      <c r="S98" s="150"/>
      <c r="T98" s="150"/>
      <c r="U98" s="150"/>
      <c r="V98" s="150"/>
      <c r="W98" s="150"/>
      <c r="X98" s="150"/>
    </row>
    <row r="99" spans="1:24" s="331" customFormat="1" ht="11.25">
      <c r="A99" s="150"/>
      <c r="B99" s="150"/>
      <c r="C99" s="150"/>
      <c r="D99" s="150"/>
      <c r="E99" s="150"/>
      <c r="F99" s="150"/>
      <c r="G99" s="150"/>
      <c r="H99" s="150"/>
      <c r="I99" s="150"/>
      <c r="J99" s="150"/>
      <c r="K99" s="150"/>
      <c r="L99" s="150"/>
      <c r="M99" s="150"/>
      <c r="N99" s="150"/>
      <c r="O99" s="150"/>
      <c r="P99" s="150"/>
      <c r="Q99" s="150"/>
      <c r="R99" s="150"/>
      <c r="S99" s="150"/>
      <c r="T99" s="150"/>
      <c r="U99" s="150"/>
      <c r="V99" s="150"/>
      <c r="W99" s="150"/>
      <c r="X99" s="150"/>
    </row>
    <row r="100" spans="1:24" s="331" customFormat="1" ht="11.25">
      <c r="A100" s="150"/>
      <c r="B100" s="150"/>
      <c r="C100" s="150"/>
      <c r="D100" s="150"/>
      <c r="E100" s="150"/>
      <c r="F100" s="150"/>
      <c r="G100" s="150"/>
      <c r="H100" s="150"/>
      <c r="I100" s="150"/>
      <c r="J100" s="150"/>
      <c r="K100" s="150"/>
      <c r="L100" s="150"/>
      <c r="M100" s="150"/>
      <c r="N100" s="150"/>
      <c r="O100" s="150"/>
      <c r="P100" s="150"/>
      <c r="Q100" s="150"/>
      <c r="R100" s="150"/>
      <c r="S100" s="150"/>
      <c r="T100" s="150"/>
      <c r="U100" s="150"/>
      <c r="V100" s="150"/>
      <c r="W100" s="150"/>
      <c r="X100" s="150"/>
    </row>
    <row r="101" spans="1:24" s="331" customFormat="1" ht="11.25">
      <c r="A101" s="150"/>
      <c r="B101" s="150"/>
      <c r="C101" s="150"/>
      <c r="D101" s="150"/>
      <c r="E101" s="150"/>
      <c r="F101" s="150"/>
      <c r="G101" s="150"/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  <c r="U101" s="150"/>
      <c r="V101" s="150"/>
      <c r="W101" s="150"/>
      <c r="X101" s="150"/>
    </row>
    <row r="102" spans="1:24" s="331" customFormat="1" ht="11.25">
      <c r="A102" s="150"/>
      <c r="B102" s="150"/>
      <c r="C102" s="150"/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  <c r="R102" s="150"/>
      <c r="S102" s="150"/>
      <c r="T102" s="150"/>
      <c r="U102" s="150"/>
      <c r="V102" s="150"/>
      <c r="W102" s="150"/>
      <c r="X102" s="150"/>
    </row>
    <row r="103" spans="1:24" s="331" customFormat="1" ht="11.25">
      <c r="A103" s="150"/>
      <c r="B103" s="150"/>
      <c r="C103" s="150"/>
      <c r="D103" s="150"/>
      <c r="E103" s="150"/>
      <c r="F103" s="150"/>
      <c r="G103" s="150"/>
      <c r="H103" s="150"/>
      <c r="I103" s="150"/>
      <c r="J103" s="150"/>
      <c r="K103" s="150"/>
      <c r="L103" s="150"/>
      <c r="M103" s="150"/>
      <c r="N103" s="150"/>
      <c r="O103" s="150"/>
      <c r="P103" s="150"/>
      <c r="Q103" s="150"/>
      <c r="R103" s="150"/>
      <c r="S103" s="150"/>
      <c r="T103" s="150"/>
      <c r="U103" s="150"/>
      <c r="V103" s="150"/>
      <c r="W103" s="150"/>
      <c r="X103" s="150"/>
    </row>
    <row r="104" spans="1:24" s="331" customFormat="1" ht="11.25">
      <c r="A104" s="150"/>
      <c r="B104" s="150"/>
      <c r="C104" s="150"/>
      <c r="D104" s="150"/>
      <c r="E104" s="150"/>
      <c r="F104" s="150"/>
      <c r="G104" s="150"/>
      <c r="H104" s="150"/>
      <c r="I104" s="150"/>
      <c r="J104" s="150"/>
      <c r="K104" s="150"/>
      <c r="L104" s="150"/>
      <c r="M104" s="150"/>
      <c r="N104" s="150"/>
      <c r="O104" s="150"/>
      <c r="P104" s="150"/>
      <c r="Q104" s="150"/>
      <c r="R104" s="150"/>
      <c r="S104" s="150"/>
      <c r="T104" s="150"/>
      <c r="U104" s="150"/>
      <c r="V104" s="150"/>
      <c r="W104" s="150"/>
      <c r="X104" s="150"/>
    </row>
  </sheetData>
  <sheetProtection selectLockedCells="1"/>
  <mergeCells count="52">
    <mergeCell ref="A10:B10"/>
    <mergeCell ref="A14:B14"/>
    <mergeCell ref="D7:D9"/>
    <mergeCell ref="E7:E9"/>
    <mergeCell ref="F7:F9"/>
    <mergeCell ref="A12:B12"/>
    <mergeCell ref="A13:B13"/>
    <mergeCell ref="A11:B11"/>
    <mergeCell ref="A6:B9"/>
    <mergeCell ref="W39:X39"/>
    <mergeCell ref="G7:G9"/>
    <mergeCell ref="P7:P9"/>
    <mergeCell ref="H7:H9"/>
    <mergeCell ref="T7:T9"/>
    <mergeCell ref="M7:M9"/>
    <mergeCell ref="W14:X14"/>
    <mergeCell ref="W10:X10"/>
    <mergeCell ref="W6:X9"/>
    <mergeCell ref="W12:X12"/>
    <mergeCell ref="W13:X13"/>
    <mergeCell ref="L6:O6"/>
    <mergeCell ref="W11:X11"/>
    <mergeCell ref="W3:AC3"/>
    <mergeCell ref="W4:AC4"/>
    <mergeCell ref="AB7:AB9"/>
    <mergeCell ref="AA6:AC6"/>
    <mergeCell ref="Q7:Q9"/>
    <mergeCell ref="P6:S6"/>
    <mergeCell ref="AA7:AA9"/>
    <mergeCell ref="Y6:Z6"/>
    <mergeCell ref="R7:R9"/>
    <mergeCell ref="AC7:AC9"/>
    <mergeCell ref="U7:U9"/>
    <mergeCell ref="Y7:Y9"/>
    <mergeCell ref="Z7:Z9"/>
    <mergeCell ref="V6:V9"/>
    <mergeCell ref="A3:H3"/>
    <mergeCell ref="T6:U6"/>
    <mergeCell ref="J6:K6"/>
    <mergeCell ref="G6:H6"/>
    <mergeCell ref="I3:O3"/>
    <mergeCell ref="I6:I9"/>
    <mergeCell ref="N7:N9"/>
    <mergeCell ref="P3:V3"/>
    <mergeCell ref="S7:S9"/>
    <mergeCell ref="C7:C9"/>
    <mergeCell ref="A4:H4"/>
    <mergeCell ref="C6:F6"/>
    <mergeCell ref="O7:O9"/>
    <mergeCell ref="J7:J9"/>
    <mergeCell ref="K7:K9"/>
    <mergeCell ref="L7:L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3" manualBreakCount="3">
    <brk id="8" max="40" man="1"/>
    <brk id="15" max="40" man="1"/>
    <brk id="22" max="4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103"/>
  <sheetViews>
    <sheetView view="pageBreakPreview" zoomScaleNormal="100" zoomScaleSheetLayoutView="100" workbookViewId="0">
      <pane ySplit="9" topLeftCell="A10" activePane="bottomLeft" state="frozen"/>
      <selection activeCell="V2" sqref="V2"/>
      <selection pane="bottomLeft" activeCell="C14" sqref="C14"/>
    </sheetView>
  </sheetViews>
  <sheetFormatPr defaultRowHeight="14.25"/>
  <cols>
    <col min="1" max="1" width="6.625" style="173" customWidth="1"/>
    <col min="2" max="2" width="10.875" style="173" customWidth="1"/>
    <col min="3" max="9" width="8.125" style="174" customWidth="1"/>
    <col min="10" max="10" width="8.125" style="175" customWidth="1"/>
    <col min="11" max="11" width="11.375" style="175" customWidth="1"/>
    <col min="12" max="12" width="8.875" style="175" customWidth="1"/>
    <col min="13" max="19" width="8.875" style="174" customWidth="1"/>
    <col min="20" max="25" width="11.625" style="174" customWidth="1"/>
    <col min="26" max="26" width="12.625" style="174" customWidth="1"/>
    <col min="27" max="16384" width="9" style="174"/>
  </cols>
  <sheetData>
    <row r="1" spans="1:26" s="331" customFormat="1" ht="14.1" customHeight="1">
      <c r="A1" s="150"/>
      <c r="B1" s="150"/>
      <c r="J1" s="151" t="s">
        <v>1115</v>
      </c>
      <c r="K1" s="152" t="s">
        <v>1116</v>
      </c>
      <c r="L1" s="153"/>
      <c r="Z1" s="151" t="s">
        <v>1117</v>
      </c>
    </row>
    <row r="2" spans="1:26" s="331" customFormat="1" ht="14.1" customHeight="1">
      <c r="A2" s="150"/>
      <c r="B2" s="150"/>
      <c r="J2" s="151"/>
      <c r="K2" s="152"/>
      <c r="L2" s="153"/>
      <c r="Z2" s="151"/>
    </row>
    <row r="3" spans="1:26" s="337" customFormat="1" ht="20.100000000000001" customHeight="1">
      <c r="A3" s="738" t="s">
        <v>114</v>
      </c>
      <c r="B3" s="738"/>
      <c r="C3" s="738"/>
      <c r="D3" s="738"/>
      <c r="E3" s="738"/>
      <c r="F3" s="738"/>
      <c r="G3" s="738"/>
      <c r="H3" s="738"/>
      <c r="I3" s="738"/>
      <c r="J3" s="738"/>
      <c r="K3" s="739" t="s">
        <v>115</v>
      </c>
      <c r="L3" s="739"/>
      <c r="M3" s="739"/>
      <c r="N3" s="739"/>
      <c r="O3" s="739"/>
      <c r="P3" s="739"/>
      <c r="Q3" s="739"/>
      <c r="R3" s="739"/>
      <c r="S3" s="739"/>
      <c r="T3" s="739" t="s">
        <v>435</v>
      </c>
      <c r="U3" s="739"/>
      <c r="V3" s="739"/>
      <c r="W3" s="739"/>
      <c r="X3" s="739"/>
      <c r="Y3" s="739"/>
      <c r="Z3" s="739"/>
    </row>
    <row r="4" spans="1:26" s="341" customFormat="1" ht="24" customHeight="1">
      <c r="A4" s="762" t="s">
        <v>112</v>
      </c>
      <c r="B4" s="762"/>
      <c r="C4" s="762"/>
      <c r="D4" s="762"/>
      <c r="E4" s="762"/>
      <c r="F4" s="762"/>
      <c r="G4" s="762"/>
      <c r="H4" s="762"/>
      <c r="I4" s="762"/>
      <c r="J4" s="762"/>
      <c r="K4" s="154"/>
      <c r="L4" s="154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</row>
    <row r="5" spans="1:26" s="156" customFormat="1" ht="18" customHeight="1" thickBot="1">
      <c r="A5" s="156" t="s">
        <v>116</v>
      </c>
      <c r="J5" s="151" t="s">
        <v>117</v>
      </c>
      <c r="K5" s="156" t="s">
        <v>116</v>
      </c>
      <c r="S5" s="151"/>
      <c r="Z5" s="151" t="s">
        <v>117</v>
      </c>
    </row>
    <row r="6" spans="1:26" s="331" customFormat="1" ht="15.75" customHeight="1">
      <c r="A6" s="746" t="s">
        <v>118</v>
      </c>
      <c r="B6" s="747"/>
      <c r="C6" s="742" t="s">
        <v>119</v>
      </c>
      <c r="D6" s="743"/>
      <c r="E6" s="742" t="s">
        <v>120</v>
      </c>
      <c r="F6" s="743"/>
      <c r="G6" s="742" t="s">
        <v>121</v>
      </c>
      <c r="H6" s="743"/>
      <c r="I6" s="742" t="s">
        <v>122</v>
      </c>
      <c r="J6" s="753"/>
      <c r="K6" s="763" t="s">
        <v>123</v>
      </c>
      <c r="L6" s="742" t="s">
        <v>124</v>
      </c>
      <c r="M6" s="743"/>
      <c r="N6" s="742" t="s">
        <v>125</v>
      </c>
      <c r="O6" s="743"/>
      <c r="P6" s="742" t="s">
        <v>126</v>
      </c>
      <c r="Q6" s="743"/>
      <c r="R6" s="760" t="s">
        <v>127</v>
      </c>
      <c r="S6" s="753"/>
      <c r="T6" s="742" t="s">
        <v>128</v>
      </c>
      <c r="U6" s="743"/>
      <c r="V6" s="760" t="s">
        <v>129</v>
      </c>
      <c r="W6" s="743"/>
      <c r="X6" s="742" t="s">
        <v>130</v>
      </c>
      <c r="Y6" s="758"/>
      <c r="Z6" s="754" t="s">
        <v>131</v>
      </c>
    </row>
    <row r="7" spans="1:26" s="331" customFormat="1" ht="15.75" customHeight="1">
      <c r="A7" s="748"/>
      <c r="B7" s="749"/>
      <c r="C7" s="744"/>
      <c r="D7" s="745"/>
      <c r="E7" s="744"/>
      <c r="F7" s="745"/>
      <c r="G7" s="744"/>
      <c r="H7" s="745"/>
      <c r="I7" s="744"/>
      <c r="J7" s="744"/>
      <c r="K7" s="764"/>
      <c r="L7" s="744"/>
      <c r="M7" s="745"/>
      <c r="N7" s="744"/>
      <c r="O7" s="745"/>
      <c r="P7" s="744"/>
      <c r="Q7" s="745"/>
      <c r="R7" s="761"/>
      <c r="S7" s="744"/>
      <c r="T7" s="744"/>
      <c r="U7" s="745"/>
      <c r="V7" s="761"/>
      <c r="W7" s="745"/>
      <c r="X7" s="744"/>
      <c r="Y7" s="759"/>
      <c r="Z7" s="755"/>
    </row>
    <row r="8" spans="1:26" s="331" customFormat="1" ht="19.149999999999999" customHeight="1">
      <c r="A8" s="750"/>
      <c r="B8" s="749"/>
      <c r="C8" s="740" t="s">
        <v>132</v>
      </c>
      <c r="D8" s="703" t="s">
        <v>133</v>
      </c>
      <c r="E8" s="703" t="s">
        <v>132</v>
      </c>
      <c r="F8" s="703" t="s">
        <v>133</v>
      </c>
      <c r="G8" s="703" t="s">
        <v>132</v>
      </c>
      <c r="H8" s="703" t="s">
        <v>133</v>
      </c>
      <c r="I8" s="703" t="s">
        <v>132</v>
      </c>
      <c r="J8" s="710" t="s">
        <v>133</v>
      </c>
      <c r="K8" s="765"/>
      <c r="L8" s="703" t="s">
        <v>132</v>
      </c>
      <c r="M8" s="703" t="s">
        <v>133</v>
      </c>
      <c r="N8" s="703" t="s">
        <v>132</v>
      </c>
      <c r="O8" s="703" t="s">
        <v>133</v>
      </c>
      <c r="P8" s="703" t="s">
        <v>132</v>
      </c>
      <c r="Q8" s="703" t="s">
        <v>133</v>
      </c>
      <c r="R8" s="703" t="s">
        <v>132</v>
      </c>
      <c r="S8" s="710" t="s">
        <v>133</v>
      </c>
      <c r="T8" s="740" t="s">
        <v>134</v>
      </c>
      <c r="U8" s="703" t="s">
        <v>133</v>
      </c>
      <c r="V8" s="703" t="s">
        <v>134</v>
      </c>
      <c r="W8" s="703" t="s">
        <v>133</v>
      </c>
      <c r="X8" s="703" t="s">
        <v>134</v>
      </c>
      <c r="Y8" s="718" t="s">
        <v>133</v>
      </c>
      <c r="Z8" s="756"/>
    </row>
    <row r="9" spans="1:26" s="331" customFormat="1" ht="19.149999999999999" customHeight="1">
      <c r="A9" s="751"/>
      <c r="B9" s="752"/>
      <c r="C9" s="741"/>
      <c r="D9" s="705"/>
      <c r="E9" s="705"/>
      <c r="F9" s="705"/>
      <c r="G9" s="705"/>
      <c r="H9" s="705"/>
      <c r="I9" s="705"/>
      <c r="J9" s="712"/>
      <c r="K9" s="766"/>
      <c r="L9" s="705"/>
      <c r="M9" s="705"/>
      <c r="N9" s="705"/>
      <c r="O9" s="705"/>
      <c r="P9" s="705"/>
      <c r="Q9" s="705"/>
      <c r="R9" s="705"/>
      <c r="S9" s="712"/>
      <c r="T9" s="741"/>
      <c r="U9" s="705"/>
      <c r="V9" s="705"/>
      <c r="W9" s="705"/>
      <c r="X9" s="705"/>
      <c r="Y9" s="720"/>
      <c r="Z9" s="757"/>
    </row>
    <row r="10" spans="1:26" s="331" customFormat="1" ht="17.45" customHeight="1">
      <c r="A10" s="769" t="s">
        <v>136</v>
      </c>
      <c r="B10" s="770"/>
      <c r="C10" s="157">
        <v>8203</v>
      </c>
      <c r="D10" s="157">
        <v>33795</v>
      </c>
      <c r="E10" s="157">
        <v>8</v>
      </c>
      <c r="F10" s="157">
        <v>1053</v>
      </c>
      <c r="G10" s="157">
        <v>15</v>
      </c>
      <c r="H10" s="157">
        <v>1085</v>
      </c>
      <c r="I10" s="343">
        <v>14</v>
      </c>
      <c r="J10" s="343">
        <v>249</v>
      </c>
      <c r="K10" s="336" t="s">
        <v>14</v>
      </c>
      <c r="L10" s="157">
        <v>73</v>
      </c>
      <c r="M10" s="343">
        <v>3331</v>
      </c>
      <c r="N10" s="343">
        <v>6898</v>
      </c>
      <c r="O10" s="343">
        <v>6898</v>
      </c>
      <c r="P10" s="343">
        <v>100</v>
      </c>
      <c r="Q10" s="343">
        <v>1669</v>
      </c>
      <c r="R10" s="343">
        <v>1084</v>
      </c>
      <c r="S10" s="343">
        <v>11915</v>
      </c>
      <c r="T10" s="343">
        <v>0</v>
      </c>
      <c r="U10" s="343">
        <v>3899</v>
      </c>
      <c r="V10" s="343">
        <v>11</v>
      </c>
      <c r="W10" s="343">
        <v>3692</v>
      </c>
      <c r="X10" s="343">
        <v>0</v>
      </c>
      <c r="Y10" s="158">
        <v>4</v>
      </c>
      <c r="Z10" s="339" t="s">
        <v>14</v>
      </c>
    </row>
    <row r="11" spans="1:26" s="331" customFormat="1" ht="17.45" customHeight="1">
      <c r="A11" s="769" t="s">
        <v>15</v>
      </c>
      <c r="B11" s="770"/>
      <c r="C11" s="157">
        <v>8526</v>
      </c>
      <c r="D11" s="157">
        <v>34929</v>
      </c>
      <c r="E11" s="157">
        <v>8</v>
      </c>
      <c r="F11" s="157">
        <v>1055</v>
      </c>
      <c r="G11" s="157">
        <v>15</v>
      </c>
      <c r="H11" s="157">
        <v>1078</v>
      </c>
      <c r="I11" s="343">
        <v>14</v>
      </c>
      <c r="J11" s="343">
        <v>247</v>
      </c>
      <c r="K11" s="336" t="s">
        <v>15</v>
      </c>
      <c r="L11" s="157">
        <v>73</v>
      </c>
      <c r="M11" s="343">
        <v>3330</v>
      </c>
      <c r="N11" s="343">
        <v>6956</v>
      </c>
      <c r="O11" s="343">
        <v>6956</v>
      </c>
      <c r="P11" s="343">
        <v>113</v>
      </c>
      <c r="Q11" s="343">
        <v>1912</v>
      </c>
      <c r="R11" s="343">
        <v>1231</v>
      </c>
      <c r="S11" s="343">
        <v>12829</v>
      </c>
      <c r="T11" s="343">
        <v>0</v>
      </c>
      <c r="U11" s="343">
        <v>3871</v>
      </c>
      <c r="V11" s="343">
        <v>10</v>
      </c>
      <c r="W11" s="343">
        <v>3456</v>
      </c>
      <c r="X11" s="343">
        <v>106</v>
      </c>
      <c r="Y11" s="158">
        <v>195</v>
      </c>
      <c r="Z11" s="339" t="s">
        <v>15</v>
      </c>
    </row>
    <row r="12" spans="1:26" s="331" customFormat="1" ht="17.45" customHeight="1">
      <c r="A12" s="771" t="s">
        <v>445</v>
      </c>
      <c r="B12" s="769"/>
      <c r="C12" s="157">
        <v>15239</v>
      </c>
      <c r="D12" s="157">
        <v>39075</v>
      </c>
      <c r="E12" s="157">
        <v>8</v>
      </c>
      <c r="F12" s="157">
        <v>934</v>
      </c>
      <c r="G12" s="157">
        <v>16</v>
      </c>
      <c r="H12" s="157">
        <v>1087</v>
      </c>
      <c r="I12" s="343">
        <v>15</v>
      </c>
      <c r="J12" s="343">
        <v>274</v>
      </c>
      <c r="K12" s="336" t="s">
        <v>445</v>
      </c>
      <c r="L12" s="157">
        <v>73</v>
      </c>
      <c r="M12" s="343">
        <v>3329</v>
      </c>
      <c r="N12" s="343">
        <v>6946</v>
      </c>
      <c r="O12" s="343">
        <v>6946</v>
      </c>
      <c r="P12" s="343">
        <v>122</v>
      </c>
      <c r="Q12" s="343">
        <v>1947</v>
      </c>
      <c r="R12" s="343">
        <v>1289</v>
      </c>
      <c r="S12" s="343">
        <v>16996</v>
      </c>
      <c r="T12" s="343">
        <v>3985</v>
      </c>
      <c r="U12" s="343">
        <v>3985</v>
      </c>
      <c r="V12" s="343">
        <v>2683</v>
      </c>
      <c r="W12" s="343">
        <v>3381</v>
      </c>
      <c r="X12" s="343">
        <v>102</v>
      </c>
      <c r="Y12" s="158">
        <v>196</v>
      </c>
      <c r="Z12" s="339" t="s">
        <v>445</v>
      </c>
    </row>
    <row r="13" spans="1:26" s="331" customFormat="1" ht="17.45" customHeight="1">
      <c r="A13" s="771" t="s">
        <v>822</v>
      </c>
      <c r="B13" s="769"/>
      <c r="C13" s="157">
        <v>16189</v>
      </c>
      <c r="D13" s="157">
        <v>39779</v>
      </c>
      <c r="E13" s="157">
        <v>7</v>
      </c>
      <c r="F13" s="157">
        <v>934</v>
      </c>
      <c r="G13" s="157">
        <v>15</v>
      </c>
      <c r="H13" s="157">
        <v>1119</v>
      </c>
      <c r="I13" s="343">
        <v>12</v>
      </c>
      <c r="J13" s="343">
        <v>255</v>
      </c>
      <c r="K13" s="336" t="s">
        <v>822</v>
      </c>
      <c r="L13" s="157">
        <v>73</v>
      </c>
      <c r="M13" s="343">
        <v>3325</v>
      </c>
      <c r="N13" s="343">
        <v>6939</v>
      </c>
      <c r="O13" s="343">
        <v>6939</v>
      </c>
      <c r="P13" s="343">
        <v>124</v>
      </c>
      <c r="Q13" s="343">
        <v>1980</v>
      </c>
      <c r="R13" s="343">
        <v>1437</v>
      </c>
      <c r="S13" s="343">
        <v>17531</v>
      </c>
      <c r="T13" s="343">
        <v>4128</v>
      </c>
      <c r="U13" s="343">
        <v>4128</v>
      </c>
      <c r="V13" s="343">
        <v>3352</v>
      </c>
      <c r="W13" s="343">
        <v>3372</v>
      </c>
      <c r="X13" s="343">
        <v>102</v>
      </c>
      <c r="Y13" s="158">
        <v>196</v>
      </c>
      <c r="Z13" s="339" t="s">
        <v>822</v>
      </c>
    </row>
    <row r="14" spans="1:26" s="159" customFormat="1" ht="17.45" customHeight="1">
      <c r="A14" s="767" t="s">
        <v>1017</v>
      </c>
      <c r="B14" s="749"/>
      <c r="C14" s="160">
        <f>E14+G14+I14+L14+N14+P14+R14+T14+V14+X14</f>
        <v>16520</v>
      </c>
      <c r="D14" s="160">
        <f>F14+H14+J14+M14+O14+Q14+S14+U14+W14+Y14</f>
        <v>40706</v>
      </c>
      <c r="E14" s="160">
        <f t="shared" ref="E14:J14" si="0">SUM(E16:E38)</f>
        <v>7</v>
      </c>
      <c r="F14" s="160">
        <f t="shared" si="0"/>
        <v>920</v>
      </c>
      <c r="G14" s="160">
        <f t="shared" si="0"/>
        <v>15</v>
      </c>
      <c r="H14" s="160">
        <f t="shared" si="0"/>
        <v>1122</v>
      </c>
      <c r="I14" s="161">
        <f t="shared" si="0"/>
        <v>12</v>
      </c>
      <c r="J14" s="161">
        <f t="shared" si="0"/>
        <v>255</v>
      </c>
      <c r="K14" s="332" t="s">
        <v>1017</v>
      </c>
      <c r="L14" s="160">
        <f t="shared" ref="L14:Y14" si="1">SUM(L16:L38)</f>
        <v>73</v>
      </c>
      <c r="M14" s="161">
        <f t="shared" si="1"/>
        <v>3325</v>
      </c>
      <c r="N14" s="161">
        <f t="shared" si="1"/>
        <v>6937</v>
      </c>
      <c r="O14" s="161">
        <f t="shared" si="1"/>
        <v>6937</v>
      </c>
      <c r="P14" s="161">
        <f t="shared" si="1"/>
        <v>133</v>
      </c>
      <c r="Q14" s="161">
        <f t="shared" si="1"/>
        <v>2276</v>
      </c>
      <c r="R14" s="161">
        <f t="shared" si="1"/>
        <v>1437</v>
      </c>
      <c r="S14" s="161">
        <f t="shared" si="1"/>
        <v>17836</v>
      </c>
      <c r="T14" s="161">
        <f t="shared" si="1"/>
        <v>4159</v>
      </c>
      <c r="U14" s="161">
        <f t="shared" si="1"/>
        <v>4159</v>
      </c>
      <c r="V14" s="161">
        <f t="shared" si="1"/>
        <v>3641</v>
      </c>
      <c r="W14" s="161">
        <f t="shared" si="1"/>
        <v>3688</v>
      </c>
      <c r="X14" s="161">
        <f t="shared" si="1"/>
        <v>106</v>
      </c>
      <c r="Y14" s="162">
        <f t="shared" si="1"/>
        <v>188</v>
      </c>
      <c r="Z14" s="349" t="s">
        <v>1017</v>
      </c>
    </row>
    <row r="15" spans="1:26" s="331" customFormat="1" ht="17.45" customHeight="1">
      <c r="A15" s="768"/>
      <c r="B15" s="749"/>
      <c r="C15" s="157"/>
      <c r="D15" s="157"/>
      <c r="E15" s="157"/>
      <c r="F15" s="157"/>
      <c r="G15" s="157"/>
      <c r="H15" s="157"/>
      <c r="I15" s="343"/>
      <c r="J15" s="343"/>
      <c r="K15" s="333"/>
      <c r="L15" s="157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158"/>
      <c r="Z15" s="163"/>
    </row>
    <row r="16" spans="1:26" s="167" customFormat="1" ht="17.45" customHeight="1">
      <c r="A16" s="164" t="s">
        <v>58</v>
      </c>
      <c r="B16" s="372" t="s">
        <v>834</v>
      </c>
      <c r="C16" s="165">
        <f>E16+G16+I16+L16+N16+P16+R16+T16+V16+X16</f>
        <v>3552</v>
      </c>
      <c r="D16" s="165">
        <f>F16+H16+J16+M16+O16+Q16+S16+U16+W16+Y16</f>
        <v>11429</v>
      </c>
      <c r="E16" s="214">
        <v>1</v>
      </c>
      <c r="F16" s="214">
        <v>151</v>
      </c>
      <c r="G16" s="214">
        <v>1</v>
      </c>
      <c r="H16" s="214">
        <v>195</v>
      </c>
      <c r="I16" s="215">
        <v>0</v>
      </c>
      <c r="J16" s="215">
        <v>0</v>
      </c>
      <c r="K16" s="345" t="s">
        <v>58</v>
      </c>
      <c r="L16" s="378">
        <v>16</v>
      </c>
      <c r="M16" s="215">
        <v>930</v>
      </c>
      <c r="N16" s="215">
        <v>1924</v>
      </c>
      <c r="O16" s="215">
        <v>1924</v>
      </c>
      <c r="P16" s="215">
        <v>21</v>
      </c>
      <c r="Q16" s="215">
        <v>514</v>
      </c>
      <c r="R16" s="215">
        <v>522</v>
      </c>
      <c r="S16" s="215">
        <v>6640</v>
      </c>
      <c r="T16" s="215">
        <v>480</v>
      </c>
      <c r="U16" s="215">
        <v>480</v>
      </c>
      <c r="V16" s="215">
        <v>572</v>
      </c>
      <c r="W16" s="215">
        <v>572</v>
      </c>
      <c r="X16" s="215">
        <v>15</v>
      </c>
      <c r="Y16" s="379">
        <v>23</v>
      </c>
      <c r="Z16" s="166" t="s">
        <v>137</v>
      </c>
    </row>
    <row r="17" spans="1:26" s="167" customFormat="1" ht="17.45" customHeight="1">
      <c r="A17" s="164" t="s">
        <v>60</v>
      </c>
      <c r="B17" s="372" t="s">
        <v>835</v>
      </c>
      <c r="C17" s="165">
        <f>E17+G17+I17+L17+N17+P17+R17+T17+V17+X17</f>
        <v>1709</v>
      </c>
      <c r="D17" s="165">
        <f>F17+H17+J17+M17+O17+Q17+S17+U17+W17+Y17</f>
        <v>3908</v>
      </c>
      <c r="E17" s="214">
        <v>0</v>
      </c>
      <c r="F17" s="214">
        <v>0</v>
      </c>
      <c r="G17" s="214">
        <v>1</v>
      </c>
      <c r="H17" s="214">
        <v>169</v>
      </c>
      <c r="I17" s="215">
        <v>0</v>
      </c>
      <c r="J17" s="215">
        <v>0</v>
      </c>
      <c r="K17" s="345" t="s">
        <v>60</v>
      </c>
      <c r="L17" s="378">
        <v>8</v>
      </c>
      <c r="M17" s="215">
        <v>446</v>
      </c>
      <c r="N17" s="215">
        <v>783</v>
      </c>
      <c r="O17" s="215">
        <v>783</v>
      </c>
      <c r="P17" s="215">
        <v>20</v>
      </c>
      <c r="Q17" s="215">
        <v>305</v>
      </c>
      <c r="R17" s="215">
        <v>130</v>
      </c>
      <c r="S17" s="215">
        <v>1422</v>
      </c>
      <c r="T17" s="215">
        <v>363</v>
      </c>
      <c r="U17" s="215">
        <v>363</v>
      </c>
      <c r="V17" s="215">
        <v>396</v>
      </c>
      <c r="W17" s="215">
        <v>398</v>
      </c>
      <c r="X17" s="215">
        <v>8</v>
      </c>
      <c r="Y17" s="379">
        <v>22</v>
      </c>
      <c r="Z17" s="166" t="s">
        <v>138</v>
      </c>
    </row>
    <row r="18" spans="1:26" s="167" customFormat="1" ht="17.45" customHeight="1">
      <c r="A18" s="164" t="s">
        <v>62</v>
      </c>
      <c r="B18" s="372" t="s">
        <v>836</v>
      </c>
      <c r="C18" s="165">
        <f>E18+G18+I18+L18+N18+P18+R18+T18+V18+X18</f>
        <v>791</v>
      </c>
      <c r="D18" s="165">
        <f t="shared" ref="D18:D37" si="2">F18+H18+J18+M18+O18+Q18+S18+U18+W18+Y18</f>
        <v>1461</v>
      </c>
      <c r="E18" s="214">
        <v>0</v>
      </c>
      <c r="F18" s="214">
        <v>0</v>
      </c>
      <c r="G18" s="214">
        <v>1</v>
      </c>
      <c r="H18" s="214">
        <v>64</v>
      </c>
      <c r="I18" s="215">
        <v>0</v>
      </c>
      <c r="J18" s="215">
        <v>0</v>
      </c>
      <c r="K18" s="345" t="s">
        <v>62</v>
      </c>
      <c r="L18" s="378">
        <v>4</v>
      </c>
      <c r="M18" s="215">
        <v>211</v>
      </c>
      <c r="N18" s="215">
        <v>319</v>
      </c>
      <c r="O18" s="215">
        <v>319</v>
      </c>
      <c r="P18" s="215">
        <v>6</v>
      </c>
      <c r="Q18" s="215">
        <v>85</v>
      </c>
      <c r="R18" s="215">
        <v>45</v>
      </c>
      <c r="S18" s="215">
        <v>353</v>
      </c>
      <c r="T18" s="215">
        <v>237</v>
      </c>
      <c r="U18" s="215">
        <v>237</v>
      </c>
      <c r="V18" s="215">
        <v>167</v>
      </c>
      <c r="W18" s="215">
        <v>167</v>
      </c>
      <c r="X18" s="215">
        <v>12</v>
      </c>
      <c r="Y18" s="379">
        <v>25</v>
      </c>
      <c r="Z18" s="166" t="s">
        <v>139</v>
      </c>
    </row>
    <row r="19" spans="1:26" s="167" customFormat="1" ht="17.45" customHeight="1">
      <c r="A19" s="164" t="s">
        <v>64</v>
      </c>
      <c r="B19" s="372" t="s">
        <v>837</v>
      </c>
      <c r="C19" s="165">
        <f t="shared" ref="C19:D38" si="3">E19+G19+I19+L19+N19+P19+R19+T19+V19+X19</f>
        <v>1169</v>
      </c>
      <c r="D19" s="165">
        <f t="shared" si="2"/>
        <v>2276</v>
      </c>
      <c r="E19" s="214">
        <v>0</v>
      </c>
      <c r="F19" s="214">
        <v>0</v>
      </c>
      <c r="G19" s="214">
        <v>3</v>
      </c>
      <c r="H19" s="214">
        <v>118</v>
      </c>
      <c r="I19" s="215">
        <v>0</v>
      </c>
      <c r="J19" s="215">
        <v>0</v>
      </c>
      <c r="K19" s="345" t="s">
        <v>64</v>
      </c>
      <c r="L19" s="378">
        <v>7</v>
      </c>
      <c r="M19" s="215">
        <v>261</v>
      </c>
      <c r="N19" s="215">
        <v>480</v>
      </c>
      <c r="O19" s="215">
        <v>480</v>
      </c>
      <c r="P19" s="215">
        <v>7</v>
      </c>
      <c r="Q19" s="215">
        <v>111</v>
      </c>
      <c r="R19" s="215">
        <v>64</v>
      </c>
      <c r="S19" s="215">
        <v>690</v>
      </c>
      <c r="T19" s="215">
        <v>333</v>
      </c>
      <c r="U19" s="215">
        <v>333</v>
      </c>
      <c r="V19" s="215">
        <v>262</v>
      </c>
      <c r="W19" s="215">
        <v>262</v>
      </c>
      <c r="X19" s="215">
        <v>13</v>
      </c>
      <c r="Y19" s="379">
        <v>21</v>
      </c>
      <c r="Z19" s="166" t="s">
        <v>140</v>
      </c>
    </row>
    <row r="20" spans="1:26" s="167" customFormat="1" ht="17.45" customHeight="1">
      <c r="A20" s="164" t="s">
        <v>66</v>
      </c>
      <c r="B20" s="372" t="s">
        <v>838</v>
      </c>
      <c r="C20" s="165">
        <f t="shared" si="3"/>
        <v>2929</v>
      </c>
      <c r="D20" s="165">
        <f t="shared" si="2"/>
        <v>5179</v>
      </c>
      <c r="E20" s="214">
        <v>0</v>
      </c>
      <c r="F20" s="214">
        <v>0</v>
      </c>
      <c r="G20" s="214">
        <v>2</v>
      </c>
      <c r="H20" s="214">
        <v>185</v>
      </c>
      <c r="I20" s="215">
        <v>0</v>
      </c>
      <c r="J20" s="215">
        <v>0</v>
      </c>
      <c r="K20" s="345" t="s">
        <v>66</v>
      </c>
      <c r="L20" s="378">
        <v>4</v>
      </c>
      <c r="M20" s="215">
        <v>416</v>
      </c>
      <c r="N20" s="215">
        <v>1352</v>
      </c>
      <c r="O20" s="215">
        <v>1352</v>
      </c>
      <c r="P20" s="215">
        <v>27</v>
      </c>
      <c r="Q20" s="215">
        <v>566</v>
      </c>
      <c r="R20" s="215">
        <v>168</v>
      </c>
      <c r="S20" s="215">
        <v>1276</v>
      </c>
      <c r="T20" s="215">
        <v>595</v>
      </c>
      <c r="U20" s="215">
        <v>595</v>
      </c>
      <c r="V20" s="215">
        <v>777</v>
      </c>
      <c r="W20" s="215">
        <v>778</v>
      </c>
      <c r="X20" s="215">
        <v>4</v>
      </c>
      <c r="Y20" s="379">
        <v>11</v>
      </c>
      <c r="Z20" s="166" t="s">
        <v>141</v>
      </c>
    </row>
    <row r="21" spans="1:26" s="167" customFormat="1" ht="17.45" customHeight="1">
      <c r="A21" s="164" t="s">
        <v>68</v>
      </c>
      <c r="B21" s="372" t="s">
        <v>839</v>
      </c>
      <c r="C21" s="165">
        <f t="shared" si="3"/>
        <v>697</v>
      </c>
      <c r="D21" s="165">
        <f t="shared" si="2"/>
        <v>1542</v>
      </c>
      <c r="E21" s="214">
        <v>0</v>
      </c>
      <c r="F21" s="214">
        <v>0</v>
      </c>
      <c r="G21" s="214">
        <v>1</v>
      </c>
      <c r="H21" s="214">
        <v>65</v>
      </c>
      <c r="I21" s="215">
        <v>0</v>
      </c>
      <c r="J21" s="215">
        <v>0</v>
      </c>
      <c r="K21" s="345" t="s">
        <v>68</v>
      </c>
      <c r="L21" s="378">
        <v>4</v>
      </c>
      <c r="M21" s="215">
        <v>155</v>
      </c>
      <c r="N21" s="215">
        <v>346</v>
      </c>
      <c r="O21" s="215">
        <v>346</v>
      </c>
      <c r="P21" s="215">
        <v>6</v>
      </c>
      <c r="Q21" s="215">
        <v>82</v>
      </c>
      <c r="R21" s="215">
        <v>42</v>
      </c>
      <c r="S21" s="215">
        <v>558</v>
      </c>
      <c r="T21" s="215">
        <v>171</v>
      </c>
      <c r="U21" s="215">
        <v>171</v>
      </c>
      <c r="V21" s="215">
        <v>117</v>
      </c>
      <c r="W21" s="215">
        <v>151</v>
      </c>
      <c r="X21" s="215">
        <v>10</v>
      </c>
      <c r="Y21" s="379">
        <v>14</v>
      </c>
      <c r="Z21" s="166" t="s">
        <v>142</v>
      </c>
    </row>
    <row r="22" spans="1:26" s="167" customFormat="1" ht="17.45" customHeight="1">
      <c r="A22" s="164" t="s">
        <v>70</v>
      </c>
      <c r="B22" s="372" t="s">
        <v>604</v>
      </c>
      <c r="C22" s="165">
        <f t="shared" si="3"/>
        <v>796</v>
      </c>
      <c r="D22" s="165">
        <f t="shared" si="2"/>
        <v>2792</v>
      </c>
      <c r="E22" s="214">
        <v>3</v>
      </c>
      <c r="F22" s="214">
        <v>307</v>
      </c>
      <c r="G22" s="214">
        <v>2</v>
      </c>
      <c r="H22" s="214">
        <v>69</v>
      </c>
      <c r="I22" s="215">
        <v>0</v>
      </c>
      <c r="J22" s="215">
        <v>0</v>
      </c>
      <c r="K22" s="345" t="s">
        <v>70</v>
      </c>
      <c r="L22" s="378">
        <v>3</v>
      </c>
      <c r="M22" s="215">
        <v>131</v>
      </c>
      <c r="N22" s="215">
        <v>217</v>
      </c>
      <c r="O22" s="215">
        <v>217</v>
      </c>
      <c r="P22" s="215">
        <v>3</v>
      </c>
      <c r="Q22" s="215">
        <v>48</v>
      </c>
      <c r="R22" s="215">
        <v>83</v>
      </c>
      <c r="S22" s="215">
        <v>1526</v>
      </c>
      <c r="T22" s="215">
        <v>308</v>
      </c>
      <c r="U22" s="215">
        <v>308</v>
      </c>
      <c r="V22" s="215">
        <v>172</v>
      </c>
      <c r="W22" s="215">
        <v>174</v>
      </c>
      <c r="X22" s="215">
        <v>5</v>
      </c>
      <c r="Y22" s="379">
        <v>12</v>
      </c>
      <c r="Z22" s="166" t="s">
        <v>143</v>
      </c>
    </row>
    <row r="23" spans="1:26" s="167" customFormat="1" ht="17.45" customHeight="1">
      <c r="A23" s="164" t="s">
        <v>72</v>
      </c>
      <c r="B23" s="372" t="s">
        <v>840</v>
      </c>
      <c r="C23" s="165">
        <f t="shared" si="3"/>
        <v>545</v>
      </c>
      <c r="D23" s="165">
        <f t="shared" si="2"/>
        <v>1594</v>
      </c>
      <c r="E23" s="214">
        <v>1</v>
      </c>
      <c r="F23" s="214">
        <v>122</v>
      </c>
      <c r="G23" s="214">
        <v>1</v>
      </c>
      <c r="H23" s="214">
        <v>41</v>
      </c>
      <c r="I23" s="215">
        <v>0</v>
      </c>
      <c r="J23" s="215">
        <v>0</v>
      </c>
      <c r="K23" s="345" t="s">
        <v>72</v>
      </c>
      <c r="L23" s="378">
        <v>3</v>
      </c>
      <c r="M23" s="215">
        <v>97</v>
      </c>
      <c r="N23" s="215">
        <v>232</v>
      </c>
      <c r="O23" s="215">
        <v>232</v>
      </c>
      <c r="P23" s="215">
        <v>3</v>
      </c>
      <c r="Q23" s="215">
        <v>54</v>
      </c>
      <c r="R23" s="215">
        <v>30</v>
      </c>
      <c r="S23" s="215">
        <v>767</v>
      </c>
      <c r="T23" s="215">
        <v>135</v>
      </c>
      <c r="U23" s="215">
        <v>135</v>
      </c>
      <c r="V23" s="215">
        <v>135</v>
      </c>
      <c r="W23" s="215">
        <v>135</v>
      </c>
      <c r="X23" s="215">
        <v>5</v>
      </c>
      <c r="Y23" s="379">
        <v>11</v>
      </c>
      <c r="Z23" s="166" t="s">
        <v>144</v>
      </c>
    </row>
    <row r="24" spans="1:26" s="167" customFormat="1" ht="17.45" customHeight="1">
      <c r="A24" s="164" t="s">
        <v>74</v>
      </c>
      <c r="B24" s="372" t="s">
        <v>841</v>
      </c>
      <c r="C24" s="165">
        <f t="shared" si="3"/>
        <v>482</v>
      </c>
      <c r="D24" s="165">
        <f t="shared" si="2"/>
        <v>786</v>
      </c>
      <c r="E24" s="214">
        <v>0</v>
      </c>
      <c r="F24" s="214">
        <v>0</v>
      </c>
      <c r="G24" s="214">
        <v>1</v>
      </c>
      <c r="H24" s="214">
        <v>38</v>
      </c>
      <c r="I24" s="215">
        <v>0</v>
      </c>
      <c r="J24" s="215">
        <v>0</v>
      </c>
      <c r="K24" s="345" t="s">
        <v>74</v>
      </c>
      <c r="L24" s="378">
        <v>3</v>
      </c>
      <c r="M24" s="215">
        <v>97</v>
      </c>
      <c r="N24" s="215">
        <v>189</v>
      </c>
      <c r="O24" s="215">
        <v>189</v>
      </c>
      <c r="P24" s="215">
        <v>4</v>
      </c>
      <c r="Q24" s="215">
        <v>58</v>
      </c>
      <c r="R24" s="215">
        <v>84</v>
      </c>
      <c r="S24" s="215">
        <v>197</v>
      </c>
      <c r="T24" s="215">
        <v>118</v>
      </c>
      <c r="U24" s="215">
        <v>118</v>
      </c>
      <c r="V24" s="215">
        <v>81</v>
      </c>
      <c r="W24" s="215">
        <v>84</v>
      </c>
      <c r="X24" s="566">
        <v>2</v>
      </c>
      <c r="Y24" s="570">
        <v>5</v>
      </c>
      <c r="Z24" s="166" t="s">
        <v>145</v>
      </c>
    </row>
    <row r="25" spans="1:26" s="167" customFormat="1" ht="17.45" customHeight="1">
      <c r="A25" s="164" t="s">
        <v>76</v>
      </c>
      <c r="B25" s="372" t="s">
        <v>842</v>
      </c>
      <c r="C25" s="165">
        <f t="shared" si="3"/>
        <v>1318</v>
      </c>
      <c r="D25" s="165">
        <f t="shared" si="2"/>
        <v>3078</v>
      </c>
      <c r="E25" s="214">
        <v>1</v>
      </c>
      <c r="F25" s="377">
        <v>30</v>
      </c>
      <c r="G25" s="214">
        <v>2</v>
      </c>
      <c r="H25" s="214">
        <v>178</v>
      </c>
      <c r="I25" s="215">
        <v>0</v>
      </c>
      <c r="J25" s="215">
        <v>0</v>
      </c>
      <c r="K25" s="345" t="s">
        <v>76</v>
      </c>
      <c r="L25" s="378">
        <v>2</v>
      </c>
      <c r="M25" s="215">
        <v>224</v>
      </c>
      <c r="N25" s="215">
        <v>352</v>
      </c>
      <c r="O25" s="215">
        <v>352</v>
      </c>
      <c r="P25" s="215">
        <v>5</v>
      </c>
      <c r="Q25" s="215">
        <v>104</v>
      </c>
      <c r="R25" s="215">
        <v>78</v>
      </c>
      <c r="S25" s="215">
        <v>1311</v>
      </c>
      <c r="T25" s="215">
        <v>515</v>
      </c>
      <c r="U25" s="215">
        <v>515</v>
      </c>
      <c r="V25" s="215">
        <v>358</v>
      </c>
      <c r="W25" s="215">
        <v>359</v>
      </c>
      <c r="X25" s="215">
        <v>5</v>
      </c>
      <c r="Y25" s="379">
        <v>5</v>
      </c>
      <c r="Z25" s="166" t="s">
        <v>146</v>
      </c>
    </row>
    <row r="26" spans="1:26" s="167" customFormat="1" ht="17.45" customHeight="1">
      <c r="A26" s="164" t="s">
        <v>78</v>
      </c>
      <c r="B26" s="372" t="s">
        <v>843</v>
      </c>
      <c r="C26" s="165">
        <f t="shared" si="3"/>
        <v>121</v>
      </c>
      <c r="D26" s="165">
        <f t="shared" si="2"/>
        <v>303</v>
      </c>
      <c r="E26" s="214">
        <v>0</v>
      </c>
      <c r="F26" s="214">
        <v>0</v>
      </c>
      <c r="G26" s="214">
        <v>0</v>
      </c>
      <c r="H26" s="214">
        <v>0</v>
      </c>
      <c r="I26" s="214">
        <v>1</v>
      </c>
      <c r="J26" s="214">
        <v>11</v>
      </c>
      <c r="K26" s="345" t="s">
        <v>78</v>
      </c>
      <c r="L26" s="378">
        <v>1</v>
      </c>
      <c r="M26" s="215">
        <v>8</v>
      </c>
      <c r="N26" s="215">
        <v>29</v>
      </c>
      <c r="O26" s="215">
        <v>29</v>
      </c>
      <c r="P26" s="215">
        <v>1</v>
      </c>
      <c r="Q26" s="215">
        <v>6</v>
      </c>
      <c r="R26" s="215">
        <v>13</v>
      </c>
      <c r="S26" s="215">
        <v>172</v>
      </c>
      <c r="T26" s="215">
        <v>59</v>
      </c>
      <c r="U26" s="215">
        <v>59</v>
      </c>
      <c r="V26" s="215">
        <v>16</v>
      </c>
      <c r="W26" s="215">
        <v>16</v>
      </c>
      <c r="X26" s="215">
        <v>1</v>
      </c>
      <c r="Y26" s="379">
        <v>2</v>
      </c>
      <c r="Z26" s="166" t="s">
        <v>147</v>
      </c>
    </row>
    <row r="27" spans="1:26" s="167" customFormat="1" ht="17.45" customHeight="1">
      <c r="A27" s="164" t="s">
        <v>80</v>
      </c>
      <c r="B27" s="372" t="s">
        <v>844</v>
      </c>
      <c r="C27" s="165">
        <f t="shared" si="3"/>
        <v>261</v>
      </c>
      <c r="D27" s="165">
        <f t="shared" si="2"/>
        <v>987</v>
      </c>
      <c r="E27" s="214">
        <v>0</v>
      </c>
      <c r="F27" s="214">
        <v>0</v>
      </c>
      <c r="G27" s="214">
        <v>0</v>
      </c>
      <c r="H27" s="214">
        <v>0</v>
      </c>
      <c r="I27" s="214">
        <v>1</v>
      </c>
      <c r="J27" s="214">
        <v>22</v>
      </c>
      <c r="K27" s="345" t="s">
        <v>80</v>
      </c>
      <c r="L27" s="378">
        <v>3</v>
      </c>
      <c r="M27" s="215">
        <v>43</v>
      </c>
      <c r="N27" s="215">
        <v>78</v>
      </c>
      <c r="O27" s="215">
        <v>78</v>
      </c>
      <c r="P27" s="215">
        <v>3</v>
      </c>
      <c r="Q27" s="215">
        <v>32</v>
      </c>
      <c r="R27" s="215">
        <v>24</v>
      </c>
      <c r="S27" s="215">
        <v>657</v>
      </c>
      <c r="T27" s="215">
        <v>105</v>
      </c>
      <c r="U27" s="215">
        <v>105</v>
      </c>
      <c r="V27" s="215">
        <v>43</v>
      </c>
      <c r="W27" s="215">
        <v>43</v>
      </c>
      <c r="X27" s="215">
        <v>4</v>
      </c>
      <c r="Y27" s="379">
        <v>7</v>
      </c>
      <c r="Z27" s="166" t="s">
        <v>148</v>
      </c>
    </row>
    <row r="28" spans="1:26" s="167" customFormat="1" ht="17.45" customHeight="1">
      <c r="A28" s="164" t="s">
        <v>82</v>
      </c>
      <c r="B28" s="372" t="s">
        <v>845</v>
      </c>
      <c r="C28" s="165">
        <f t="shared" si="3"/>
        <v>73</v>
      </c>
      <c r="D28" s="165">
        <f t="shared" si="2"/>
        <v>214</v>
      </c>
      <c r="E28" s="214">
        <v>0</v>
      </c>
      <c r="F28" s="214">
        <v>0</v>
      </c>
      <c r="G28" s="214">
        <v>0</v>
      </c>
      <c r="H28" s="214">
        <v>0</v>
      </c>
      <c r="I28" s="214">
        <v>1</v>
      </c>
      <c r="J28" s="214">
        <v>18</v>
      </c>
      <c r="K28" s="345" t="s">
        <v>82</v>
      </c>
      <c r="L28" s="378">
        <v>2</v>
      </c>
      <c r="M28" s="215">
        <v>25</v>
      </c>
      <c r="N28" s="215">
        <v>27</v>
      </c>
      <c r="O28" s="215">
        <v>27</v>
      </c>
      <c r="P28" s="215">
        <v>2</v>
      </c>
      <c r="Q28" s="215">
        <v>11</v>
      </c>
      <c r="R28" s="215">
        <v>3</v>
      </c>
      <c r="S28" s="215">
        <v>95</v>
      </c>
      <c r="T28" s="215">
        <v>21</v>
      </c>
      <c r="U28" s="215">
        <v>21</v>
      </c>
      <c r="V28" s="215">
        <v>15</v>
      </c>
      <c r="W28" s="215">
        <v>15</v>
      </c>
      <c r="X28" s="215">
        <v>2</v>
      </c>
      <c r="Y28" s="379">
        <v>2</v>
      </c>
      <c r="Z28" s="166" t="s">
        <v>149</v>
      </c>
    </row>
    <row r="29" spans="1:26" s="167" customFormat="1" ht="17.45" customHeight="1">
      <c r="A29" s="164" t="s">
        <v>84</v>
      </c>
      <c r="B29" s="372" t="s">
        <v>846</v>
      </c>
      <c r="C29" s="165">
        <f t="shared" si="3"/>
        <v>71</v>
      </c>
      <c r="D29" s="165">
        <f t="shared" si="2"/>
        <v>101</v>
      </c>
      <c r="E29" s="214">
        <v>0</v>
      </c>
      <c r="F29" s="214">
        <v>0</v>
      </c>
      <c r="G29" s="214">
        <v>0</v>
      </c>
      <c r="H29" s="214">
        <v>0</v>
      </c>
      <c r="I29" s="214">
        <v>1</v>
      </c>
      <c r="J29" s="214">
        <v>13</v>
      </c>
      <c r="K29" s="345" t="s">
        <v>84</v>
      </c>
      <c r="L29" s="378">
        <v>1</v>
      </c>
      <c r="M29" s="215">
        <v>15</v>
      </c>
      <c r="N29" s="215">
        <v>17</v>
      </c>
      <c r="O29" s="215">
        <v>17</v>
      </c>
      <c r="P29" s="215">
        <v>1</v>
      </c>
      <c r="Q29" s="215">
        <v>5</v>
      </c>
      <c r="R29" s="215">
        <v>1</v>
      </c>
      <c r="S29" s="215">
        <v>1</v>
      </c>
      <c r="T29" s="215">
        <v>40</v>
      </c>
      <c r="U29" s="215">
        <v>40</v>
      </c>
      <c r="V29" s="215">
        <v>10</v>
      </c>
      <c r="W29" s="215">
        <v>10</v>
      </c>
      <c r="X29" s="215">
        <v>0</v>
      </c>
      <c r="Y29" s="379">
        <v>0</v>
      </c>
      <c r="Z29" s="166" t="s">
        <v>150</v>
      </c>
    </row>
    <row r="30" spans="1:26" s="167" customFormat="1" ht="17.45" customHeight="1">
      <c r="A30" s="164" t="s">
        <v>86</v>
      </c>
      <c r="B30" s="372" t="s">
        <v>847</v>
      </c>
      <c r="C30" s="165">
        <f t="shared" si="3"/>
        <v>173</v>
      </c>
      <c r="D30" s="165">
        <f t="shared" si="2"/>
        <v>247</v>
      </c>
      <c r="E30" s="214">
        <v>0</v>
      </c>
      <c r="F30" s="214">
        <v>0</v>
      </c>
      <c r="G30" s="214">
        <v>0</v>
      </c>
      <c r="H30" s="214">
        <v>0</v>
      </c>
      <c r="I30" s="214">
        <v>1</v>
      </c>
      <c r="J30" s="214">
        <v>21</v>
      </c>
      <c r="K30" s="345" t="s">
        <v>86</v>
      </c>
      <c r="L30" s="378">
        <v>1</v>
      </c>
      <c r="M30" s="215">
        <v>24</v>
      </c>
      <c r="N30" s="215">
        <v>72</v>
      </c>
      <c r="O30" s="215">
        <v>72</v>
      </c>
      <c r="P30" s="215">
        <v>2</v>
      </c>
      <c r="Q30" s="215">
        <v>25</v>
      </c>
      <c r="R30" s="215">
        <v>3</v>
      </c>
      <c r="S30" s="215">
        <v>8</v>
      </c>
      <c r="T30" s="215">
        <v>39</v>
      </c>
      <c r="U30" s="215">
        <v>39</v>
      </c>
      <c r="V30" s="215">
        <v>53</v>
      </c>
      <c r="W30" s="215">
        <v>54</v>
      </c>
      <c r="X30" s="215">
        <v>2</v>
      </c>
      <c r="Y30" s="379">
        <v>4</v>
      </c>
      <c r="Z30" s="166" t="s">
        <v>151</v>
      </c>
    </row>
    <row r="31" spans="1:26" s="167" customFormat="1" ht="17.45" customHeight="1">
      <c r="A31" s="164" t="s">
        <v>88</v>
      </c>
      <c r="B31" s="372" t="s">
        <v>848</v>
      </c>
      <c r="C31" s="165">
        <f t="shared" si="3"/>
        <v>204</v>
      </c>
      <c r="D31" s="165">
        <f t="shared" si="2"/>
        <v>467</v>
      </c>
      <c r="E31" s="214">
        <v>0</v>
      </c>
      <c r="F31" s="214">
        <v>0</v>
      </c>
      <c r="G31" s="214">
        <v>0</v>
      </c>
      <c r="H31" s="214">
        <v>0</v>
      </c>
      <c r="I31" s="214">
        <v>1</v>
      </c>
      <c r="J31" s="214">
        <v>22</v>
      </c>
      <c r="K31" s="345" t="s">
        <v>88</v>
      </c>
      <c r="L31" s="378">
        <v>1</v>
      </c>
      <c r="M31" s="214">
        <v>12</v>
      </c>
      <c r="N31" s="214">
        <v>62</v>
      </c>
      <c r="O31" s="214">
        <v>62</v>
      </c>
      <c r="P31" s="214">
        <v>1</v>
      </c>
      <c r="Q31" s="214">
        <v>22</v>
      </c>
      <c r="R31" s="215">
        <v>7</v>
      </c>
      <c r="S31" s="215">
        <v>214</v>
      </c>
      <c r="T31" s="215">
        <v>67</v>
      </c>
      <c r="U31" s="215">
        <v>67</v>
      </c>
      <c r="V31" s="215">
        <v>63</v>
      </c>
      <c r="W31" s="215">
        <v>65</v>
      </c>
      <c r="X31" s="215">
        <v>2</v>
      </c>
      <c r="Y31" s="379">
        <v>3</v>
      </c>
      <c r="Z31" s="166" t="s">
        <v>152</v>
      </c>
    </row>
    <row r="32" spans="1:26" s="167" customFormat="1" ht="17.45" customHeight="1">
      <c r="A32" s="164" t="s">
        <v>90</v>
      </c>
      <c r="B32" s="372" t="s">
        <v>849</v>
      </c>
      <c r="C32" s="165">
        <f t="shared" si="3"/>
        <v>159</v>
      </c>
      <c r="D32" s="165">
        <f t="shared" si="2"/>
        <v>374</v>
      </c>
      <c r="E32" s="214">
        <v>0</v>
      </c>
      <c r="F32" s="214">
        <v>0</v>
      </c>
      <c r="G32" s="214">
        <v>0</v>
      </c>
      <c r="H32" s="214">
        <v>0</v>
      </c>
      <c r="I32" s="214">
        <v>2</v>
      </c>
      <c r="J32" s="214">
        <v>35</v>
      </c>
      <c r="K32" s="345" t="s">
        <v>90</v>
      </c>
      <c r="L32" s="378">
        <v>1</v>
      </c>
      <c r="M32" s="215">
        <v>16</v>
      </c>
      <c r="N32" s="215">
        <v>28</v>
      </c>
      <c r="O32" s="215">
        <v>28</v>
      </c>
      <c r="P32" s="215">
        <v>2</v>
      </c>
      <c r="Q32" s="215">
        <v>15</v>
      </c>
      <c r="R32" s="215">
        <v>12</v>
      </c>
      <c r="S32" s="215">
        <v>166</v>
      </c>
      <c r="T32" s="215">
        <v>62</v>
      </c>
      <c r="U32" s="215">
        <v>62</v>
      </c>
      <c r="V32" s="215">
        <v>52</v>
      </c>
      <c r="W32" s="215">
        <v>52</v>
      </c>
      <c r="X32" s="215">
        <v>0</v>
      </c>
      <c r="Y32" s="379">
        <v>0</v>
      </c>
      <c r="Z32" s="166" t="s">
        <v>153</v>
      </c>
    </row>
    <row r="33" spans="1:26" s="167" customFormat="1" ht="17.45" customHeight="1">
      <c r="A33" s="164" t="s">
        <v>92</v>
      </c>
      <c r="B33" s="372" t="s">
        <v>850</v>
      </c>
      <c r="C33" s="165">
        <f t="shared" si="3"/>
        <v>200</v>
      </c>
      <c r="D33" s="165">
        <f t="shared" si="2"/>
        <v>1434</v>
      </c>
      <c r="E33" s="214">
        <v>0</v>
      </c>
      <c r="F33" s="214">
        <v>0</v>
      </c>
      <c r="G33" s="214">
        <v>0</v>
      </c>
      <c r="H33" s="214">
        <v>0</v>
      </c>
      <c r="I33" s="214">
        <v>1</v>
      </c>
      <c r="J33" s="214">
        <v>29</v>
      </c>
      <c r="K33" s="345" t="s">
        <v>92</v>
      </c>
      <c r="L33" s="378">
        <v>1</v>
      </c>
      <c r="M33" s="215">
        <v>30</v>
      </c>
      <c r="N33" s="215">
        <v>31</v>
      </c>
      <c r="O33" s="215">
        <v>31</v>
      </c>
      <c r="P33" s="215">
        <v>2</v>
      </c>
      <c r="Q33" s="215">
        <v>21</v>
      </c>
      <c r="R33" s="215">
        <v>41</v>
      </c>
      <c r="S33" s="215">
        <v>1199</v>
      </c>
      <c r="T33" s="215">
        <v>87</v>
      </c>
      <c r="U33" s="215">
        <v>87</v>
      </c>
      <c r="V33" s="215">
        <v>37</v>
      </c>
      <c r="W33" s="215">
        <v>37</v>
      </c>
      <c r="X33" s="215">
        <v>0</v>
      </c>
      <c r="Y33" s="379">
        <v>0</v>
      </c>
      <c r="Z33" s="166" t="s">
        <v>154</v>
      </c>
    </row>
    <row r="34" spans="1:26" s="167" customFormat="1" ht="17.45" customHeight="1">
      <c r="A34" s="164" t="s">
        <v>94</v>
      </c>
      <c r="B34" s="372" t="s">
        <v>851</v>
      </c>
      <c r="C34" s="165">
        <f t="shared" si="3"/>
        <v>662</v>
      </c>
      <c r="D34" s="165">
        <f t="shared" si="2"/>
        <v>1528</v>
      </c>
      <c r="E34" s="214">
        <v>1</v>
      </c>
      <c r="F34" s="214">
        <v>310</v>
      </c>
      <c r="G34" s="214">
        <v>0</v>
      </c>
      <c r="H34" s="214">
        <v>0</v>
      </c>
      <c r="I34" s="214">
        <v>0</v>
      </c>
      <c r="J34" s="214">
        <v>16</v>
      </c>
      <c r="K34" s="345" t="s">
        <v>94</v>
      </c>
      <c r="L34" s="378">
        <v>1</v>
      </c>
      <c r="M34" s="215">
        <v>44</v>
      </c>
      <c r="N34" s="215">
        <v>177</v>
      </c>
      <c r="O34" s="215">
        <v>177</v>
      </c>
      <c r="P34" s="215">
        <v>2</v>
      </c>
      <c r="Q34" s="215">
        <v>34</v>
      </c>
      <c r="R34" s="215">
        <v>70</v>
      </c>
      <c r="S34" s="215">
        <v>535</v>
      </c>
      <c r="T34" s="215">
        <v>234</v>
      </c>
      <c r="U34" s="215">
        <v>234</v>
      </c>
      <c r="V34" s="215">
        <v>176</v>
      </c>
      <c r="W34" s="215">
        <v>177</v>
      </c>
      <c r="X34" s="215">
        <v>1</v>
      </c>
      <c r="Y34" s="379">
        <v>1</v>
      </c>
      <c r="Z34" s="166" t="s">
        <v>155</v>
      </c>
    </row>
    <row r="35" spans="1:26" s="167" customFormat="1" ht="17.45" customHeight="1">
      <c r="A35" s="164" t="s">
        <v>96</v>
      </c>
      <c r="B35" s="372" t="s">
        <v>852</v>
      </c>
      <c r="C35" s="165">
        <f t="shared" si="3"/>
        <v>226</v>
      </c>
      <c r="D35" s="165">
        <f t="shared" si="2"/>
        <v>351</v>
      </c>
      <c r="E35" s="214">
        <v>0</v>
      </c>
      <c r="F35" s="214">
        <v>0</v>
      </c>
      <c r="G35" s="214">
        <v>0</v>
      </c>
      <c r="H35" s="214">
        <v>0</v>
      </c>
      <c r="I35" s="214">
        <v>1</v>
      </c>
      <c r="J35" s="214">
        <v>22</v>
      </c>
      <c r="K35" s="345" t="s">
        <v>96</v>
      </c>
      <c r="L35" s="378">
        <v>3</v>
      </c>
      <c r="M35" s="215">
        <v>64</v>
      </c>
      <c r="N35" s="215">
        <v>76</v>
      </c>
      <c r="O35" s="215">
        <v>76</v>
      </c>
      <c r="P35" s="215">
        <v>2</v>
      </c>
      <c r="Q35" s="215">
        <v>23</v>
      </c>
      <c r="R35" s="215">
        <v>10</v>
      </c>
      <c r="S35" s="215">
        <v>31</v>
      </c>
      <c r="T35" s="215">
        <v>90</v>
      </c>
      <c r="U35" s="215">
        <v>90</v>
      </c>
      <c r="V35" s="215">
        <v>38</v>
      </c>
      <c r="W35" s="215">
        <v>38</v>
      </c>
      <c r="X35" s="215">
        <v>6</v>
      </c>
      <c r="Y35" s="379">
        <v>7</v>
      </c>
      <c r="Z35" s="166" t="s">
        <v>156</v>
      </c>
    </row>
    <row r="36" spans="1:26" s="167" customFormat="1" ht="17.45" customHeight="1">
      <c r="A36" s="164" t="s">
        <v>98</v>
      </c>
      <c r="B36" s="372" t="s">
        <v>853</v>
      </c>
      <c r="C36" s="165">
        <f t="shared" si="3"/>
        <v>139</v>
      </c>
      <c r="D36" s="165">
        <f t="shared" si="2"/>
        <v>202</v>
      </c>
      <c r="E36" s="214">
        <v>0</v>
      </c>
      <c r="F36" s="214">
        <v>0</v>
      </c>
      <c r="G36" s="214">
        <v>0</v>
      </c>
      <c r="H36" s="214">
        <v>0</v>
      </c>
      <c r="I36" s="214">
        <v>0</v>
      </c>
      <c r="J36" s="214">
        <v>13</v>
      </c>
      <c r="K36" s="345" t="s">
        <v>98</v>
      </c>
      <c r="L36" s="378">
        <v>1</v>
      </c>
      <c r="M36" s="215">
        <v>27</v>
      </c>
      <c r="N36" s="215">
        <v>41</v>
      </c>
      <c r="O36" s="215">
        <v>41</v>
      </c>
      <c r="P36" s="215">
        <v>1</v>
      </c>
      <c r="Q36" s="215">
        <v>12</v>
      </c>
      <c r="R36" s="215">
        <v>6</v>
      </c>
      <c r="S36" s="215">
        <v>17</v>
      </c>
      <c r="T36" s="215">
        <v>55</v>
      </c>
      <c r="U36" s="215">
        <v>55</v>
      </c>
      <c r="V36" s="215">
        <v>33</v>
      </c>
      <c r="W36" s="215">
        <v>33</v>
      </c>
      <c r="X36" s="215">
        <v>2</v>
      </c>
      <c r="Y36" s="379">
        <v>4</v>
      </c>
      <c r="Z36" s="166" t="s">
        <v>157</v>
      </c>
    </row>
    <row r="37" spans="1:26" s="167" customFormat="1" ht="17.45" customHeight="1">
      <c r="A37" s="164" t="s">
        <v>100</v>
      </c>
      <c r="B37" s="372" t="s">
        <v>854</v>
      </c>
      <c r="C37" s="165">
        <f t="shared" si="3"/>
        <v>165</v>
      </c>
      <c r="D37" s="165">
        <f t="shared" si="2"/>
        <v>254</v>
      </c>
      <c r="E37" s="214">
        <v>0</v>
      </c>
      <c r="F37" s="214">
        <v>0</v>
      </c>
      <c r="G37" s="214">
        <v>0</v>
      </c>
      <c r="H37" s="214">
        <v>0</v>
      </c>
      <c r="I37" s="214">
        <v>1</v>
      </c>
      <c r="J37" s="214">
        <v>22</v>
      </c>
      <c r="K37" s="345" t="s">
        <v>100</v>
      </c>
      <c r="L37" s="378">
        <v>2</v>
      </c>
      <c r="M37" s="215">
        <v>30</v>
      </c>
      <c r="N37" s="215">
        <v>72</v>
      </c>
      <c r="O37" s="215">
        <v>72</v>
      </c>
      <c r="P37" s="215">
        <v>3</v>
      </c>
      <c r="Q37" s="215">
        <v>41</v>
      </c>
      <c r="R37" s="215">
        <v>1</v>
      </c>
      <c r="S37" s="215">
        <v>1</v>
      </c>
      <c r="T37" s="215">
        <v>38</v>
      </c>
      <c r="U37" s="215">
        <v>38</v>
      </c>
      <c r="V37" s="215">
        <v>42</v>
      </c>
      <c r="W37" s="215">
        <v>42</v>
      </c>
      <c r="X37" s="215">
        <v>6</v>
      </c>
      <c r="Y37" s="379">
        <v>8</v>
      </c>
      <c r="Z37" s="166" t="s">
        <v>158</v>
      </c>
    </row>
    <row r="38" spans="1:26" s="167" customFormat="1" ht="17.45" customHeight="1" thickBot="1">
      <c r="A38" s="373" t="s">
        <v>102</v>
      </c>
      <c r="B38" s="374" t="s">
        <v>855</v>
      </c>
      <c r="C38" s="375">
        <f t="shared" si="3"/>
        <v>78</v>
      </c>
      <c r="D38" s="168">
        <f t="shared" si="3"/>
        <v>199</v>
      </c>
      <c r="E38" s="216">
        <v>0</v>
      </c>
      <c r="F38" s="216">
        <v>0</v>
      </c>
      <c r="G38" s="216">
        <v>0</v>
      </c>
      <c r="H38" s="216">
        <v>0</v>
      </c>
      <c r="I38" s="216">
        <v>1</v>
      </c>
      <c r="J38" s="216">
        <v>11</v>
      </c>
      <c r="K38" s="376" t="s">
        <v>102</v>
      </c>
      <c r="L38" s="380">
        <v>1</v>
      </c>
      <c r="M38" s="216">
        <v>19</v>
      </c>
      <c r="N38" s="216">
        <v>33</v>
      </c>
      <c r="O38" s="216">
        <v>33</v>
      </c>
      <c r="P38" s="216">
        <v>9</v>
      </c>
      <c r="Q38" s="216">
        <v>102</v>
      </c>
      <c r="R38" s="216">
        <v>0</v>
      </c>
      <c r="S38" s="216">
        <v>0</v>
      </c>
      <c r="T38" s="216">
        <v>7</v>
      </c>
      <c r="U38" s="216">
        <v>7</v>
      </c>
      <c r="V38" s="216">
        <v>26</v>
      </c>
      <c r="W38" s="216">
        <v>26</v>
      </c>
      <c r="X38" s="216">
        <v>1</v>
      </c>
      <c r="Y38" s="381">
        <v>1</v>
      </c>
      <c r="Z38" s="169" t="s">
        <v>159</v>
      </c>
    </row>
    <row r="39" spans="1:26" s="170" customFormat="1" ht="11.1" customHeight="1">
      <c r="A39" s="217" t="s">
        <v>56</v>
      </c>
      <c r="B39" s="217"/>
      <c r="C39" s="218"/>
      <c r="D39" s="218"/>
      <c r="E39" s="218"/>
      <c r="F39" s="218"/>
      <c r="G39" s="218"/>
      <c r="H39" s="219"/>
      <c r="I39" s="218"/>
      <c r="J39" s="220" t="s">
        <v>57</v>
      </c>
      <c r="K39" s="217" t="s">
        <v>56</v>
      </c>
      <c r="L39" s="219"/>
      <c r="M39" s="219"/>
      <c r="N39" s="219"/>
      <c r="O39" s="219"/>
      <c r="P39" s="219"/>
      <c r="Q39" s="219"/>
      <c r="R39" s="219"/>
      <c r="S39" s="220"/>
      <c r="T39" s="217"/>
      <c r="U39" s="221"/>
      <c r="V39" s="221"/>
      <c r="W39" s="221"/>
      <c r="X39" s="221"/>
      <c r="Y39" s="219"/>
      <c r="Z39" s="220" t="s">
        <v>57</v>
      </c>
    </row>
    <row r="40" spans="1:26" s="171" customFormat="1" ht="11.1" customHeight="1">
      <c r="A40" s="222" t="s">
        <v>160</v>
      </c>
      <c r="B40" s="222"/>
      <c r="C40" s="223"/>
      <c r="D40" s="223"/>
      <c r="E40" s="223"/>
      <c r="F40" s="223"/>
      <c r="G40" s="223"/>
      <c r="H40" s="223"/>
      <c r="I40" s="223"/>
      <c r="J40" s="224"/>
      <c r="K40" s="219" t="s">
        <v>160</v>
      </c>
      <c r="L40" s="224"/>
      <c r="M40" s="223"/>
      <c r="N40" s="223"/>
      <c r="O40" s="223"/>
      <c r="P40" s="223"/>
      <c r="Q40" s="223"/>
      <c r="R40" s="223"/>
      <c r="S40" s="223"/>
      <c r="T40" s="219"/>
      <c r="U40" s="223"/>
      <c r="V40" s="223"/>
      <c r="W40" s="223"/>
      <c r="X40" s="223"/>
      <c r="Y40" s="223"/>
      <c r="Z40" s="223"/>
    </row>
    <row r="41" spans="1:26" s="167" customFormat="1" ht="11.25">
      <c r="A41" s="172"/>
      <c r="B41" s="172"/>
      <c r="J41" s="164"/>
      <c r="K41" s="164"/>
      <c r="L41" s="164"/>
    </row>
    <row r="42" spans="1:26" s="167" customFormat="1" ht="11.25">
      <c r="A42" s="172"/>
      <c r="B42" s="172"/>
      <c r="J42" s="164"/>
      <c r="K42" s="164"/>
      <c r="L42" s="164"/>
    </row>
    <row r="43" spans="1:26" s="167" customFormat="1" ht="11.25">
      <c r="A43" s="172"/>
      <c r="B43" s="172"/>
      <c r="J43" s="164"/>
      <c r="K43" s="164"/>
      <c r="L43" s="164"/>
    </row>
    <row r="44" spans="1:26" s="167" customFormat="1" ht="11.25">
      <c r="A44" s="172"/>
      <c r="B44" s="172"/>
      <c r="J44" s="164"/>
      <c r="K44" s="164"/>
      <c r="L44" s="164"/>
    </row>
    <row r="45" spans="1:26" s="167" customFormat="1" ht="11.25">
      <c r="A45" s="172"/>
      <c r="B45" s="172"/>
      <c r="J45" s="164"/>
      <c r="K45" s="164"/>
      <c r="L45" s="164"/>
    </row>
    <row r="46" spans="1:26" s="167" customFormat="1" ht="11.25">
      <c r="A46" s="172"/>
      <c r="B46" s="172"/>
      <c r="J46" s="164"/>
      <c r="K46" s="164"/>
      <c r="L46" s="164"/>
    </row>
    <row r="47" spans="1:26" s="167" customFormat="1" ht="11.25">
      <c r="A47" s="172"/>
      <c r="B47" s="172"/>
      <c r="J47" s="164"/>
      <c r="K47" s="164"/>
      <c r="L47" s="164"/>
    </row>
    <row r="48" spans="1:26" s="167" customFormat="1" ht="11.25">
      <c r="A48" s="172"/>
      <c r="B48" s="172"/>
      <c r="J48" s="164"/>
      <c r="K48" s="164"/>
      <c r="L48" s="164"/>
    </row>
    <row r="49" spans="1:12" s="167" customFormat="1" ht="11.25">
      <c r="A49" s="172"/>
      <c r="B49" s="172"/>
      <c r="J49" s="164"/>
      <c r="K49" s="164"/>
      <c r="L49" s="164"/>
    </row>
    <row r="50" spans="1:12" s="167" customFormat="1" ht="11.25">
      <c r="A50" s="172"/>
      <c r="B50" s="172"/>
      <c r="J50" s="164"/>
      <c r="K50" s="164"/>
      <c r="L50" s="164"/>
    </row>
    <row r="51" spans="1:12" s="167" customFormat="1" ht="11.25">
      <c r="A51" s="172"/>
      <c r="B51" s="172"/>
      <c r="J51" s="164"/>
      <c r="K51" s="164"/>
      <c r="L51" s="164"/>
    </row>
    <row r="52" spans="1:12" s="167" customFormat="1" ht="11.25">
      <c r="A52" s="172"/>
      <c r="B52" s="172"/>
      <c r="J52" s="164"/>
      <c r="K52" s="164"/>
      <c r="L52" s="164"/>
    </row>
    <row r="53" spans="1:12" s="167" customFormat="1" ht="11.25">
      <c r="A53" s="172"/>
      <c r="B53" s="172"/>
      <c r="J53" s="164"/>
      <c r="K53" s="164"/>
      <c r="L53" s="164"/>
    </row>
    <row r="54" spans="1:12" s="167" customFormat="1" ht="11.25">
      <c r="A54" s="172"/>
      <c r="B54" s="172"/>
      <c r="J54" s="164"/>
      <c r="K54" s="164"/>
      <c r="L54" s="164"/>
    </row>
    <row r="55" spans="1:12" s="167" customFormat="1" ht="11.25">
      <c r="A55" s="172"/>
      <c r="B55" s="172"/>
      <c r="J55" s="164"/>
      <c r="K55" s="164"/>
      <c r="L55" s="164"/>
    </row>
    <row r="56" spans="1:12" s="167" customFormat="1" ht="11.25">
      <c r="A56" s="172"/>
      <c r="B56" s="172"/>
      <c r="J56" s="164"/>
      <c r="K56" s="164"/>
      <c r="L56" s="164"/>
    </row>
    <row r="57" spans="1:12" s="167" customFormat="1" ht="11.25">
      <c r="A57" s="172"/>
      <c r="B57" s="172"/>
      <c r="J57" s="164"/>
      <c r="K57" s="164"/>
      <c r="L57" s="164"/>
    </row>
    <row r="58" spans="1:12" s="167" customFormat="1" ht="11.25">
      <c r="A58" s="172"/>
      <c r="B58" s="172"/>
      <c r="J58" s="164"/>
      <c r="K58" s="164"/>
      <c r="L58" s="164"/>
    </row>
    <row r="59" spans="1:12" s="167" customFormat="1" ht="11.25">
      <c r="A59" s="172"/>
      <c r="B59" s="172"/>
      <c r="J59" s="164"/>
      <c r="K59" s="164"/>
      <c r="L59" s="164"/>
    </row>
    <row r="60" spans="1:12" s="167" customFormat="1" ht="11.25">
      <c r="A60" s="172"/>
      <c r="B60" s="172"/>
      <c r="J60" s="164"/>
      <c r="K60" s="164"/>
      <c r="L60" s="164"/>
    </row>
    <row r="61" spans="1:12" s="167" customFormat="1" ht="11.25">
      <c r="A61" s="172"/>
      <c r="B61" s="172"/>
      <c r="J61" s="164"/>
      <c r="K61" s="164"/>
      <c r="L61" s="164"/>
    </row>
    <row r="62" spans="1:12" s="167" customFormat="1" ht="11.25">
      <c r="A62" s="172"/>
      <c r="B62" s="172"/>
      <c r="J62" s="164"/>
      <c r="K62" s="164"/>
      <c r="L62" s="164"/>
    </row>
    <row r="63" spans="1:12" s="167" customFormat="1" ht="11.25">
      <c r="A63" s="172"/>
      <c r="B63" s="172"/>
      <c r="J63" s="164"/>
      <c r="K63" s="164"/>
      <c r="L63" s="164"/>
    </row>
    <row r="64" spans="1:12" s="167" customFormat="1" ht="11.25">
      <c r="A64" s="172"/>
      <c r="B64" s="172"/>
      <c r="J64" s="164"/>
      <c r="K64" s="164"/>
      <c r="L64" s="164"/>
    </row>
    <row r="65" spans="1:12" s="167" customFormat="1" ht="11.25">
      <c r="A65" s="172"/>
      <c r="B65" s="172"/>
      <c r="J65" s="164"/>
      <c r="K65" s="164"/>
      <c r="L65" s="164"/>
    </row>
    <row r="66" spans="1:12" s="167" customFormat="1" ht="11.25">
      <c r="A66" s="172"/>
      <c r="B66" s="172"/>
      <c r="J66" s="164"/>
      <c r="K66" s="164"/>
      <c r="L66" s="164"/>
    </row>
    <row r="67" spans="1:12" s="167" customFormat="1" ht="11.25">
      <c r="A67" s="172"/>
      <c r="B67" s="172"/>
      <c r="J67" s="164"/>
      <c r="K67" s="164"/>
      <c r="L67" s="164"/>
    </row>
    <row r="68" spans="1:12" s="167" customFormat="1" ht="11.25">
      <c r="A68" s="172"/>
      <c r="B68" s="172"/>
      <c r="J68" s="164"/>
      <c r="K68" s="164"/>
      <c r="L68" s="164"/>
    </row>
    <row r="69" spans="1:12" s="167" customFormat="1" ht="11.25">
      <c r="A69" s="172"/>
      <c r="B69" s="172"/>
      <c r="J69" s="164"/>
      <c r="K69" s="164"/>
      <c r="L69" s="164"/>
    </row>
    <row r="70" spans="1:12" s="167" customFormat="1" ht="11.25">
      <c r="A70" s="172"/>
      <c r="B70" s="172"/>
      <c r="J70" s="164"/>
      <c r="K70" s="164"/>
      <c r="L70" s="164"/>
    </row>
    <row r="71" spans="1:12" s="167" customFormat="1" ht="11.25">
      <c r="A71" s="172"/>
      <c r="B71" s="172"/>
      <c r="J71" s="164"/>
      <c r="K71" s="164"/>
      <c r="L71" s="164"/>
    </row>
    <row r="72" spans="1:12" s="167" customFormat="1" ht="11.25">
      <c r="A72" s="172"/>
      <c r="B72" s="172"/>
      <c r="J72" s="164"/>
      <c r="K72" s="164"/>
      <c r="L72" s="164"/>
    </row>
    <row r="73" spans="1:12" s="167" customFormat="1" ht="11.25">
      <c r="A73" s="172"/>
      <c r="B73" s="172"/>
      <c r="J73" s="164"/>
      <c r="K73" s="164"/>
      <c r="L73" s="164"/>
    </row>
    <row r="74" spans="1:12" s="167" customFormat="1" ht="11.25">
      <c r="A74" s="172"/>
      <c r="B74" s="172"/>
      <c r="J74" s="164"/>
      <c r="K74" s="164"/>
      <c r="L74" s="164"/>
    </row>
    <row r="75" spans="1:12" s="167" customFormat="1" ht="11.25">
      <c r="A75" s="172"/>
      <c r="B75" s="172"/>
      <c r="J75" s="164"/>
      <c r="K75" s="164"/>
      <c r="L75" s="164"/>
    </row>
    <row r="76" spans="1:12" s="167" customFormat="1" ht="11.25">
      <c r="A76" s="172"/>
      <c r="B76" s="172"/>
      <c r="J76" s="164"/>
      <c r="K76" s="164"/>
      <c r="L76" s="164"/>
    </row>
    <row r="77" spans="1:12" s="167" customFormat="1" ht="11.25">
      <c r="A77" s="172"/>
      <c r="B77" s="172"/>
      <c r="J77" s="164"/>
      <c r="K77" s="164"/>
      <c r="L77" s="164"/>
    </row>
    <row r="78" spans="1:12" s="331" customFormat="1" ht="11.25">
      <c r="A78" s="150"/>
      <c r="B78" s="150"/>
      <c r="J78" s="163"/>
      <c r="K78" s="163"/>
      <c r="L78" s="163"/>
    </row>
    <row r="79" spans="1:12" s="331" customFormat="1" ht="11.25">
      <c r="A79" s="150"/>
      <c r="B79" s="150"/>
      <c r="J79" s="163"/>
      <c r="K79" s="163"/>
      <c r="L79" s="163"/>
    </row>
    <row r="80" spans="1:12" s="331" customFormat="1" ht="11.25">
      <c r="A80" s="150"/>
      <c r="B80" s="150"/>
      <c r="J80" s="163"/>
      <c r="K80" s="163"/>
      <c r="L80" s="163"/>
    </row>
    <row r="81" spans="1:12" s="331" customFormat="1" ht="11.25">
      <c r="A81" s="150"/>
      <c r="B81" s="150"/>
      <c r="J81" s="163"/>
      <c r="K81" s="163"/>
      <c r="L81" s="163"/>
    </row>
    <row r="82" spans="1:12" s="331" customFormat="1" ht="11.25">
      <c r="A82" s="150"/>
      <c r="B82" s="150"/>
      <c r="J82" s="163"/>
      <c r="K82" s="163"/>
      <c r="L82" s="163"/>
    </row>
    <row r="83" spans="1:12" s="331" customFormat="1" ht="11.25">
      <c r="A83" s="150"/>
      <c r="B83" s="150"/>
      <c r="J83" s="163"/>
      <c r="K83" s="163"/>
      <c r="L83" s="163"/>
    </row>
    <row r="84" spans="1:12" s="331" customFormat="1" ht="11.25">
      <c r="A84" s="150"/>
      <c r="B84" s="150"/>
      <c r="J84" s="163"/>
      <c r="K84" s="163"/>
      <c r="L84" s="163"/>
    </row>
    <row r="85" spans="1:12" s="331" customFormat="1" ht="11.25">
      <c r="A85" s="150"/>
      <c r="B85" s="150"/>
      <c r="J85" s="163"/>
      <c r="K85" s="163"/>
      <c r="L85" s="163"/>
    </row>
    <row r="86" spans="1:12" s="331" customFormat="1" ht="11.25">
      <c r="A86" s="150"/>
      <c r="B86" s="150"/>
      <c r="J86" s="163"/>
      <c r="K86" s="163"/>
      <c r="L86" s="163"/>
    </row>
    <row r="87" spans="1:12" s="331" customFormat="1" ht="11.25">
      <c r="A87" s="150"/>
      <c r="B87" s="150"/>
      <c r="J87" s="163"/>
      <c r="K87" s="163"/>
      <c r="L87" s="163"/>
    </row>
    <row r="88" spans="1:12" s="331" customFormat="1" ht="11.25">
      <c r="A88" s="150"/>
      <c r="B88" s="150"/>
      <c r="J88" s="163"/>
      <c r="K88" s="163"/>
      <c r="L88" s="163"/>
    </row>
    <row r="89" spans="1:12" s="331" customFormat="1" ht="11.25">
      <c r="A89" s="150"/>
      <c r="B89" s="150"/>
      <c r="J89" s="163"/>
      <c r="K89" s="163"/>
      <c r="L89" s="163"/>
    </row>
    <row r="90" spans="1:12" s="331" customFormat="1" ht="11.25">
      <c r="A90" s="150"/>
      <c r="B90" s="150"/>
      <c r="J90" s="163"/>
      <c r="K90" s="163"/>
      <c r="L90" s="163"/>
    </row>
    <row r="91" spans="1:12" s="331" customFormat="1" ht="11.25">
      <c r="A91" s="150"/>
      <c r="B91" s="150"/>
      <c r="J91" s="163"/>
      <c r="K91" s="163"/>
      <c r="L91" s="163"/>
    </row>
    <row r="92" spans="1:12" s="331" customFormat="1" ht="11.25">
      <c r="A92" s="150"/>
      <c r="B92" s="150"/>
      <c r="J92" s="163"/>
      <c r="K92" s="163"/>
      <c r="L92" s="163"/>
    </row>
    <row r="93" spans="1:12" s="331" customFormat="1" ht="11.25">
      <c r="A93" s="150"/>
      <c r="B93" s="150"/>
      <c r="J93" s="163"/>
      <c r="K93" s="163"/>
      <c r="L93" s="163"/>
    </row>
    <row r="94" spans="1:12" s="331" customFormat="1" ht="11.25">
      <c r="A94" s="150"/>
      <c r="B94" s="150"/>
      <c r="J94" s="163"/>
      <c r="K94" s="163"/>
      <c r="L94" s="163"/>
    </row>
    <row r="95" spans="1:12" s="331" customFormat="1" ht="11.25">
      <c r="A95" s="150"/>
      <c r="B95" s="150"/>
      <c r="J95" s="163"/>
      <c r="K95" s="163"/>
      <c r="L95" s="163"/>
    </row>
    <row r="96" spans="1:12" s="331" customFormat="1" ht="11.25">
      <c r="A96" s="150"/>
      <c r="B96" s="150"/>
      <c r="J96" s="163"/>
      <c r="K96" s="163"/>
      <c r="L96" s="163"/>
    </row>
    <row r="97" spans="1:12" s="331" customFormat="1" ht="11.25">
      <c r="A97" s="150"/>
      <c r="B97" s="150"/>
      <c r="J97" s="163"/>
      <c r="K97" s="163"/>
      <c r="L97" s="163"/>
    </row>
    <row r="98" spans="1:12" s="331" customFormat="1" ht="11.25">
      <c r="A98" s="150"/>
      <c r="B98" s="150"/>
      <c r="J98" s="163"/>
      <c r="K98" s="163"/>
      <c r="L98" s="163"/>
    </row>
    <row r="99" spans="1:12" s="331" customFormat="1" ht="11.25">
      <c r="A99" s="150"/>
      <c r="B99" s="150"/>
      <c r="J99" s="163"/>
      <c r="K99" s="163"/>
      <c r="L99" s="163"/>
    </row>
    <row r="100" spans="1:12" s="331" customFormat="1" ht="11.25">
      <c r="A100" s="150"/>
      <c r="B100" s="150"/>
      <c r="J100" s="163"/>
      <c r="K100" s="163"/>
      <c r="L100" s="163"/>
    </row>
    <row r="101" spans="1:12" s="331" customFormat="1" ht="11.25">
      <c r="A101" s="150"/>
      <c r="B101" s="150"/>
      <c r="J101" s="163"/>
      <c r="K101" s="163"/>
      <c r="L101" s="163"/>
    </row>
    <row r="102" spans="1:12" s="331" customFormat="1" ht="11.25">
      <c r="A102" s="150"/>
      <c r="B102" s="150"/>
      <c r="J102" s="163"/>
      <c r="K102" s="163"/>
      <c r="L102" s="163"/>
    </row>
    <row r="103" spans="1:12" s="331" customFormat="1" ht="11.25">
      <c r="A103" s="150"/>
      <c r="B103" s="150"/>
      <c r="J103" s="163"/>
      <c r="K103" s="163"/>
      <c r="L103" s="163"/>
    </row>
  </sheetData>
  <sheetProtection selectLockedCells="1"/>
  <mergeCells count="46">
    <mergeCell ref="E6:F7"/>
    <mergeCell ref="F8:F9"/>
    <mergeCell ref="A14:B14"/>
    <mergeCell ref="A15:B15"/>
    <mergeCell ref="A10:B10"/>
    <mergeCell ref="A11:B11"/>
    <mergeCell ref="A13:B13"/>
    <mergeCell ref="A12:B12"/>
    <mergeCell ref="N8:N9"/>
    <mergeCell ref="T3:Z3"/>
    <mergeCell ref="G6:H7"/>
    <mergeCell ref="Y8:Y9"/>
    <mergeCell ref="V8:V9"/>
    <mergeCell ref="S8:S9"/>
    <mergeCell ref="R8:R9"/>
    <mergeCell ref="W8:W9"/>
    <mergeCell ref="Q8:Q9"/>
    <mergeCell ref="P8:P9"/>
    <mergeCell ref="A4:J4"/>
    <mergeCell ref="X8:X9"/>
    <mergeCell ref="T8:T9"/>
    <mergeCell ref="U8:U9"/>
    <mergeCell ref="M8:M9"/>
    <mergeCell ref="K6:K9"/>
    <mergeCell ref="Z6:Z9"/>
    <mergeCell ref="P6:Q7"/>
    <mergeCell ref="X6:Y7"/>
    <mergeCell ref="V6:W7"/>
    <mergeCell ref="T6:U7"/>
    <mergeCell ref="R6:S7"/>
    <mergeCell ref="A3:J3"/>
    <mergeCell ref="K3:S3"/>
    <mergeCell ref="C8:C9"/>
    <mergeCell ref="C6:D7"/>
    <mergeCell ref="A6:B9"/>
    <mergeCell ref="D8:D9"/>
    <mergeCell ref="E8:E9"/>
    <mergeCell ref="G8:G9"/>
    <mergeCell ref="H8:H9"/>
    <mergeCell ref="L8:L9"/>
    <mergeCell ref="J8:J9"/>
    <mergeCell ref="I6:J7"/>
    <mergeCell ref="N6:O7"/>
    <mergeCell ref="O8:O9"/>
    <mergeCell ref="L6:M7"/>
    <mergeCell ref="I8:I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19" max="3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103"/>
  <sheetViews>
    <sheetView view="pageBreakPreview" zoomScaleNormal="100" zoomScaleSheetLayoutView="100" workbookViewId="0">
      <selection activeCell="C15" sqref="C15"/>
    </sheetView>
  </sheetViews>
  <sheetFormatPr defaultRowHeight="14.25"/>
  <cols>
    <col min="1" max="1" width="11.25" style="39" customWidth="1"/>
    <col min="2" max="2" width="10.75" style="61" customWidth="1"/>
    <col min="3" max="3" width="13.75" style="61" bestFit="1" customWidth="1"/>
    <col min="4" max="4" width="11" style="61" customWidth="1"/>
    <col min="5" max="5" width="12.625" style="61" bestFit="1" customWidth="1"/>
    <col min="6" max="6" width="10.375" style="61" customWidth="1"/>
    <col min="7" max="7" width="12.625" style="61" bestFit="1" customWidth="1"/>
    <col min="8" max="8" width="13.375" style="39" hidden="1" customWidth="1"/>
    <col min="9" max="9" width="10.5" style="61" customWidth="1"/>
    <col min="10" max="10" width="13.75" style="61" bestFit="1" customWidth="1"/>
    <col min="11" max="11" width="10.875" style="61" customWidth="1"/>
    <col min="12" max="12" width="12.625" style="61" bestFit="1" customWidth="1"/>
    <col min="13" max="13" width="10.75" style="61" customWidth="1"/>
    <col min="14" max="14" width="12.375" style="61" customWidth="1"/>
    <col min="15" max="15" width="11.625" style="61" customWidth="1"/>
    <col min="16" max="16" width="12.625" style="61" customWidth="1"/>
    <col min="17" max="17" width="11" style="61" customWidth="1"/>
    <col min="18" max="18" width="13.75" style="61" bestFit="1" customWidth="1"/>
    <col min="19" max="19" width="10.875" style="61" customWidth="1"/>
    <col min="20" max="20" width="11.625" style="61" customWidth="1"/>
    <col min="21" max="21" width="11" style="61" customWidth="1"/>
    <col min="22" max="22" width="11.625" style="61" customWidth="1"/>
    <col min="23" max="23" width="13.75" style="61" hidden="1" customWidth="1"/>
    <col min="24" max="16384" width="9" style="62"/>
  </cols>
  <sheetData>
    <row r="1" spans="1:23" ht="14.1" customHeight="1">
      <c r="A1" s="10" t="s">
        <v>617</v>
      </c>
      <c r="G1" s="62"/>
      <c r="H1" s="62"/>
      <c r="O1" s="9" t="s">
        <v>618</v>
      </c>
      <c r="P1" s="10" t="s">
        <v>619</v>
      </c>
      <c r="W1" s="9"/>
    </row>
    <row r="2" spans="1:23" ht="14.1" customHeight="1">
      <c r="A2" s="10"/>
      <c r="G2" s="62"/>
      <c r="H2" s="62"/>
      <c r="N2" s="9"/>
      <c r="O2" s="9"/>
      <c r="P2" s="9"/>
      <c r="Q2" s="9"/>
      <c r="W2" s="9"/>
    </row>
    <row r="3" spans="1:23" s="12" customFormat="1" ht="20.100000000000001" customHeight="1">
      <c r="A3" s="670" t="s">
        <v>161</v>
      </c>
      <c r="B3" s="670"/>
      <c r="C3" s="670"/>
      <c r="D3" s="670"/>
      <c r="E3" s="670"/>
      <c r="F3" s="670"/>
      <c r="G3" s="670"/>
      <c r="H3" s="774" t="s">
        <v>162</v>
      </c>
      <c r="I3" s="774"/>
      <c r="J3" s="774"/>
      <c r="K3" s="774"/>
      <c r="L3" s="774"/>
      <c r="M3" s="774"/>
      <c r="N3" s="774"/>
      <c r="O3" s="775"/>
      <c r="P3" s="670" t="s">
        <v>163</v>
      </c>
      <c r="Q3" s="778"/>
      <c r="R3" s="778"/>
      <c r="S3" s="778"/>
      <c r="T3" s="778"/>
      <c r="U3" s="778"/>
      <c r="V3" s="778"/>
      <c r="W3" s="778"/>
    </row>
    <row r="4" spans="1:23" s="14" customFormat="1" ht="24" customHeight="1">
      <c r="P4" s="776" t="s">
        <v>820</v>
      </c>
      <c r="Q4" s="777"/>
      <c r="R4" s="777"/>
      <c r="S4" s="777"/>
      <c r="T4" s="777"/>
      <c r="U4" s="777"/>
      <c r="V4" s="777"/>
      <c r="W4" s="777"/>
    </row>
    <row r="5" spans="1:23" s="63" customFormat="1" ht="18" customHeight="1" thickBot="1">
      <c r="A5" s="63" t="s">
        <v>164</v>
      </c>
      <c r="O5" s="64" t="s">
        <v>165</v>
      </c>
      <c r="P5" s="63" t="s">
        <v>164</v>
      </c>
      <c r="V5" s="64" t="s">
        <v>165</v>
      </c>
      <c r="W5" s="64" t="s">
        <v>180</v>
      </c>
    </row>
    <row r="6" spans="1:23" s="11" customFormat="1" ht="25.5" customHeight="1">
      <c r="A6" s="673" t="s">
        <v>181</v>
      </c>
      <c r="B6" s="788" t="s">
        <v>182</v>
      </c>
      <c r="C6" s="663"/>
      <c r="D6" s="663"/>
      <c r="E6" s="663"/>
      <c r="F6" s="663"/>
      <c r="G6" s="677"/>
      <c r="H6" s="779" t="s">
        <v>181</v>
      </c>
      <c r="I6" s="692" t="s">
        <v>166</v>
      </c>
      <c r="J6" s="663"/>
      <c r="K6" s="663"/>
      <c r="L6" s="663"/>
      <c r="M6" s="663" t="s">
        <v>626</v>
      </c>
      <c r="N6" s="677"/>
      <c r="O6" s="785" t="s">
        <v>1042</v>
      </c>
      <c r="P6" s="673" t="s">
        <v>1041</v>
      </c>
      <c r="Q6" s="788" t="s">
        <v>167</v>
      </c>
      <c r="R6" s="663"/>
      <c r="S6" s="663"/>
      <c r="T6" s="663"/>
      <c r="U6" s="663"/>
      <c r="V6" s="677"/>
      <c r="W6" s="754" t="s">
        <v>183</v>
      </c>
    </row>
    <row r="7" spans="1:23" s="11" customFormat="1" ht="14.1" customHeight="1">
      <c r="A7" s="789"/>
      <c r="B7" s="684" t="s">
        <v>627</v>
      </c>
      <c r="C7" s="660"/>
      <c r="D7" s="659" t="s">
        <v>628</v>
      </c>
      <c r="E7" s="660"/>
      <c r="F7" s="659" t="s">
        <v>629</v>
      </c>
      <c r="G7" s="679"/>
      <c r="H7" s="780"/>
      <c r="I7" s="691" t="s">
        <v>630</v>
      </c>
      <c r="J7" s="660"/>
      <c r="K7" s="659" t="s">
        <v>631</v>
      </c>
      <c r="L7" s="782"/>
      <c r="M7" s="659" t="s">
        <v>627</v>
      </c>
      <c r="N7" s="679"/>
      <c r="O7" s="786"/>
      <c r="P7" s="789"/>
      <c r="Q7" s="684" t="s">
        <v>632</v>
      </c>
      <c r="R7" s="660"/>
      <c r="S7" s="659" t="s">
        <v>633</v>
      </c>
      <c r="T7" s="660"/>
      <c r="U7" s="659" t="s">
        <v>634</v>
      </c>
      <c r="V7" s="679"/>
      <c r="W7" s="756"/>
    </row>
    <row r="8" spans="1:23" s="11" customFormat="1" ht="14.1" customHeight="1">
      <c r="A8" s="789"/>
      <c r="B8" s="793"/>
      <c r="C8" s="782"/>
      <c r="D8" s="782"/>
      <c r="E8" s="782"/>
      <c r="F8" s="782"/>
      <c r="G8" s="792"/>
      <c r="H8" s="780"/>
      <c r="I8" s="791"/>
      <c r="J8" s="782"/>
      <c r="K8" s="782"/>
      <c r="L8" s="782"/>
      <c r="M8" s="782"/>
      <c r="N8" s="792"/>
      <c r="O8" s="786"/>
      <c r="P8" s="789"/>
      <c r="Q8" s="685"/>
      <c r="R8" s="660"/>
      <c r="S8" s="660"/>
      <c r="T8" s="660"/>
      <c r="U8" s="660"/>
      <c r="V8" s="679"/>
      <c r="W8" s="756"/>
    </row>
    <row r="9" spans="1:23" s="11" customFormat="1" ht="12.75" customHeight="1">
      <c r="A9" s="789"/>
      <c r="B9" s="684" t="s">
        <v>635</v>
      </c>
      <c r="C9" s="659" t="s">
        <v>636</v>
      </c>
      <c r="D9" s="659" t="s">
        <v>635</v>
      </c>
      <c r="E9" s="659" t="s">
        <v>636</v>
      </c>
      <c r="F9" s="659" t="s">
        <v>635</v>
      </c>
      <c r="G9" s="678" t="s">
        <v>636</v>
      </c>
      <c r="H9" s="780"/>
      <c r="I9" s="691" t="s">
        <v>635</v>
      </c>
      <c r="J9" s="659" t="s">
        <v>636</v>
      </c>
      <c r="K9" s="659" t="s">
        <v>635</v>
      </c>
      <c r="L9" s="659" t="s">
        <v>636</v>
      </c>
      <c r="M9" s="659" t="s">
        <v>635</v>
      </c>
      <c r="N9" s="678" t="s">
        <v>637</v>
      </c>
      <c r="O9" s="786"/>
      <c r="P9" s="789"/>
      <c r="Q9" s="684" t="s">
        <v>635</v>
      </c>
      <c r="R9" s="678" t="s">
        <v>637</v>
      </c>
      <c r="S9" s="659" t="s">
        <v>635</v>
      </c>
      <c r="T9" s="678" t="s">
        <v>637</v>
      </c>
      <c r="U9" s="659" t="s">
        <v>635</v>
      </c>
      <c r="V9" s="678" t="s">
        <v>637</v>
      </c>
      <c r="W9" s="756"/>
    </row>
    <row r="10" spans="1:23" s="11" customFormat="1" ht="29.1" customHeight="1">
      <c r="A10" s="790"/>
      <c r="B10" s="784"/>
      <c r="C10" s="773"/>
      <c r="D10" s="773"/>
      <c r="E10" s="773"/>
      <c r="F10" s="773"/>
      <c r="G10" s="783"/>
      <c r="H10" s="781"/>
      <c r="I10" s="772"/>
      <c r="J10" s="773"/>
      <c r="K10" s="773"/>
      <c r="L10" s="773"/>
      <c r="M10" s="773"/>
      <c r="N10" s="783"/>
      <c r="O10" s="787"/>
      <c r="P10" s="790"/>
      <c r="Q10" s="784"/>
      <c r="R10" s="783"/>
      <c r="S10" s="773"/>
      <c r="T10" s="783"/>
      <c r="U10" s="773"/>
      <c r="V10" s="783"/>
      <c r="W10" s="757"/>
    </row>
    <row r="11" spans="1:23" s="42" customFormat="1" ht="27.95" customHeight="1">
      <c r="A11" s="17" t="s">
        <v>14</v>
      </c>
      <c r="B11" s="18">
        <v>14037</v>
      </c>
      <c r="C11" s="18">
        <v>260713334</v>
      </c>
      <c r="D11" s="18">
        <v>1085</v>
      </c>
      <c r="E11" s="18">
        <v>90580259</v>
      </c>
      <c r="F11" s="18">
        <v>1053</v>
      </c>
      <c r="G11" s="18">
        <v>21879938</v>
      </c>
      <c r="H11" s="43" t="s">
        <v>13</v>
      </c>
      <c r="I11" s="18">
        <v>10229</v>
      </c>
      <c r="J11" s="18">
        <v>136822727</v>
      </c>
      <c r="K11" s="18">
        <v>1670</v>
      </c>
      <c r="L11" s="18">
        <v>11430410</v>
      </c>
      <c r="M11" s="18">
        <v>17909</v>
      </c>
      <c r="N11" s="18">
        <v>15815950</v>
      </c>
      <c r="O11" s="19" t="s">
        <v>14</v>
      </c>
      <c r="P11" s="17" t="s">
        <v>14</v>
      </c>
      <c r="Q11" s="200">
        <v>10267</v>
      </c>
      <c r="R11" s="18">
        <v>10097000</v>
      </c>
      <c r="S11" s="18">
        <v>3906</v>
      </c>
      <c r="T11" s="18">
        <v>3465000</v>
      </c>
      <c r="U11" s="18">
        <v>3736</v>
      </c>
      <c r="V11" s="18">
        <v>2253950</v>
      </c>
      <c r="W11" s="43" t="s">
        <v>13</v>
      </c>
    </row>
    <row r="12" spans="1:23" s="42" customFormat="1" ht="27.95" customHeight="1">
      <c r="A12" s="17" t="s">
        <v>15</v>
      </c>
      <c r="B12" s="18">
        <v>14312</v>
      </c>
      <c r="C12" s="18">
        <v>285741779</v>
      </c>
      <c r="D12" s="18">
        <v>1078</v>
      </c>
      <c r="E12" s="18">
        <v>96241430</v>
      </c>
      <c r="F12" s="18">
        <v>1055</v>
      </c>
      <c r="G12" s="18">
        <v>23079171</v>
      </c>
      <c r="H12" s="43" t="s">
        <v>13</v>
      </c>
      <c r="I12" s="18">
        <v>10284</v>
      </c>
      <c r="J12" s="18">
        <v>153939628</v>
      </c>
      <c r="K12" s="18">
        <v>1895</v>
      </c>
      <c r="L12" s="18">
        <v>12481550</v>
      </c>
      <c r="M12" s="18">
        <v>19979</v>
      </c>
      <c r="N12" s="18">
        <v>233364471</v>
      </c>
      <c r="O12" s="19" t="s">
        <v>15</v>
      </c>
      <c r="P12" s="17" t="s">
        <v>15</v>
      </c>
      <c r="Q12" s="200">
        <v>12710</v>
      </c>
      <c r="R12" s="18">
        <v>232001000</v>
      </c>
      <c r="S12" s="18">
        <v>3822</v>
      </c>
      <c r="T12" s="18">
        <v>3446</v>
      </c>
      <c r="U12" s="18">
        <v>3447</v>
      </c>
      <c r="V12" s="18">
        <v>1360025</v>
      </c>
      <c r="W12" s="43" t="s">
        <v>13</v>
      </c>
    </row>
    <row r="13" spans="1:23" s="42" customFormat="1" ht="27.95" customHeight="1">
      <c r="A13" s="17" t="s">
        <v>445</v>
      </c>
      <c r="B13" s="18">
        <v>14521</v>
      </c>
      <c r="C13" s="18">
        <v>298046227</v>
      </c>
      <c r="D13" s="18">
        <v>1361</v>
      </c>
      <c r="E13" s="18">
        <v>112790065</v>
      </c>
      <c r="F13" s="18">
        <v>938</v>
      </c>
      <c r="G13" s="18">
        <v>23218052</v>
      </c>
      <c r="H13" s="43" t="s">
        <v>13</v>
      </c>
      <c r="I13" s="18">
        <v>10275</v>
      </c>
      <c r="J13" s="18">
        <v>147944220</v>
      </c>
      <c r="K13" s="18">
        <v>1947</v>
      </c>
      <c r="L13" s="18">
        <v>14093890</v>
      </c>
      <c r="M13" s="18">
        <v>22484</v>
      </c>
      <c r="N13" s="18">
        <v>351992772</v>
      </c>
      <c r="O13" s="19" t="s">
        <v>445</v>
      </c>
      <c r="P13" s="17" t="s">
        <v>445</v>
      </c>
      <c r="Q13" s="200">
        <v>15888</v>
      </c>
      <c r="R13" s="18">
        <v>337652141</v>
      </c>
      <c r="S13" s="18">
        <v>3549</v>
      </c>
      <c r="T13" s="18">
        <v>9071104</v>
      </c>
      <c r="U13" s="18">
        <v>3047</v>
      </c>
      <c r="V13" s="18">
        <v>5269527</v>
      </c>
      <c r="W13" s="43" t="s">
        <v>13</v>
      </c>
    </row>
    <row r="14" spans="1:23" s="42" customFormat="1" ht="27.95" customHeight="1">
      <c r="A14" s="17" t="s">
        <v>822</v>
      </c>
      <c r="B14" s="18">
        <v>14575</v>
      </c>
      <c r="C14" s="18">
        <v>306706705</v>
      </c>
      <c r="D14" s="18">
        <v>1352</v>
      </c>
      <c r="E14" s="18">
        <v>119161013</v>
      </c>
      <c r="F14" s="18">
        <v>979</v>
      </c>
      <c r="G14" s="18">
        <v>23447656</v>
      </c>
      <c r="H14" s="43" t="s">
        <v>13</v>
      </c>
      <c r="I14" s="18">
        <v>10264</v>
      </c>
      <c r="J14" s="18">
        <v>147877866</v>
      </c>
      <c r="K14" s="18">
        <v>1980</v>
      </c>
      <c r="L14" s="18">
        <v>16220170</v>
      </c>
      <c r="M14" s="18">
        <v>25031</v>
      </c>
      <c r="N14" s="18">
        <v>16586950</v>
      </c>
      <c r="O14" s="19" t="s">
        <v>822</v>
      </c>
      <c r="P14" s="17" t="s">
        <v>822</v>
      </c>
      <c r="Q14" s="200">
        <v>17531</v>
      </c>
      <c r="R14" s="18">
        <v>11968000</v>
      </c>
      <c r="S14" s="18">
        <v>4128</v>
      </c>
      <c r="T14" s="18">
        <v>3568000</v>
      </c>
      <c r="U14" s="18">
        <v>3372</v>
      </c>
      <c r="V14" s="18">
        <v>1050950</v>
      </c>
      <c r="W14" s="43" t="s">
        <v>13</v>
      </c>
    </row>
    <row r="15" spans="1:23" s="42" customFormat="1" ht="27.95" customHeight="1">
      <c r="A15" s="22" t="s">
        <v>1017</v>
      </c>
      <c r="B15" s="23">
        <f>B28</f>
        <v>14829</v>
      </c>
      <c r="C15" s="23">
        <f>SUM(C17:C28)</f>
        <v>306943887</v>
      </c>
      <c r="D15" s="23">
        <f>D28</f>
        <v>1389</v>
      </c>
      <c r="E15" s="23">
        <f>SUM(E17:E28)</f>
        <v>117298964</v>
      </c>
      <c r="F15" s="23">
        <f>F28</f>
        <v>994</v>
      </c>
      <c r="G15" s="23">
        <f>SUM(G17:G28)</f>
        <v>22991933</v>
      </c>
      <c r="H15" s="46" t="s">
        <v>638</v>
      </c>
      <c r="I15" s="23">
        <f>I28</f>
        <v>10260</v>
      </c>
      <c r="J15" s="23">
        <f>SUM(J17:J28)</f>
        <v>148440450</v>
      </c>
      <c r="K15" s="23">
        <f>K28</f>
        <v>2186</v>
      </c>
      <c r="L15" s="23">
        <f>SUM(L17:L28)</f>
        <v>18212540</v>
      </c>
      <c r="M15" s="23">
        <f>M28</f>
        <v>25828</v>
      </c>
      <c r="N15" s="23">
        <f>SUM(N17:N28)</f>
        <v>16872463</v>
      </c>
      <c r="O15" s="24" t="s">
        <v>1017</v>
      </c>
      <c r="P15" s="22" t="s">
        <v>1017</v>
      </c>
      <c r="Q15" s="65">
        <f>Q28</f>
        <v>17860</v>
      </c>
      <c r="R15" s="23">
        <f>SUM(R17:R28)</f>
        <v>12168417</v>
      </c>
      <c r="S15" s="23">
        <f>S28</f>
        <v>4198</v>
      </c>
      <c r="T15" s="23">
        <f>SUM(T17:T28)</f>
        <v>3586176</v>
      </c>
      <c r="U15" s="23">
        <f>U28</f>
        <v>3770</v>
      </c>
      <c r="V15" s="23">
        <f>SUM(V17:V28)</f>
        <v>1117870</v>
      </c>
      <c r="W15" s="46" t="s">
        <v>135</v>
      </c>
    </row>
    <row r="16" spans="1:23" s="20" customFormat="1" ht="15.2" customHeight="1">
      <c r="A16" s="25"/>
      <c r="B16" s="26"/>
      <c r="C16" s="26"/>
      <c r="D16" s="26"/>
      <c r="E16" s="26"/>
      <c r="F16" s="26"/>
      <c r="G16" s="26"/>
      <c r="I16" s="18"/>
      <c r="J16" s="18"/>
      <c r="K16" s="18"/>
      <c r="L16" s="18"/>
      <c r="M16" s="23"/>
      <c r="N16" s="23"/>
      <c r="O16" s="27"/>
      <c r="P16" s="25"/>
      <c r="Q16" s="200"/>
      <c r="R16" s="18"/>
      <c r="S16" s="18"/>
      <c r="T16" s="18"/>
      <c r="U16" s="18"/>
      <c r="V16" s="18"/>
    </row>
    <row r="17" spans="1:26" s="20" customFormat="1" ht="27.95" customHeight="1">
      <c r="A17" s="28" t="s">
        <v>191</v>
      </c>
      <c r="B17" s="377">
        <f>SUM(D17,F17,I17,K17)</f>
        <v>14627</v>
      </c>
      <c r="C17" s="568">
        <f>SUM(E17,G17,J17,L17)</f>
        <v>25034529</v>
      </c>
      <c r="D17" s="214">
        <v>1374</v>
      </c>
      <c r="E17" s="214">
        <v>9528757</v>
      </c>
      <c r="F17" s="214">
        <v>1015</v>
      </c>
      <c r="G17" s="214">
        <v>1852386</v>
      </c>
      <c r="H17" s="286"/>
      <c r="I17" s="215">
        <v>10265</v>
      </c>
      <c r="J17" s="215">
        <v>12497406</v>
      </c>
      <c r="K17" s="215">
        <v>1973</v>
      </c>
      <c r="L17" s="215">
        <v>1155980</v>
      </c>
      <c r="M17" s="565">
        <f>SUM(Q17,S17,U17)</f>
        <v>25103</v>
      </c>
      <c r="N17" s="569">
        <f>SUM(R17,T17,V17)</f>
        <v>1388809</v>
      </c>
      <c r="O17" s="344" t="s">
        <v>17</v>
      </c>
      <c r="P17" s="264" t="s">
        <v>168</v>
      </c>
      <c r="Q17" s="378">
        <v>17643</v>
      </c>
      <c r="R17" s="384">
        <v>1005651</v>
      </c>
      <c r="S17" s="215">
        <v>4113</v>
      </c>
      <c r="T17" s="215">
        <v>296136</v>
      </c>
      <c r="U17" s="215">
        <v>3347</v>
      </c>
      <c r="V17" s="215">
        <v>87022</v>
      </c>
      <c r="W17" s="342" t="s">
        <v>17</v>
      </c>
    </row>
    <row r="18" spans="1:26" s="20" customFormat="1" ht="27.95" customHeight="1">
      <c r="A18" s="28" t="s">
        <v>192</v>
      </c>
      <c r="B18" s="568">
        <f t="shared" ref="B18:C28" si="0">SUM(D18,F18,I18,K18)</f>
        <v>14728</v>
      </c>
      <c r="C18" s="568">
        <f t="shared" si="0"/>
        <v>24000523</v>
      </c>
      <c r="D18" s="214">
        <v>1374</v>
      </c>
      <c r="E18" s="214">
        <v>8795717</v>
      </c>
      <c r="F18" s="214">
        <v>1006</v>
      </c>
      <c r="G18" s="214">
        <v>1869062</v>
      </c>
      <c r="H18" s="286"/>
      <c r="I18" s="215">
        <v>10265</v>
      </c>
      <c r="J18" s="215">
        <v>12233424</v>
      </c>
      <c r="K18" s="215">
        <v>2083</v>
      </c>
      <c r="L18" s="215">
        <v>1102320</v>
      </c>
      <c r="M18" s="565">
        <f t="shared" ref="M18:M26" si="1">SUM(Q18,S18,U18)</f>
        <v>25111</v>
      </c>
      <c r="N18" s="569">
        <f t="shared" ref="M18:N27" si="2">SUM(R18,T18,V18)</f>
        <v>1389451</v>
      </c>
      <c r="O18" s="344" t="s">
        <v>19</v>
      </c>
      <c r="P18" s="264" t="s">
        <v>169</v>
      </c>
      <c r="Q18" s="378">
        <v>17657</v>
      </c>
      <c r="R18" s="384">
        <v>1006449</v>
      </c>
      <c r="S18" s="215">
        <v>4113</v>
      </c>
      <c r="T18" s="215">
        <v>296136</v>
      </c>
      <c r="U18" s="215">
        <v>3341</v>
      </c>
      <c r="V18" s="215">
        <v>86866</v>
      </c>
      <c r="W18" s="342" t="s">
        <v>19</v>
      </c>
    </row>
    <row r="19" spans="1:26" s="20" customFormat="1" ht="27.95" customHeight="1">
      <c r="A19" s="28" t="s">
        <v>21</v>
      </c>
      <c r="B19" s="568">
        <f t="shared" si="0"/>
        <v>14746</v>
      </c>
      <c r="C19" s="568">
        <f t="shared" si="0"/>
        <v>26018854</v>
      </c>
      <c r="D19" s="214">
        <v>1375</v>
      </c>
      <c r="E19" s="214">
        <v>10209771</v>
      </c>
      <c r="F19" s="214">
        <v>1004</v>
      </c>
      <c r="G19" s="214">
        <v>1935613</v>
      </c>
      <c r="H19" s="286"/>
      <c r="I19" s="215">
        <v>10265</v>
      </c>
      <c r="J19" s="215">
        <v>12482250</v>
      </c>
      <c r="K19" s="215">
        <v>2102</v>
      </c>
      <c r="L19" s="215">
        <v>1391220</v>
      </c>
      <c r="M19" s="565">
        <f t="shared" si="1"/>
        <v>25123</v>
      </c>
      <c r="N19" s="569">
        <f t="shared" si="2"/>
        <v>1390460</v>
      </c>
      <c r="O19" s="344" t="s">
        <v>22</v>
      </c>
      <c r="P19" s="264" t="s">
        <v>170</v>
      </c>
      <c r="Q19" s="378">
        <v>17678</v>
      </c>
      <c r="R19" s="384">
        <v>1007646</v>
      </c>
      <c r="S19" s="215">
        <v>4114</v>
      </c>
      <c r="T19" s="215">
        <v>296208</v>
      </c>
      <c r="U19" s="215">
        <v>3331</v>
      </c>
      <c r="V19" s="215">
        <v>86606</v>
      </c>
      <c r="W19" s="342" t="s">
        <v>22</v>
      </c>
    </row>
    <row r="20" spans="1:26" s="20" customFormat="1" ht="27.95" customHeight="1">
      <c r="A20" s="28" t="s">
        <v>24</v>
      </c>
      <c r="B20" s="568">
        <f t="shared" si="0"/>
        <v>14751</v>
      </c>
      <c r="C20" s="568">
        <f t="shared" si="0"/>
        <v>25523906</v>
      </c>
      <c r="D20" s="214">
        <v>1375</v>
      </c>
      <c r="E20" s="214">
        <v>10012263</v>
      </c>
      <c r="F20" s="214">
        <v>1004</v>
      </c>
      <c r="G20" s="214">
        <v>1888043</v>
      </c>
      <c r="H20" s="286"/>
      <c r="I20" s="215">
        <v>10265</v>
      </c>
      <c r="J20" s="215">
        <v>11897970</v>
      </c>
      <c r="K20" s="215">
        <v>2107</v>
      </c>
      <c r="L20" s="215">
        <v>1725630</v>
      </c>
      <c r="M20" s="565">
        <f t="shared" si="1"/>
        <v>25320</v>
      </c>
      <c r="N20" s="569">
        <f t="shared" si="2"/>
        <v>1396866</v>
      </c>
      <c r="O20" s="344" t="s">
        <v>25</v>
      </c>
      <c r="P20" s="264" t="s">
        <v>171</v>
      </c>
      <c r="Q20" s="378">
        <v>17712</v>
      </c>
      <c r="R20" s="384">
        <v>1009584</v>
      </c>
      <c r="S20" s="215">
        <v>4119</v>
      </c>
      <c r="T20" s="215">
        <v>296568</v>
      </c>
      <c r="U20" s="215">
        <v>3489</v>
      </c>
      <c r="V20" s="215">
        <v>90714</v>
      </c>
      <c r="W20" s="342" t="s">
        <v>25</v>
      </c>
    </row>
    <row r="21" spans="1:26" s="20" customFormat="1" ht="27.95" customHeight="1">
      <c r="A21" s="28" t="s">
        <v>27</v>
      </c>
      <c r="B21" s="568">
        <f t="shared" si="0"/>
        <v>14764</v>
      </c>
      <c r="C21" s="568">
        <f t="shared" si="0"/>
        <v>26768733</v>
      </c>
      <c r="D21" s="214">
        <v>1377</v>
      </c>
      <c r="E21" s="214">
        <v>10532589</v>
      </c>
      <c r="F21" s="214">
        <v>1004</v>
      </c>
      <c r="G21" s="214">
        <v>1990090</v>
      </c>
      <c r="H21" s="286"/>
      <c r="I21" s="215">
        <v>10264</v>
      </c>
      <c r="J21" s="215">
        <v>12406764</v>
      </c>
      <c r="K21" s="215">
        <v>2119</v>
      </c>
      <c r="L21" s="215">
        <v>1839290</v>
      </c>
      <c r="M21" s="565">
        <f t="shared" si="1"/>
        <v>25470</v>
      </c>
      <c r="N21" s="569">
        <f t="shared" si="2"/>
        <v>1402912</v>
      </c>
      <c r="O21" s="344" t="s">
        <v>859</v>
      </c>
      <c r="P21" s="264" t="s">
        <v>172</v>
      </c>
      <c r="Q21" s="378">
        <v>17756</v>
      </c>
      <c r="R21" s="384">
        <v>1012092</v>
      </c>
      <c r="S21" s="215">
        <v>4136</v>
      </c>
      <c r="T21" s="215">
        <v>297792</v>
      </c>
      <c r="U21" s="215">
        <v>3578</v>
      </c>
      <c r="V21" s="215">
        <v>93028</v>
      </c>
      <c r="W21" s="342" t="s">
        <v>859</v>
      </c>
    </row>
    <row r="22" spans="1:26" s="20" customFormat="1" ht="27.95" customHeight="1">
      <c r="A22" s="28" t="s">
        <v>30</v>
      </c>
      <c r="B22" s="568">
        <f t="shared" si="0"/>
        <v>14766</v>
      </c>
      <c r="C22" s="568">
        <f t="shared" si="0"/>
        <v>25300074</v>
      </c>
      <c r="D22" s="214">
        <v>1377</v>
      </c>
      <c r="E22" s="214">
        <v>9656518</v>
      </c>
      <c r="F22" s="214">
        <v>1004</v>
      </c>
      <c r="G22" s="214">
        <v>1892514</v>
      </c>
      <c r="H22" s="286"/>
      <c r="I22" s="215">
        <v>10264</v>
      </c>
      <c r="J22" s="215">
        <v>12236652</v>
      </c>
      <c r="K22" s="215">
        <v>2121</v>
      </c>
      <c r="L22" s="215">
        <v>1514390</v>
      </c>
      <c r="M22" s="565">
        <f t="shared" si="1"/>
        <v>25636</v>
      </c>
      <c r="N22" s="569">
        <f t="shared" si="2"/>
        <v>1410766</v>
      </c>
      <c r="O22" s="344" t="s">
        <v>31</v>
      </c>
      <c r="P22" s="264" t="s">
        <v>173</v>
      </c>
      <c r="Q22" s="378">
        <v>17836</v>
      </c>
      <c r="R22" s="384">
        <v>1016652</v>
      </c>
      <c r="S22" s="215">
        <v>4159</v>
      </c>
      <c r="T22" s="215">
        <v>299448</v>
      </c>
      <c r="U22" s="215">
        <v>3641</v>
      </c>
      <c r="V22" s="215">
        <v>94666</v>
      </c>
      <c r="W22" s="342" t="s">
        <v>31</v>
      </c>
    </row>
    <row r="23" spans="1:26" s="20" customFormat="1" ht="27.95" customHeight="1">
      <c r="A23" s="28" t="s">
        <v>33</v>
      </c>
      <c r="B23" s="568">
        <f t="shared" si="0"/>
        <v>14770</v>
      </c>
      <c r="C23" s="568">
        <f t="shared" si="0"/>
        <v>25834861</v>
      </c>
      <c r="D23" s="214">
        <v>1377</v>
      </c>
      <c r="E23" s="214">
        <v>9874802</v>
      </c>
      <c r="F23" s="214">
        <v>997</v>
      </c>
      <c r="G23" s="214">
        <v>1913731</v>
      </c>
      <c r="H23" s="286"/>
      <c r="I23" s="215">
        <v>10263</v>
      </c>
      <c r="J23" s="215">
        <v>12542028</v>
      </c>
      <c r="K23" s="215">
        <v>2133</v>
      </c>
      <c r="L23" s="215">
        <v>1504300</v>
      </c>
      <c r="M23" s="565">
        <f t="shared" si="1"/>
        <v>25665</v>
      </c>
      <c r="N23" s="569">
        <f t="shared" si="2"/>
        <v>1411891</v>
      </c>
      <c r="O23" s="344" t="s">
        <v>34</v>
      </c>
      <c r="P23" s="264" t="s">
        <v>174</v>
      </c>
      <c r="Q23" s="378">
        <v>17845</v>
      </c>
      <c r="R23" s="384">
        <v>1017165</v>
      </c>
      <c r="S23" s="215">
        <v>4161</v>
      </c>
      <c r="T23" s="215">
        <v>299592</v>
      </c>
      <c r="U23" s="215">
        <v>3659</v>
      </c>
      <c r="V23" s="215">
        <v>95134</v>
      </c>
      <c r="W23" s="342" t="s">
        <v>34</v>
      </c>
    </row>
    <row r="24" spans="1:26" s="20" customFormat="1" ht="27.95" customHeight="1">
      <c r="A24" s="28" t="s">
        <v>36</v>
      </c>
      <c r="B24" s="568">
        <f t="shared" si="0"/>
        <v>14784</v>
      </c>
      <c r="C24" s="568">
        <f t="shared" si="0"/>
        <v>25619024</v>
      </c>
      <c r="D24" s="214">
        <v>1377</v>
      </c>
      <c r="E24" s="214">
        <v>9487032</v>
      </c>
      <c r="F24" s="214">
        <v>997</v>
      </c>
      <c r="G24" s="214">
        <v>2061330</v>
      </c>
      <c r="H24" s="286"/>
      <c r="I24" s="215">
        <v>10262</v>
      </c>
      <c r="J24" s="215">
        <v>12672312</v>
      </c>
      <c r="K24" s="215">
        <v>2148</v>
      </c>
      <c r="L24" s="215">
        <v>1398350</v>
      </c>
      <c r="M24" s="565">
        <f t="shared" si="1"/>
        <v>25723</v>
      </c>
      <c r="N24" s="569">
        <f t="shared" si="2"/>
        <v>1414343</v>
      </c>
      <c r="O24" s="344" t="s">
        <v>37</v>
      </c>
      <c r="P24" s="264" t="s">
        <v>175</v>
      </c>
      <c r="Q24" s="378">
        <v>17871</v>
      </c>
      <c r="R24" s="384">
        <v>1018647</v>
      </c>
      <c r="S24" s="215">
        <v>4164</v>
      </c>
      <c r="T24" s="215">
        <v>299808</v>
      </c>
      <c r="U24" s="215">
        <v>3688</v>
      </c>
      <c r="V24" s="215">
        <v>95888</v>
      </c>
      <c r="W24" s="342" t="s">
        <v>37</v>
      </c>
    </row>
    <row r="25" spans="1:26" s="20" customFormat="1" ht="27.95" customHeight="1">
      <c r="A25" s="28" t="s">
        <v>39</v>
      </c>
      <c r="B25" s="568">
        <f t="shared" si="0"/>
        <v>14785</v>
      </c>
      <c r="C25" s="568">
        <f t="shared" si="0"/>
        <v>25164002</v>
      </c>
      <c r="D25" s="214">
        <v>1378</v>
      </c>
      <c r="E25" s="214">
        <v>9465648</v>
      </c>
      <c r="F25" s="214">
        <v>994</v>
      </c>
      <c r="G25" s="214">
        <v>1898240</v>
      </c>
      <c r="H25" s="286"/>
      <c r="I25" s="215">
        <v>10262</v>
      </c>
      <c r="J25" s="215">
        <v>12422394</v>
      </c>
      <c r="K25" s="215">
        <v>2151</v>
      </c>
      <c r="L25" s="215">
        <v>1377720</v>
      </c>
      <c r="M25" s="565">
        <f t="shared" si="1"/>
        <v>25744</v>
      </c>
      <c r="N25" s="569">
        <f t="shared" si="2"/>
        <v>1415292</v>
      </c>
      <c r="O25" s="344" t="s">
        <v>40</v>
      </c>
      <c r="P25" s="264" t="s">
        <v>176</v>
      </c>
      <c r="Q25" s="378">
        <v>17884</v>
      </c>
      <c r="R25" s="384">
        <v>1019388</v>
      </c>
      <c r="S25" s="215">
        <v>4164</v>
      </c>
      <c r="T25" s="215">
        <v>299808</v>
      </c>
      <c r="U25" s="215">
        <v>3696</v>
      </c>
      <c r="V25" s="215">
        <v>96096</v>
      </c>
      <c r="W25" s="342" t="s">
        <v>40</v>
      </c>
    </row>
    <row r="26" spans="1:26" s="20" customFormat="1" ht="27.95" customHeight="1">
      <c r="A26" s="28" t="s">
        <v>42</v>
      </c>
      <c r="B26" s="568">
        <f t="shared" si="0"/>
        <v>14800</v>
      </c>
      <c r="C26" s="568">
        <f t="shared" si="0"/>
        <v>26374749</v>
      </c>
      <c r="D26" s="214">
        <v>1378</v>
      </c>
      <c r="E26" s="214">
        <v>10277193</v>
      </c>
      <c r="F26" s="214">
        <v>994</v>
      </c>
      <c r="G26" s="214">
        <v>1872000</v>
      </c>
      <c r="H26" s="286"/>
      <c r="I26" s="215">
        <v>10260</v>
      </c>
      <c r="J26" s="215">
        <v>12226116</v>
      </c>
      <c r="K26" s="215">
        <v>2168</v>
      </c>
      <c r="L26" s="215">
        <v>1999440</v>
      </c>
      <c r="M26" s="565">
        <f t="shared" si="1"/>
        <v>25765</v>
      </c>
      <c r="N26" s="569">
        <f t="shared" si="2"/>
        <v>1416203</v>
      </c>
      <c r="O26" s="344" t="s">
        <v>43</v>
      </c>
      <c r="P26" s="264" t="s">
        <v>177</v>
      </c>
      <c r="Q26" s="378">
        <v>17875</v>
      </c>
      <c r="R26" s="384">
        <v>1018875</v>
      </c>
      <c r="S26" s="215">
        <v>4178</v>
      </c>
      <c r="T26" s="215">
        <v>300816</v>
      </c>
      <c r="U26" s="215">
        <v>3712</v>
      </c>
      <c r="V26" s="215">
        <v>96512</v>
      </c>
      <c r="W26" s="342" t="s">
        <v>43</v>
      </c>
    </row>
    <row r="27" spans="1:26" s="20" customFormat="1" ht="27.95" customHeight="1">
      <c r="A27" s="28" t="s">
        <v>45</v>
      </c>
      <c r="B27" s="568">
        <f t="shared" si="0"/>
        <v>14809</v>
      </c>
      <c r="C27" s="568">
        <f t="shared" si="0"/>
        <v>25571676</v>
      </c>
      <c r="D27" s="214">
        <v>1384</v>
      </c>
      <c r="E27" s="214">
        <v>9818859</v>
      </c>
      <c r="F27" s="214">
        <v>994</v>
      </c>
      <c r="G27" s="214">
        <v>1887565</v>
      </c>
      <c r="H27" s="286"/>
      <c r="I27" s="215">
        <v>10260</v>
      </c>
      <c r="J27" s="215">
        <v>12155592</v>
      </c>
      <c r="K27" s="215">
        <v>2171</v>
      </c>
      <c r="L27" s="215">
        <v>1709660</v>
      </c>
      <c r="M27" s="565">
        <f t="shared" si="2"/>
        <v>25796</v>
      </c>
      <c r="N27" s="569">
        <f t="shared" si="2"/>
        <v>1417174</v>
      </c>
      <c r="O27" s="344" t="s">
        <v>46</v>
      </c>
      <c r="P27" s="264" t="s">
        <v>178</v>
      </c>
      <c r="Q27" s="378">
        <v>17864</v>
      </c>
      <c r="R27" s="384">
        <v>1018248</v>
      </c>
      <c r="S27" s="215">
        <v>4189</v>
      </c>
      <c r="T27" s="215">
        <v>301608</v>
      </c>
      <c r="U27" s="215">
        <v>3743</v>
      </c>
      <c r="V27" s="215">
        <v>97318</v>
      </c>
      <c r="W27" s="342" t="s">
        <v>46</v>
      </c>
    </row>
    <row r="28" spans="1:26" s="20" customFormat="1" ht="27.95" customHeight="1" thickBot="1">
      <c r="A28" s="31" t="s">
        <v>193</v>
      </c>
      <c r="B28" s="534">
        <f t="shared" si="0"/>
        <v>14829</v>
      </c>
      <c r="C28" s="567">
        <f t="shared" si="0"/>
        <v>25732956</v>
      </c>
      <c r="D28" s="216">
        <v>1389</v>
      </c>
      <c r="E28" s="216">
        <v>9639815</v>
      </c>
      <c r="F28" s="216">
        <v>994</v>
      </c>
      <c r="G28" s="216">
        <v>1931359</v>
      </c>
      <c r="H28" s="287"/>
      <c r="I28" s="216">
        <v>10260</v>
      </c>
      <c r="J28" s="216">
        <v>12667542</v>
      </c>
      <c r="K28" s="216">
        <v>2186</v>
      </c>
      <c r="L28" s="216">
        <v>1494240</v>
      </c>
      <c r="M28" s="216">
        <f>SUM(Q28,S28,U28)</f>
        <v>25828</v>
      </c>
      <c r="N28" s="381">
        <f>SUM(R28,T28,V28)</f>
        <v>1418296</v>
      </c>
      <c r="O28" s="288" t="s">
        <v>48</v>
      </c>
      <c r="P28" s="30" t="s">
        <v>179</v>
      </c>
      <c r="Q28" s="380">
        <v>17860</v>
      </c>
      <c r="R28" s="385">
        <v>1018020</v>
      </c>
      <c r="S28" s="216">
        <v>4198</v>
      </c>
      <c r="T28" s="216">
        <v>302256</v>
      </c>
      <c r="U28" s="216">
        <v>3770</v>
      </c>
      <c r="V28" s="216">
        <v>98020</v>
      </c>
      <c r="W28" s="285" t="s">
        <v>48</v>
      </c>
    </row>
    <row r="29" spans="1:26" s="66" customFormat="1" ht="11.1" customHeight="1">
      <c r="A29" s="209" t="s">
        <v>56</v>
      </c>
      <c r="B29" s="225"/>
      <c r="C29" s="225"/>
      <c r="D29" s="225"/>
      <c r="E29" s="225"/>
      <c r="F29" s="225"/>
      <c r="G29" s="225"/>
      <c r="H29" s="209" t="s">
        <v>436</v>
      </c>
      <c r="I29" s="226"/>
      <c r="J29" s="226"/>
      <c r="K29" s="226"/>
      <c r="L29" s="226"/>
      <c r="M29" s="226"/>
      <c r="N29" s="226"/>
      <c r="O29" s="211" t="s">
        <v>57</v>
      </c>
      <c r="P29" s="209" t="s">
        <v>434</v>
      </c>
      <c r="Q29" s="225"/>
      <c r="R29" s="225"/>
      <c r="S29" s="226"/>
      <c r="T29" s="225"/>
      <c r="U29" s="225"/>
      <c r="V29" s="211" t="s">
        <v>57</v>
      </c>
      <c r="W29" s="34" t="s">
        <v>437</v>
      </c>
    </row>
    <row r="30" spans="1:26" s="37" customFormat="1" ht="10.5">
      <c r="A30" s="67"/>
      <c r="B30" s="67"/>
      <c r="C30" s="67"/>
      <c r="D30" s="36"/>
      <c r="E30" s="36"/>
      <c r="F30" s="36"/>
      <c r="G30" s="36"/>
      <c r="H30" s="67"/>
      <c r="I30" s="68"/>
      <c r="J30" s="69"/>
      <c r="K30" s="69"/>
      <c r="L30" s="69"/>
      <c r="M30" s="69"/>
      <c r="N30" s="69"/>
      <c r="O30" s="69"/>
      <c r="P30" s="69"/>
      <c r="Q30" s="67"/>
      <c r="R30" s="67"/>
      <c r="S30" s="36"/>
      <c r="T30" s="36"/>
      <c r="U30" s="36"/>
      <c r="V30" s="36"/>
      <c r="W30" s="70"/>
    </row>
    <row r="31" spans="1:26" s="11" customFormat="1" ht="15.75" customHeight="1">
      <c r="A31" s="71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57"/>
      <c r="Y31" s="57"/>
      <c r="Z31" s="57"/>
    </row>
    <row r="32" spans="1:26" s="11" customFormat="1" ht="11.25">
      <c r="A32" s="71"/>
      <c r="B32" s="8"/>
      <c r="C32" s="8"/>
      <c r="D32" s="8"/>
      <c r="E32" s="8"/>
      <c r="F32" s="8"/>
      <c r="G32" s="8"/>
      <c r="H32" s="71"/>
      <c r="I32" s="73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</row>
    <row r="33" spans="1:23" s="11" customFormat="1" ht="11.25">
      <c r="A33" s="71"/>
      <c r="B33" s="8"/>
      <c r="C33" s="8"/>
      <c r="D33" s="8"/>
      <c r="E33" s="8"/>
      <c r="F33" s="8"/>
      <c r="G33" s="8"/>
      <c r="H33" s="71"/>
      <c r="I33" s="73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</row>
    <row r="34" spans="1:23" s="11" customFormat="1" ht="11.25">
      <c r="A34" s="71"/>
      <c r="B34" s="8"/>
      <c r="C34" s="8"/>
      <c r="D34" s="8"/>
      <c r="E34" s="8"/>
      <c r="F34" s="8"/>
      <c r="G34" s="8"/>
      <c r="H34" s="71"/>
      <c r="I34" s="73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</row>
    <row r="35" spans="1:23" s="11" customFormat="1" ht="11.25">
      <c r="A35" s="71"/>
      <c r="B35" s="8"/>
      <c r="C35" s="8"/>
      <c r="D35" s="8"/>
      <c r="E35" s="8"/>
      <c r="F35" s="8"/>
      <c r="G35" s="8"/>
      <c r="H35" s="71"/>
      <c r="I35" s="73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</row>
    <row r="36" spans="1:23" s="11" customFormat="1" ht="11.25">
      <c r="A36" s="71"/>
      <c r="B36" s="8"/>
      <c r="C36" s="8"/>
      <c r="D36" s="8"/>
      <c r="E36" s="8"/>
      <c r="F36" s="8"/>
      <c r="G36" s="8"/>
      <c r="H36" s="71"/>
      <c r="I36" s="73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</row>
    <row r="37" spans="1:23" s="11" customFormat="1" ht="11.25">
      <c r="A37" s="71"/>
      <c r="B37" s="8"/>
      <c r="C37" s="8"/>
      <c r="D37" s="8"/>
      <c r="E37" s="8"/>
      <c r="F37" s="8"/>
      <c r="G37" s="8"/>
      <c r="H37" s="71"/>
      <c r="I37" s="73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</row>
    <row r="38" spans="1:23" s="11" customFormat="1" ht="11.25">
      <c r="A38" s="71"/>
      <c r="B38" s="8"/>
      <c r="C38" s="8"/>
      <c r="D38" s="8"/>
      <c r="E38" s="8"/>
      <c r="F38" s="8"/>
      <c r="G38" s="8"/>
      <c r="H38" s="71"/>
      <c r="I38" s="73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</row>
    <row r="39" spans="1:23" s="11" customFormat="1" ht="11.25">
      <c r="A39" s="71"/>
      <c r="B39" s="8"/>
      <c r="C39" s="8"/>
      <c r="D39" s="8"/>
      <c r="E39" s="8"/>
      <c r="F39" s="8"/>
      <c r="G39" s="8"/>
      <c r="H39" s="71"/>
      <c r="I39" s="73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</row>
    <row r="40" spans="1:23" s="11" customFormat="1" ht="11.25">
      <c r="A40" s="71"/>
      <c r="B40" s="8"/>
      <c r="C40" s="8"/>
      <c r="D40" s="8"/>
      <c r="E40" s="8"/>
      <c r="F40" s="8"/>
      <c r="G40" s="8"/>
      <c r="H40" s="71"/>
      <c r="I40" s="73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</row>
    <row r="41" spans="1:23" s="11" customFormat="1" ht="11.25">
      <c r="A41" s="71"/>
      <c r="B41" s="8"/>
      <c r="C41" s="8"/>
      <c r="D41" s="8"/>
      <c r="E41" s="8"/>
      <c r="F41" s="8"/>
      <c r="G41" s="8"/>
      <c r="H41" s="71"/>
      <c r="I41" s="73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</row>
    <row r="42" spans="1:23" s="11" customFormat="1" ht="11.25">
      <c r="A42" s="71"/>
      <c r="B42" s="8"/>
      <c r="C42" s="8"/>
      <c r="D42" s="8"/>
      <c r="E42" s="8"/>
      <c r="F42" s="8"/>
      <c r="G42" s="8"/>
      <c r="H42" s="71"/>
      <c r="I42" s="73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</row>
    <row r="43" spans="1:23" s="11" customFormat="1" ht="11.25">
      <c r="A43" s="71"/>
      <c r="B43" s="8"/>
      <c r="C43" s="8"/>
      <c r="D43" s="8"/>
      <c r="E43" s="8"/>
      <c r="F43" s="8"/>
      <c r="G43" s="8"/>
      <c r="H43" s="71"/>
      <c r="I43" s="73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</row>
    <row r="44" spans="1:23" s="11" customFormat="1" ht="11.25">
      <c r="A44" s="71"/>
      <c r="B44" s="8"/>
      <c r="C44" s="8"/>
      <c r="D44" s="8"/>
      <c r="E44" s="8"/>
      <c r="F44" s="8"/>
      <c r="G44" s="8"/>
      <c r="H44" s="71"/>
      <c r="I44" s="73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</row>
    <row r="45" spans="1:23" s="11" customFormat="1" ht="11.25">
      <c r="A45" s="71"/>
      <c r="B45" s="8"/>
      <c r="C45" s="8"/>
      <c r="D45" s="8"/>
      <c r="E45" s="8"/>
      <c r="F45" s="8"/>
      <c r="G45" s="8"/>
      <c r="H45" s="71"/>
      <c r="I45" s="73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</row>
    <row r="46" spans="1:23" s="11" customFormat="1" ht="11.25">
      <c r="A46" s="71"/>
      <c r="B46" s="8"/>
      <c r="C46" s="8"/>
      <c r="D46" s="8"/>
      <c r="E46" s="8"/>
      <c r="F46" s="8"/>
      <c r="G46" s="8"/>
      <c r="H46" s="71"/>
      <c r="I46" s="73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</row>
    <row r="47" spans="1:23" s="11" customFormat="1" ht="11.25">
      <c r="B47" s="8"/>
      <c r="C47" s="8"/>
      <c r="D47" s="8"/>
      <c r="E47" s="8"/>
      <c r="F47" s="8"/>
      <c r="G47" s="8"/>
      <c r="I47" s="73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</row>
    <row r="48" spans="1:23" s="11" customFormat="1" ht="11.25">
      <c r="A48" s="8"/>
      <c r="B48" s="8"/>
      <c r="C48" s="8"/>
      <c r="D48" s="8"/>
      <c r="E48" s="8"/>
      <c r="F48" s="8"/>
      <c r="G48" s="8"/>
      <c r="H48" s="8"/>
      <c r="I48" s="73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</row>
    <row r="49" spans="1:23" s="11" customFormat="1" ht="11.25">
      <c r="A49" s="8"/>
      <c r="B49" s="8"/>
      <c r="C49" s="8"/>
      <c r="D49" s="8"/>
      <c r="E49" s="8"/>
      <c r="F49" s="8"/>
      <c r="G49" s="8"/>
      <c r="H49" s="8"/>
      <c r="I49" s="73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</row>
    <row r="50" spans="1:23" s="11" customFormat="1" ht="11.25">
      <c r="A50" s="8"/>
      <c r="B50" s="8"/>
      <c r="C50" s="8"/>
      <c r="D50" s="8"/>
      <c r="E50" s="8"/>
      <c r="F50" s="8"/>
      <c r="G50" s="8"/>
      <c r="H50" s="8"/>
      <c r="I50" s="73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</row>
    <row r="51" spans="1:23" s="11" customFormat="1" ht="11.25">
      <c r="A51" s="8"/>
      <c r="B51" s="8"/>
      <c r="C51" s="8"/>
      <c r="D51" s="8"/>
      <c r="E51" s="8"/>
      <c r="F51" s="8"/>
      <c r="G51" s="8"/>
      <c r="H51" s="8"/>
      <c r="I51" s="73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</row>
    <row r="52" spans="1:23" s="11" customFormat="1" ht="11.25">
      <c r="A52" s="8"/>
      <c r="B52" s="8"/>
      <c r="C52" s="8"/>
      <c r="D52" s="8"/>
      <c r="E52" s="8"/>
      <c r="F52" s="8"/>
      <c r="G52" s="8"/>
      <c r="H52" s="8"/>
      <c r="I52" s="73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</row>
    <row r="53" spans="1:23" s="11" customFormat="1" ht="11.25">
      <c r="A53" s="8"/>
      <c r="B53" s="8"/>
      <c r="C53" s="8"/>
      <c r="D53" s="8"/>
      <c r="E53" s="8"/>
      <c r="F53" s="8"/>
      <c r="G53" s="8"/>
      <c r="H53" s="8"/>
      <c r="I53" s="73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</row>
    <row r="54" spans="1:23" s="11" customFormat="1" ht="11.25">
      <c r="A54" s="8"/>
      <c r="B54" s="8"/>
      <c r="C54" s="8"/>
      <c r="D54" s="8"/>
      <c r="E54" s="8"/>
      <c r="F54" s="8"/>
      <c r="G54" s="8"/>
      <c r="H54" s="8"/>
      <c r="I54" s="73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</row>
    <row r="55" spans="1:23" s="11" customFormat="1" ht="11.25">
      <c r="A55" s="8"/>
      <c r="B55" s="8"/>
      <c r="C55" s="8"/>
      <c r="D55" s="8"/>
      <c r="E55" s="8"/>
      <c r="F55" s="8"/>
      <c r="G55" s="8"/>
      <c r="H55" s="8"/>
      <c r="I55" s="73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</row>
    <row r="56" spans="1:23" s="11" customFormat="1" ht="11.25">
      <c r="A56" s="8"/>
      <c r="B56" s="8"/>
      <c r="C56" s="8"/>
      <c r="D56" s="8"/>
      <c r="E56" s="8"/>
      <c r="F56" s="8"/>
      <c r="G56" s="8"/>
      <c r="H56" s="8"/>
      <c r="I56" s="73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</row>
    <row r="57" spans="1:23" s="11" customFormat="1" ht="11.25">
      <c r="A57" s="8"/>
      <c r="B57" s="8"/>
      <c r="C57" s="8"/>
      <c r="D57" s="8"/>
      <c r="E57" s="8"/>
      <c r="F57" s="8"/>
      <c r="G57" s="8"/>
      <c r="H57" s="8"/>
      <c r="I57" s="73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</row>
    <row r="58" spans="1:23" s="11" customFormat="1" ht="11.25">
      <c r="A58" s="8"/>
      <c r="B58" s="8"/>
      <c r="C58" s="8"/>
      <c r="D58" s="8"/>
      <c r="E58" s="8"/>
      <c r="F58" s="8"/>
      <c r="G58" s="8"/>
      <c r="H58" s="8"/>
      <c r="I58" s="73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</row>
    <row r="59" spans="1:23" s="11" customFormat="1" ht="11.25">
      <c r="A59" s="8"/>
      <c r="B59" s="8"/>
      <c r="C59" s="8"/>
      <c r="D59" s="8"/>
      <c r="E59" s="8"/>
      <c r="F59" s="8"/>
      <c r="G59" s="8"/>
      <c r="H59" s="8"/>
      <c r="I59" s="73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</row>
    <row r="60" spans="1:23" s="11" customFormat="1" ht="11.25">
      <c r="A60" s="8"/>
      <c r="B60" s="8"/>
      <c r="C60" s="8"/>
      <c r="D60" s="8"/>
      <c r="E60" s="8"/>
      <c r="F60" s="8"/>
      <c r="G60" s="8"/>
      <c r="H60" s="8"/>
      <c r="I60" s="73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</row>
    <row r="61" spans="1:23" s="11" customFormat="1" ht="11.25">
      <c r="A61" s="8"/>
      <c r="B61" s="8"/>
      <c r="C61" s="8"/>
      <c r="D61" s="8"/>
      <c r="E61" s="8"/>
      <c r="F61" s="8"/>
      <c r="G61" s="8"/>
      <c r="H61" s="8"/>
      <c r="I61" s="73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</row>
    <row r="62" spans="1:23" s="11" customFormat="1" ht="11.25">
      <c r="A62" s="8"/>
      <c r="B62" s="8"/>
      <c r="C62" s="8"/>
      <c r="D62" s="8"/>
      <c r="E62" s="8"/>
      <c r="F62" s="8"/>
      <c r="G62" s="8"/>
      <c r="H62" s="8"/>
      <c r="I62" s="73"/>
      <c r="J62" s="8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</row>
    <row r="63" spans="1:23" s="11" customFormat="1" ht="11.25">
      <c r="A63" s="8"/>
      <c r="B63" s="8"/>
      <c r="C63" s="8"/>
      <c r="D63" s="8"/>
      <c r="E63" s="8"/>
      <c r="F63" s="8"/>
      <c r="G63" s="8"/>
      <c r="H63" s="8"/>
      <c r="I63" s="73"/>
      <c r="J63" s="8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</row>
    <row r="64" spans="1:23" s="11" customFormat="1" ht="11.25">
      <c r="A64" s="8"/>
      <c r="B64" s="8"/>
      <c r="C64" s="8"/>
      <c r="D64" s="8"/>
      <c r="E64" s="8"/>
      <c r="F64" s="8"/>
      <c r="G64" s="8"/>
      <c r="H64" s="8"/>
      <c r="I64" s="73"/>
      <c r="J64" s="8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</row>
    <row r="65" spans="1:23" s="11" customFormat="1" ht="11.25">
      <c r="A65" s="8"/>
      <c r="B65" s="8"/>
      <c r="C65" s="8"/>
      <c r="D65" s="8"/>
      <c r="E65" s="8"/>
      <c r="F65" s="8"/>
      <c r="G65" s="8"/>
      <c r="H65" s="8"/>
      <c r="I65" s="73"/>
      <c r="J65" s="8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</row>
    <row r="66" spans="1:23" s="11" customFormat="1" ht="11.25">
      <c r="A66" s="8"/>
      <c r="B66" s="8"/>
      <c r="C66" s="8"/>
      <c r="D66" s="8"/>
      <c r="E66" s="8"/>
      <c r="F66" s="8"/>
      <c r="G66" s="8"/>
      <c r="H66" s="8"/>
      <c r="I66" s="73"/>
      <c r="J66" s="8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</row>
    <row r="67" spans="1:23" s="11" customFormat="1" ht="11.25">
      <c r="A67" s="8"/>
      <c r="B67" s="8"/>
      <c r="C67" s="8"/>
      <c r="D67" s="8"/>
      <c r="E67" s="8"/>
      <c r="F67" s="8"/>
      <c r="G67" s="8"/>
      <c r="H67" s="8"/>
      <c r="I67" s="73"/>
      <c r="J67" s="8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</row>
    <row r="68" spans="1:23" s="11" customFormat="1" ht="11.25">
      <c r="A68" s="8"/>
      <c r="B68" s="8"/>
      <c r="C68" s="8"/>
      <c r="D68" s="8"/>
      <c r="E68" s="8"/>
      <c r="F68" s="8"/>
      <c r="G68" s="8"/>
      <c r="H68" s="8"/>
      <c r="I68" s="73"/>
      <c r="J68" s="8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</row>
    <row r="69" spans="1:23" s="11" customFormat="1" ht="11.25">
      <c r="A69" s="8"/>
      <c r="B69" s="8"/>
      <c r="C69" s="8"/>
      <c r="D69" s="8"/>
      <c r="E69" s="8"/>
      <c r="F69" s="8"/>
      <c r="G69" s="8"/>
      <c r="H69" s="8"/>
      <c r="I69" s="73"/>
      <c r="J69" s="8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</row>
    <row r="70" spans="1:23" s="11" customFormat="1" ht="11.25">
      <c r="A70" s="8"/>
      <c r="B70" s="8"/>
      <c r="C70" s="8"/>
      <c r="D70" s="8"/>
      <c r="E70" s="8"/>
      <c r="F70" s="8"/>
      <c r="G70" s="8"/>
      <c r="H70" s="8"/>
      <c r="I70" s="73"/>
      <c r="J70" s="8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</row>
    <row r="71" spans="1:23" s="11" customFormat="1" ht="11.25">
      <c r="A71" s="8"/>
      <c r="B71" s="8"/>
      <c r="C71" s="8"/>
      <c r="D71" s="8"/>
      <c r="E71" s="8"/>
      <c r="F71" s="8"/>
      <c r="G71" s="8"/>
      <c r="H71" s="8"/>
      <c r="I71" s="73"/>
      <c r="J71" s="8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</row>
    <row r="72" spans="1:23" s="11" customFormat="1" ht="11.25">
      <c r="A72" s="8"/>
      <c r="B72" s="8"/>
      <c r="C72" s="8"/>
      <c r="D72" s="8"/>
      <c r="E72" s="8"/>
      <c r="F72" s="8"/>
      <c r="G72" s="8"/>
      <c r="H72" s="8"/>
      <c r="I72" s="73"/>
      <c r="J72" s="8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</row>
    <row r="73" spans="1:23" s="11" customFormat="1" ht="11.25">
      <c r="A73" s="8"/>
      <c r="B73" s="8"/>
      <c r="C73" s="8"/>
      <c r="D73" s="8"/>
      <c r="E73" s="8"/>
      <c r="F73" s="8"/>
      <c r="G73" s="8"/>
      <c r="H73" s="8"/>
      <c r="I73" s="73"/>
      <c r="J73" s="8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</row>
    <row r="74" spans="1:23" s="11" customFormat="1" ht="11.25">
      <c r="A74" s="8"/>
      <c r="B74" s="8"/>
      <c r="C74" s="8"/>
      <c r="D74" s="8"/>
      <c r="E74" s="8"/>
      <c r="F74" s="8"/>
      <c r="G74" s="8"/>
      <c r="H74" s="8"/>
      <c r="I74" s="74"/>
      <c r="J74" s="8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</row>
    <row r="75" spans="1:23" s="11" customFormat="1" ht="11.25">
      <c r="A75" s="8"/>
      <c r="B75" s="8"/>
      <c r="C75" s="8"/>
      <c r="D75" s="8"/>
      <c r="E75" s="8"/>
      <c r="F75" s="8"/>
      <c r="G75" s="8"/>
      <c r="H75" s="8"/>
      <c r="I75" s="74"/>
      <c r="J75" s="8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</row>
    <row r="76" spans="1:23" s="11" customFormat="1" ht="11.25">
      <c r="A76" s="8"/>
      <c r="B76" s="8"/>
      <c r="C76" s="8"/>
      <c r="D76" s="8"/>
      <c r="E76" s="8"/>
      <c r="F76" s="8"/>
      <c r="G76" s="8"/>
      <c r="H76" s="8"/>
      <c r="I76" s="74"/>
      <c r="J76" s="8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</row>
    <row r="77" spans="1:23" s="11" customFormat="1" ht="11.25">
      <c r="A77" s="8"/>
      <c r="B77" s="8"/>
      <c r="C77" s="8"/>
      <c r="D77" s="8"/>
      <c r="E77" s="8"/>
      <c r="F77" s="8"/>
      <c r="G77" s="8"/>
      <c r="H77" s="8"/>
      <c r="I77" s="74"/>
      <c r="J77" s="8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</row>
    <row r="78" spans="1:23" s="11" customFormat="1" ht="11.25">
      <c r="A78" s="8"/>
      <c r="B78" s="8"/>
      <c r="C78" s="8"/>
      <c r="D78" s="8"/>
      <c r="E78" s="8"/>
      <c r="F78" s="8"/>
      <c r="G78" s="8"/>
      <c r="H78" s="8"/>
      <c r="I78" s="74"/>
      <c r="J78" s="8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</row>
    <row r="79" spans="1:23" s="11" customFormat="1" ht="11.25">
      <c r="A79" s="8"/>
      <c r="B79" s="8"/>
      <c r="C79" s="8"/>
      <c r="D79" s="8"/>
      <c r="E79" s="8"/>
      <c r="F79" s="8"/>
      <c r="G79" s="8"/>
      <c r="H79" s="8"/>
      <c r="I79" s="74"/>
      <c r="J79" s="8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</row>
    <row r="80" spans="1:23" s="11" customFormat="1" ht="11.25">
      <c r="A80" s="8"/>
      <c r="B80" s="8"/>
      <c r="C80" s="8"/>
      <c r="D80" s="8"/>
      <c r="E80" s="8"/>
      <c r="F80" s="8"/>
      <c r="G80" s="8"/>
      <c r="H80" s="8"/>
      <c r="I80" s="74"/>
      <c r="J80" s="8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</row>
    <row r="81" spans="1:23" s="11" customFormat="1" ht="11.25">
      <c r="A81" s="8"/>
      <c r="B81" s="8"/>
      <c r="C81" s="8"/>
      <c r="D81" s="8"/>
      <c r="E81" s="8"/>
      <c r="F81" s="8"/>
      <c r="G81" s="8"/>
      <c r="H81" s="8"/>
      <c r="I81" s="74"/>
      <c r="J81" s="8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</row>
    <row r="82" spans="1:23" s="11" customFormat="1" ht="11.25">
      <c r="A82" s="8"/>
      <c r="B82" s="8"/>
      <c r="C82" s="8"/>
      <c r="D82" s="8"/>
      <c r="E82" s="8"/>
      <c r="F82" s="8"/>
      <c r="G82" s="8"/>
      <c r="H82" s="8"/>
      <c r="I82" s="74"/>
      <c r="J82" s="8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</row>
    <row r="83" spans="1:23" s="11" customFormat="1" ht="11.25">
      <c r="A83" s="8"/>
      <c r="B83" s="8"/>
      <c r="C83" s="8"/>
      <c r="D83" s="8"/>
      <c r="E83" s="8"/>
      <c r="F83" s="8"/>
      <c r="G83" s="8"/>
      <c r="H83" s="8"/>
      <c r="I83" s="74"/>
      <c r="J83" s="8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</row>
    <row r="84" spans="1:23" s="11" customFormat="1" ht="11.25">
      <c r="A84" s="8"/>
      <c r="B84" s="8"/>
      <c r="C84" s="8"/>
      <c r="D84" s="8"/>
      <c r="E84" s="8"/>
      <c r="F84" s="8"/>
      <c r="G84" s="8"/>
      <c r="H84" s="8"/>
      <c r="I84" s="74"/>
      <c r="J84" s="8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</row>
    <row r="85" spans="1:23" s="11" customFormat="1" ht="11.25">
      <c r="A85" s="8"/>
      <c r="B85" s="8"/>
      <c r="C85" s="8"/>
      <c r="D85" s="8"/>
      <c r="E85" s="8"/>
      <c r="F85" s="8"/>
      <c r="G85" s="8"/>
      <c r="H85" s="8"/>
      <c r="I85" s="74"/>
      <c r="J85" s="8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</row>
    <row r="86" spans="1:23" s="11" customFormat="1" ht="11.25">
      <c r="A86" s="8"/>
      <c r="B86" s="8"/>
      <c r="C86" s="8"/>
      <c r="D86" s="8"/>
      <c r="E86" s="8"/>
      <c r="F86" s="8"/>
      <c r="G86" s="8"/>
      <c r="H86" s="8"/>
      <c r="I86" s="8"/>
      <c r="J86" s="8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</row>
    <row r="87" spans="1:23" s="11" customFormat="1" ht="11.25">
      <c r="A87" s="8"/>
      <c r="B87" s="8"/>
      <c r="C87" s="8"/>
      <c r="D87" s="8"/>
      <c r="E87" s="8"/>
      <c r="F87" s="8"/>
      <c r="G87" s="8"/>
      <c r="H87" s="8"/>
      <c r="I87" s="8"/>
      <c r="J87" s="8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</row>
    <row r="88" spans="1:23" s="11" customFormat="1" ht="11.25">
      <c r="A88" s="8"/>
      <c r="B88" s="8"/>
      <c r="C88" s="8"/>
      <c r="D88" s="8"/>
      <c r="E88" s="8"/>
      <c r="F88" s="8"/>
      <c r="G88" s="8"/>
      <c r="H88" s="8"/>
      <c r="I88" s="8"/>
      <c r="J88" s="8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</row>
    <row r="89" spans="1:23" s="11" customFormat="1" ht="11.25">
      <c r="A89" s="8"/>
      <c r="B89" s="8"/>
      <c r="C89" s="8"/>
      <c r="D89" s="8"/>
      <c r="E89" s="8"/>
      <c r="F89" s="8"/>
      <c r="G89" s="8"/>
      <c r="H89" s="8"/>
      <c r="I89" s="8"/>
      <c r="J89" s="8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</row>
    <row r="90" spans="1:23" s="11" customFormat="1" ht="11.25">
      <c r="A90" s="8"/>
      <c r="B90" s="8"/>
      <c r="C90" s="8"/>
      <c r="D90" s="8"/>
      <c r="E90" s="8"/>
      <c r="F90" s="8"/>
      <c r="G90" s="8"/>
      <c r="H90" s="8"/>
      <c r="I90" s="8"/>
      <c r="J90" s="8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</row>
    <row r="91" spans="1:23" s="11" customFormat="1" ht="11.25">
      <c r="A91" s="8"/>
      <c r="B91" s="8"/>
      <c r="C91" s="8"/>
      <c r="D91" s="8"/>
      <c r="E91" s="8"/>
      <c r="F91" s="8"/>
      <c r="G91" s="8"/>
      <c r="H91" s="8"/>
      <c r="I91" s="8"/>
      <c r="J91" s="8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</row>
    <row r="92" spans="1:23" s="11" customFormat="1" ht="11.25">
      <c r="A92" s="8"/>
      <c r="B92" s="8"/>
      <c r="C92" s="8"/>
      <c r="D92" s="8"/>
      <c r="E92" s="8"/>
      <c r="F92" s="8"/>
      <c r="G92" s="8"/>
      <c r="H92" s="8"/>
      <c r="I92" s="8"/>
      <c r="J92" s="8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</row>
    <row r="93" spans="1:23" s="11" customFormat="1" ht="11.25">
      <c r="A93" s="8"/>
      <c r="B93" s="8"/>
      <c r="C93" s="8"/>
      <c r="D93" s="8"/>
      <c r="E93" s="8"/>
      <c r="F93" s="8"/>
      <c r="G93" s="8"/>
      <c r="H93" s="8"/>
      <c r="I93" s="8"/>
      <c r="J93" s="8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</row>
    <row r="94" spans="1:23" s="11" customFormat="1" ht="11.25">
      <c r="A94" s="8"/>
      <c r="B94" s="8"/>
      <c r="C94" s="8"/>
      <c r="D94" s="8"/>
      <c r="E94" s="8"/>
      <c r="F94" s="8"/>
      <c r="G94" s="8"/>
      <c r="H94" s="8"/>
      <c r="I94" s="8"/>
      <c r="J94" s="8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</row>
    <row r="95" spans="1:23" s="11" customFormat="1" ht="11.25">
      <c r="A95" s="8"/>
      <c r="B95" s="8"/>
      <c r="C95" s="8"/>
      <c r="D95" s="8"/>
      <c r="E95" s="8"/>
      <c r="F95" s="8"/>
      <c r="G95" s="8"/>
      <c r="H95" s="8"/>
      <c r="I95" s="8"/>
      <c r="J95" s="8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</row>
    <row r="96" spans="1:23" s="11" customFormat="1" ht="11.25">
      <c r="A96" s="8"/>
      <c r="B96" s="8"/>
      <c r="C96" s="8"/>
      <c r="D96" s="8"/>
      <c r="E96" s="8"/>
      <c r="F96" s="8"/>
      <c r="G96" s="8"/>
      <c r="H96" s="8"/>
      <c r="I96" s="8"/>
      <c r="J96" s="8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</row>
    <row r="97" spans="1:23" s="11" customFormat="1" ht="11.25">
      <c r="A97" s="8"/>
      <c r="B97" s="8"/>
      <c r="C97" s="8"/>
      <c r="D97" s="8"/>
      <c r="E97" s="8"/>
      <c r="F97" s="8"/>
      <c r="G97" s="8"/>
      <c r="H97" s="8"/>
      <c r="I97" s="8"/>
      <c r="J97" s="8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</row>
    <row r="98" spans="1:23" s="11" customFormat="1" ht="11.25">
      <c r="A98" s="8"/>
      <c r="B98" s="8"/>
      <c r="C98" s="8"/>
      <c r="D98" s="8"/>
      <c r="E98" s="8"/>
      <c r="F98" s="8"/>
      <c r="G98" s="8"/>
      <c r="H98" s="8"/>
      <c r="I98" s="8"/>
      <c r="J98" s="8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</row>
    <row r="99" spans="1:23" s="11" customFormat="1" ht="11.25">
      <c r="A99" s="8"/>
      <c r="B99" s="8"/>
      <c r="C99" s="8"/>
      <c r="D99" s="8"/>
      <c r="E99" s="8"/>
      <c r="F99" s="8"/>
      <c r="G99" s="8"/>
      <c r="H99" s="8"/>
      <c r="I99" s="8"/>
      <c r="J99" s="8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</row>
    <row r="100" spans="1:23" s="11" customFormat="1" ht="11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s="11" customFormat="1" ht="11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s="11" customFormat="1" ht="11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s="11" customFormat="1" ht="11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</sheetData>
  <sheetProtection selectLockedCells="1"/>
  <mergeCells count="40">
    <mergeCell ref="I7:J8"/>
    <mergeCell ref="M7:N8"/>
    <mergeCell ref="A3:G3"/>
    <mergeCell ref="A6:A10"/>
    <mergeCell ref="B7:C8"/>
    <mergeCell ref="B9:B10"/>
    <mergeCell ref="C9:C10"/>
    <mergeCell ref="B6:G6"/>
    <mergeCell ref="D7:E8"/>
    <mergeCell ref="F9:F10"/>
    <mergeCell ref="F7:G8"/>
    <mergeCell ref="G9:G10"/>
    <mergeCell ref="D9:D10"/>
    <mergeCell ref="E9:E10"/>
    <mergeCell ref="N9:N10"/>
    <mergeCell ref="K9:K10"/>
    <mergeCell ref="L9:L10"/>
    <mergeCell ref="M9:M10"/>
    <mergeCell ref="O6:O10"/>
    <mergeCell ref="Q6:V6"/>
    <mergeCell ref="U9:U10"/>
    <mergeCell ref="P6:P10"/>
    <mergeCell ref="T9:T10"/>
    <mergeCell ref="S9:S10"/>
    <mergeCell ref="W6:W10"/>
    <mergeCell ref="I9:I10"/>
    <mergeCell ref="J9:J10"/>
    <mergeCell ref="H3:O3"/>
    <mergeCell ref="P4:W4"/>
    <mergeCell ref="P3:W3"/>
    <mergeCell ref="S7:T8"/>
    <mergeCell ref="H6:H10"/>
    <mergeCell ref="K7:L8"/>
    <mergeCell ref="U7:V8"/>
    <mergeCell ref="Q7:R8"/>
    <mergeCell ref="I6:L6"/>
    <mergeCell ref="M6:N6"/>
    <mergeCell ref="V9:V10"/>
    <mergeCell ref="Q9:Q10"/>
    <mergeCell ref="R9:R10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view="pageBreakPreview" zoomScaleNormal="100" zoomScaleSheetLayoutView="100" workbookViewId="0">
      <selection activeCell="V2" sqref="V2"/>
    </sheetView>
  </sheetViews>
  <sheetFormatPr defaultRowHeight="14.25"/>
  <cols>
    <col min="1" max="1" width="11.25" style="39" customWidth="1"/>
    <col min="2" max="2" width="10.75" style="61" customWidth="1"/>
    <col min="3" max="3" width="13.75" style="61" bestFit="1" customWidth="1"/>
    <col min="4" max="4" width="11" style="61" customWidth="1"/>
    <col min="5" max="5" width="12.625" style="61" bestFit="1" customWidth="1"/>
    <col min="6" max="6" width="10.375" style="61" customWidth="1"/>
    <col min="7" max="7" width="12.625" style="61" bestFit="1" customWidth="1"/>
    <col min="8" max="8" width="13.375" style="39" hidden="1" customWidth="1"/>
    <col min="9" max="9" width="13.75" style="61" hidden="1" customWidth="1"/>
    <col min="10" max="16384" width="9" style="62"/>
  </cols>
  <sheetData>
    <row r="1" spans="1:9" ht="14.1" customHeight="1">
      <c r="A1" s="10"/>
      <c r="G1" s="16" t="s">
        <v>1128</v>
      </c>
      <c r="H1" s="62"/>
      <c r="I1" s="9"/>
    </row>
    <row r="2" spans="1:9" ht="14.1" customHeight="1">
      <c r="A2" s="10"/>
      <c r="G2" s="62"/>
      <c r="H2" s="62"/>
      <c r="I2" s="9"/>
    </row>
    <row r="3" spans="1:9" s="12" customFormat="1" ht="20.100000000000001" customHeight="1">
      <c r="A3" s="670" t="s">
        <v>531</v>
      </c>
      <c r="B3" s="670"/>
      <c r="C3" s="670"/>
      <c r="D3" s="670"/>
      <c r="E3" s="670"/>
      <c r="F3" s="670"/>
      <c r="G3" s="670"/>
      <c r="H3" s="147" t="s">
        <v>532</v>
      </c>
      <c r="I3" s="40"/>
    </row>
    <row r="4" spans="1:9" s="14" customFormat="1" ht="24" customHeight="1">
      <c r="A4" s="809" t="s">
        <v>532</v>
      </c>
      <c r="B4" s="809"/>
      <c r="C4" s="809"/>
      <c r="D4" s="809"/>
      <c r="E4" s="809"/>
      <c r="F4" s="809"/>
      <c r="G4" s="809"/>
      <c r="I4" s="148"/>
    </row>
    <row r="5" spans="1:9" s="63" customFormat="1" ht="18" customHeight="1" thickBot="1">
      <c r="A5" s="63" t="s">
        <v>533</v>
      </c>
      <c r="G5" s="64" t="s">
        <v>534</v>
      </c>
      <c r="I5" s="64" t="s">
        <v>535</v>
      </c>
    </row>
    <row r="6" spans="1:9" s="11" customFormat="1" ht="15.75" customHeight="1">
      <c r="A6" s="800" t="s">
        <v>536</v>
      </c>
      <c r="B6" s="721" t="s">
        <v>640</v>
      </c>
      <c r="C6" s="796"/>
      <c r="D6" s="803" t="s">
        <v>537</v>
      </c>
      <c r="E6" s="663"/>
      <c r="F6" s="798" t="s">
        <v>538</v>
      </c>
      <c r="G6" s="732"/>
      <c r="H6" s="780"/>
      <c r="I6" s="756"/>
    </row>
    <row r="7" spans="1:9" s="11" customFormat="1" ht="15.75" customHeight="1">
      <c r="A7" s="801"/>
      <c r="B7" s="722"/>
      <c r="C7" s="797"/>
      <c r="D7" s="804"/>
      <c r="E7" s="660"/>
      <c r="F7" s="688"/>
      <c r="G7" s="734"/>
      <c r="H7" s="780"/>
      <c r="I7" s="756"/>
    </row>
    <row r="8" spans="1:9" s="11" customFormat="1" ht="12.75" customHeight="1">
      <c r="A8" s="801"/>
      <c r="B8" s="722"/>
      <c r="C8" s="797"/>
      <c r="D8" s="799"/>
      <c r="E8" s="659" t="s">
        <v>539</v>
      </c>
      <c r="F8" s="688"/>
      <c r="G8" s="734"/>
      <c r="H8" s="780"/>
      <c r="I8" s="756"/>
    </row>
    <row r="9" spans="1:9" s="11" customFormat="1" ht="28.5" customHeight="1">
      <c r="A9" s="802"/>
      <c r="B9" s="723"/>
      <c r="C9" s="741"/>
      <c r="D9" s="773"/>
      <c r="E9" s="773"/>
      <c r="F9" s="689"/>
      <c r="G9" s="736"/>
      <c r="H9" s="781"/>
      <c r="I9" s="757"/>
    </row>
    <row r="10" spans="1:9" s="42" customFormat="1" ht="100.15" customHeight="1">
      <c r="A10" s="17" t="s">
        <v>14</v>
      </c>
      <c r="B10" s="794" t="s">
        <v>444</v>
      </c>
      <c r="C10" s="795"/>
      <c r="D10" s="18" t="s">
        <v>444</v>
      </c>
      <c r="E10" s="18" t="s">
        <v>444</v>
      </c>
      <c r="F10" s="808" t="s">
        <v>444</v>
      </c>
      <c r="G10" s="808"/>
      <c r="H10" s="43" t="s">
        <v>13</v>
      </c>
      <c r="I10" s="43" t="s">
        <v>13</v>
      </c>
    </row>
    <row r="11" spans="1:9" s="42" customFormat="1" ht="100.15" customHeight="1">
      <c r="A11" s="17" t="s">
        <v>15</v>
      </c>
      <c r="B11" s="794" t="s">
        <v>444</v>
      </c>
      <c r="C11" s="795"/>
      <c r="D11" s="18" t="s">
        <v>444</v>
      </c>
      <c r="E11" s="18" t="s">
        <v>444</v>
      </c>
      <c r="F11" s="808" t="s">
        <v>444</v>
      </c>
      <c r="G11" s="808"/>
      <c r="H11" s="43" t="s">
        <v>13</v>
      </c>
      <c r="I11" s="43" t="s">
        <v>13</v>
      </c>
    </row>
    <row r="12" spans="1:9" s="42" customFormat="1" ht="100.15" customHeight="1">
      <c r="A12" s="17" t="s">
        <v>445</v>
      </c>
      <c r="B12" s="805">
        <v>1361</v>
      </c>
      <c r="C12" s="806"/>
      <c r="D12" s="18">
        <v>494</v>
      </c>
      <c r="E12" s="18">
        <v>36.296840558412931</v>
      </c>
      <c r="F12" s="807">
        <v>108</v>
      </c>
      <c r="G12" s="807"/>
      <c r="H12" s="43" t="s">
        <v>13</v>
      </c>
      <c r="I12" s="43" t="s">
        <v>13</v>
      </c>
    </row>
    <row r="13" spans="1:9" s="42" customFormat="1" ht="100.15" customHeight="1">
      <c r="A13" s="17" t="s">
        <v>822</v>
      </c>
      <c r="B13" s="805">
        <v>2308</v>
      </c>
      <c r="C13" s="806"/>
      <c r="D13" s="18">
        <v>726</v>
      </c>
      <c r="E13" s="18">
        <v>31.455805892547662</v>
      </c>
      <c r="F13" s="807">
        <v>75</v>
      </c>
      <c r="G13" s="807"/>
      <c r="H13" s="43" t="s">
        <v>13</v>
      </c>
      <c r="I13" s="43" t="s">
        <v>13</v>
      </c>
    </row>
    <row r="14" spans="1:9" s="42" customFormat="1" ht="100.15" customHeight="1" thickBot="1">
      <c r="A14" s="81" t="s">
        <v>1020</v>
      </c>
      <c r="B14" s="810">
        <v>2387</v>
      </c>
      <c r="C14" s="811"/>
      <c r="D14" s="533">
        <v>827</v>
      </c>
      <c r="E14" s="533">
        <v>34</v>
      </c>
      <c r="F14" s="811">
        <v>101</v>
      </c>
      <c r="G14" s="811"/>
      <c r="H14" s="46" t="s">
        <v>540</v>
      </c>
      <c r="I14" s="46" t="s">
        <v>540</v>
      </c>
    </row>
    <row r="15" spans="1:9" s="66" customFormat="1" ht="11.1" customHeight="1">
      <c r="A15" s="209" t="s">
        <v>858</v>
      </c>
      <c r="B15" s="225"/>
      <c r="C15" s="225"/>
      <c r="D15" s="225"/>
      <c r="E15" s="225"/>
      <c r="F15" s="225"/>
      <c r="G15" s="225"/>
      <c r="H15" s="32" t="s">
        <v>436</v>
      </c>
      <c r="I15" s="34" t="s">
        <v>541</v>
      </c>
    </row>
    <row r="16" spans="1:9" s="37" customFormat="1" ht="11.1" customHeight="1">
      <c r="A16" s="208" t="s">
        <v>446</v>
      </c>
      <c r="B16" s="227"/>
      <c r="C16" s="227"/>
      <c r="D16" s="228"/>
      <c r="E16" s="228"/>
      <c r="F16" s="228"/>
      <c r="G16" s="228"/>
      <c r="H16" s="67"/>
      <c r="I16" s="70"/>
    </row>
    <row r="17" spans="1:12" s="11" customFormat="1" ht="15.75" customHeight="1">
      <c r="A17" s="35"/>
      <c r="B17" s="72"/>
      <c r="C17" s="72"/>
      <c r="D17" s="72"/>
      <c r="E17" s="72"/>
      <c r="F17" s="72"/>
      <c r="G17" s="72"/>
      <c r="H17" s="72"/>
      <c r="I17" s="72"/>
      <c r="J17" s="57"/>
      <c r="K17" s="57"/>
      <c r="L17" s="57"/>
    </row>
    <row r="18" spans="1:12" s="11" customFormat="1" ht="11.25">
      <c r="A18" s="71"/>
      <c r="B18" s="8"/>
      <c r="C18" s="8"/>
      <c r="D18" s="8"/>
      <c r="E18" s="8"/>
      <c r="F18" s="8"/>
      <c r="G18" s="8"/>
      <c r="H18" s="71"/>
      <c r="I18" s="74"/>
    </row>
    <row r="19" spans="1:12" s="11" customFormat="1" ht="11.25">
      <c r="A19" s="71"/>
      <c r="B19" s="8"/>
      <c r="C19" s="8"/>
      <c r="D19" s="8"/>
      <c r="E19" s="8"/>
      <c r="F19" s="8"/>
      <c r="G19" s="8"/>
      <c r="H19" s="71"/>
      <c r="I19" s="74"/>
    </row>
    <row r="20" spans="1:12" s="11" customFormat="1" ht="11.25">
      <c r="A20" s="71"/>
      <c r="B20" s="8"/>
      <c r="C20" s="8"/>
      <c r="D20" s="8"/>
      <c r="E20" s="8"/>
      <c r="F20" s="8"/>
      <c r="G20" s="8"/>
      <c r="H20" s="71"/>
      <c r="I20" s="74"/>
    </row>
    <row r="21" spans="1:12" s="11" customFormat="1" ht="11.25">
      <c r="A21" s="71"/>
      <c r="B21" s="8"/>
      <c r="C21" s="8"/>
      <c r="D21" s="8"/>
      <c r="E21" s="8"/>
      <c r="F21" s="8"/>
      <c r="G21" s="8"/>
      <c r="H21" s="71"/>
      <c r="I21" s="74"/>
    </row>
    <row r="22" spans="1:12" s="11" customFormat="1" ht="11.25">
      <c r="A22" s="71"/>
      <c r="B22" s="8"/>
      <c r="C22" s="8"/>
      <c r="D22" s="8"/>
      <c r="E22" s="8"/>
      <c r="F22" s="8"/>
      <c r="G22" s="8"/>
      <c r="H22" s="71"/>
      <c r="I22" s="74"/>
    </row>
    <row r="23" spans="1:12" s="11" customFormat="1" ht="11.25">
      <c r="A23" s="71"/>
      <c r="B23" s="8"/>
      <c r="C23" s="8"/>
      <c r="D23" s="8"/>
      <c r="E23" s="8"/>
      <c r="F23" s="8"/>
      <c r="G23" s="8"/>
      <c r="H23" s="71"/>
      <c r="I23" s="74"/>
    </row>
    <row r="24" spans="1:12" s="11" customFormat="1" ht="11.25">
      <c r="A24" s="71"/>
      <c r="B24" s="8"/>
      <c r="C24" s="8"/>
      <c r="D24" s="8"/>
      <c r="E24" s="8"/>
      <c r="F24" s="8"/>
      <c r="G24" s="8"/>
      <c r="H24" s="71"/>
      <c r="I24" s="74"/>
    </row>
    <row r="25" spans="1:12" s="11" customFormat="1" ht="11.25">
      <c r="A25" s="71"/>
      <c r="B25" s="8"/>
      <c r="C25" s="8"/>
      <c r="D25" s="8"/>
      <c r="E25" s="8"/>
      <c r="F25" s="8"/>
      <c r="G25" s="8"/>
      <c r="H25" s="71"/>
      <c r="I25" s="74"/>
    </row>
    <row r="26" spans="1:12" s="11" customFormat="1" ht="11.25">
      <c r="A26" s="71"/>
      <c r="B26" s="8"/>
      <c r="C26" s="8"/>
      <c r="D26" s="8"/>
      <c r="E26" s="8"/>
      <c r="F26" s="8"/>
      <c r="G26" s="8"/>
      <c r="H26" s="71"/>
      <c r="I26" s="74"/>
    </row>
    <row r="27" spans="1:12" s="11" customFormat="1" ht="11.25">
      <c r="A27" s="71"/>
      <c r="B27" s="8"/>
      <c r="C27" s="8"/>
      <c r="D27" s="8"/>
      <c r="E27" s="8"/>
      <c r="F27" s="8"/>
      <c r="G27" s="8"/>
      <c r="H27" s="71"/>
      <c r="I27" s="74"/>
    </row>
    <row r="28" spans="1:12" s="11" customFormat="1" ht="11.25">
      <c r="A28" s="71"/>
      <c r="B28" s="8"/>
      <c r="C28" s="8"/>
      <c r="D28" s="8"/>
      <c r="E28" s="8"/>
      <c r="F28" s="8"/>
      <c r="G28" s="8"/>
      <c r="H28" s="71"/>
      <c r="I28" s="74"/>
    </row>
    <row r="29" spans="1:12" s="11" customFormat="1" ht="11.25">
      <c r="A29" s="71"/>
      <c r="B29" s="8"/>
      <c r="C29" s="8"/>
      <c r="D29" s="8"/>
      <c r="E29" s="8"/>
      <c r="F29" s="8"/>
      <c r="G29" s="8"/>
      <c r="H29" s="71"/>
      <c r="I29" s="74"/>
    </row>
    <row r="30" spans="1:12" s="11" customFormat="1" ht="11.25">
      <c r="A30" s="71"/>
      <c r="B30" s="8"/>
      <c r="C30" s="8"/>
      <c r="D30" s="8"/>
      <c r="E30" s="8"/>
      <c r="F30" s="8"/>
      <c r="G30" s="8"/>
      <c r="H30" s="71"/>
      <c r="I30" s="74"/>
    </row>
    <row r="31" spans="1:12" s="11" customFormat="1" ht="11.25">
      <c r="A31" s="71"/>
      <c r="B31" s="8"/>
      <c r="C31" s="8"/>
      <c r="D31" s="8"/>
      <c r="E31" s="8"/>
      <c r="F31" s="8"/>
      <c r="G31" s="8"/>
      <c r="H31" s="71"/>
      <c r="I31" s="74"/>
    </row>
    <row r="32" spans="1:12" s="11" customFormat="1" ht="11.25">
      <c r="A32" s="71"/>
      <c r="B32" s="8"/>
      <c r="C32" s="8"/>
      <c r="D32" s="8"/>
      <c r="E32" s="8"/>
      <c r="F32" s="8"/>
      <c r="G32" s="8"/>
      <c r="H32" s="71"/>
      <c r="I32" s="74"/>
    </row>
    <row r="33" spans="1:9" s="11" customFormat="1" ht="11.25">
      <c r="B33" s="8"/>
      <c r="C33" s="8"/>
      <c r="D33" s="8"/>
      <c r="E33" s="8"/>
      <c r="F33" s="8"/>
      <c r="G33" s="8"/>
      <c r="I33" s="74"/>
    </row>
    <row r="34" spans="1:9" s="11" customFormat="1" ht="11.25">
      <c r="A34" s="8"/>
      <c r="B34" s="8"/>
      <c r="C34" s="8"/>
      <c r="D34" s="8"/>
      <c r="E34" s="8"/>
      <c r="F34" s="8"/>
      <c r="G34" s="8"/>
      <c r="H34" s="8"/>
      <c r="I34" s="74"/>
    </row>
    <row r="35" spans="1:9" s="11" customFormat="1" ht="11.25">
      <c r="A35" s="8"/>
      <c r="B35" s="8"/>
      <c r="C35" s="8"/>
      <c r="D35" s="8"/>
      <c r="E35" s="8"/>
      <c r="F35" s="8"/>
      <c r="G35" s="8"/>
      <c r="H35" s="8"/>
      <c r="I35" s="74"/>
    </row>
    <row r="36" spans="1:9" s="11" customFormat="1" ht="11.25">
      <c r="A36" s="8"/>
      <c r="B36" s="8"/>
      <c r="C36" s="8"/>
      <c r="D36" s="8"/>
      <c r="E36" s="8"/>
      <c r="F36" s="8"/>
      <c r="G36" s="8"/>
      <c r="H36" s="8"/>
      <c r="I36" s="74"/>
    </row>
    <row r="37" spans="1:9" s="11" customFormat="1" ht="11.25">
      <c r="A37" s="8"/>
      <c r="B37" s="8"/>
      <c r="C37" s="8"/>
      <c r="D37" s="8"/>
      <c r="E37" s="8"/>
      <c r="F37" s="8"/>
      <c r="G37" s="8"/>
      <c r="H37" s="8"/>
      <c r="I37" s="74"/>
    </row>
    <row r="38" spans="1:9" s="11" customFormat="1" ht="11.25">
      <c r="A38" s="8"/>
      <c r="B38" s="8"/>
      <c r="C38" s="8"/>
      <c r="D38" s="8"/>
      <c r="E38" s="8"/>
      <c r="F38" s="8"/>
      <c r="G38" s="8"/>
      <c r="H38" s="8"/>
      <c r="I38" s="74"/>
    </row>
    <row r="39" spans="1:9" s="11" customFormat="1" ht="11.25">
      <c r="A39" s="8"/>
      <c r="B39" s="8"/>
      <c r="C39" s="8"/>
      <c r="D39" s="8"/>
      <c r="E39" s="8"/>
      <c r="F39" s="8"/>
      <c r="G39" s="8"/>
      <c r="H39" s="8"/>
      <c r="I39" s="74"/>
    </row>
    <row r="40" spans="1:9" s="11" customFormat="1" ht="11.25">
      <c r="A40" s="8"/>
      <c r="B40" s="8"/>
      <c r="C40" s="8"/>
      <c r="D40" s="8"/>
      <c r="E40" s="8"/>
      <c r="F40" s="8"/>
      <c r="G40" s="8"/>
      <c r="H40" s="8"/>
      <c r="I40" s="74"/>
    </row>
    <row r="41" spans="1:9" s="11" customFormat="1" ht="11.25">
      <c r="A41" s="8"/>
      <c r="B41" s="8"/>
      <c r="C41" s="8"/>
      <c r="D41" s="8"/>
      <c r="E41" s="8"/>
      <c r="F41" s="8"/>
      <c r="G41" s="8"/>
      <c r="H41" s="8"/>
      <c r="I41" s="74"/>
    </row>
    <row r="42" spans="1:9" s="11" customFormat="1" ht="11.25">
      <c r="A42" s="8"/>
      <c r="B42" s="8"/>
      <c r="C42" s="8"/>
      <c r="D42" s="8"/>
      <c r="E42" s="8"/>
      <c r="F42" s="8"/>
      <c r="G42" s="8"/>
      <c r="H42" s="8"/>
      <c r="I42" s="74"/>
    </row>
    <row r="43" spans="1:9" s="11" customFormat="1" ht="11.25">
      <c r="A43" s="8"/>
      <c r="B43" s="8"/>
      <c r="C43" s="8"/>
      <c r="D43" s="8"/>
      <c r="E43" s="8"/>
      <c r="F43" s="8"/>
      <c r="G43" s="8"/>
      <c r="H43" s="8"/>
      <c r="I43" s="74"/>
    </row>
    <row r="44" spans="1:9" s="11" customFormat="1" ht="11.25">
      <c r="A44" s="8"/>
      <c r="B44" s="8"/>
      <c r="C44" s="8"/>
      <c r="D44" s="8"/>
      <c r="E44" s="8"/>
      <c r="F44" s="8"/>
      <c r="G44" s="8"/>
      <c r="H44" s="8"/>
      <c r="I44" s="74"/>
    </row>
    <row r="45" spans="1:9" s="11" customFormat="1" ht="11.25">
      <c r="A45" s="8"/>
      <c r="B45" s="8"/>
      <c r="C45" s="8"/>
      <c r="D45" s="8"/>
      <c r="E45" s="8"/>
      <c r="F45" s="8"/>
      <c r="G45" s="8"/>
      <c r="H45" s="8"/>
      <c r="I45" s="74"/>
    </row>
    <row r="46" spans="1:9" s="11" customFormat="1" ht="11.25">
      <c r="A46" s="8"/>
      <c r="B46" s="8"/>
      <c r="C46" s="8"/>
      <c r="D46" s="8"/>
      <c r="E46" s="8"/>
      <c r="F46" s="8"/>
      <c r="G46" s="8"/>
      <c r="H46" s="8"/>
      <c r="I46" s="74"/>
    </row>
    <row r="47" spans="1:9" s="11" customFormat="1" ht="11.25">
      <c r="A47" s="8"/>
      <c r="B47" s="8"/>
      <c r="C47" s="8"/>
      <c r="D47" s="8"/>
      <c r="E47" s="8"/>
      <c r="F47" s="8"/>
      <c r="G47" s="8"/>
      <c r="H47" s="8"/>
      <c r="I47" s="74"/>
    </row>
    <row r="48" spans="1:9" s="11" customFormat="1" ht="11.25">
      <c r="A48" s="8"/>
      <c r="B48" s="8"/>
      <c r="C48" s="8"/>
      <c r="D48" s="8"/>
      <c r="E48" s="8"/>
      <c r="F48" s="8"/>
      <c r="G48" s="8"/>
      <c r="H48" s="8"/>
      <c r="I48" s="74"/>
    </row>
    <row r="49" spans="1:9" s="11" customFormat="1" ht="11.25">
      <c r="A49" s="8"/>
      <c r="B49" s="8"/>
      <c r="C49" s="8"/>
      <c r="D49" s="8"/>
      <c r="E49" s="8"/>
      <c r="F49" s="8"/>
      <c r="G49" s="8"/>
      <c r="H49" s="8"/>
      <c r="I49" s="74"/>
    </row>
    <row r="50" spans="1:9" s="11" customFormat="1" ht="11.25">
      <c r="A50" s="8"/>
      <c r="B50" s="8"/>
      <c r="C50" s="8"/>
      <c r="D50" s="8"/>
      <c r="E50" s="8"/>
      <c r="F50" s="8"/>
      <c r="G50" s="8"/>
      <c r="H50" s="8"/>
      <c r="I50" s="74"/>
    </row>
    <row r="51" spans="1:9" s="11" customFormat="1" ht="11.25">
      <c r="A51" s="8"/>
      <c r="B51" s="8"/>
      <c r="C51" s="8"/>
      <c r="D51" s="8"/>
      <c r="E51" s="8"/>
      <c r="F51" s="8"/>
      <c r="G51" s="8"/>
      <c r="H51" s="8"/>
      <c r="I51" s="74"/>
    </row>
    <row r="52" spans="1:9" s="11" customFormat="1" ht="11.25">
      <c r="A52" s="8"/>
      <c r="B52" s="8"/>
      <c r="C52" s="8"/>
      <c r="D52" s="8"/>
      <c r="E52" s="8"/>
      <c r="F52" s="8"/>
      <c r="G52" s="8"/>
      <c r="H52" s="8"/>
      <c r="I52" s="74"/>
    </row>
    <row r="53" spans="1:9" s="11" customFormat="1" ht="11.25">
      <c r="A53" s="8"/>
      <c r="B53" s="8"/>
      <c r="C53" s="8"/>
      <c r="D53" s="8"/>
      <c r="E53" s="8"/>
      <c r="F53" s="8"/>
      <c r="G53" s="8"/>
      <c r="H53" s="8"/>
      <c r="I53" s="74"/>
    </row>
    <row r="54" spans="1:9" s="11" customFormat="1" ht="11.25">
      <c r="A54" s="8"/>
      <c r="B54" s="8"/>
      <c r="C54" s="8"/>
      <c r="D54" s="8"/>
      <c r="E54" s="8"/>
      <c r="F54" s="8"/>
      <c r="G54" s="8"/>
      <c r="H54" s="8"/>
      <c r="I54" s="74"/>
    </row>
    <row r="55" spans="1:9" s="11" customFormat="1" ht="11.25">
      <c r="A55" s="8"/>
      <c r="B55" s="8"/>
      <c r="C55" s="8"/>
      <c r="D55" s="8"/>
      <c r="E55" s="8"/>
      <c r="F55" s="8"/>
      <c r="G55" s="8"/>
      <c r="H55" s="8"/>
      <c r="I55" s="74"/>
    </row>
    <row r="56" spans="1:9" s="11" customFormat="1" ht="11.25">
      <c r="A56" s="8"/>
      <c r="B56" s="8"/>
      <c r="C56" s="8"/>
      <c r="D56" s="8"/>
      <c r="E56" s="8"/>
      <c r="F56" s="8"/>
      <c r="G56" s="8"/>
      <c r="H56" s="8"/>
      <c r="I56" s="74"/>
    </row>
    <row r="57" spans="1:9" s="11" customFormat="1" ht="11.25">
      <c r="A57" s="8"/>
      <c r="B57" s="8"/>
      <c r="C57" s="8"/>
      <c r="D57" s="8"/>
      <c r="E57" s="8"/>
      <c r="F57" s="8"/>
      <c r="G57" s="8"/>
      <c r="H57" s="8"/>
      <c r="I57" s="74"/>
    </row>
    <row r="58" spans="1:9" s="11" customFormat="1" ht="11.25">
      <c r="A58" s="8"/>
      <c r="B58" s="8"/>
      <c r="C58" s="8"/>
      <c r="D58" s="8"/>
      <c r="E58" s="8"/>
      <c r="F58" s="8"/>
      <c r="G58" s="8"/>
      <c r="H58" s="8"/>
      <c r="I58" s="74"/>
    </row>
    <row r="59" spans="1:9" s="11" customFormat="1" ht="11.25">
      <c r="A59" s="8"/>
      <c r="B59" s="8"/>
      <c r="C59" s="8"/>
      <c r="D59" s="8"/>
      <c r="E59" s="8"/>
      <c r="F59" s="8"/>
      <c r="G59" s="8"/>
      <c r="H59" s="8"/>
      <c r="I59" s="74"/>
    </row>
    <row r="60" spans="1:9" s="11" customFormat="1" ht="11.25">
      <c r="A60" s="8"/>
      <c r="B60" s="8"/>
      <c r="C60" s="8"/>
      <c r="D60" s="8"/>
      <c r="E60" s="8"/>
      <c r="F60" s="8"/>
      <c r="G60" s="8"/>
      <c r="H60" s="8"/>
      <c r="I60" s="74"/>
    </row>
    <row r="61" spans="1:9" s="11" customFormat="1" ht="11.25">
      <c r="A61" s="8"/>
      <c r="B61" s="8"/>
      <c r="C61" s="8"/>
      <c r="D61" s="8"/>
      <c r="E61" s="8"/>
      <c r="F61" s="8"/>
      <c r="G61" s="8"/>
      <c r="H61" s="8"/>
      <c r="I61" s="74"/>
    </row>
    <row r="62" spans="1:9" s="11" customFormat="1" ht="11.25">
      <c r="A62" s="8"/>
      <c r="B62" s="8"/>
      <c r="C62" s="8"/>
      <c r="D62" s="8"/>
      <c r="E62" s="8"/>
      <c r="F62" s="8"/>
      <c r="G62" s="8"/>
      <c r="H62" s="8"/>
      <c r="I62" s="74"/>
    </row>
    <row r="63" spans="1:9" s="11" customFormat="1" ht="11.25">
      <c r="A63" s="8"/>
      <c r="B63" s="8"/>
      <c r="C63" s="8"/>
      <c r="D63" s="8"/>
      <c r="E63" s="8"/>
      <c r="F63" s="8"/>
      <c r="G63" s="8"/>
      <c r="H63" s="8"/>
      <c r="I63" s="74"/>
    </row>
    <row r="64" spans="1:9" s="11" customFormat="1" ht="11.25">
      <c r="A64" s="8"/>
      <c r="B64" s="8"/>
      <c r="C64" s="8"/>
      <c r="D64" s="8"/>
      <c r="E64" s="8"/>
      <c r="F64" s="8"/>
      <c r="G64" s="8"/>
      <c r="H64" s="8"/>
      <c r="I64" s="74"/>
    </row>
    <row r="65" spans="1:9" s="11" customFormat="1" ht="11.25">
      <c r="A65" s="8"/>
      <c r="B65" s="8"/>
      <c r="C65" s="8"/>
      <c r="D65" s="8"/>
      <c r="E65" s="8"/>
      <c r="F65" s="8"/>
      <c r="G65" s="8"/>
      <c r="H65" s="8"/>
      <c r="I65" s="74"/>
    </row>
    <row r="66" spans="1:9" s="11" customFormat="1" ht="11.25">
      <c r="A66" s="8"/>
      <c r="B66" s="8"/>
      <c r="C66" s="8"/>
      <c r="D66" s="8"/>
      <c r="E66" s="8"/>
      <c r="F66" s="8"/>
      <c r="G66" s="8"/>
      <c r="H66" s="8"/>
      <c r="I66" s="74"/>
    </row>
    <row r="67" spans="1:9" s="11" customFormat="1" ht="11.25">
      <c r="A67" s="8"/>
      <c r="B67" s="8"/>
      <c r="C67" s="8"/>
      <c r="D67" s="8"/>
      <c r="E67" s="8"/>
      <c r="F67" s="8"/>
      <c r="G67" s="8"/>
      <c r="H67" s="8"/>
      <c r="I67" s="74"/>
    </row>
    <row r="68" spans="1:9" s="11" customFormat="1" ht="11.25">
      <c r="A68" s="8"/>
      <c r="B68" s="8"/>
      <c r="C68" s="8"/>
      <c r="D68" s="8"/>
      <c r="E68" s="8"/>
      <c r="F68" s="8"/>
      <c r="G68" s="8"/>
      <c r="H68" s="8"/>
      <c r="I68" s="74"/>
    </row>
    <row r="69" spans="1:9" s="11" customFormat="1" ht="11.25">
      <c r="A69" s="8"/>
      <c r="B69" s="8"/>
      <c r="C69" s="8"/>
      <c r="D69" s="8"/>
      <c r="E69" s="8"/>
      <c r="F69" s="8"/>
      <c r="G69" s="8"/>
      <c r="H69" s="8"/>
      <c r="I69" s="74"/>
    </row>
    <row r="70" spans="1:9" s="11" customFormat="1" ht="11.25">
      <c r="A70" s="8"/>
      <c r="B70" s="8"/>
      <c r="C70" s="8"/>
      <c r="D70" s="8"/>
      <c r="E70" s="8"/>
      <c r="F70" s="8"/>
      <c r="G70" s="8"/>
      <c r="H70" s="8"/>
      <c r="I70" s="74"/>
    </row>
    <row r="71" spans="1:9" s="11" customFormat="1" ht="11.25">
      <c r="A71" s="8"/>
      <c r="B71" s="8"/>
      <c r="C71" s="8"/>
      <c r="D71" s="8"/>
      <c r="E71" s="8"/>
      <c r="F71" s="8"/>
      <c r="G71" s="8"/>
      <c r="H71" s="8"/>
      <c r="I71" s="74"/>
    </row>
    <row r="72" spans="1:9" s="11" customFormat="1" ht="11.25">
      <c r="A72" s="8"/>
      <c r="B72" s="8"/>
      <c r="C72" s="8"/>
      <c r="D72" s="8"/>
      <c r="E72" s="8"/>
      <c r="F72" s="8"/>
      <c r="G72" s="8"/>
      <c r="H72" s="8"/>
      <c r="I72" s="74"/>
    </row>
    <row r="73" spans="1:9" s="11" customFormat="1" ht="11.25">
      <c r="A73" s="8"/>
      <c r="B73" s="8"/>
      <c r="C73" s="8"/>
      <c r="D73" s="8"/>
      <c r="E73" s="8"/>
      <c r="F73" s="8"/>
      <c r="G73" s="8"/>
      <c r="H73" s="8"/>
      <c r="I73" s="74"/>
    </row>
    <row r="74" spans="1:9" s="11" customFormat="1" ht="11.25">
      <c r="A74" s="8"/>
      <c r="B74" s="8"/>
      <c r="C74" s="8"/>
      <c r="D74" s="8"/>
      <c r="E74" s="8"/>
      <c r="F74" s="8"/>
      <c r="G74" s="8"/>
      <c r="H74" s="8"/>
      <c r="I74" s="74"/>
    </row>
    <row r="75" spans="1:9" s="11" customFormat="1" ht="11.25">
      <c r="A75" s="8"/>
      <c r="B75" s="8"/>
      <c r="C75" s="8"/>
      <c r="D75" s="8"/>
      <c r="E75" s="8"/>
      <c r="F75" s="8"/>
      <c r="G75" s="8"/>
      <c r="H75" s="8"/>
      <c r="I75" s="74"/>
    </row>
    <row r="76" spans="1:9" s="11" customFormat="1" ht="11.25">
      <c r="A76" s="8"/>
      <c r="B76" s="8"/>
      <c r="C76" s="8"/>
      <c r="D76" s="8"/>
      <c r="E76" s="8"/>
      <c r="F76" s="8"/>
      <c r="G76" s="8"/>
      <c r="H76" s="8"/>
      <c r="I76" s="74"/>
    </row>
    <row r="77" spans="1:9" s="11" customFormat="1" ht="11.25">
      <c r="A77" s="8"/>
      <c r="B77" s="8"/>
      <c r="C77" s="8"/>
      <c r="D77" s="8"/>
      <c r="E77" s="8"/>
      <c r="F77" s="8"/>
      <c r="G77" s="8"/>
      <c r="H77" s="8"/>
      <c r="I77" s="74"/>
    </row>
    <row r="78" spans="1:9" s="11" customFormat="1" ht="11.25">
      <c r="A78" s="8"/>
      <c r="B78" s="8"/>
      <c r="C78" s="8"/>
      <c r="D78" s="8"/>
      <c r="E78" s="8"/>
      <c r="F78" s="8"/>
      <c r="G78" s="8"/>
      <c r="H78" s="8"/>
      <c r="I78" s="74"/>
    </row>
    <row r="79" spans="1:9" s="11" customFormat="1" ht="11.25">
      <c r="A79" s="8"/>
      <c r="B79" s="8"/>
      <c r="C79" s="8"/>
      <c r="D79" s="8"/>
      <c r="E79" s="8"/>
      <c r="F79" s="8"/>
      <c r="G79" s="8"/>
      <c r="H79" s="8"/>
      <c r="I79" s="74"/>
    </row>
    <row r="80" spans="1:9" s="11" customFormat="1" ht="11.25">
      <c r="A80" s="8"/>
      <c r="B80" s="8"/>
      <c r="C80" s="8"/>
      <c r="D80" s="8"/>
      <c r="E80" s="8"/>
      <c r="F80" s="8"/>
      <c r="G80" s="8"/>
      <c r="H80" s="8"/>
      <c r="I80" s="74"/>
    </row>
    <row r="81" spans="1:9" s="11" customFormat="1" ht="11.25">
      <c r="A81" s="8"/>
      <c r="B81" s="8"/>
      <c r="C81" s="8"/>
      <c r="D81" s="8"/>
      <c r="E81" s="8"/>
      <c r="F81" s="8"/>
      <c r="G81" s="8"/>
      <c r="H81" s="8"/>
      <c r="I81" s="74"/>
    </row>
    <row r="82" spans="1:9" s="11" customFormat="1" ht="11.25">
      <c r="A82" s="8"/>
      <c r="B82" s="8"/>
      <c r="C82" s="8"/>
      <c r="D82" s="8"/>
      <c r="E82" s="8"/>
      <c r="F82" s="8"/>
      <c r="G82" s="8"/>
      <c r="H82" s="8"/>
      <c r="I82" s="74"/>
    </row>
    <row r="83" spans="1:9" s="11" customFormat="1" ht="11.25">
      <c r="A83" s="8"/>
      <c r="B83" s="8"/>
      <c r="C83" s="8"/>
      <c r="D83" s="8"/>
      <c r="E83" s="8"/>
      <c r="F83" s="8"/>
      <c r="G83" s="8"/>
      <c r="H83" s="8"/>
      <c r="I83" s="74"/>
    </row>
    <row r="84" spans="1:9" s="11" customFormat="1" ht="11.25">
      <c r="A84" s="8"/>
      <c r="B84" s="8"/>
      <c r="C84" s="8"/>
      <c r="D84" s="8"/>
      <c r="E84" s="8"/>
      <c r="F84" s="8"/>
      <c r="G84" s="8"/>
      <c r="H84" s="8"/>
      <c r="I84" s="74"/>
    </row>
    <row r="85" spans="1:9" s="11" customFormat="1" ht="11.25">
      <c r="A85" s="8"/>
      <c r="B85" s="8"/>
      <c r="C85" s="8"/>
      <c r="D85" s="8"/>
      <c r="E85" s="8"/>
      <c r="F85" s="8"/>
      <c r="G85" s="8"/>
      <c r="H85" s="8"/>
      <c r="I85" s="74"/>
    </row>
    <row r="86" spans="1:9" s="11" customFormat="1" ht="11.25">
      <c r="A86" s="8"/>
      <c r="B86" s="8"/>
      <c r="C86" s="8"/>
      <c r="D86" s="8"/>
      <c r="E86" s="8"/>
      <c r="F86" s="8"/>
      <c r="G86" s="8"/>
      <c r="H86" s="8"/>
      <c r="I86" s="8"/>
    </row>
    <row r="87" spans="1:9" s="11" customFormat="1" ht="11.25">
      <c r="A87" s="8"/>
      <c r="B87" s="8"/>
      <c r="C87" s="8"/>
      <c r="D87" s="8"/>
      <c r="E87" s="8"/>
      <c r="F87" s="8"/>
      <c r="G87" s="8"/>
      <c r="H87" s="8"/>
      <c r="I87" s="8"/>
    </row>
    <row r="88" spans="1:9" s="11" customFormat="1" ht="11.25">
      <c r="A88" s="8"/>
      <c r="B88" s="8"/>
      <c r="C88" s="8"/>
      <c r="D88" s="8"/>
      <c r="E88" s="8"/>
      <c r="F88" s="8"/>
      <c r="G88" s="8"/>
      <c r="H88" s="8"/>
      <c r="I88" s="8"/>
    </row>
    <row r="89" spans="1:9" s="11" customFormat="1" ht="11.25">
      <c r="A89" s="8"/>
      <c r="B89" s="8"/>
      <c r="C89" s="8"/>
      <c r="D89" s="8"/>
      <c r="E89" s="8"/>
      <c r="F89" s="8"/>
      <c r="G89" s="8"/>
      <c r="H89" s="8"/>
      <c r="I89" s="8"/>
    </row>
  </sheetData>
  <sheetProtection selectLockedCells="1"/>
  <mergeCells count="20">
    <mergeCell ref="B13:C13"/>
    <mergeCell ref="F13:G13"/>
    <mergeCell ref="A4:G4"/>
    <mergeCell ref="B14:C14"/>
    <mergeCell ref="F14:G14"/>
    <mergeCell ref="I6:I9"/>
    <mergeCell ref="D6:E7"/>
    <mergeCell ref="B12:C12"/>
    <mergeCell ref="F12:G12"/>
    <mergeCell ref="B11:C11"/>
    <mergeCell ref="F11:G11"/>
    <mergeCell ref="F10:G10"/>
    <mergeCell ref="E8:E9"/>
    <mergeCell ref="A3:G3"/>
    <mergeCell ref="H6:H9"/>
    <mergeCell ref="B10:C10"/>
    <mergeCell ref="B6:C9"/>
    <mergeCell ref="F6:G9"/>
    <mergeCell ref="D8:D9"/>
    <mergeCell ref="A6:A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"/>
  <sheetViews>
    <sheetView view="pageBreakPreview" zoomScaleNormal="100" zoomScaleSheetLayoutView="100" workbookViewId="0">
      <selection activeCell="V2" sqref="V2"/>
    </sheetView>
  </sheetViews>
  <sheetFormatPr defaultRowHeight="14.25"/>
  <cols>
    <col min="1" max="1" width="9.5" style="39" customWidth="1"/>
    <col min="2" max="5" width="4.375" style="61" customWidth="1"/>
    <col min="6" max="7" width="4.625" style="61" customWidth="1"/>
    <col min="8" max="8" width="4.625" style="39" customWidth="1"/>
    <col min="9" max="9" width="4.625" style="61" customWidth="1"/>
    <col min="10" max="17" width="4.625" style="62" customWidth="1"/>
    <col min="18" max="16384" width="9" style="62"/>
  </cols>
  <sheetData>
    <row r="1" spans="1:17" ht="14.1" customHeight="1">
      <c r="A1" s="10" t="s">
        <v>1129</v>
      </c>
      <c r="G1" s="62"/>
      <c r="H1" s="62"/>
      <c r="I1" s="9"/>
    </row>
    <row r="2" spans="1:17" ht="14.1" customHeight="1">
      <c r="A2" s="10"/>
      <c r="G2" s="62"/>
      <c r="H2" s="62"/>
      <c r="I2" s="9"/>
    </row>
    <row r="3" spans="1:17" s="12" customFormat="1" ht="20.100000000000001" customHeight="1">
      <c r="A3" s="670" t="s">
        <v>448</v>
      </c>
      <c r="B3" s="670"/>
      <c r="C3" s="670"/>
      <c r="D3" s="670"/>
      <c r="E3" s="670"/>
      <c r="F3" s="670"/>
      <c r="G3" s="670"/>
      <c r="H3" s="670"/>
      <c r="I3" s="670"/>
      <c r="J3" s="670"/>
      <c r="K3" s="670"/>
      <c r="L3" s="670"/>
      <c r="M3" s="670"/>
      <c r="N3" s="670"/>
      <c r="O3" s="670"/>
      <c r="P3" s="670"/>
      <c r="Q3" s="670"/>
    </row>
    <row r="4" spans="1:17" s="14" customFormat="1" ht="24" customHeight="1">
      <c r="A4" s="809" t="s">
        <v>449</v>
      </c>
      <c r="B4" s="809"/>
      <c r="C4" s="809"/>
      <c r="D4" s="809"/>
      <c r="E4" s="809"/>
      <c r="F4" s="809"/>
      <c r="G4" s="809"/>
      <c r="H4" s="809"/>
      <c r="I4" s="809"/>
      <c r="J4" s="809"/>
      <c r="K4" s="809"/>
      <c r="L4" s="809"/>
      <c r="M4" s="809"/>
      <c r="N4" s="809"/>
      <c r="O4" s="809"/>
      <c r="P4" s="809"/>
      <c r="Q4" s="809"/>
    </row>
    <row r="5" spans="1:17" s="63" customFormat="1" ht="18" customHeight="1" thickBot="1">
      <c r="A5" s="63" t="s">
        <v>450</v>
      </c>
      <c r="I5" s="64"/>
      <c r="Q5" s="64" t="s">
        <v>451</v>
      </c>
    </row>
    <row r="6" spans="1:17" s="11" customFormat="1" ht="15.75" customHeight="1">
      <c r="A6" s="800" t="s">
        <v>447</v>
      </c>
      <c r="B6" s="819" t="s">
        <v>452</v>
      </c>
      <c r="C6" s="817"/>
      <c r="D6" s="817"/>
      <c r="E6" s="820"/>
      <c r="F6" s="817" t="s">
        <v>453</v>
      </c>
      <c r="G6" s="817"/>
      <c r="H6" s="817"/>
      <c r="I6" s="820"/>
      <c r="J6" s="817" t="s">
        <v>641</v>
      </c>
      <c r="K6" s="817"/>
      <c r="L6" s="817"/>
      <c r="M6" s="820"/>
      <c r="N6" s="817" t="s">
        <v>454</v>
      </c>
      <c r="O6" s="817"/>
      <c r="P6" s="817"/>
      <c r="Q6" s="818"/>
    </row>
    <row r="7" spans="1:17" s="11" customFormat="1" ht="15.75" customHeight="1">
      <c r="A7" s="801"/>
      <c r="B7" s="821"/>
      <c r="C7" s="813"/>
      <c r="D7" s="813"/>
      <c r="E7" s="813"/>
      <c r="F7" s="813"/>
      <c r="G7" s="813"/>
      <c r="H7" s="813"/>
      <c r="I7" s="813"/>
      <c r="J7" s="813"/>
      <c r="K7" s="813"/>
      <c r="L7" s="813"/>
      <c r="M7" s="813"/>
      <c r="N7" s="813"/>
      <c r="O7" s="813"/>
      <c r="P7" s="813"/>
      <c r="Q7" s="814"/>
    </row>
    <row r="8" spans="1:17" s="11" customFormat="1" ht="12.75" customHeight="1">
      <c r="A8" s="801"/>
      <c r="B8" s="822" t="s">
        <v>455</v>
      </c>
      <c r="C8" s="823"/>
      <c r="D8" s="823" t="s">
        <v>456</v>
      </c>
      <c r="E8" s="823"/>
      <c r="F8" s="813" t="s">
        <v>457</v>
      </c>
      <c r="G8" s="813"/>
      <c r="H8" s="813" t="s">
        <v>458</v>
      </c>
      <c r="I8" s="813"/>
      <c r="J8" s="813" t="s">
        <v>457</v>
      </c>
      <c r="K8" s="813"/>
      <c r="L8" s="813" t="s">
        <v>458</v>
      </c>
      <c r="M8" s="813"/>
      <c r="N8" s="813" t="s">
        <v>457</v>
      </c>
      <c r="O8" s="813"/>
      <c r="P8" s="813" t="s">
        <v>458</v>
      </c>
      <c r="Q8" s="814"/>
    </row>
    <row r="9" spans="1:17" s="11" customFormat="1" ht="29.1" customHeight="1">
      <c r="A9" s="802"/>
      <c r="B9" s="824"/>
      <c r="C9" s="825"/>
      <c r="D9" s="825"/>
      <c r="E9" s="825"/>
      <c r="F9" s="815"/>
      <c r="G9" s="815"/>
      <c r="H9" s="815"/>
      <c r="I9" s="815"/>
      <c r="J9" s="815"/>
      <c r="K9" s="815"/>
      <c r="L9" s="815"/>
      <c r="M9" s="815"/>
      <c r="N9" s="815"/>
      <c r="O9" s="815"/>
      <c r="P9" s="815"/>
      <c r="Q9" s="816"/>
    </row>
    <row r="10" spans="1:17" s="42" customFormat="1" ht="98.1" customHeight="1">
      <c r="A10" s="17" t="s">
        <v>14</v>
      </c>
      <c r="B10" s="827" t="s">
        <v>444</v>
      </c>
      <c r="C10" s="808"/>
      <c r="D10" s="808" t="s">
        <v>444</v>
      </c>
      <c r="E10" s="808"/>
      <c r="F10" s="808" t="s">
        <v>444</v>
      </c>
      <c r="G10" s="808"/>
      <c r="H10" s="808" t="s">
        <v>444</v>
      </c>
      <c r="I10" s="808"/>
      <c r="J10" s="808" t="s">
        <v>444</v>
      </c>
      <c r="K10" s="808"/>
      <c r="L10" s="808" t="s">
        <v>444</v>
      </c>
      <c r="M10" s="808"/>
      <c r="N10" s="808" t="s">
        <v>444</v>
      </c>
      <c r="O10" s="808"/>
      <c r="P10" s="812" t="s">
        <v>444</v>
      </c>
      <c r="Q10" s="812"/>
    </row>
    <row r="11" spans="1:17" s="42" customFormat="1" ht="97.7" customHeight="1">
      <c r="A11" s="17" t="s">
        <v>15</v>
      </c>
      <c r="B11" s="827" t="s">
        <v>444</v>
      </c>
      <c r="C11" s="808"/>
      <c r="D11" s="808" t="s">
        <v>444</v>
      </c>
      <c r="E11" s="808"/>
      <c r="F11" s="808" t="s">
        <v>444</v>
      </c>
      <c r="G11" s="808"/>
      <c r="H11" s="808" t="s">
        <v>444</v>
      </c>
      <c r="I11" s="808"/>
      <c r="J11" s="808" t="s">
        <v>444</v>
      </c>
      <c r="K11" s="808"/>
      <c r="L11" s="808" t="s">
        <v>444</v>
      </c>
      <c r="M11" s="808"/>
      <c r="N11" s="808" t="s">
        <v>444</v>
      </c>
      <c r="O11" s="808"/>
      <c r="P11" s="808" t="s">
        <v>444</v>
      </c>
      <c r="Q11" s="808"/>
    </row>
    <row r="12" spans="1:17" s="42" customFormat="1" ht="97.7" customHeight="1">
      <c r="A12" s="17" t="s">
        <v>445</v>
      </c>
      <c r="B12" s="826">
        <v>452</v>
      </c>
      <c r="C12" s="807"/>
      <c r="D12" s="807">
        <v>1228</v>
      </c>
      <c r="E12" s="807"/>
      <c r="F12" s="807">
        <v>60</v>
      </c>
      <c r="G12" s="807"/>
      <c r="H12" s="807">
        <v>320</v>
      </c>
      <c r="I12" s="807"/>
      <c r="J12" s="807">
        <v>375</v>
      </c>
      <c r="K12" s="807"/>
      <c r="L12" s="807">
        <v>844</v>
      </c>
      <c r="M12" s="807"/>
      <c r="N12" s="807">
        <v>17</v>
      </c>
      <c r="O12" s="807"/>
      <c r="P12" s="807">
        <v>64</v>
      </c>
      <c r="Q12" s="807"/>
    </row>
    <row r="13" spans="1:17" s="42" customFormat="1" ht="97.7" customHeight="1">
      <c r="A13" s="17" t="s">
        <v>822</v>
      </c>
      <c r="B13" s="826">
        <v>498</v>
      </c>
      <c r="C13" s="807"/>
      <c r="D13" s="807">
        <v>1314.8</v>
      </c>
      <c r="E13" s="807"/>
      <c r="F13" s="807">
        <v>77</v>
      </c>
      <c r="G13" s="807"/>
      <c r="H13" s="807">
        <v>371.8</v>
      </c>
      <c r="I13" s="807"/>
      <c r="J13" s="807">
        <v>399</v>
      </c>
      <c r="K13" s="807"/>
      <c r="L13" s="807">
        <v>859</v>
      </c>
      <c r="M13" s="807"/>
      <c r="N13" s="807">
        <v>22</v>
      </c>
      <c r="O13" s="807"/>
      <c r="P13" s="807">
        <v>84</v>
      </c>
      <c r="Q13" s="807"/>
    </row>
    <row r="14" spans="1:17" s="42" customFormat="1" ht="97.7" customHeight="1" thickBot="1">
      <c r="A14" s="81" t="s">
        <v>822</v>
      </c>
      <c r="B14" s="830">
        <f>SUM(F14,J14,N14)</f>
        <v>526</v>
      </c>
      <c r="C14" s="831"/>
      <c r="D14" s="831">
        <f>SUM(H14,L14,P14)</f>
        <v>1445</v>
      </c>
      <c r="E14" s="831"/>
      <c r="F14" s="811">
        <v>79</v>
      </c>
      <c r="G14" s="811"/>
      <c r="H14" s="829">
        <v>426</v>
      </c>
      <c r="I14" s="829"/>
      <c r="J14" s="811">
        <v>441</v>
      </c>
      <c r="K14" s="811"/>
      <c r="L14" s="811">
        <v>998</v>
      </c>
      <c r="M14" s="811"/>
      <c r="N14" s="811">
        <v>6</v>
      </c>
      <c r="O14" s="811"/>
      <c r="P14" s="828">
        <v>21</v>
      </c>
      <c r="Q14" s="828"/>
    </row>
    <row r="15" spans="1:17" s="66" customFormat="1" ht="11.1" customHeight="1">
      <c r="A15" s="209" t="s">
        <v>459</v>
      </c>
      <c r="B15" s="225"/>
      <c r="C15" s="225"/>
      <c r="D15" s="225"/>
      <c r="E15" s="225"/>
      <c r="F15" s="225"/>
      <c r="G15" s="225"/>
      <c r="H15" s="209"/>
      <c r="I15" s="211"/>
      <c r="J15" s="225"/>
      <c r="K15" s="225"/>
      <c r="L15" s="225"/>
      <c r="M15" s="225"/>
      <c r="N15" s="225"/>
      <c r="O15" s="225"/>
      <c r="P15" s="225"/>
      <c r="Q15" s="225"/>
    </row>
    <row r="16" spans="1:17" s="37" customFormat="1" ht="11.1" customHeight="1">
      <c r="A16" s="208" t="s">
        <v>446</v>
      </c>
      <c r="B16" s="227"/>
      <c r="C16" s="227"/>
      <c r="D16" s="228"/>
      <c r="E16" s="228"/>
      <c r="F16" s="228"/>
      <c r="G16" s="228"/>
      <c r="H16" s="227"/>
      <c r="I16" s="229"/>
      <c r="J16" s="230"/>
      <c r="K16" s="230"/>
      <c r="L16" s="230"/>
      <c r="M16" s="230"/>
      <c r="N16" s="230"/>
      <c r="O16" s="230"/>
      <c r="P16" s="230"/>
      <c r="Q16" s="230"/>
    </row>
    <row r="17" spans="1:17" s="11" customFormat="1" ht="11.1" customHeight="1">
      <c r="A17" s="208" t="s">
        <v>460</v>
      </c>
      <c r="B17" s="231"/>
      <c r="C17" s="231"/>
      <c r="D17" s="231"/>
      <c r="E17" s="231"/>
      <c r="F17" s="231"/>
      <c r="G17" s="231"/>
      <c r="H17" s="231"/>
      <c r="I17" s="231"/>
      <c r="J17" s="232"/>
      <c r="K17" s="232"/>
      <c r="L17" s="232"/>
      <c r="M17" s="233"/>
      <c r="N17" s="233"/>
      <c r="O17" s="233"/>
      <c r="P17" s="233"/>
      <c r="Q17" s="233"/>
    </row>
    <row r="18" spans="1:17" s="11" customFormat="1" ht="11.25">
      <c r="A18" s="71"/>
      <c r="B18" s="8"/>
      <c r="C18" s="8"/>
      <c r="D18" s="8"/>
      <c r="E18" s="8"/>
      <c r="F18" s="8"/>
      <c r="G18" s="8"/>
      <c r="H18" s="71"/>
      <c r="I18" s="74"/>
    </row>
    <row r="19" spans="1:17" s="11" customFormat="1" ht="11.25">
      <c r="A19" s="71"/>
      <c r="B19" s="8"/>
      <c r="C19" s="8"/>
      <c r="D19" s="8"/>
      <c r="E19" s="8"/>
      <c r="F19" s="8"/>
      <c r="G19" s="8"/>
      <c r="H19" s="71"/>
      <c r="I19" s="74"/>
    </row>
    <row r="20" spans="1:17" s="11" customFormat="1" ht="11.25">
      <c r="A20" s="71"/>
      <c r="B20" s="8"/>
      <c r="C20" s="8"/>
      <c r="D20" s="8"/>
      <c r="E20" s="8"/>
      <c r="F20" s="8"/>
      <c r="G20" s="8"/>
      <c r="H20" s="71"/>
      <c r="I20" s="74"/>
    </row>
    <row r="21" spans="1:17" s="11" customFormat="1" ht="11.25">
      <c r="A21" s="71"/>
      <c r="B21" s="8"/>
      <c r="C21" s="8"/>
      <c r="D21" s="8"/>
      <c r="E21" s="8"/>
      <c r="F21" s="8"/>
      <c r="G21" s="8"/>
      <c r="H21" s="71"/>
      <c r="I21" s="74"/>
    </row>
    <row r="22" spans="1:17" s="11" customFormat="1" ht="11.25">
      <c r="A22" s="71"/>
      <c r="B22" s="8"/>
      <c r="C22" s="8"/>
      <c r="D22" s="8"/>
      <c r="E22" s="8"/>
      <c r="F22" s="8"/>
      <c r="G22" s="8"/>
      <c r="H22" s="71"/>
      <c r="I22" s="74"/>
    </row>
    <row r="23" spans="1:17" s="11" customFormat="1" ht="11.25">
      <c r="A23" s="71"/>
      <c r="B23" s="8"/>
      <c r="C23" s="8"/>
      <c r="D23" s="8"/>
      <c r="E23" s="8"/>
      <c r="F23" s="8"/>
      <c r="G23" s="8"/>
      <c r="H23" s="71"/>
      <c r="I23" s="74"/>
    </row>
    <row r="24" spans="1:17" s="11" customFormat="1" ht="11.25">
      <c r="A24" s="71"/>
      <c r="B24" s="8"/>
      <c r="C24" s="8"/>
      <c r="D24" s="8"/>
      <c r="E24" s="8"/>
      <c r="F24" s="8"/>
      <c r="G24" s="8"/>
      <c r="H24" s="71"/>
      <c r="I24" s="74"/>
    </row>
    <row r="25" spans="1:17" s="11" customFormat="1" ht="11.25">
      <c r="A25" s="71"/>
      <c r="B25" s="8"/>
      <c r="C25" s="8"/>
      <c r="D25" s="8"/>
      <c r="E25" s="8"/>
      <c r="F25" s="8"/>
      <c r="G25" s="8"/>
      <c r="H25" s="71"/>
      <c r="I25" s="74"/>
    </row>
    <row r="26" spans="1:17" s="11" customFormat="1" ht="11.25">
      <c r="A26" s="71"/>
      <c r="B26" s="8"/>
      <c r="C26" s="8"/>
      <c r="D26" s="8"/>
      <c r="E26" s="8"/>
      <c r="F26" s="8"/>
      <c r="G26" s="8"/>
      <c r="H26" s="71"/>
      <c r="I26" s="74"/>
    </row>
    <row r="27" spans="1:17" s="11" customFormat="1" ht="11.25">
      <c r="A27" s="71"/>
      <c r="B27" s="8"/>
      <c r="C27" s="8"/>
      <c r="D27" s="8"/>
      <c r="E27" s="8"/>
      <c r="F27" s="8"/>
      <c r="G27" s="8"/>
      <c r="H27" s="71"/>
      <c r="I27" s="74"/>
    </row>
    <row r="28" spans="1:17" s="11" customFormat="1" ht="11.25">
      <c r="A28" s="71"/>
      <c r="B28" s="8"/>
      <c r="C28" s="8"/>
      <c r="D28" s="8"/>
      <c r="E28" s="8"/>
      <c r="F28" s="8"/>
      <c r="G28" s="8"/>
      <c r="H28" s="71"/>
      <c r="I28" s="74"/>
    </row>
    <row r="29" spans="1:17" s="11" customFormat="1" ht="11.25">
      <c r="A29" s="71"/>
      <c r="B29" s="8"/>
      <c r="C29" s="8"/>
      <c r="D29" s="8"/>
      <c r="E29" s="8"/>
      <c r="F29" s="8"/>
      <c r="G29" s="8"/>
      <c r="H29" s="71"/>
      <c r="I29" s="74"/>
    </row>
    <row r="30" spans="1:17" s="11" customFormat="1" ht="11.25">
      <c r="A30" s="71"/>
      <c r="B30" s="8"/>
      <c r="C30" s="8"/>
      <c r="D30" s="8"/>
      <c r="E30" s="8"/>
      <c r="F30" s="8"/>
      <c r="G30" s="8"/>
      <c r="H30" s="71"/>
      <c r="I30" s="74"/>
    </row>
    <row r="31" spans="1:17" s="11" customFormat="1" ht="11.25">
      <c r="A31" s="71"/>
      <c r="B31" s="8"/>
      <c r="C31" s="8"/>
      <c r="D31" s="8"/>
      <c r="E31" s="8"/>
      <c r="F31" s="8"/>
      <c r="G31" s="8"/>
      <c r="H31" s="71"/>
      <c r="I31" s="74"/>
    </row>
    <row r="32" spans="1:17" s="11" customFormat="1" ht="11.25">
      <c r="A32" s="71"/>
      <c r="B32" s="8"/>
      <c r="C32" s="8"/>
      <c r="D32" s="8"/>
      <c r="E32" s="8"/>
      <c r="F32" s="8"/>
      <c r="G32" s="8"/>
      <c r="H32" s="71"/>
      <c r="I32" s="74"/>
    </row>
    <row r="33" spans="1:9" s="11" customFormat="1" ht="11.25">
      <c r="B33" s="8"/>
      <c r="C33" s="8"/>
      <c r="D33" s="8"/>
      <c r="E33" s="8"/>
      <c r="F33" s="8"/>
      <c r="G33" s="8"/>
      <c r="I33" s="74"/>
    </row>
    <row r="34" spans="1:9" s="11" customFormat="1" ht="11.25">
      <c r="A34" s="8"/>
      <c r="B34" s="8"/>
      <c r="C34" s="8"/>
      <c r="D34" s="8"/>
      <c r="E34" s="8"/>
      <c r="F34" s="8"/>
      <c r="G34" s="8"/>
      <c r="H34" s="8"/>
      <c r="I34" s="74"/>
    </row>
    <row r="35" spans="1:9" s="11" customFormat="1" ht="11.25">
      <c r="A35" s="8"/>
      <c r="B35" s="8"/>
      <c r="C35" s="8"/>
      <c r="D35" s="8"/>
      <c r="E35" s="8"/>
      <c r="F35" s="8"/>
      <c r="G35" s="8"/>
      <c r="H35" s="8"/>
      <c r="I35" s="74"/>
    </row>
    <row r="36" spans="1:9" s="11" customFormat="1" ht="11.25">
      <c r="A36" s="8"/>
      <c r="B36" s="8"/>
      <c r="C36" s="8"/>
      <c r="D36" s="8"/>
      <c r="E36" s="8"/>
      <c r="F36" s="8"/>
      <c r="G36" s="8"/>
      <c r="H36" s="8"/>
      <c r="I36" s="74"/>
    </row>
    <row r="37" spans="1:9" s="11" customFormat="1" ht="11.25">
      <c r="A37" s="8"/>
      <c r="B37" s="8"/>
      <c r="C37" s="8"/>
      <c r="D37" s="8"/>
      <c r="E37" s="8"/>
      <c r="F37" s="8"/>
      <c r="G37" s="8"/>
      <c r="H37" s="8"/>
      <c r="I37" s="74"/>
    </row>
    <row r="38" spans="1:9" s="11" customFormat="1" ht="11.25">
      <c r="A38" s="8"/>
      <c r="B38" s="8"/>
      <c r="C38" s="8"/>
      <c r="D38" s="8"/>
      <c r="E38" s="8"/>
      <c r="F38" s="8"/>
      <c r="G38" s="8"/>
      <c r="H38" s="8"/>
      <c r="I38" s="74"/>
    </row>
    <row r="39" spans="1:9" s="11" customFormat="1" ht="11.25">
      <c r="A39" s="8"/>
      <c r="B39" s="8"/>
      <c r="C39" s="8"/>
      <c r="D39" s="8"/>
      <c r="E39" s="8"/>
      <c r="F39" s="8"/>
      <c r="G39" s="8"/>
      <c r="H39" s="8"/>
      <c r="I39" s="74"/>
    </row>
    <row r="40" spans="1:9" s="11" customFormat="1" ht="11.25">
      <c r="A40" s="8"/>
      <c r="B40" s="8"/>
      <c r="C40" s="8"/>
      <c r="D40" s="8"/>
      <c r="E40" s="8"/>
      <c r="F40" s="8"/>
      <c r="G40" s="8"/>
      <c r="H40" s="8"/>
      <c r="I40" s="74"/>
    </row>
    <row r="41" spans="1:9" s="11" customFormat="1" ht="11.25">
      <c r="A41" s="8"/>
      <c r="B41" s="8"/>
      <c r="C41" s="8"/>
      <c r="D41" s="8"/>
      <c r="E41" s="8"/>
      <c r="F41" s="8"/>
      <c r="G41" s="8"/>
      <c r="H41" s="8"/>
      <c r="I41" s="74"/>
    </row>
    <row r="42" spans="1:9" s="11" customFormat="1" ht="11.25">
      <c r="A42" s="8"/>
      <c r="B42" s="8"/>
      <c r="C42" s="8"/>
      <c r="D42" s="8"/>
      <c r="E42" s="8"/>
      <c r="F42" s="8"/>
      <c r="G42" s="8"/>
      <c r="H42" s="8"/>
      <c r="I42" s="74"/>
    </row>
    <row r="43" spans="1:9" s="11" customFormat="1" ht="11.25">
      <c r="A43" s="8"/>
      <c r="B43" s="8"/>
      <c r="C43" s="8"/>
      <c r="D43" s="8"/>
      <c r="E43" s="8"/>
      <c r="F43" s="8"/>
      <c r="G43" s="8"/>
      <c r="H43" s="8"/>
      <c r="I43" s="74"/>
    </row>
    <row r="44" spans="1:9" s="11" customFormat="1" ht="11.25">
      <c r="A44" s="8"/>
      <c r="B44" s="8"/>
      <c r="C44" s="8"/>
      <c r="D44" s="8"/>
      <c r="E44" s="8"/>
      <c r="F44" s="8"/>
      <c r="G44" s="8"/>
      <c r="H44" s="8"/>
      <c r="I44" s="74"/>
    </row>
    <row r="45" spans="1:9" s="11" customFormat="1" ht="11.25">
      <c r="A45" s="8"/>
      <c r="B45" s="8"/>
      <c r="C45" s="8"/>
      <c r="D45" s="8"/>
      <c r="E45" s="8"/>
      <c r="F45" s="8"/>
      <c r="G45" s="8"/>
      <c r="H45" s="8"/>
      <c r="I45" s="74"/>
    </row>
    <row r="46" spans="1:9" s="11" customFormat="1" ht="11.25">
      <c r="A46" s="8"/>
      <c r="B46" s="8"/>
      <c r="C46" s="8"/>
      <c r="D46" s="8"/>
      <c r="E46" s="8"/>
      <c r="F46" s="8"/>
      <c r="G46" s="8"/>
      <c r="H46" s="8"/>
      <c r="I46" s="74"/>
    </row>
    <row r="47" spans="1:9" s="11" customFormat="1" ht="11.25">
      <c r="A47" s="8"/>
      <c r="B47" s="8"/>
      <c r="C47" s="8"/>
      <c r="D47" s="8"/>
      <c r="E47" s="8"/>
      <c r="F47" s="8"/>
      <c r="G47" s="8"/>
      <c r="H47" s="8"/>
      <c r="I47" s="74"/>
    </row>
    <row r="48" spans="1:9" s="11" customFormat="1" ht="11.25">
      <c r="A48" s="8"/>
      <c r="B48" s="8"/>
      <c r="C48" s="8"/>
      <c r="D48" s="8"/>
      <c r="E48" s="8"/>
      <c r="F48" s="8"/>
      <c r="G48" s="8"/>
      <c r="H48" s="8"/>
      <c r="I48" s="74"/>
    </row>
    <row r="49" spans="1:9" s="11" customFormat="1" ht="11.25">
      <c r="A49" s="8"/>
      <c r="B49" s="8"/>
      <c r="C49" s="8"/>
      <c r="D49" s="8"/>
      <c r="E49" s="8"/>
      <c r="F49" s="8"/>
      <c r="G49" s="8"/>
      <c r="H49" s="8"/>
      <c r="I49" s="74"/>
    </row>
    <row r="50" spans="1:9" s="11" customFormat="1" ht="11.25">
      <c r="A50" s="8"/>
      <c r="B50" s="8"/>
      <c r="C50" s="8"/>
      <c r="D50" s="8"/>
      <c r="E50" s="8"/>
      <c r="F50" s="8"/>
      <c r="G50" s="8"/>
      <c r="H50" s="8"/>
      <c r="I50" s="74"/>
    </row>
    <row r="51" spans="1:9" s="11" customFormat="1" ht="11.25">
      <c r="A51" s="8"/>
      <c r="B51" s="8"/>
      <c r="C51" s="8"/>
      <c r="D51" s="8"/>
      <c r="E51" s="8"/>
      <c r="F51" s="8"/>
      <c r="G51" s="8"/>
      <c r="H51" s="8"/>
      <c r="I51" s="74"/>
    </row>
    <row r="52" spans="1:9" s="11" customFormat="1" ht="11.25">
      <c r="A52" s="8"/>
      <c r="B52" s="8"/>
      <c r="C52" s="8"/>
      <c r="D52" s="8"/>
      <c r="E52" s="8"/>
      <c r="F52" s="8"/>
      <c r="G52" s="8"/>
      <c r="H52" s="8"/>
      <c r="I52" s="74"/>
    </row>
    <row r="53" spans="1:9" s="11" customFormat="1" ht="11.25">
      <c r="A53" s="8"/>
      <c r="B53" s="8"/>
      <c r="C53" s="8"/>
      <c r="D53" s="8"/>
      <c r="E53" s="8"/>
      <c r="F53" s="8"/>
      <c r="G53" s="8"/>
      <c r="H53" s="8"/>
      <c r="I53" s="74"/>
    </row>
    <row r="54" spans="1:9" s="11" customFormat="1" ht="11.25">
      <c r="A54" s="8"/>
      <c r="B54" s="8"/>
      <c r="C54" s="8"/>
      <c r="D54" s="8"/>
      <c r="E54" s="8"/>
      <c r="F54" s="8"/>
      <c r="G54" s="8"/>
      <c r="H54" s="8"/>
      <c r="I54" s="74"/>
    </row>
    <row r="55" spans="1:9" s="11" customFormat="1" ht="11.25">
      <c r="A55" s="8"/>
      <c r="B55" s="8"/>
      <c r="C55" s="8"/>
      <c r="D55" s="8"/>
      <c r="E55" s="8"/>
      <c r="F55" s="8"/>
      <c r="G55" s="8"/>
      <c r="H55" s="8"/>
      <c r="I55" s="74"/>
    </row>
    <row r="56" spans="1:9" s="11" customFormat="1" ht="11.25">
      <c r="A56" s="8"/>
      <c r="B56" s="8"/>
      <c r="C56" s="8"/>
      <c r="D56" s="8"/>
      <c r="E56" s="8"/>
      <c r="F56" s="8"/>
      <c r="G56" s="8"/>
      <c r="H56" s="8"/>
      <c r="I56" s="74"/>
    </row>
    <row r="57" spans="1:9" s="11" customFormat="1" ht="11.25">
      <c r="A57" s="8"/>
      <c r="B57" s="8"/>
      <c r="C57" s="8"/>
      <c r="D57" s="8"/>
      <c r="E57" s="8"/>
      <c r="F57" s="8"/>
      <c r="G57" s="8"/>
      <c r="H57" s="8"/>
      <c r="I57" s="74"/>
    </row>
    <row r="58" spans="1:9" s="11" customFormat="1" ht="11.25">
      <c r="A58" s="8"/>
      <c r="B58" s="8"/>
      <c r="C58" s="8"/>
      <c r="D58" s="8"/>
      <c r="E58" s="8"/>
      <c r="F58" s="8"/>
      <c r="G58" s="8"/>
      <c r="H58" s="8"/>
      <c r="I58" s="74"/>
    </row>
    <row r="59" spans="1:9" s="11" customFormat="1" ht="11.25">
      <c r="A59" s="8"/>
      <c r="B59" s="8"/>
      <c r="C59" s="8"/>
      <c r="D59" s="8"/>
      <c r="E59" s="8"/>
      <c r="F59" s="8"/>
      <c r="G59" s="8"/>
      <c r="H59" s="8"/>
      <c r="I59" s="74"/>
    </row>
    <row r="60" spans="1:9" s="11" customFormat="1" ht="11.25">
      <c r="A60" s="8"/>
      <c r="B60" s="8"/>
      <c r="C60" s="8"/>
      <c r="D60" s="8"/>
      <c r="E60" s="8"/>
      <c r="F60" s="8"/>
      <c r="G60" s="8"/>
      <c r="H60" s="8"/>
      <c r="I60" s="74"/>
    </row>
    <row r="61" spans="1:9" s="11" customFormat="1" ht="11.25">
      <c r="A61" s="8"/>
      <c r="B61" s="8"/>
      <c r="C61" s="8"/>
      <c r="D61" s="8"/>
      <c r="E61" s="8"/>
      <c r="F61" s="8"/>
      <c r="G61" s="8"/>
      <c r="H61" s="8"/>
      <c r="I61" s="74"/>
    </row>
    <row r="62" spans="1:9" s="11" customFormat="1" ht="11.25">
      <c r="A62" s="8"/>
      <c r="B62" s="8"/>
      <c r="C62" s="8"/>
      <c r="D62" s="8"/>
      <c r="E62" s="8"/>
      <c r="F62" s="8"/>
      <c r="G62" s="8"/>
      <c r="H62" s="8"/>
      <c r="I62" s="74"/>
    </row>
    <row r="63" spans="1:9" s="11" customFormat="1" ht="11.25">
      <c r="A63" s="8"/>
      <c r="B63" s="8"/>
      <c r="C63" s="8"/>
      <c r="D63" s="8"/>
      <c r="E63" s="8"/>
      <c r="F63" s="8"/>
      <c r="G63" s="8"/>
      <c r="H63" s="8"/>
      <c r="I63" s="74"/>
    </row>
    <row r="64" spans="1:9" s="11" customFormat="1" ht="11.25">
      <c r="A64" s="8"/>
      <c r="B64" s="8"/>
      <c r="C64" s="8"/>
      <c r="D64" s="8"/>
      <c r="E64" s="8"/>
      <c r="F64" s="8"/>
      <c r="G64" s="8"/>
      <c r="H64" s="8"/>
      <c r="I64" s="74"/>
    </row>
    <row r="65" spans="1:9" s="11" customFormat="1" ht="11.25">
      <c r="A65" s="8"/>
      <c r="B65" s="8"/>
      <c r="C65" s="8"/>
      <c r="D65" s="8"/>
      <c r="E65" s="8"/>
      <c r="F65" s="8"/>
      <c r="G65" s="8"/>
      <c r="H65" s="8"/>
      <c r="I65" s="74"/>
    </row>
    <row r="66" spans="1:9" s="11" customFormat="1" ht="11.25">
      <c r="A66" s="8"/>
      <c r="B66" s="8"/>
      <c r="C66" s="8"/>
      <c r="D66" s="8"/>
      <c r="E66" s="8"/>
      <c r="F66" s="8"/>
      <c r="G66" s="8"/>
      <c r="H66" s="8"/>
      <c r="I66" s="74"/>
    </row>
    <row r="67" spans="1:9" s="11" customFormat="1" ht="11.25">
      <c r="A67" s="8"/>
      <c r="B67" s="8"/>
      <c r="C67" s="8"/>
      <c r="D67" s="8"/>
      <c r="E67" s="8"/>
      <c r="F67" s="8"/>
      <c r="G67" s="8"/>
      <c r="H67" s="8"/>
      <c r="I67" s="74"/>
    </row>
    <row r="68" spans="1:9" s="11" customFormat="1" ht="11.25">
      <c r="A68" s="8"/>
      <c r="B68" s="8"/>
      <c r="C68" s="8"/>
      <c r="D68" s="8"/>
      <c r="E68" s="8"/>
      <c r="F68" s="8"/>
      <c r="G68" s="8"/>
      <c r="H68" s="8"/>
      <c r="I68" s="74"/>
    </row>
    <row r="69" spans="1:9" s="11" customFormat="1" ht="11.25">
      <c r="A69" s="8"/>
      <c r="B69" s="8"/>
      <c r="C69" s="8"/>
      <c r="D69" s="8"/>
      <c r="E69" s="8"/>
      <c r="F69" s="8"/>
      <c r="G69" s="8"/>
      <c r="H69" s="8"/>
      <c r="I69" s="74"/>
    </row>
    <row r="70" spans="1:9" s="11" customFormat="1" ht="11.25">
      <c r="A70" s="8"/>
      <c r="B70" s="8"/>
      <c r="C70" s="8"/>
      <c r="D70" s="8"/>
      <c r="E70" s="8"/>
      <c r="F70" s="8"/>
      <c r="G70" s="8"/>
      <c r="H70" s="8"/>
      <c r="I70" s="74"/>
    </row>
    <row r="71" spans="1:9" s="11" customFormat="1" ht="11.25">
      <c r="A71" s="8"/>
      <c r="B71" s="8"/>
      <c r="C71" s="8"/>
      <c r="D71" s="8"/>
      <c r="E71" s="8"/>
      <c r="F71" s="8"/>
      <c r="G71" s="8"/>
      <c r="H71" s="8"/>
      <c r="I71" s="74"/>
    </row>
    <row r="72" spans="1:9" s="11" customFormat="1" ht="11.25">
      <c r="A72" s="8"/>
      <c r="B72" s="8"/>
      <c r="C72" s="8"/>
      <c r="D72" s="8"/>
      <c r="E72" s="8"/>
      <c r="F72" s="8"/>
      <c r="G72" s="8"/>
      <c r="H72" s="8"/>
      <c r="I72" s="74"/>
    </row>
    <row r="73" spans="1:9" s="11" customFormat="1" ht="11.25">
      <c r="A73" s="8"/>
      <c r="B73" s="8"/>
      <c r="C73" s="8"/>
      <c r="D73" s="8"/>
      <c r="E73" s="8"/>
      <c r="F73" s="8"/>
      <c r="G73" s="8"/>
      <c r="H73" s="8"/>
      <c r="I73" s="74"/>
    </row>
    <row r="74" spans="1:9" s="11" customFormat="1" ht="11.25">
      <c r="A74" s="8"/>
      <c r="B74" s="8"/>
      <c r="C74" s="8"/>
      <c r="D74" s="8"/>
      <c r="E74" s="8"/>
      <c r="F74" s="8"/>
      <c r="G74" s="8"/>
      <c r="H74" s="8"/>
      <c r="I74" s="74"/>
    </row>
    <row r="75" spans="1:9" s="11" customFormat="1" ht="11.25">
      <c r="A75" s="8"/>
      <c r="B75" s="8"/>
      <c r="C75" s="8"/>
      <c r="D75" s="8"/>
      <c r="E75" s="8"/>
      <c r="F75" s="8"/>
      <c r="G75" s="8"/>
      <c r="H75" s="8"/>
      <c r="I75" s="74"/>
    </row>
    <row r="76" spans="1:9" s="11" customFormat="1" ht="11.25">
      <c r="A76" s="8"/>
      <c r="B76" s="8"/>
      <c r="C76" s="8"/>
      <c r="D76" s="8"/>
      <c r="E76" s="8"/>
      <c r="F76" s="8"/>
      <c r="G76" s="8"/>
      <c r="H76" s="8"/>
      <c r="I76" s="74"/>
    </row>
    <row r="77" spans="1:9" s="11" customFormat="1" ht="11.25">
      <c r="A77" s="8"/>
      <c r="B77" s="8"/>
      <c r="C77" s="8"/>
      <c r="D77" s="8"/>
      <c r="E77" s="8"/>
      <c r="F77" s="8"/>
      <c r="G77" s="8"/>
      <c r="H77" s="8"/>
      <c r="I77" s="74"/>
    </row>
    <row r="78" spans="1:9" s="11" customFormat="1" ht="11.25">
      <c r="A78" s="8"/>
      <c r="B78" s="8"/>
      <c r="C78" s="8"/>
      <c r="D78" s="8"/>
      <c r="E78" s="8"/>
      <c r="F78" s="8"/>
      <c r="G78" s="8"/>
      <c r="H78" s="8"/>
      <c r="I78" s="74"/>
    </row>
    <row r="79" spans="1:9" s="11" customFormat="1" ht="11.25">
      <c r="A79" s="8"/>
      <c r="B79" s="8"/>
      <c r="C79" s="8"/>
      <c r="D79" s="8"/>
      <c r="E79" s="8"/>
      <c r="F79" s="8"/>
      <c r="G79" s="8"/>
      <c r="H79" s="8"/>
      <c r="I79" s="74"/>
    </row>
    <row r="80" spans="1:9" s="11" customFormat="1" ht="11.25">
      <c r="A80" s="8"/>
      <c r="B80" s="8"/>
      <c r="C80" s="8"/>
      <c r="D80" s="8"/>
      <c r="E80" s="8"/>
      <c r="F80" s="8"/>
      <c r="G80" s="8"/>
      <c r="H80" s="8"/>
      <c r="I80" s="74"/>
    </row>
    <row r="81" spans="1:9" s="11" customFormat="1" ht="11.25">
      <c r="A81" s="8"/>
      <c r="B81" s="8"/>
      <c r="C81" s="8"/>
      <c r="D81" s="8"/>
      <c r="E81" s="8"/>
      <c r="F81" s="8"/>
      <c r="G81" s="8"/>
      <c r="H81" s="8"/>
      <c r="I81" s="74"/>
    </row>
    <row r="82" spans="1:9" s="11" customFormat="1" ht="11.25">
      <c r="A82" s="8"/>
      <c r="B82" s="8"/>
      <c r="C82" s="8"/>
      <c r="D82" s="8"/>
      <c r="E82" s="8"/>
      <c r="F82" s="8"/>
      <c r="G82" s="8"/>
      <c r="H82" s="8"/>
      <c r="I82" s="74"/>
    </row>
    <row r="83" spans="1:9" s="11" customFormat="1" ht="11.25">
      <c r="A83" s="8"/>
      <c r="B83" s="8"/>
      <c r="C83" s="8"/>
      <c r="D83" s="8"/>
      <c r="E83" s="8"/>
      <c r="F83" s="8"/>
      <c r="G83" s="8"/>
      <c r="H83" s="8"/>
      <c r="I83" s="74"/>
    </row>
    <row r="84" spans="1:9" s="11" customFormat="1" ht="11.25">
      <c r="A84" s="8"/>
      <c r="B84" s="8"/>
      <c r="C84" s="8"/>
      <c r="D84" s="8"/>
      <c r="E84" s="8"/>
      <c r="F84" s="8"/>
      <c r="G84" s="8"/>
      <c r="H84" s="8"/>
      <c r="I84" s="74"/>
    </row>
    <row r="85" spans="1:9" s="11" customFormat="1" ht="11.25">
      <c r="A85" s="8"/>
      <c r="B85" s="8"/>
      <c r="C85" s="8"/>
      <c r="D85" s="8"/>
      <c r="E85" s="8"/>
      <c r="F85" s="8"/>
      <c r="G85" s="8"/>
      <c r="H85" s="8"/>
      <c r="I85" s="74"/>
    </row>
    <row r="86" spans="1:9" s="11" customFormat="1" ht="11.25">
      <c r="A86" s="8"/>
      <c r="B86" s="8"/>
      <c r="C86" s="8"/>
      <c r="D86" s="8"/>
      <c r="E86" s="8"/>
      <c r="F86" s="8"/>
      <c r="G86" s="8"/>
      <c r="H86" s="8"/>
      <c r="I86" s="8"/>
    </row>
    <row r="87" spans="1:9" s="11" customFormat="1" ht="11.25">
      <c r="A87" s="8"/>
      <c r="B87" s="8"/>
      <c r="C87" s="8"/>
      <c r="D87" s="8"/>
      <c r="E87" s="8"/>
      <c r="F87" s="8"/>
      <c r="G87" s="8"/>
      <c r="H87" s="8"/>
      <c r="I87" s="8"/>
    </row>
    <row r="88" spans="1:9" s="11" customFormat="1" ht="11.25">
      <c r="A88" s="8"/>
      <c r="B88" s="8"/>
      <c r="C88" s="8"/>
      <c r="D88" s="8"/>
      <c r="E88" s="8"/>
      <c r="F88" s="8"/>
      <c r="G88" s="8"/>
      <c r="H88" s="8"/>
      <c r="I88" s="8"/>
    </row>
    <row r="89" spans="1:9" s="11" customFormat="1" ht="11.25">
      <c r="A89" s="8"/>
      <c r="B89" s="8"/>
      <c r="C89" s="8"/>
      <c r="D89" s="8"/>
      <c r="E89" s="8"/>
      <c r="F89" s="8"/>
      <c r="G89" s="8"/>
      <c r="H89" s="8"/>
      <c r="I89" s="8"/>
    </row>
  </sheetData>
  <sheetProtection selectLockedCells="1"/>
  <mergeCells count="55">
    <mergeCell ref="B13:C13"/>
    <mergeCell ref="P14:Q14"/>
    <mergeCell ref="N14:O14"/>
    <mergeCell ref="L14:M14"/>
    <mergeCell ref="J14:K14"/>
    <mergeCell ref="H14:I14"/>
    <mergeCell ref="F14:G14"/>
    <mergeCell ref="B14:C14"/>
    <mergeCell ref="D14:E14"/>
    <mergeCell ref="D13:E13"/>
    <mergeCell ref="F13:G13"/>
    <mergeCell ref="L13:M13"/>
    <mergeCell ref="N13:O13"/>
    <mergeCell ref="P13:Q13"/>
    <mergeCell ref="H13:I13"/>
    <mergeCell ref="J13:K13"/>
    <mergeCell ref="F10:G10"/>
    <mergeCell ref="B11:C11"/>
    <mergeCell ref="F11:G11"/>
    <mergeCell ref="D10:E10"/>
    <mergeCell ref="D11:E11"/>
    <mergeCell ref="B10:C10"/>
    <mergeCell ref="B12:C12"/>
    <mergeCell ref="D12:E12"/>
    <mergeCell ref="J8:K9"/>
    <mergeCell ref="L8:M9"/>
    <mergeCell ref="N8:O9"/>
    <mergeCell ref="H11:I11"/>
    <mergeCell ref="L10:M10"/>
    <mergeCell ref="L11:M11"/>
    <mergeCell ref="J10:K10"/>
    <mergeCell ref="J11:K11"/>
    <mergeCell ref="F12:G12"/>
    <mergeCell ref="H12:I12"/>
    <mergeCell ref="J12:K12"/>
    <mergeCell ref="L12:M12"/>
    <mergeCell ref="N12:O12"/>
    <mergeCell ref="H10:I10"/>
    <mergeCell ref="P8:Q9"/>
    <mergeCell ref="A3:Q3"/>
    <mergeCell ref="A4:Q4"/>
    <mergeCell ref="N6:Q7"/>
    <mergeCell ref="B6:E7"/>
    <mergeCell ref="F6:I7"/>
    <mergeCell ref="J6:M7"/>
    <mergeCell ref="A6:A9"/>
    <mergeCell ref="B8:C9"/>
    <mergeCell ref="D8:E9"/>
    <mergeCell ref="F8:G9"/>
    <mergeCell ref="H8:I9"/>
    <mergeCell ref="P10:Q10"/>
    <mergeCell ref="P11:Q11"/>
    <mergeCell ref="N10:O10"/>
    <mergeCell ref="N11:O11"/>
    <mergeCell ref="P12:Q12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view="pageBreakPreview" zoomScaleNormal="100" zoomScaleSheetLayoutView="100" workbookViewId="0">
      <pane ySplit="11" topLeftCell="A12" activePane="bottomLeft" state="frozen"/>
      <selection activeCell="V2" sqref="V2"/>
      <selection pane="bottomLeft" activeCell="N31" sqref="N31"/>
    </sheetView>
  </sheetViews>
  <sheetFormatPr defaultRowHeight="14.25"/>
  <cols>
    <col min="1" max="1" width="6.625" style="173" customWidth="1"/>
    <col min="2" max="2" width="11.375" style="173" customWidth="1"/>
    <col min="3" max="8" width="10.75" style="340" customWidth="1"/>
    <col min="9" max="9" width="6.625" style="340" customWidth="1"/>
    <col min="10" max="10" width="11.375" style="340" customWidth="1"/>
    <col min="11" max="16" width="10.75" style="340" customWidth="1"/>
    <col min="17" max="17" width="6.625" style="173" hidden="1" customWidth="1"/>
    <col min="18" max="18" width="11.375" style="174" hidden="1" customWidth="1"/>
    <col min="19" max="16384" width="9" style="174"/>
  </cols>
  <sheetData>
    <row r="1" spans="1:18" s="331" customFormat="1" ht="14.1" customHeight="1">
      <c r="C1" s="150"/>
      <c r="D1" s="150"/>
      <c r="E1" s="150"/>
      <c r="F1" s="150"/>
      <c r="G1" s="150"/>
      <c r="H1" s="153" t="s">
        <v>1130</v>
      </c>
      <c r="I1" s="152" t="s">
        <v>1131</v>
      </c>
      <c r="J1" s="153"/>
      <c r="L1" s="150"/>
      <c r="M1" s="150"/>
      <c r="N1" s="150"/>
      <c r="O1" s="150"/>
      <c r="P1" s="150"/>
    </row>
    <row r="2" spans="1:18" s="331" customFormat="1" ht="14.1" customHeight="1">
      <c r="C2" s="150"/>
      <c r="D2" s="150"/>
      <c r="E2" s="150"/>
      <c r="F2" s="150"/>
      <c r="G2" s="150"/>
      <c r="H2" s="153"/>
      <c r="I2" s="153"/>
      <c r="J2" s="153"/>
      <c r="K2" s="152"/>
      <c r="L2" s="150"/>
      <c r="M2" s="150"/>
      <c r="N2" s="150"/>
      <c r="O2" s="150"/>
      <c r="P2" s="150"/>
    </row>
    <row r="3" spans="1:18" s="337" customFormat="1" ht="20.100000000000001" customHeight="1">
      <c r="A3" s="694" t="s">
        <v>464</v>
      </c>
      <c r="B3" s="694"/>
      <c r="C3" s="694"/>
      <c r="D3" s="694"/>
      <c r="E3" s="694"/>
      <c r="F3" s="694"/>
      <c r="G3" s="694"/>
      <c r="H3" s="694"/>
      <c r="I3" s="694" t="s">
        <v>465</v>
      </c>
      <c r="J3" s="844"/>
      <c r="K3" s="844"/>
      <c r="L3" s="844"/>
      <c r="M3" s="844"/>
      <c r="N3" s="844"/>
      <c r="O3" s="844"/>
      <c r="P3" s="844"/>
      <c r="Q3" s="844"/>
    </row>
    <row r="4" spans="1:18" s="341" customFormat="1" ht="24" customHeight="1">
      <c r="A4" s="671" t="s">
        <v>466</v>
      </c>
      <c r="B4" s="671"/>
      <c r="C4" s="671"/>
      <c r="D4" s="671"/>
      <c r="E4" s="671"/>
      <c r="F4" s="671"/>
      <c r="G4" s="671"/>
      <c r="H4" s="671"/>
      <c r="I4" s="671" t="s">
        <v>467</v>
      </c>
      <c r="J4" s="671"/>
      <c r="K4" s="671"/>
      <c r="L4" s="671"/>
      <c r="M4" s="671"/>
      <c r="N4" s="671"/>
      <c r="O4" s="671"/>
      <c r="P4" s="671"/>
      <c r="Q4" s="328"/>
    </row>
    <row r="5" spans="1:18" s="156" customFormat="1" ht="18" customHeight="1" thickBot="1">
      <c r="A5" s="156" t="s">
        <v>186</v>
      </c>
      <c r="H5" s="151" t="s">
        <v>187</v>
      </c>
      <c r="I5" s="156" t="s">
        <v>186</v>
      </c>
      <c r="P5" s="151" t="s">
        <v>187</v>
      </c>
    </row>
    <row r="6" spans="1:18" s="331" customFormat="1" ht="13.15" customHeight="1">
      <c r="A6" s="746" t="s">
        <v>643</v>
      </c>
      <c r="B6" s="845"/>
      <c r="C6" s="848" t="s">
        <v>644</v>
      </c>
      <c r="D6" s="849"/>
      <c r="E6" s="853" t="s">
        <v>645</v>
      </c>
      <c r="F6" s="853"/>
      <c r="G6" s="853"/>
      <c r="H6" s="854"/>
      <c r="I6" s="746" t="s">
        <v>643</v>
      </c>
      <c r="J6" s="845"/>
      <c r="K6" s="732" t="s">
        <v>646</v>
      </c>
      <c r="L6" s="732"/>
      <c r="M6" s="732"/>
      <c r="N6" s="842"/>
      <c r="O6" s="853" t="s">
        <v>647</v>
      </c>
      <c r="P6" s="855"/>
      <c r="Q6" s="746" t="s">
        <v>118</v>
      </c>
      <c r="R6" s="747"/>
    </row>
    <row r="7" spans="1:18" s="331" customFormat="1" ht="13.15" customHeight="1">
      <c r="A7" s="748"/>
      <c r="B7" s="846"/>
      <c r="C7" s="843"/>
      <c r="D7" s="850"/>
      <c r="E7" s="834"/>
      <c r="F7" s="834"/>
      <c r="G7" s="834"/>
      <c r="H7" s="832"/>
      <c r="I7" s="748"/>
      <c r="J7" s="846"/>
      <c r="K7" s="755"/>
      <c r="L7" s="755"/>
      <c r="M7" s="755"/>
      <c r="N7" s="843"/>
      <c r="O7" s="856"/>
      <c r="P7" s="857"/>
      <c r="Q7" s="748"/>
      <c r="R7" s="749"/>
    </row>
    <row r="8" spans="1:18" s="331" customFormat="1" ht="13.15" customHeight="1">
      <c r="A8" s="748"/>
      <c r="B8" s="846"/>
      <c r="C8" s="843"/>
      <c r="D8" s="850"/>
      <c r="E8" s="834" t="s">
        <v>648</v>
      </c>
      <c r="F8" s="834"/>
      <c r="G8" s="834" t="s">
        <v>649</v>
      </c>
      <c r="H8" s="832"/>
      <c r="I8" s="748"/>
      <c r="J8" s="846"/>
      <c r="K8" s="859" t="s">
        <v>650</v>
      </c>
      <c r="L8" s="740"/>
      <c r="M8" s="710" t="s">
        <v>651</v>
      </c>
      <c r="N8" s="740"/>
      <c r="O8" s="856"/>
      <c r="P8" s="857"/>
      <c r="Q8" s="748"/>
      <c r="R8" s="749"/>
    </row>
    <row r="9" spans="1:18" s="331" customFormat="1" ht="13.15" customHeight="1">
      <c r="A9" s="750"/>
      <c r="B9" s="846"/>
      <c r="C9" s="851"/>
      <c r="D9" s="852"/>
      <c r="E9" s="834"/>
      <c r="F9" s="834"/>
      <c r="G9" s="834"/>
      <c r="H9" s="832"/>
      <c r="I9" s="750"/>
      <c r="J9" s="846"/>
      <c r="K9" s="755"/>
      <c r="L9" s="843"/>
      <c r="M9" s="860"/>
      <c r="N9" s="843"/>
      <c r="O9" s="852"/>
      <c r="P9" s="858"/>
      <c r="Q9" s="750"/>
      <c r="R9" s="749"/>
    </row>
    <row r="10" spans="1:18" s="331" customFormat="1" ht="13.15" customHeight="1">
      <c r="A10" s="750"/>
      <c r="B10" s="846"/>
      <c r="C10" s="837" t="s">
        <v>652</v>
      </c>
      <c r="D10" s="834" t="s">
        <v>653</v>
      </c>
      <c r="E10" s="834" t="s">
        <v>652</v>
      </c>
      <c r="F10" s="832" t="s">
        <v>653</v>
      </c>
      <c r="G10" s="834" t="s">
        <v>652</v>
      </c>
      <c r="H10" s="832" t="s">
        <v>653</v>
      </c>
      <c r="I10" s="750"/>
      <c r="J10" s="846"/>
      <c r="K10" s="837" t="s">
        <v>652</v>
      </c>
      <c r="L10" s="834" t="s">
        <v>653</v>
      </c>
      <c r="M10" s="837" t="s">
        <v>652</v>
      </c>
      <c r="N10" s="834" t="s">
        <v>653</v>
      </c>
      <c r="O10" s="834" t="s">
        <v>652</v>
      </c>
      <c r="P10" s="832" t="s">
        <v>653</v>
      </c>
      <c r="Q10" s="750"/>
      <c r="R10" s="749"/>
    </row>
    <row r="11" spans="1:18" s="331" customFormat="1" ht="13.15" customHeight="1">
      <c r="A11" s="751"/>
      <c r="B11" s="847"/>
      <c r="C11" s="838"/>
      <c r="D11" s="835"/>
      <c r="E11" s="835"/>
      <c r="F11" s="833"/>
      <c r="G11" s="835"/>
      <c r="H11" s="833"/>
      <c r="I11" s="751"/>
      <c r="J11" s="847"/>
      <c r="K11" s="838"/>
      <c r="L11" s="835"/>
      <c r="M11" s="838"/>
      <c r="N11" s="835"/>
      <c r="O11" s="835"/>
      <c r="P11" s="833"/>
      <c r="Q11" s="751"/>
      <c r="R11" s="752"/>
    </row>
    <row r="12" spans="1:18" s="167" customFormat="1" ht="17.45" customHeight="1">
      <c r="A12" s="839" t="s">
        <v>654</v>
      </c>
      <c r="B12" s="839"/>
      <c r="C12" s="178">
        <v>153473</v>
      </c>
      <c r="D12" s="178">
        <v>754956</v>
      </c>
      <c r="E12" s="178">
        <v>72</v>
      </c>
      <c r="F12" s="178">
        <v>2865</v>
      </c>
      <c r="G12" s="178">
        <v>1349</v>
      </c>
      <c r="H12" s="178">
        <v>41451</v>
      </c>
      <c r="I12" s="839" t="s">
        <v>654</v>
      </c>
      <c r="J12" s="839"/>
      <c r="K12" s="178">
        <v>793</v>
      </c>
      <c r="L12" s="178">
        <v>42535</v>
      </c>
      <c r="M12" s="178">
        <v>787</v>
      </c>
      <c r="N12" s="178">
        <v>26853</v>
      </c>
      <c r="O12" s="178">
        <v>150472</v>
      </c>
      <c r="P12" s="178">
        <v>641252</v>
      </c>
      <c r="Q12" s="839" t="s">
        <v>13</v>
      </c>
      <c r="R12" s="839"/>
    </row>
    <row r="13" spans="1:18" s="167" customFormat="1" ht="17.45" customHeight="1">
      <c r="A13" s="839" t="s">
        <v>15</v>
      </c>
      <c r="B13" s="839"/>
      <c r="C13" s="178">
        <v>100704</v>
      </c>
      <c r="D13" s="178">
        <v>792397</v>
      </c>
      <c r="E13" s="178">
        <v>76</v>
      </c>
      <c r="F13" s="178">
        <v>2369</v>
      </c>
      <c r="G13" s="178">
        <v>1725</v>
      </c>
      <c r="H13" s="178">
        <v>26651</v>
      </c>
      <c r="I13" s="839" t="s">
        <v>15</v>
      </c>
      <c r="J13" s="839"/>
      <c r="K13" s="178">
        <v>1726</v>
      </c>
      <c r="L13" s="178">
        <v>42328</v>
      </c>
      <c r="M13" s="178">
        <v>808</v>
      </c>
      <c r="N13" s="178">
        <v>26254</v>
      </c>
      <c r="O13" s="178">
        <v>96369</v>
      </c>
      <c r="P13" s="178">
        <v>694795</v>
      </c>
      <c r="Q13" s="346" t="s">
        <v>13</v>
      </c>
      <c r="R13" s="346"/>
    </row>
    <row r="14" spans="1:18" s="167" customFormat="1" ht="17.45" customHeight="1">
      <c r="A14" s="841" t="s">
        <v>445</v>
      </c>
      <c r="B14" s="839"/>
      <c r="C14" s="178">
        <v>97849</v>
      </c>
      <c r="D14" s="178">
        <v>815025</v>
      </c>
      <c r="E14" s="178">
        <v>62</v>
      </c>
      <c r="F14" s="178">
        <v>2148</v>
      </c>
      <c r="G14" s="178">
        <v>1117</v>
      </c>
      <c r="H14" s="178">
        <v>27509</v>
      </c>
      <c r="I14" s="841" t="s">
        <v>445</v>
      </c>
      <c r="J14" s="839"/>
      <c r="K14" s="178">
        <v>812</v>
      </c>
      <c r="L14" s="178">
        <v>42326</v>
      </c>
      <c r="M14" s="178">
        <v>758</v>
      </c>
      <c r="N14" s="178">
        <v>26443</v>
      </c>
      <c r="O14" s="178">
        <v>95100</v>
      </c>
      <c r="P14" s="178">
        <v>716599</v>
      </c>
      <c r="Q14" s="346" t="s">
        <v>13</v>
      </c>
      <c r="R14" s="346"/>
    </row>
    <row r="15" spans="1:18" s="167" customFormat="1" ht="17.45" customHeight="1">
      <c r="A15" s="841" t="s">
        <v>822</v>
      </c>
      <c r="B15" s="839"/>
      <c r="C15" s="178">
        <v>106109</v>
      </c>
      <c r="D15" s="178">
        <v>889269</v>
      </c>
      <c r="E15" s="178">
        <v>91</v>
      </c>
      <c r="F15" s="178">
        <v>2408</v>
      </c>
      <c r="G15" s="178">
        <v>1103</v>
      </c>
      <c r="H15" s="178">
        <v>29129</v>
      </c>
      <c r="I15" s="841" t="s">
        <v>822</v>
      </c>
      <c r="J15" s="839"/>
      <c r="K15" s="178">
        <v>539</v>
      </c>
      <c r="L15" s="178">
        <v>40711</v>
      </c>
      <c r="M15" s="178">
        <v>788</v>
      </c>
      <c r="N15" s="178">
        <v>27252</v>
      </c>
      <c r="O15" s="178">
        <v>103588</v>
      </c>
      <c r="P15" s="178">
        <v>789769</v>
      </c>
      <c r="Q15" s="346" t="s">
        <v>13</v>
      </c>
      <c r="R15" s="346"/>
    </row>
    <row r="16" spans="1:18" s="177" customFormat="1" ht="17.45" customHeight="1">
      <c r="A16" s="840" t="s">
        <v>1021</v>
      </c>
      <c r="B16" s="840"/>
      <c r="C16" s="179">
        <f t="shared" ref="C16:H16" si="0">SUM(C18:C40)</f>
        <v>109736</v>
      </c>
      <c r="D16" s="179">
        <f t="shared" si="0"/>
        <v>884807</v>
      </c>
      <c r="E16" s="179">
        <f t="shared" si="0"/>
        <v>86</v>
      </c>
      <c r="F16" s="179">
        <f t="shared" si="0"/>
        <v>2427</v>
      </c>
      <c r="G16" s="179">
        <f t="shared" si="0"/>
        <v>814</v>
      </c>
      <c r="H16" s="179">
        <f t="shared" si="0"/>
        <v>25958</v>
      </c>
      <c r="I16" s="840" t="s">
        <v>1021</v>
      </c>
      <c r="J16" s="840"/>
      <c r="K16" s="179">
        <f t="shared" ref="K16:P16" si="1">SUM(K18:K40)</f>
        <v>580</v>
      </c>
      <c r="L16" s="179">
        <f t="shared" si="1"/>
        <v>43777</v>
      </c>
      <c r="M16" s="179">
        <f t="shared" si="1"/>
        <v>620</v>
      </c>
      <c r="N16" s="179">
        <f t="shared" si="1"/>
        <v>24140</v>
      </c>
      <c r="O16" s="179">
        <f t="shared" si="1"/>
        <v>107636</v>
      </c>
      <c r="P16" s="179">
        <f t="shared" si="1"/>
        <v>788505</v>
      </c>
      <c r="Q16" s="840" t="s">
        <v>13</v>
      </c>
      <c r="R16" s="840"/>
    </row>
    <row r="17" spans="1:18" s="167" customFormat="1" ht="15" customHeight="1">
      <c r="A17" s="836"/>
      <c r="B17" s="836"/>
      <c r="C17" s="176"/>
      <c r="D17" s="176"/>
      <c r="E17" s="176"/>
      <c r="F17" s="176"/>
      <c r="G17" s="176"/>
      <c r="H17" s="176"/>
      <c r="I17" s="836"/>
      <c r="J17" s="836"/>
      <c r="K17" s="176"/>
      <c r="L17" s="176"/>
      <c r="M17" s="176"/>
      <c r="N17" s="176"/>
      <c r="O17" s="176"/>
      <c r="P17" s="176"/>
      <c r="Q17" s="836"/>
      <c r="R17" s="836"/>
    </row>
    <row r="18" spans="1:18" s="167" customFormat="1" ht="17.25" customHeight="1">
      <c r="A18" s="164" t="s">
        <v>58</v>
      </c>
      <c r="B18" s="386" t="s">
        <v>59</v>
      </c>
      <c r="C18" s="395">
        <f>SUM(E18,G18,K18,M18,O18)</f>
        <v>12013</v>
      </c>
      <c r="D18" s="390">
        <f>SUM(F18,H18,L18,N18,P18)</f>
        <v>209131</v>
      </c>
      <c r="E18" s="390">
        <v>28</v>
      </c>
      <c r="F18" s="390">
        <v>611</v>
      </c>
      <c r="G18" s="390">
        <v>45</v>
      </c>
      <c r="H18" s="390">
        <v>4297</v>
      </c>
      <c r="I18" s="164" t="s">
        <v>58</v>
      </c>
      <c r="J18" s="386" t="s">
        <v>59</v>
      </c>
      <c r="K18" s="390">
        <v>54</v>
      </c>
      <c r="L18" s="390">
        <v>3778</v>
      </c>
      <c r="M18" s="390">
        <v>254</v>
      </c>
      <c r="N18" s="390">
        <v>4974</v>
      </c>
      <c r="O18" s="390">
        <v>11632</v>
      </c>
      <c r="P18" s="390">
        <v>195471</v>
      </c>
      <c r="Q18" s="164" t="s">
        <v>58</v>
      </c>
      <c r="R18" s="386" t="s">
        <v>59</v>
      </c>
    </row>
    <row r="19" spans="1:18" s="167" customFormat="1" ht="17.25" customHeight="1">
      <c r="A19" s="164" t="s">
        <v>60</v>
      </c>
      <c r="B19" s="386" t="s">
        <v>61</v>
      </c>
      <c r="C19" s="395">
        <f t="shared" ref="C19:D40" si="2">SUM(E19,G19,K19,M19,O19)</f>
        <v>19154</v>
      </c>
      <c r="D19" s="390">
        <f t="shared" si="2"/>
        <v>52013</v>
      </c>
      <c r="E19" s="390">
        <v>11</v>
      </c>
      <c r="F19" s="390">
        <v>408</v>
      </c>
      <c r="G19" s="390">
        <v>5</v>
      </c>
      <c r="H19" s="390">
        <v>375</v>
      </c>
      <c r="I19" s="164" t="s">
        <v>60</v>
      </c>
      <c r="J19" s="386" t="s">
        <v>61</v>
      </c>
      <c r="K19" s="390">
        <v>48</v>
      </c>
      <c r="L19" s="390">
        <v>4320</v>
      </c>
      <c r="M19" s="390">
        <v>131</v>
      </c>
      <c r="N19" s="390">
        <v>8587</v>
      </c>
      <c r="O19" s="390">
        <v>18959</v>
      </c>
      <c r="P19" s="390">
        <v>38323</v>
      </c>
      <c r="Q19" s="164" t="s">
        <v>60</v>
      </c>
      <c r="R19" s="386" t="s">
        <v>61</v>
      </c>
    </row>
    <row r="20" spans="1:18" s="167" customFormat="1" ht="17.25" customHeight="1">
      <c r="A20" s="164" t="s">
        <v>62</v>
      </c>
      <c r="B20" s="386" t="s">
        <v>63</v>
      </c>
      <c r="C20" s="395">
        <f t="shared" si="2"/>
        <v>3121</v>
      </c>
      <c r="D20" s="390">
        <f t="shared" si="2"/>
        <v>40717</v>
      </c>
      <c r="E20" s="390">
        <v>5</v>
      </c>
      <c r="F20" s="390">
        <v>228</v>
      </c>
      <c r="G20" s="390">
        <v>187</v>
      </c>
      <c r="H20" s="390">
        <v>2248</v>
      </c>
      <c r="I20" s="164" t="s">
        <v>62</v>
      </c>
      <c r="J20" s="386" t="s">
        <v>63</v>
      </c>
      <c r="K20" s="390">
        <v>44</v>
      </c>
      <c r="L20" s="390">
        <v>1777</v>
      </c>
      <c r="M20" s="390">
        <v>22</v>
      </c>
      <c r="N20" s="390">
        <v>1102</v>
      </c>
      <c r="O20" s="390">
        <v>2863</v>
      </c>
      <c r="P20" s="390">
        <v>35362</v>
      </c>
      <c r="Q20" s="164" t="s">
        <v>62</v>
      </c>
      <c r="R20" s="386" t="s">
        <v>63</v>
      </c>
    </row>
    <row r="21" spans="1:18" s="167" customFormat="1" ht="17.25" customHeight="1">
      <c r="A21" s="164" t="s">
        <v>64</v>
      </c>
      <c r="B21" s="386" t="s">
        <v>65</v>
      </c>
      <c r="C21" s="395">
        <f t="shared" si="2"/>
        <v>3028</v>
      </c>
      <c r="D21" s="390">
        <f t="shared" si="2"/>
        <v>35001</v>
      </c>
      <c r="E21" s="390">
        <v>25</v>
      </c>
      <c r="F21" s="390">
        <v>275</v>
      </c>
      <c r="G21" s="390">
        <v>25</v>
      </c>
      <c r="H21" s="390">
        <v>995</v>
      </c>
      <c r="I21" s="164" t="s">
        <v>64</v>
      </c>
      <c r="J21" s="386" t="s">
        <v>65</v>
      </c>
      <c r="K21" s="390">
        <v>37</v>
      </c>
      <c r="L21" s="390">
        <v>4186</v>
      </c>
      <c r="M21" s="390">
        <v>21</v>
      </c>
      <c r="N21" s="390">
        <v>498</v>
      </c>
      <c r="O21" s="390">
        <v>2920</v>
      </c>
      <c r="P21" s="390">
        <v>29047</v>
      </c>
      <c r="Q21" s="164" t="s">
        <v>64</v>
      </c>
      <c r="R21" s="386" t="s">
        <v>65</v>
      </c>
    </row>
    <row r="22" spans="1:18" s="167" customFormat="1" ht="17.25" customHeight="1">
      <c r="A22" s="164" t="s">
        <v>66</v>
      </c>
      <c r="B22" s="386" t="s">
        <v>67</v>
      </c>
      <c r="C22" s="395">
        <f t="shared" si="2"/>
        <v>40149</v>
      </c>
      <c r="D22" s="390">
        <f t="shared" si="2"/>
        <v>231749</v>
      </c>
      <c r="E22" s="390">
        <v>2</v>
      </c>
      <c r="F22" s="390">
        <v>59</v>
      </c>
      <c r="G22" s="390">
        <v>25</v>
      </c>
      <c r="H22" s="390">
        <v>1416</v>
      </c>
      <c r="I22" s="164" t="s">
        <v>66</v>
      </c>
      <c r="J22" s="386" t="s">
        <v>67</v>
      </c>
      <c r="K22" s="390">
        <v>37</v>
      </c>
      <c r="L22" s="390">
        <v>6210</v>
      </c>
      <c r="M22" s="390">
        <v>91</v>
      </c>
      <c r="N22" s="390">
        <v>2865</v>
      </c>
      <c r="O22" s="390">
        <v>39994</v>
      </c>
      <c r="P22" s="390">
        <v>221199</v>
      </c>
      <c r="Q22" s="164" t="s">
        <v>66</v>
      </c>
      <c r="R22" s="386" t="s">
        <v>67</v>
      </c>
    </row>
    <row r="23" spans="1:18" s="167" customFormat="1" ht="17.25" customHeight="1">
      <c r="A23" s="164" t="s">
        <v>68</v>
      </c>
      <c r="B23" s="386" t="s">
        <v>69</v>
      </c>
      <c r="C23" s="395">
        <f t="shared" si="2"/>
        <v>2498</v>
      </c>
      <c r="D23" s="390">
        <f t="shared" si="2"/>
        <v>27269</v>
      </c>
      <c r="E23" s="390">
        <v>11</v>
      </c>
      <c r="F23" s="390">
        <v>468</v>
      </c>
      <c r="G23" s="390">
        <v>58</v>
      </c>
      <c r="H23" s="390">
        <v>2366</v>
      </c>
      <c r="I23" s="164" t="s">
        <v>68</v>
      </c>
      <c r="J23" s="386" t="s">
        <v>69</v>
      </c>
      <c r="K23" s="390">
        <v>43</v>
      </c>
      <c r="L23" s="390">
        <v>1894</v>
      </c>
      <c r="M23" s="390">
        <v>20</v>
      </c>
      <c r="N23" s="390">
        <v>480</v>
      </c>
      <c r="O23" s="390">
        <v>2366</v>
      </c>
      <c r="P23" s="390">
        <v>22061</v>
      </c>
      <c r="Q23" s="164" t="s">
        <v>68</v>
      </c>
      <c r="R23" s="386" t="s">
        <v>69</v>
      </c>
    </row>
    <row r="24" spans="1:18" s="167" customFormat="1" ht="17.25" customHeight="1">
      <c r="A24" s="164" t="s">
        <v>70</v>
      </c>
      <c r="B24" s="386" t="s">
        <v>71</v>
      </c>
      <c r="C24" s="395">
        <f t="shared" si="2"/>
        <v>1515</v>
      </c>
      <c r="D24" s="390">
        <f t="shared" si="2"/>
        <v>20134</v>
      </c>
      <c r="E24" s="390">
        <v>1</v>
      </c>
      <c r="F24" s="390">
        <v>64</v>
      </c>
      <c r="G24" s="390">
        <v>5</v>
      </c>
      <c r="H24" s="390">
        <v>656</v>
      </c>
      <c r="I24" s="164" t="s">
        <v>70</v>
      </c>
      <c r="J24" s="386" t="s">
        <v>71</v>
      </c>
      <c r="K24" s="390">
        <v>12</v>
      </c>
      <c r="L24" s="390">
        <v>1989</v>
      </c>
      <c r="M24" s="390">
        <v>1</v>
      </c>
      <c r="N24" s="390">
        <v>34</v>
      </c>
      <c r="O24" s="390">
        <v>1496</v>
      </c>
      <c r="P24" s="390">
        <v>17391</v>
      </c>
      <c r="Q24" s="164" t="s">
        <v>70</v>
      </c>
      <c r="R24" s="386" t="s">
        <v>71</v>
      </c>
    </row>
    <row r="25" spans="1:18" s="387" customFormat="1">
      <c r="A25" s="164" t="s">
        <v>72</v>
      </c>
      <c r="B25" s="386" t="s">
        <v>73</v>
      </c>
      <c r="C25" s="395">
        <f t="shared" si="2"/>
        <v>2446</v>
      </c>
      <c r="D25" s="390">
        <f t="shared" si="2"/>
        <v>24138</v>
      </c>
      <c r="E25" s="393">
        <v>0</v>
      </c>
      <c r="F25" s="393">
        <v>0</v>
      </c>
      <c r="G25" s="393">
        <v>5</v>
      </c>
      <c r="H25" s="393">
        <v>231</v>
      </c>
      <c r="I25" s="164" t="s">
        <v>72</v>
      </c>
      <c r="J25" s="386" t="s">
        <v>73</v>
      </c>
      <c r="K25" s="391">
        <v>2</v>
      </c>
      <c r="L25" s="392">
        <v>232</v>
      </c>
      <c r="M25" s="392">
        <v>8</v>
      </c>
      <c r="N25" s="392">
        <v>378</v>
      </c>
      <c r="O25" s="393">
        <v>2431</v>
      </c>
      <c r="P25" s="393">
        <v>23297</v>
      </c>
      <c r="Q25" s="164" t="s">
        <v>72</v>
      </c>
      <c r="R25" s="386" t="s">
        <v>73</v>
      </c>
    </row>
    <row r="26" spans="1:18" s="167" customFormat="1" ht="17.25" customHeight="1">
      <c r="A26" s="164" t="s">
        <v>74</v>
      </c>
      <c r="B26" s="386" t="s">
        <v>75</v>
      </c>
      <c r="C26" s="395">
        <f t="shared" si="2"/>
        <v>1711</v>
      </c>
      <c r="D26" s="390">
        <f t="shared" si="2"/>
        <v>13071</v>
      </c>
      <c r="E26" s="390">
        <v>0</v>
      </c>
      <c r="F26" s="390">
        <v>0</v>
      </c>
      <c r="G26" s="390">
        <v>23</v>
      </c>
      <c r="H26" s="390">
        <v>721</v>
      </c>
      <c r="I26" s="164" t="s">
        <v>74</v>
      </c>
      <c r="J26" s="386" t="s">
        <v>75</v>
      </c>
      <c r="K26" s="390">
        <v>25</v>
      </c>
      <c r="L26" s="390">
        <v>1766</v>
      </c>
      <c r="M26" s="390">
        <v>5</v>
      </c>
      <c r="N26" s="390">
        <v>251</v>
      </c>
      <c r="O26" s="390">
        <v>1658</v>
      </c>
      <c r="P26" s="390">
        <v>10333</v>
      </c>
      <c r="Q26" s="164" t="s">
        <v>74</v>
      </c>
      <c r="R26" s="386" t="s">
        <v>75</v>
      </c>
    </row>
    <row r="27" spans="1:18" s="167" customFormat="1" ht="17.25" customHeight="1">
      <c r="A27" s="164" t="s">
        <v>76</v>
      </c>
      <c r="B27" s="386" t="s">
        <v>77</v>
      </c>
      <c r="C27" s="395">
        <f t="shared" si="2"/>
        <v>7040</v>
      </c>
      <c r="D27" s="390">
        <f t="shared" si="2"/>
        <v>99558</v>
      </c>
      <c r="E27" s="390">
        <v>1</v>
      </c>
      <c r="F27" s="390">
        <v>22</v>
      </c>
      <c r="G27" s="390">
        <v>39</v>
      </c>
      <c r="H27" s="390">
        <v>3949</v>
      </c>
      <c r="I27" s="164" t="s">
        <v>76</v>
      </c>
      <c r="J27" s="386" t="s">
        <v>77</v>
      </c>
      <c r="K27" s="390">
        <v>30</v>
      </c>
      <c r="L27" s="390">
        <v>4067</v>
      </c>
      <c r="M27" s="390">
        <v>41</v>
      </c>
      <c r="N27" s="390">
        <v>916</v>
      </c>
      <c r="O27" s="390">
        <v>6929</v>
      </c>
      <c r="P27" s="394">
        <v>90604</v>
      </c>
      <c r="Q27" s="164" t="s">
        <v>76</v>
      </c>
      <c r="R27" s="386" t="s">
        <v>77</v>
      </c>
    </row>
    <row r="28" spans="1:18" s="167" customFormat="1" ht="17.25" customHeight="1">
      <c r="A28" s="164" t="s">
        <v>78</v>
      </c>
      <c r="B28" s="386" t="s">
        <v>79</v>
      </c>
      <c r="C28" s="395">
        <f t="shared" si="2"/>
        <v>568</v>
      </c>
      <c r="D28" s="390">
        <f t="shared" si="2"/>
        <v>5598</v>
      </c>
      <c r="E28" s="390">
        <v>0</v>
      </c>
      <c r="F28" s="390">
        <v>0</v>
      </c>
      <c r="G28" s="390">
        <v>11</v>
      </c>
      <c r="H28" s="390">
        <v>350</v>
      </c>
      <c r="I28" s="164" t="s">
        <v>78</v>
      </c>
      <c r="J28" s="386" t="s">
        <v>79</v>
      </c>
      <c r="K28" s="390">
        <v>16</v>
      </c>
      <c r="L28" s="390">
        <v>865</v>
      </c>
      <c r="M28" s="390">
        <v>0</v>
      </c>
      <c r="N28" s="390">
        <v>0</v>
      </c>
      <c r="O28" s="390">
        <v>541</v>
      </c>
      <c r="P28" s="390">
        <v>4383</v>
      </c>
      <c r="Q28" s="164" t="s">
        <v>78</v>
      </c>
      <c r="R28" s="386" t="s">
        <v>79</v>
      </c>
    </row>
    <row r="29" spans="1:18" s="167" customFormat="1" ht="17.25" customHeight="1">
      <c r="A29" s="164" t="s">
        <v>80</v>
      </c>
      <c r="B29" s="386" t="s">
        <v>81</v>
      </c>
      <c r="C29" s="395">
        <f t="shared" si="2"/>
        <v>885</v>
      </c>
      <c r="D29" s="390">
        <f t="shared" si="2"/>
        <v>4842</v>
      </c>
      <c r="E29" s="390">
        <v>0</v>
      </c>
      <c r="F29" s="390">
        <v>0</v>
      </c>
      <c r="G29" s="390">
        <v>0</v>
      </c>
      <c r="H29" s="390">
        <v>0</v>
      </c>
      <c r="I29" s="164" t="s">
        <v>80</v>
      </c>
      <c r="J29" s="386" t="s">
        <v>81</v>
      </c>
      <c r="K29" s="390">
        <v>1</v>
      </c>
      <c r="L29" s="390">
        <v>133</v>
      </c>
      <c r="M29" s="390">
        <v>0</v>
      </c>
      <c r="N29" s="390">
        <v>0</v>
      </c>
      <c r="O29" s="390">
        <v>884</v>
      </c>
      <c r="P29" s="390">
        <v>4709</v>
      </c>
      <c r="Q29" s="164" t="s">
        <v>80</v>
      </c>
      <c r="R29" s="386" t="s">
        <v>81</v>
      </c>
    </row>
    <row r="30" spans="1:18" s="167" customFormat="1" ht="17.25" customHeight="1">
      <c r="A30" s="164" t="s">
        <v>82</v>
      </c>
      <c r="B30" s="386" t="s">
        <v>83</v>
      </c>
      <c r="C30" s="395">
        <f t="shared" si="2"/>
        <v>295</v>
      </c>
      <c r="D30" s="390">
        <f t="shared" si="2"/>
        <v>2480</v>
      </c>
      <c r="E30" s="390">
        <v>0</v>
      </c>
      <c r="F30" s="390">
        <v>0</v>
      </c>
      <c r="G30" s="390">
        <v>2</v>
      </c>
      <c r="H30" s="390">
        <v>199</v>
      </c>
      <c r="I30" s="164" t="s">
        <v>82</v>
      </c>
      <c r="J30" s="386" t="s">
        <v>83</v>
      </c>
      <c r="K30" s="390">
        <v>7</v>
      </c>
      <c r="L30" s="390">
        <v>452</v>
      </c>
      <c r="M30" s="390">
        <v>1</v>
      </c>
      <c r="N30" s="390">
        <v>49</v>
      </c>
      <c r="O30" s="390">
        <v>285</v>
      </c>
      <c r="P30" s="390">
        <v>1780</v>
      </c>
      <c r="Q30" s="164" t="s">
        <v>82</v>
      </c>
      <c r="R30" s="386" t="s">
        <v>83</v>
      </c>
    </row>
    <row r="31" spans="1:18" s="167" customFormat="1" ht="17.100000000000001" customHeight="1">
      <c r="A31" s="164" t="s">
        <v>84</v>
      </c>
      <c r="B31" s="386" t="s">
        <v>85</v>
      </c>
      <c r="C31" s="395">
        <f t="shared" si="2"/>
        <v>494</v>
      </c>
      <c r="D31" s="390">
        <f t="shared" si="2"/>
        <v>1693</v>
      </c>
      <c r="E31" s="390">
        <v>0</v>
      </c>
      <c r="F31" s="390">
        <v>0</v>
      </c>
      <c r="G31" s="390">
        <v>21</v>
      </c>
      <c r="H31" s="390">
        <v>461</v>
      </c>
      <c r="I31" s="164" t="s">
        <v>84</v>
      </c>
      <c r="J31" s="386" t="s">
        <v>85</v>
      </c>
      <c r="K31" s="390">
        <v>13</v>
      </c>
      <c r="L31" s="390">
        <v>474</v>
      </c>
      <c r="M31" s="390">
        <v>0</v>
      </c>
      <c r="N31" s="390">
        <v>0</v>
      </c>
      <c r="O31" s="390">
        <v>460</v>
      </c>
      <c r="P31" s="390">
        <v>758</v>
      </c>
      <c r="Q31" s="164" t="s">
        <v>84</v>
      </c>
      <c r="R31" s="386" t="s">
        <v>85</v>
      </c>
    </row>
    <row r="32" spans="1:18" s="167" customFormat="1" ht="17.25" customHeight="1">
      <c r="A32" s="164" t="s">
        <v>86</v>
      </c>
      <c r="B32" s="386" t="s">
        <v>87</v>
      </c>
      <c r="C32" s="395">
        <f t="shared" si="2"/>
        <v>888</v>
      </c>
      <c r="D32" s="390">
        <f t="shared" si="2"/>
        <v>10969</v>
      </c>
      <c r="E32" s="390">
        <v>1</v>
      </c>
      <c r="F32" s="390">
        <v>189</v>
      </c>
      <c r="G32" s="390">
        <v>292</v>
      </c>
      <c r="H32" s="390">
        <v>4535</v>
      </c>
      <c r="I32" s="164" t="s">
        <v>86</v>
      </c>
      <c r="J32" s="386" t="s">
        <v>87</v>
      </c>
      <c r="K32" s="390">
        <v>61</v>
      </c>
      <c r="L32" s="390">
        <v>2715</v>
      </c>
      <c r="M32" s="390">
        <v>0</v>
      </c>
      <c r="N32" s="390">
        <v>0</v>
      </c>
      <c r="O32" s="390">
        <v>534</v>
      </c>
      <c r="P32" s="390">
        <v>3530</v>
      </c>
      <c r="Q32" s="164" t="s">
        <v>86</v>
      </c>
      <c r="R32" s="386" t="s">
        <v>87</v>
      </c>
    </row>
    <row r="33" spans="1:18" s="167" customFormat="1" ht="17.100000000000001" customHeight="1">
      <c r="A33" s="164" t="s">
        <v>88</v>
      </c>
      <c r="B33" s="386" t="s">
        <v>89</v>
      </c>
      <c r="C33" s="395">
        <f t="shared" si="2"/>
        <v>415</v>
      </c>
      <c r="D33" s="390">
        <f t="shared" si="2"/>
        <v>5504</v>
      </c>
      <c r="E33" s="390">
        <v>0</v>
      </c>
      <c r="F33" s="390">
        <v>0</v>
      </c>
      <c r="G33" s="390">
        <v>1</v>
      </c>
      <c r="H33" s="390">
        <v>70</v>
      </c>
      <c r="I33" s="164" t="s">
        <v>88</v>
      </c>
      <c r="J33" s="386" t="s">
        <v>89</v>
      </c>
      <c r="K33" s="390">
        <v>3</v>
      </c>
      <c r="L33" s="390">
        <v>300</v>
      </c>
      <c r="M33" s="390">
        <v>11</v>
      </c>
      <c r="N33" s="390">
        <v>546</v>
      </c>
      <c r="O33" s="390">
        <v>400</v>
      </c>
      <c r="P33" s="394">
        <v>4588</v>
      </c>
      <c r="Q33" s="164" t="s">
        <v>88</v>
      </c>
      <c r="R33" s="386" t="s">
        <v>89</v>
      </c>
    </row>
    <row r="34" spans="1:18" s="167" customFormat="1" ht="17.100000000000001" customHeight="1">
      <c r="A34" s="164" t="s">
        <v>90</v>
      </c>
      <c r="B34" s="386" t="s">
        <v>91</v>
      </c>
      <c r="C34" s="395">
        <f t="shared" si="2"/>
        <v>1859</v>
      </c>
      <c r="D34" s="390">
        <f t="shared" si="2"/>
        <v>10650</v>
      </c>
      <c r="E34" s="390">
        <v>0</v>
      </c>
      <c r="F34" s="390">
        <v>0</v>
      </c>
      <c r="G34" s="390">
        <v>5</v>
      </c>
      <c r="H34" s="390">
        <v>127</v>
      </c>
      <c r="I34" s="164" t="s">
        <v>90</v>
      </c>
      <c r="J34" s="386" t="s">
        <v>91</v>
      </c>
      <c r="K34" s="390">
        <v>23</v>
      </c>
      <c r="L34" s="390">
        <v>884</v>
      </c>
      <c r="M34" s="390">
        <v>0</v>
      </c>
      <c r="N34" s="390">
        <v>0</v>
      </c>
      <c r="O34" s="390">
        <v>1831</v>
      </c>
      <c r="P34" s="390">
        <v>9639</v>
      </c>
      <c r="Q34" s="164" t="s">
        <v>90</v>
      </c>
      <c r="R34" s="386" t="s">
        <v>91</v>
      </c>
    </row>
    <row r="35" spans="1:18" s="167" customFormat="1" ht="17.100000000000001" customHeight="1">
      <c r="A35" s="164" t="s">
        <v>92</v>
      </c>
      <c r="B35" s="386" t="s">
        <v>93</v>
      </c>
      <c r="C35" s="395">
        <f t="shared" si="2"/>
        <v>2688</v>
      </c>
      <c r="D35" s="390">
        <f t="shared" si="2"/>
        <v>12314</v>
      </c>
      <c r="E35" s="390">
        <v>0</v>
      </c>
      <c r="F35" s="390">
        <v>0</v>
      </c>
      <c r="G35" s="390">
        <v>9</v>
      </c>
      <c r="H35" s="390">
        <v>918</v>
      </c>
      <c r="I35" s="164" t="s">
        <v>92</v>
      </c>
      <c r="J35" s="386" t="s">
        <v>93</v>
      </c>
      <c r="K35" s="390">
        <v>4</v>
      </c>
      <c r="L35" s="390">
        <v>696</v>
      </c>
      <c r="M35" s="390">
        <v>0</v>
      </c>
      <c r="N35" s="390">
        <v>0</v>
      </c>
      <c r="O35" s="390">
        <v>2675</v>
      </c>
      <c r="P35" s="390">
        <v>10700</v>
      </c>
      <c r="Q35" s="164" t="s">
        <v>92</v>
      </c>
      <c r="R35" s="386" t="s">
        <v>93</v>
      </c>
    </row>
    <row r="36" spans="1:18" s="167" customFormat="1" ht="17.100000000000001" customHeight="1">
      <c r="A36" s="164" t="s">
        <v>94</v>
      </c>
      <c r="B36" s="386" t="s">
        <v>95</v>
      </c>
      <c r="C36" s="395">
        <f t="shared" si="2"/>
        <v>6806</v>
      </c>
      <c r="D36" s="390">
        <f t="shared" si="2"/>
        <v>54490</v>
      </c>
      <c r="E36" s="390">
        <v>0</v>
      </c>
      <c r="F36" s="390">
        <v>0</v>
      </c>
      <c r="G36" s="390">
        <v>4</v>
      </c>
      <c r="H36" s="390">
        <v>320</v>
      </c>
      <c r="I36" s="164" t="s">
        <v>94</v>
      </c>
      <c r="J36" s="386" t="s">
        <v>95</v>
      </c>
      <c r="K36" s="390">
        <v>13</v>
      </c>
      <c r="L36" s="390">
        <v>1104</v>
      </c>
      <c r="M36" s="390">
        <v>5</v>
      </c>
      <c r="N36" s="390">
        <v>151</v>
      </c>
      <c r="O36" s="390">
        <v>6784</v>
      </c>
      <c r="P36" s="390">
        <v>52915</v>
      </c>
      <c r="Q36" s="164" t="s">
        <v>94</v>
      </c>
      <c r="R36" s="386" t="s">
        <v>95</v>
      </c>
    </row>
    <row r="37" spans="1:18" s="167" customFormat="1" ht="17.100000000000001" customHeight="1">
      <c r="A37" s="164" t="s">
        <v>96</v>
      </c>
      <c r="B37" s="386" t="s">
        <v>97</v>
      </c>
      <c r="C37" s="395">
        <f t="shared" si="2"/>
        <v>891</v>
      </c>
      <c r="D37" s="390">
        <f t="shared" si="2"/>
        <v>6092</v>
      </c>
      <c r="E37" s="390">
        <v>1</v>
      </c>
      <c r="F37" s="390">
        <v>103</v>
      </c>
      <c r="G37" s="390">
        <v>4</v>
      </c>
      <c r="H37" s="390">
        <v>212</v>
      </c>
      <c r="I37" s="164" t="s">
        <v>96</v>
      </c>
      <c r="J37" s="386" t="s">
        <v>97</v>
      </c>
      <c r="K37" s="390">
        <v>2</v>
      </c>
      <c r="L37" s="390">
        <v>823</v>
      </c>
      <c r="M37" s="390">
        <v>1</v>
      </c>
      <c r="N37" s="390">
        <v>26</v>
      </c>
      <c r="O37" s="390">
        <v>883</v>
      </c>
      <c r="P37" s="390">
        <v>4928</v>
      </c>
      <c r="Q37" s="164" t="s">
        <v>96</v>
      </c>
      <c r="R37" s="386" t="s">
        <v>97</v>
      </c>
    </row>
    <row r="38" spans="1:18" s="167" customFormat="1" ht="17.100000000000001" customHeight="1">
      <c r="A38" s="164" t="s">
        <v>98</v>
      </c>
      <c r="B38" s="386" t="s">
        <v>99</v>
      </c>
      <c r="C38" s="395">
        <f t="shared" si="2"/>
        <v>686</v>
      </c>
      <c r="D38" s="390">
        <f t="shared" si="2"/>
        <v>5271</v>
      </c>
      <c r="E38" s="390">
        <v>0</v>
      </c>
      <c r="F38" s="390">
        <v>0</v>
      </c>
      <c r="G38" s="390">
        <v>15</v>
      </c>
      <c r="H38" s="390">
        <v>479</v>
      </c>
      <c r="I38" s="164" t="s">
        <v>98</v>
      </c>
      <c r="J38" s="386" t="s">
        <v>99</v>
      </c>
      <c r="K38" s="390">
        <v>62</v>
      </c>
      <c r="L38" s="390">
        <v>1260</v>
      </c>
      <c r="M38" s="390">
        <v>0</v>
      </c>
      <c r="N38" s="390">
        <v>0</v>
      </c>
      <c r="O38" s="390">
        <v>609</v>
      </c>
      <c r="P38" s="390">
        <v>3532</v>
      </c>
      <c r="Q38" s="164" t="s">
        <v>98</v>
      </c>
      <c r="R38" s="386" t="s">
        <v>99</v>
      </c>
    </row>
    <row r="39" spans="1:18" s="167" customFormat="1" ht="17.100000000000001" customHeight="1">
      <c r="A39" s="164" t="s">
        <v>100</v>
      </c>
      <c r="B39" s="386" t="s">
        <v>101</v>
      </c>
      <c r="C39" s="395">
        <f t="shared" si="2"/>
        <v>342</v>
      </c>
      <c r="D39" s="390">
        <f t="shared" si="2"/>
        <v>10365</v>
      </c>
      <c r="E39" s="390">
        <v>0</v>
      </c>
      <c r="F39" s="390">
        <v>0</v>
      </c>
      <c r="G39" s="390">
        <v>12</v>
      </c>
      <c r="H39" s="390">
        <v>700</v>
      </c>
      <c r="I39" s="164" t="s">
        <v>100</v>
      </c>
      <c r="J39" s="386" t="s">
        <v>101</v>
      </c>
      <c r="K39" s="390">
        <v>39</v>
      </c>
      <c r="L39" s="390">
        <v>3648</v>
      </c>
      <c r="M39" s="390">
        <v>8</v>
      </c>
      <c r="N39" s="390">
        <v>3283</v>
      </c>
      <c r="O39" s="390">
        <v>283</v>
      </c>
      <c r="P39" s="390">
        <v>2734</v>
      </c>
      <c r="Q39" s="164" t="s">
        <v>100</v>
      </c>
      <c r="R39" s="386" t="s">
        <v>101</v>
      </c>
    </row>
    <row r="40" spans="1:18" s="167" customFormat="1" ht="17.25" customHeight="1" thickBot="1">
      <c r="A40" s="373" t="s">
        <v>102</v>
      </c>
      <c r="B40" s="389" t="s">
        <v>103</v>
      </c>
      <c r="C40" s="396">
        <f t="shared" si="2"/>
        <v>244</v>
      </c>
      <c r="D40" s="234">
        <f t="shared" si="2"/>
        <v>1758</v>
      </c>
      <c r="E40" s="234">
        <v>0</v>
      </c>
      <c r="F40" s="234">
        <v>0</v>
      </c>
      <c r="G40" s="234">
        <v>21</v>
      </c>
      <c r="H40" s="234">
        <v>333</v>
      </c>
      <c r="I40" s="373" t="s">
        <v>102</v>
      </c>
      <c r="J40" s="389" t="s">
        <v>103</v>
      </c>
      <c r="K40" s="234">
        <v>4</v>
      </c>
      <c r="L40" s="234">
        <v>204</v>
      </c>
      <c r="M40" s="234">
        <v>0</v>
      </c>
      <c r="N40" s="234">
        <v>0</v>
      </c>
      <c r="O40" s="234">
        <v>219</v>
      </c>
      <c r="P40" s="234">
        <v>1221</v>
      </c>
      <c r="Q40" s="373" t="s">
        <v>102</v>
      </c>
      <c r="R40" s="389" t="s">
        <v>103</v>
      </c>
    </row>
    <row r="41" spans="1:18" s="170" customFormat="1" ht="11.1" customHeight="1">
      <c r="A41" s="397" t="s">
        <v>860</v>
      </c>
      <c r="B41" s="397"/>
      <c r="C41" s="221"/>
      <c r="D41" s="221"/>
      <c r="E41" s="221"/>
      <c r="F41" s="221"/>
      <c r="G41" s="221"/>
      <c r="H41" s="220" t="s">
        <v>864</v>
      </c>
      <c r="I41" s="397" t="s">
        <v>1016</v>
      </c>
      <c r="J41" s="220"/>
      <c r="K41" s="397"/>
      <c r="L41" s="221"/>
      <c r="M41" s="221"/>
      <c r="N41" s="221"/>
      <c r="O41" s="221"/>
      <c r="P41" s="220" t="s">
        <v>861</v>
      </c>
      <c r="Q41" s="354" t="s">
        <v>862</v>
      </c>
    </row>
    <row r="42" spans="1:18" s="170" customFormat="1" ht="11.1" customHeight="1">
      <c r="A42" s="397" t="s">
        <v>863</v>
      </c>
      <c r="B42" s="397"/>
      <c r="C42" s="221"/>
      <c r="D42" s="221"/>
      <c r="E42" s="221"/>
      <c r="F42" s="221"/>
      <c r="G42" s="221"/>
      <c r="H42" s="220"/>
      <c r="I42" s="397" t="s">
        <v>863</v>
      </c>
      <c r="J42" s="220"/>
      <c r="K42" s="397"/>
      <c r="L42" s="221"/>
      <c r="M42" s="221"/>
      <c r="N42" s="221"/>
      <c r="O42" s="221"/>
      <c r="P42" s="220"/>
      <c r="Q42" s="354"/>
    </row>
    <row r="43" spans="1:18" s="181" customFormat="1" ht="10.5">
      <c r="A43" s="180"/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</row>
    <row r="44" spans="1:18" s="181" customFormat="1" ht="10.5">
      <c r="A44" s="180"/>
      <c r="B44" s="180"/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</row>
    <row r="45" spans="1:18" s="167" customFormat="1" ht="11.25">
      <c r="A45" s="172"/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  <c r="M45" s="172"/>
      <c r="N45" s="172"/>
      <c r="O45" s="172"/>
      <c r="P45" s="172"/>
      <c r="Q45" s="172"/>
    </row>
    <row r="46" spans="1:18" s="167" customFormat="1" ht="11.25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</row>
    <row r="47" spans="1:18" s="167" customFormat="1" ht="11.25">
      <c r="A47" s="172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</row>
    <row r="48" spans="1:18" s="167" customFormat="1" ht="11.25">
      <c r="A48" s="172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</row>
    <row r="49" spans="1:17" s="167" customFormat="1" ht="11.25">
      <c r="A49" s="172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</row>
    <row r="50" spans="1:17" s="167" customFormat="1" ht="11.25">
      <c r="A50" s="172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</row>
    <row r="51" spans="1:17" s="167" customFormat="1" ht="11.25">
      <c r="A51" s="172"/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</row>
    <row r="52" spans="1:17" s="167" customFormat="1" ht="11.25">
      <c r="A52" s="172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</row>
    <row r="53" spans="1:17" s="167" customFormat="1" ht="11.25">
      <c r="A53" s="172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  <c r="M53" s="172"/>
      <c r="N53" s="172"/>
      <c r="O53" s="172"/>
      <c r="P53" s="172"/>
      <c r="Q53" s="172"/>
    </row>
    <row r="54" spans="1:17" s="167" customFormat="1" ht="11.25">
      <c r="A54" s="172"/>
      <c r="B54" s="172"/>
      <c r="C54" s="172"/>
      <c r="D54" s="172"/>
      <c r="E54" s="172"/>
      <c r="F54" s="172"/>
      <c r="G54" s="172"/>
      <c r="H54" s="172"/>
      <c r="I54" s="172"/>
      <c r="J54" s="172"/>
      <c r="K54" s="172"/>
      <c r="L54" s="172"/>
      <c r="M54" s="172"/>
      <c r="N54" s="172"/>
      <c r="O54" s="172"/>
      <c r="P54" s="172"/>
      <c r="Q54" s="172"/>
    </row>
    <row r="55" spans="1:17" s="167" customFormat="1" ht="11.25">
      <c r="A55" s="172"/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  <c r="M55" s="172"/>
      <c r="N55" s="172"/>
      <c r="O55" s="172"/>
      <c r="P55" s="172"/>
      <c r="Q55" s="172"/>
    </row>
    <row r="56" spans="1:17" s="167" customFormat="1" ht="11.25">
      <c r="A56" s="172"/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  <c r="M56" s="172"/>
      <c r="N56" s="172"/>
      <c r="O56" s="172"/>
      <c r="P56" s="172"/>
      <c r="Q56" s="172"/>
    </row>
    <row r="57" spans="1:17" s="167" customFormat="1" ht="11.25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</row>
    <row r="58" spans="1:17" s="167" customFormat="1" ht="11.25">
      <c r="A58" s="172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</row>
    <row r="59" spans="1:17" s="167" customFormat="1" ht="11.25">
      <c r="A59" s="172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</row>
    <row r="60" spans="1:17" s="167" customFormat="1" ht="11.25">
      <c r="A60" s="172"/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</row>
    <row r="61" spans="1:17" s="167" customFormat="1" ht="11.25">
      <c r="A61" s="172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</row>
    <row r="62" spans="1:17" s="167" customFormat="1" ht="11.25">
      <c r="A62" s="172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</row>
    <row r="63" spans="1:17" s="167" customFormat="1" ht="11.25">
      <c r="A63" s="172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</row>
    <row r="64" spans="1:17" s="167" customFormat="1" ht="11.25">
      <c r="A64" s="172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</row>
    <row r="65" spans="1:17" s="167" customFormat="1" ht="11.25">
      <c r="A65" s="172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  <c r="M65" s="172"/>
      <c r="N65" s="172"/>
      <c r="O65" s="172"/>
      <c r="P65" s="172"/>
      <c r="Q65" s="172"/>
    </row>
    <row r="66" spans="1:17" s="167" customFormat="1" ht="11.25">
      <c r="A66" s="172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  <c r="M66" s="172"/>
      <c r="N66" s="172"/>
      <c r="O66" s="172"/>
      <c r="P66" s="172"/>
      <c r="Q66" s="172"/>
    </row>
    <row r="67" spans="1:17" s="167" customFormat="1" ht="11.25">
      <c r="A67" s="172"/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  <c r="M67" s="172"/>
      <c r="N67" s="172"/>
      <c r="O67" s="172"/>
      <c r="P67" s="172"/>
      <c r="Q67" s="172"/>
    </row>
    <row r="68" spans="1:17" s="167" customFormat="1" ht="11.25">
      <c r="A68" s="172"/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  <c r="M68" s="172"/>
      <c r="N68" s="172"/>
      <c r="O68" s="172"/>
      <c r="P68" s="172"/>
      <c r="Q68" s="172"/>
    </row>
    <row r="69" spans="1:17" s="167" customFormat="1" ht="11.25">
      <c r="A69" s="172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  <c r="M69" s="172"/>
      <c r="N69" s="172"/>
      <c r="O69" s="172"/>
      <c r="P69" s="172"/>
      <c r="Q69" s="172"/>
    </row>
    <row r="70" spans="1:17" s="167" customFormat="1" ht="11.25">
      <c r="A70" s="172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  <c r="M70" s="172"/>
      <c r="N70" s="172"/>
      <c r="O70" s="172"/>
      <c r="P70" s="172"/>
      <c r="Q70" s="172"/>
    </row>
    <row r="71" spans="1:17" s="331" customFormat="1" ht="11.25">
      <c r="A71" s="150"/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</row>
    <row r="72" spans="1:17" s="331" customFormat="1" ht="11.25">
      <c r="A72" s="150"/>
      <c r="B72" s="150"/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</row>
    <row r="73" spans="1:17" s="331" customFormat="1" ht="11.25">
      <c r="A73" s="150"/>
      <c r="B73" s="150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</row>
    <row r="74" spans="1:17" s="331" customFormat="1" ht="11.25">
      <c r="A74" s="150"/>
      <c r="B74" s="150"/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</row>
    <row r="75" spans="1:17" s="331" customFormat="1" ht="11.25">
      <c r="A75" s="150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</row>
    <row r="76" spans="1:17" s="331" customFormat="1" ht="11.25">
      <c r="A76" s="150"/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150"/>
    </row>
    <row r="77" spans="1:17" s="331" customFormat="1" ht="11.25">
      <c r="A77" s="150"/>
      <c r="B77" s="150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</row>
    <row r="78" spans="1:17" s="331" customFormat="1" ht="11.25">
      <c r="A78" s="150"/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</row>
    <row r="79" spans="1:17" s="331" customFormat="1" ht="11.25">
      <c r="A79" s="150"/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150"/>
    </row>
    <row r="80" spans="1:17" s="331" customFormat="1" ht="11.25">
      <c r="A80" s="150"/>
      <c r="B80" s="150"/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</row>
    <row r="81" spans="1:17" s="331" customFormat="1" ht="11.25">
      <c r="A81" s="150"/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0"/>
      <c r="Q81" s="150"/>
    </row>
    <row r="82" spans="1:17" s="331" customFormat="1" ht="11.25">
      <c r="A82" s="150"/>
      <c r="B82" s="150"/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0"/>
      <c r="Q82" s="150"/>
    </row>
    <row r="83" spans="1:17" s="331" customFormat="1" ht="11.25">
      <c r="A83" s="150"/>
      <c r="B83" s="150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O83" s="150"/>
      <c r="P83" s="150"/>
      <c r="Q83" s="150"/>
    </row>
    <row r="84" spans="1:17" s="331" customFormat="1" ht="11.25">
      <c r="A84" s="150"/>
      <c r="B84" s="150"/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</row>
    <row r="85" spans="1:17" s="331" customFormat="1" ht="11.25">
      <c r="A85" s="150"/>
      <c r="B85" s="150"/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150"/>
      <c r="O85" s="150"/>
      <c r="P85" s="150"/>
      <c r="Q85" s="150"/>
    </row>
    <row r="86" spans="1:17" s="331" customFormat="1" ht="11.25">
      <c r="A86" s="150"/>
      <c r="B86" s="150"/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</row>
    <row r="87" spans="1:17" s="331" customFormat="1" ht="11.25">
      <c r="A87" s="150"/>
      <c r="B87" s="150"/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0"/>
    </row>
    <row r="88" spans="1:17" s="331" customFormat="1" ht="11.25">
      <c r="A88" s="150"/>
      <c r="B88" s="150"/>
      <c r="C88" s="150"/>
      <c r="D88" s="150"/>
      <c r="E88" s="150"/>
      <c r="F88" s="150"/>
      <c r="G88" s="150"/>
      <c r="H88" s="150"/>
      <c r="I88" s="150"/>
      <c r="J88" s="150"/>
      <c r="K88" s="150"/>
      <c r="L88" s="150"/>
      <c r="M88" s="150"/>
      <c r="N88" s="150"/>
      <c r="O88" s="150"/>
      <c r="P88" s="150"/>
      <c r="Q88" s="150"/>
    </row>
    <row r="89" spans="1:17" s="331" customFormat="1" ht="11.25">
      <c r="A89" s="150"/>
      <c r="B89" s="150"/>
      <c r="C89" s="150"/>
      <c r="D89" s="150"/>
      <c r="E89" s="150"/>
      <c r="F89" s="150"/>
      <c r="G89" s="150"/>
      <c r="H89" s="150"/>
      <c r="I89" s="150"/>
      <c r="J89" s="150"/>
      <c r="K89" s="150"/>
      <c r="L89" s="150"/>
      <c r="M89" s="150"/>
      <c r="N89" s="150"/>
      <c r="O89" s="150"/>
      <c r="P89" s="150"/>
      <c r="Q89" s="150"/>
    </row>
    <row r="90" spans="1:17" s="331" customFormat="1" ht="11.25">
      <c r="A90" s="150"/>
      <c r="B90" s="150"/>
      <c r="C90" s="150"/>
      <c r="D90" s="150"/>
      <c r="E90" s="150"/>
      <c r="F90" s="150"/>
      <c r="G90" s="150"/>
      <c r="H90" s="150"/>
      <c r="I90" s="150"/>
      <c r="J90" s="150"/>
      <c r="K90" s="150"/>
      <c r="L90" s="150"/>
      <c r="M90" s="150"/>
      <c r="N90" s="150"/>
      <c r="O90" s="150"/>
      <c r="P90" s="150"/>
      <c r="Q90" s="150"/>
    </row>
    <row r="91" spans="1:17" s="331" customFormat="1" ht="11.25">
      <c r="A91" s="150"/>
      <c r="B91" s="150"/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</row>
    <row r="92" spans="1:17" s="331" customFormat="1" ht="11.25">
      <c r="A92" s="150"/>
      <c r="B92" s="150"/>
      <c r="C92" s="150"/>
      <c r="D92" s="150"/>
      <c r="E92" s="150"/>
      <c r="F92" s="150"/>
      <c r="G92" s="150"/>
      <c r="H92" s="150"/>
      <c r="I92" s="150"/>
      <c r="J92" s="150"/>
      <c r="K92" s="150"/>
      <c r="L92" s="150"/>
      <c r="M92" s="150"/>
      <c r="N92" s="150"/>
      <c r="O92" s="150"/>
      <c r="P92" s="150"/>
      <c r="Q92" s="150"/>
    </row>
    <row r="93" spans="1:17" s="331" customFormat="1" ht="11.25">
      <c r="A93" s="150"/>
      <c r="B93" s="150"/>
      <c r="C93" s="150"/>
      <c r="D93" s="150"/>
      <c r="E93" s="150"/>
      <c r="F93" s="150"/>
      <c r="G93" s="150"/>
      <c r="H93" s="150"/>
      <c r="I93" s="150"/>
      <c r="J93" s="150"/>
      <c r="K93" s="150"/>
      <c r="L93" s="150"/>
      <c r="M93" s="150"/>
      <c r="N93" s="150"/>
      <c r="O93" s="150"/>
      <c r="P93" s="150"/>
      <c r="Q93" s="150"/>
    </row>
    <row r="94" spans="1:17" s="331" customFormat="1" ht="11.25">
      <c r="A94" s="150"/>
      <c r="B94" s="150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0"/>
      <c r="P94" s="150"/>
      <c r="Q94" s="150"/>
    </row>
    <row r="95" spans="1:17" s="331" customFormat="1" ht="11.25">
      <c r="A95" s="150"/>
      <c r="B95" s="150"/>
      <c r="C95" s="150"/>
      <c r="D95" s="150"/>
      <c r="E95" s="150"/>
      <c r="F95" s="150"/>
      <c r="G95" s="150"/>
      <c r="H95" s="150"/>
      <c r="I95" s="150"/>
      <c r="J95" s="150"/>
      <c r="K95" s="150"/>
      <c r="L95" s="150"/>
      <c r="M95" s="150"/>
      <c r="N95" s="150"/>
      <c r="O95" s="150"/>
      <c r="P95" s="150"/>
      <c r="Q95" s="150"/>
    </row>
    <row r="96" spans="1:17" s="331" customFormat="1" ht="11.25">
      <c r="A96" s="150"/>
      <c r="B96" s="150"/>
      <c r="C96" s="150"/>
      <c r="D96" s="150"/>
      <c r="E96" s="150"/>
      <c r="F96" s="150"/>
      <c r="G96" s="150"/>
      <c r="H96" s="150"/>
      <c r="I96" s="150"/>
      <c r="J96" s="150"/>
      <c r="K96" s="150"/>
      <c r="L96" s="150"/>
      <c r="M96" s="150"/>
      <c r="N96" s="150"/>
      <c r="O96" s="150"/>
      <c r="P96" s="150"/>
      <c r="Q96" s="150"/>
    </row>
    <row r="97" spans="1:17" s="331" customFormat="1" ht="11.25">
      <c r="A97" s="150"/>
      <c r="B97" s="150"/>
      <c r="C97" s="150"/>
      <c r="D97" s="150"/>
      <c r="E97" s="150"/>
      <c r="F97" s="150"/>
      <c r="G97" s="150"/>
      <c r="H97" s="150"/>
      <c r="I97" s="150"/>
      <c r="J97" s="150"/>
      <c r="K97" s="150"/>
      <c r="L97" s="150"/>
      <c r="M97" s="150"/>
      <c r="N97" s="150"/>
      <c r="O97" s="150"/>
      <c r="P97" s="150"/>
      <c r="Q97" s="150"/>
    </row>
    <row r="98" spans="1:17" s="331" customFormat="1" ht="11.25">
      <c r="A98" s="150"/>
      <c r="B98" s="150"/>
      <c r="C98" s="150"/>
      <c r="D98" s="150"/>
      <c r="E98" s="150"/>
      <c r="F98" s="150"/>
      <c r="G98" s="150"/>
      <c r="H98" s="150"/>
      <c r="I98" s="150"/>
      <c r="J98" s="150"/>
      <c r="K98" s="150"/>
      <c r="L98" s="150"/>
      <c r="M98" s="150"/>
      <c r="N98" s="150"/>
      <c r="O98" s="150"/>
      <c r="P98" s="150"/>
      <c r="Q98" s="150"/>
    </row>
    <row r="99" spans="1:17" s="331" customFormat="1" ht="11.25">
      <c r="A99" s="150"/>
      <c r="B99" s="150"/>
      <c r="C99" s="150"/>
      <c r="D99" s="150"/>
      <c r="E99" s="150"/>
      <c r="F99" s="150"/>
      <c r="G99" s="150"/>
      <c r="H99" s="150"/>
      <c r="I99" s="150"/>
      <c r="J99" s="150"/>
      <c r="K99" s="150"/>
      <c r="L99" s="150"/>
      <c r="M99" s="150"/>
      <c r="N99" s="150"/>
      <c r="O99" s="150"/>
      <c r="P99" s="150"/>
      <c r="Q99" s="150"/>
    </row>
    <row r="100" spans="1:17" s="331" customFormat="1" ht="11.25">
      <c r="A100" s="150"/>
      <c r="B100" s="150"/>
      <c r="C100" s="150"/>
      <c r="D100" s="150"/>
      <c r="E100" s="150"/>
      <c r="F100" s="150"/>
      <c r="G100" s="150"/>
      <c r="H100" s="150"/>
      <c r="I100" s="150"/>
      <c r="J100" s="150"/>
      <c r="K100" s="150"/>
      <c r="L100" s="150"/>
      <c r="M100" s="150"/>
      <c r="N100" s="150"/>
      <c r="O100" s="150"/>
      <c r="P100" s="150"/>
      <c r="Q100" s="150"/>
    </row>
    <row r="101" spans="1:17" s="331" customFormat="1" ht="11.25">
      <c r="A101" s="150"/>
      <c r="B101" s="150"/>
      <c r="C101" s="150"/>
      <c r="D101" s="150"/>
      <c r="E101" s="150"/>
      <c r="F101" s="150"/>
      <c r="G101" s="150"/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</row>
    <row r="102" spans="1:17" s="331" customFormat="1" ht="11.25">
      <c r="A102" s="150"/>
      <c r="B102" s="150"/>
      <c r="C102" s="150"/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</row>
    <row r="103" spans="1:17" s="331" customFormat="1" ht="11.25">
      <c r="A103" s="150"/>
      <c r="B103" s="150"/>
      <c r="C103" s="150"/>
      <c r="D103" s="150"/>
      <c r="E103" s="150"/>
      <c r="F103" s="150"/>
      <c r="G103" s="150"/>
      <c r="H103" s="150"/>
      <c r="I103" s="150"/>
      <c r="J103" s="150"/>
      <c r="K103" s="150"/>
      <c r="L103" s="150"/>
      <c r="M103" s="150"/>
      <c r="N103" s="150"/>
      <c r="O103" s="150"/>
      <c r="P103" s="150"/>
      <c r="Q103" s="150"/>
    </row>
    <row r="104" spans="1:17" s="331" customFormat="1" ht="11.25">
      <c r="A104" s="150"/>
      <c r="B104" s="150"/>
      <c r="C104" s="150"/>
      <c r="D104" s="150"/>
      <c r="E104" s="150"/>
      <c r="F104" s="150"/>
      <c r="G104" s="150"/>
      <c r="H104" s="150"/>
      <c r="I104" s="150"/>
      <c r="J104" s="150"/>
      <c r="K104" s="150"/>
      <c r="L104" s="150"/>
      <c r="M104" s="150"/>
      <c r="N104" s="150"/>
      <c r="O104" s="150"/>
      <c r="P104" s="150"/>
      <c r="Q104" s="150"/>
    </row>
    <row r="105" spans="1:17" s="331" customFormat="1" ht="11.25">
      <c r="A105" s="150"/>
      <c r="B105" s="150"/>
      <c r="C105" s="150"/>
      <c r="D105" s="150"/>
      <c r="E105" s="150"/>
      <c r="F105" s="150"/>
      <c r="G105" s="150"/>
      <c r="H105" s="150"/>
      <c r="I105" s="150"/>
      <c r="J105" s="150"/>
      <c r="K105" s="150"/>
      <c r="L105" s="150"/>
      <c r="M105" s="150"/>
      <c r="N105" s="150"/>
      <c r="O105" s="150"/>
      <c r="P105" s="150"/>
      <c r="Q105" s="150"/>
    </row>
  </sheetData>
  <sheetProtection selectLockedCells="1"/>
  <mergeCells count="42">
    <mergeCell ref="K8:L9"/>
    <mergeCell ref="P10:P11"/>
    <mergeCell ref="L10:L11"/>
    <mergeCell ref="M8:N9"/>
    <mergeCell ref="K10:K11"/>
    <mergeCell ref="N10:N11"/>
    <mergeCell ref="K6:N7"/>
    <mergeCell ref="A3:H3"/>
    <mergeCell ref="I3:Q3"/>
    <mergeCell ref="A4:H4"/>
    <mergeCell ref="I4:P4"/>
    <mergeCell ref="Q6:R11"/>
    <mergeCell ref="E8:F9"/>
    <mergeCell ref="G8:H9"/>
    <mergeCell ref="O10:O11"/>
    <mergeCell ref="A6:B11"/>
    <mergeCell ref="C6:D9"/>
    <mergeCell ref="D10:D11"/>
    <mergeCell ref="I6:J11"/>
    <mergeCell ref="E6:H7"/>
    <mergeCell ref="O6:P9"/>
    <mergeCell ref="H10:H11"/>
    <mergeCell ref="Q17:R17"/>
    <mergeCell ref="A12:B12"/>
    <mergeCell ref="I12:J12"/>
    <mergeCell ref="Q12:R12"/>
    <mergeCell ref="A16:B16"/>
    <mergeCell ref="I16:J16"/>
    <mergeCell ref="Q16:R16"/>
    <mergeCell ref="A13:B13"/>
    <mergeCell ref="A15:B15"/>
    <mergeCell ref="I15:J15"/>
    <mergeCell ref="I14:J14"/>
    <mergeCell ref="A14:B14"/>
    <mergeCell ref="F10:F11"/>
    <mergeCell ref="G10:G11"/>
    <mergeCell ref="A17:B17"/>
    <mergeCell ref="I17:J17"/>
    <mergeCell ref="M10:M11"/>
    <mergeCell ref="E10:E11"/>
    <mergeCell ref="C10:C11"/>
    <mergeCell ref="I13:J13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5"/>
  <sheetViews>
    <sheetView tabSelected="1" view="pageBreakPreview" zoomScaleNormal="100" zoomScaleSheetLayoutView="100" workbookViewId="0">
      <selection activeCell="E6" sqref="E6:G7"/>
    </sheetView>
  </sheetViews>
  <sheetFormatPr defaultRowHeight="14.25"/>
  <cols>
    <col min="1" max="1" width="18" style="387" customWidth="1"/>
    <col min="2" max="3" width="10.625" style="387" customWidth="1"/>
    <col min="4" max="4" width="11.375" style="387" customWidth="1"/>
    <col min="5" max="6" width="9.625" style="387" customWidth="1"/>
    <col min="7" max="7" width="12.625" style="387" customWidth="1"/>
    <col min="8" max="8" width="16.125" style="387" bestFit="1" customWidth="1"/>
    <col min="9" max="16384" width="9" style="387"/>
  </cols>
  <sheetData>
    <row r="1" spans="1:14" s="331" customFormat="1" ht="14.1" customHeight="1">
      <c r="B1" s="150"/>
      <c r="C1" s="150"/>
      <c r="D1" s="150"/>
      <c r="E1" s="150"/>
      <c r="F1" s="150"/>
      <c r="G1" s="153" t="s">
        <v>1132</v>
      </c>
    </row>
    <row r="2" spans="1:14" s="331" customFormat="1" ht="14.1" customHeight="1">
      <c r="B2" s="150"/>
      <c r="C2" s="150"/>
      <c r="D2" s="150"/>
      <c r="E2" s="150"/>
      <c r="F2" s="150"/>
      <c r="G2" s="153"/>
    </row>
    <row r="3" spans="1:14" s="337" customFormat="1" ht="20.100000000000001" customHeight="1">
      <c r="A3" s="694" t="s">
        <v>468</v>
      </c>
      <c r="B3" s="694"/>
      <c r="C3" s="694"/>
      <c r="D3" s="694"/>
      <c r="E3" s="694"/>
      <c r="F3" s="694"/>
      <c r="G3" s="694"/>
      <c r="H3" s="159"/>
    </row>
    <row r="4" spans="1:14" s="341" customFormat="1" ht="24" customHeight="1">
      <c r="A4" s="809" t="s">
        <v>870</v>
      </c>
      <c r="B4" s="809"/>
      <c r="C4" s="809"/>
      <c r="D4" s="809"/>
      <c r="E4" s="809"/>
      <c r="F4" s="809"/>
      <c r="G4" s="809"/>
      <c r="H4" s="159"/>
    </row>
    <row r="5" spans="1:14" s="156" customFormat="1" ht="18" customHeight="1" thickBot="1">
      <c r="A5" s="156" t="s">
        <v>188</v>
      </c>
      <c r="G5" s="398" t="s">
        <v>871</v>
      </c>
    </row>
    <row r="6" spans="1:14" s="331" customFormat="1" ht="14.25" customHeight="1">
      <c r="A6" s="763" t="s">
        <v>872</v>
      </c>
      <c r="B6" s="848" t="s">
        <v>873</v>
      </c>
      <c r="C6" s="849"/>
      <c r="D6" s="849"/>
      <c r="E6" s="853" t="s">
        <v>874</v>
      </c>
      <c r="F6" s="849"/>
      <c r="G6" s="855"/>
    </row>
    <row r="7" spans="1:14" s="331" customFormat="1" ht="14.25" customHeight="1">
      <c r="A7" s="765"/>
      <c r="B7" s="879"/>
      <c r="C7" s="880"/>
      <c r="D7" s="880"/>
      <c r="E7" s="880"/>
      <c r="F7" s="880"/>
      <c r="G7" s="881"/>
    </row>
    <row r="8" spans="1:14" s="331" customFormat="1" ht="14.25" customHeight="1">
      <c r="A8" s="765"/>
      <c r="B8" s="837" t="s">
        <v>875</v>
      </c>
      <c r="C8" s="834" t="s">
        <v>876</v>
      </c>
      <c r="D8" s="834" t="s">
        <v>877</v>
      </c>
      <c r="E8" s="834" t="s">
        <v>878</v>
      </c>
      <c r="F8" s="834" t="s">
        <v>879</v>
      </c>
      <c r="G8" s="832" t="s">
        <v>880</v>
      </c>
    </row>
    <row r="9" spans="1:14" s="331" customFormat="1" ht="14.25" customHeight="1">
      <c r="A9" s="766"/>
      <c r="B9" s="882"/>
      <c r="C9" s="883"/>
      <c r="D9" s="883"/>
      <c r="E9" s="883"/>
      <c r="F9" s="883"/>
      <c r="G9" s="884"/>
    </row>
    <row r="10" spans="1:14" s="159" customFormat="1" ht="21.6" customHeight="1">
      <c r="A10" s="335" t="s">
        <v>14</v>
      </c>
      <c r="B10" s="157">
        <v>6752214</v>
      </c>
      <c r="C10" s="157">
        <v>6811949</v>
      </c>
      <c r="D10" s="587">
        <v>61234782</v>
      </c>
      <c r="E10" s="595">
        <v>3514925</v>
      </c>
      <c r="F10" s="595">
        <v>3514397</v>
      </c>
      <c r="G10" s="591">
        <v>34823643</v>
      </c>
      <c r="I10" s="399"/>
      <c r="J10" s="399"/>
      <c r="K10" s="399"/>
      <c r="L10" s="399"/>
      <c r="M10" s="399"/>
      <c r="N10" s="399"/>
    </row>
    <row r="11" spans="1:14" s="159" customFormat="1" ht="21.6" customHeight="1">
      <c r="A11" s="335" t="s">
        <v>15</v>
      </c>
      <c r="B11" s="157">
        <v>7205628</v>
      </c>
      <c r="C11" s="157">
        <v>7246988</v>
      </c>
      <c r="D11" s="587">
        <v>64880397</v>
      </c>
      <c r="E11" s="595">
        <v>3833174</v>
      </c>
      <c r="F11" s="595">
        <v>3641416</v>
      </c>
      <c r="G11" s="591">
        <v>34932366</v>
      </c>
      <c r="I11" s="399"/>
      <c r="J11" s="399"/>
      <c r="K11" s="399"/>
      <c r="L11" s="399"/>
      <c r="M11" s="399"/>
      <c r="N11" s="399"/>
    </row>
    <row r="12" spans="1:14" s="159" customFormat="1" ht="21.6" customHeight="1">
      <c r="A12" s="335" t="s">
        <v>445</v>
      </c>
      <c r="B12" s="157">
        <v>8975555</v>
      </c>
      <c r="C12" s="157">
        <v>9018349</v>
      </c>
      <c r="D12" s="587">
        <v>96609281</v>
      </c>
      <c r="E12" s="595">
        <v>3867536</v>
      </c>
      <c r="F12" s="595">
        <v>4071087</v>
      </c>
      <c r="G12" s="591">
        <v>34753248</v>
      </c>
      <c r="I12" s="399"/>
      <c r="J12" s="399"/>
      <c r="K12" s="399"/>
      <c r="L12" s="399"/>
      <c r="M12" s="399"/>
      <c r="N12" s="399"/>
    </row>
    <row r="13" spans="1:14" s="159" customFormat="1" ht="21.6" customHeight="1">
      <c r="A13" s="335" t="s">
        <v>822</v>
      </c>
      <c r="B13" s="157">
        <v>10565860</v>
      </c>
      <c r="C13" s="157">
        <v>10573981</v>
      </c>
      <c r="D13" s="587">
        <v>92734808</v>
      </c>
      <c r="E13" s="595">
        <v>3689378</v>
      </c>
      <c r="F13" s="595">
        <v>3833456</v>
      </c>
      <c r="G13" s="591">
        <v>35083569</v>
      </c>
      <c r="I13" s="399"/>
      <c r="J13" s="399"/>
      <c r="K13" s="399"/>
      <c r="L13" s="399"/>
      <c r="M13" s="399"/>
      <c r="N13" s="399"/>
    </row>
    <row r="14" spans="1:14" s="159" customFormat="1" ht="21.6" customHeight="1">
      <c r="A14" s="428" t="s">
        <v>1022</v>
      </c>
      <c r="B14" s="426">
        <f>SUM(B16,B80)</f>
        <v>11428841</v>
      </c>
      <c r="C14" s="524">
        <f t="shared" ref="C14:G14" si="0">SUM(C16,C80)</f>
        <v>11449390</v>
      </c>
      <c r="D14" s="588">
        <f t="shared" si="0"/>
        <v>100607162</v>
      </c>
      <c r="E14" s="596">
        <f t="shared" si="0"/>
        <v>3484683</v>
      </c>
      <c r="F14" s="596">
        <f t="shared" si="0"/>
        <v>3809303</v>
      </c>
      <c r="G14" s="592">
        <f>SUM(G16,G80)</f>
        <v>32313461.199999999</v>
      </c>
      <c r="I14" s="399"/>
      <c r="J14" s="399"/>
      <c r="K14" s="399"/>
      <c r="L14" s="399"/>
      <c r="M14" s="399"/>
      <c r="N14" s="399"/>
    </row>
    <row r="15" spans="1:14" s="159" customFormat="1" ht="19.5" customHeight="1">
      <c r="A15" s="429"/>
      <c r="B15" s="427"/>
      <c r="C15" s="427"/>
      <c r="D15" s="589"/>
      <c r="E15" s="597"/>
      <c r="F15" s="597"/>
      <c r="G15" s="593"/>
      <c r="I15" s="399"/>
      <c r="J15" s="399"/>
      <c r="K15" s="399"/>
      <c r="L15" s="399"/>
      <c r="M15" s="399"/>
      <c r="N15" s="399"/>
    </row>
    <row r="16" spans="1:14" s="159" customFormat="1" ht="21" customHeight="1">
      <c r="A16" s="885" t="s">
        <v>881</v>
      </c>
      <c r="B16" s="886">
        <f t="shared" ref="B16:G16" si="1">SUM(B19:B34,B46:B68)</f>
        <v>10073475</v>
      </c>
      <c r="C16" s="887">
        <f t="shared" si="1"/>
        <v>10142738</v>
      </c>
      <c r="D16" s="890">
        <f t="shared" si="1"/>
        <v>90226354</v>
      </c>
      <c r="E16" s="889">
        <f t="shared" si="1"/>
        <v>2743214</v>
      </c>
      <c r="F16" s="889">
        <f t="shared" si="1"/>
        <v>2416619</v>
      </c>
      <c r="G16" s="891">
        <f t="shared" si="1"/>
        <v>23321903</v>
      </c>
    </row>
    <row r="17" spans="1:13" s="159" customFormat="1" ht="21" customHeight="1">
      <c r="A17" s="885"/>
      <c r="B17" s="886"/>
      <c r="C17" s="887"/>
      <c r="D17" s="890"/>
      <c r="E17" s="889"/>
      <c r="F17" s="889"/>
      <c r="G17" s="891"/>
    </row>
    <row r="18" spans="1:13" s="159" customFormat="1" ht="15" customHeight="1">
      <c r="A18" s="885"/>
      <c r="B18" s="427"/>
      <c r="C18" s="427"/>
      <c r="D18" s="589"/>
      <c r="E18" s="597"/>
      <c r="F18" s="597"/>
      <c r="G18" s="593"/>
    </row>
    <row r="19" spans="1:13" s="400" customFormat="1" ht="20.45" customHeight="1">
      <c r="A19" s="430" t="s">
        <v>882</v>
      </c>
      <c r="B19" s="422">
        <v>1153370</v>
      </c>
      <c r="C19" s="422">
        <v>1119925</v>
      </c>
      <c r="D19" s="599">
        <v>9895</v>
      </c>
      <c r="E19" s="598">
        <v>8141</v>
      </c>
      <c r="F19" s="598">
        <v>3678</v>
      </c>
      <c r="G19" s="594">
        <v>5438</v>
      </c>
      <c r="H19" s="580"/>
      <c r="I19" s="516"/>
      <c r="J19" s="517"/>
      <c r="K19" s="514"/>
      <c r="L19" s="514"/>
      <c r="M19" s="514"/>
    </row>
    <row r="20" spans="1:13" s="400" customFormat="1" ht="20.45" customHeight="1">
      <c r="A20" s="430" t="s">
        <v>883</v>
      </c>
      <c r="B20" s="422">
        <v>0</v>
      </c>
      <c r="C20" s="422">
        <v>0</v>
      </c>
      <c r="D20" s="590">
        <v>0</v>
      </c>
      <c r="E20" s="598">
        <v>0</v>
      </c>
      <c r="F20" s="598">
        <v>1300</v>
      </c>
      <c r="G20" s="594">
        <v>0</v>
      </c>
      <c r="H20" s="580"/>
      <c r="I20" s="515"/>
      <c r="J20" s="514"/>
      <c r="K20" s="514"/>
      <c r="L20" s="514"/>
      <c r="M20" s="514"/>
    </row>
    <row r="21" spans="1:13" s="400" customFormat="1" ht="20.45" customHeight="1">
      <c r="A21" s="431" t="s">
        <v>884</v>
      </c>
      <c r="B21" s="422">
        <v>2100</v>
      </c>
      <c r="C21" s="422">
        <v>1297</v>
      </c>
      <c r="D21" s="590">
        <v>37</v>
      </c>
      <c r="E21" s="598">
        <v>0</v>
      </c>
      <c r="F21" s="598">
        <v>50</v>
      </c>
      <c r="G21" s="594">
        <v>0</v>
      </c>
      <c r="H21" s="580"/>
      <c r="I21" s="516"/>
      <c r="J21" s="517"/>
      <c r="K21" s="514"/>
      <c r="L21" s="514"/>
      <c r="M21" s="514"/>
    </row>
    <row r="22" spans="1:13" s="400" customFormat="1" ht="20.45" customHeight="1">
      <c r="A22" s="430" t="s">
        <v>885</v>
      </c>
      <c r="B22" s="422">
        <v>677804</v>
      </c>
      <c r="C22" s="422">
        <v>692889</v>
      </c>
      <c r="D22" s="590">
        <v>2459377</v>
      </c>
      <c r="E22" s="598">
        <v>864</v>
      </c>
      <c r="F22" s="598">
        <v>3622</v>
      </c>
      <c r="G22" s="594">
        <v>0</v>
      </c>
      <c r="H22" s="580"/>
      <c r="I22" s="516"/>
      <c r="J22" s="518"/>
      <c r="K22" s="514"/>
      <c r="L22" s="514"/>
      <c r="M22" s="514"/>
    </row>
    <row r="23" spans="1:13" s="400" customFormat="1" ht="20.45" customHeight="1">
      <c r="A23" s="430" t="s">
        <v>886</v>
      </c>
      <c r="B23" s="422">
        <v>0</v>
      </c>
      <c r="C23" s="422">
        <v>0</v>
      </c>
      <c r="D23" s="590">
        <v>0</v>
      </c>
      <c r="E23" s="598">
        <v>3343</v>
      </c>
      <c r="F23" s="598">
        <v>170880</v>
      </c>
      <c r="G23" s="594">
        <v>38320</v>
      </c>
      <c r="H23" s="580"/>
      <c r="I23" s="514"/>
      <c r="J23" s="514"/>
      <c r="K23" s="519"/>
      <c r="L23" s="519"/>
      <c r="M23" s="520"/>
    </row>
    <row r="24" spans="1:13" s="400" customFormat="1" ht="20.45" customHeight="1">
      <c r="A24" s="430" t="s">
        <v>887</v>
      </c>
      <c r="B24" s="422">
        <v>234189</v>
      </c>
      <c r="C24" s="422">
        <v>218465</v>
      </c>
      <c r="D24" s="590">
        <v>2236072</v>
      </c>
      <c r="E24" s="598">
        <v>0</v>
      </c>
      <c r="F24" s="598">
        <v>156</v>
      </c>
      <c r="G24" s="594">
        <v>0</v>
      </c>
      <c r="H24" s="580"/>
      <c r="I24" s="516"/>
      <c r="J24" s="518"/>
      <c r="K24" s="514"/>
      <c r="L24" s="519"/>
      <c r="M24" s="514"/>
    </row>
    <row r="25" spans="1:13" s="400" customFormat="1" ht="20.45" customHeight="1">
      <c r="A25" s="430" t="s">
        <v>888</v>
      </c>
      <c r="B25" s="422">
        <v>0</v>
      </c>
      <c r="C25" s="422">
        <v>0</v>
      </c>
      <c r="D25" s="590">
        <v>0</v>
      </c>
      <c r="E25" s="598">
        <v>0</v>
      </c>
      <c r="F25" s="598">
        <v>0</v>
      </c>
      <c r="G25" s="594">
        <v>0</v>
      </c>
      <c r="H25" s="580"/>
      <c r="I25" s="514"/>
      <c r="J25" s="514"/>
      <c r="K25" s="514"/>
      <c r="L25" s="514"/>
      <c r="M25" s="514"/>
    </row>
    <row r="26" spans="1:13" s="400" customFormat="1" ht="20.45" customHeight="1">
      <c r="A26" s="430" t="s">
        <v>889</v>
      </c>
      <c r="B26" s="422">
        <v>0</v>
      </c>
      <c r="C26" s="422">
        <v>0</v>
      </c>
      <c r="D26" s="590">
        <v>0</v>
      </c>
      <c r="E26" s="598">
        <v>0</v>
      </c>
      <c r="F26" s="598">
        <v>0</v>
      </c>
      <c r="G26" s="594">
        <v>0</v>
      </c>
      <c r="H26" s="580"/>
      <c r="I26" s="514"/>
      <c r="J26" s="514"/>
      <c r="K26" s="514"/>
      <c r="L26" s="514"/>
      <c r="M26" s="514"/>
    </row>
    <row r="27" spans="1:13" s="400" customFormat="1" ht="20.45" customHeight="1">
      <c r="A27" s="431" t="s">
        <v>890</v>
      </c>
      <c r="B27" s="422">
        <v>7122</v>
      </c>
      <c r="C27" s="422">
        <v>5299</v>
      </c>
      <c r="D27" s="590">
        <v>8876</v>
      </c>
      <c r="E27" s="598">
        <v>0</v>
      </c>
      <c r="F27" s="598">
        <v>0</v>
      </c>
      <c r="G27" s="594">
        <v>0</v>
      </c>
      <c r="H27" s="580"/>
      <c r="I27" s="516"/>
      <c r="J27" s="518"/>
      <c r="K27" s="514"/>
      <c r="L27" s="514"/>
      <c r="M27" s="514"/>
    </row>
    <row r="28" spans="1:13" s="400" customFormat="1" ht="20.45" customHeight="1">
      <c r="A28" s="430" t="s">
        <v>891</v>
      </c>
      <c r="B28" s="422">
        <v>378380</v>
      </c>
      <c r="C28" s="422">
        <v>382903</v>
      </c>
      <c r="D28" s="590">
        <v>2840610</v>
      </c>
      <c r="E28" s="598">
        <v>119</v>
      </c>
      <c r="F28" s="598">
        <v>812</v>
      </c>
      <c r="G28" s="594">
        <v>993</v>
      </c>
      <c r="H28" s="580"/>
      <c r="I28" s="516"/>
      <c r="J28" s="518"/>
      <c r="K28" s="519"/>
      <c r="L28" s="519"/>
      <c r="M28" s="514"/>
    </row>
    <row r="29" spans="1:13" s="400" customFormat="1" ht="20.45" customHeight="1">
      <c r="A29" s="430" t="s">
        <v>892</v>
      </c>
      <c r="B29" s="422">
        <v>0</v>
      </c>
      <c r="C29" s="422">
        <v>0</v>
      </c>
      <c r="D29" s="590">
        <v>0</v>
      </c>
      <c r="E29" s="598">
        <v>0</v>
      </c>
      <c r="F29" s="598">
        <v>100</v>
      </c>
      <c r="G29" s="594">
        <v>0</v>
      </c>
      <c r="H29" s="580"/>
      <c r="I29" s="514"/>
      <c r="J29" s="514"/>
      <c r="K29" s="514"/>
      <c r="L29" s="514"/>
      <c r="M29" s="514"/>
    </row>
    <row r="30" spans="1:13" s="400" customFormat="1" ht="20.45" customHeight="1">
      <c r="A30" s="430" t="s">
        <v>893</v>
      </c>
      <c r="B30" s="422">
        <v>0</v>
      </c>
      <c r="C30" s="422">
        <v>0</v>
      </c>
      <c r="D30" s="590">
        <v>0</v>
      </c>
      <c r="E30" s="598">
        <v>0</v>
      </c>
      <c r="F30" s="598">
        <v>0</v>
      </c>
      <c r="G30" s="594">
        <v>0</v>
      </c>
      <c r="H30" s="580"/>
      <c r="I30" s="514"/>
      <c r="J30" s="514"/>
      <c r="K30" s="514"/>
      <c r="L30" s="514"/>
      <c r="M30" s="514"/>
    </row>
    <row r="31" spans="1:13" s="400" customFormat="1" ht="20.45" customHeight="1">
      <c r="A31" s="430" t="s">
        <v>894</v>
      </c>
      <c r="B31" s="422">
        <v>6491</v>
      </c>
      <c r="C31" s="422">
        <v>5912</v>
      </c>
      <c r="D31" s="590">
        <v>59030</v>
      </c>
      <c r="E31" s="598">
        <v>0</v>
      </c>
      <c r="F31" s="598">
        <v>48</v>
      </c>
      <c r="G31" s="594">
        <v>0</v>
      </c>
      <c r="H31" s="580"/>
      <c r="I31" s="516"/>
      <c r="J31" s="518"/>
      <c r="K31" s="514"/>
      <c r="L31" s="519"/>
      <c r="M31" s="514"/>
    </row>
    <row r="32" spans="1:13" s="400" customFormat="1" ht="20.45" customHeight="1">
      <c r="A32" s="430" t="s">
        <v>895</v>
      </c>
      <c r="B32" s="422">
        <v>0</v>
      </c>
      <c r="C32" s="422">
        <v>0</v>
      </c>
      <c r="D32" s="590">
        <v>0</v>
      </c>
      <c r="E32" s="598">
        <v>0</v>
      </c>
      <c r="F32" s="598">
        <v>0</v>
      </c>
      <c r="G32" s="594">
        <v>0</v>
      </c>
      <c r="H32" s="580"/>
      <c r="I32" s="514"/>
      <c r="J32" s="514"/>
      <c r="K32" s="514"/>
      <c r="L32" s="514"/>
      <c r="M32" s="514"/>
    </row>
    <row r="33" spans="1:13" s="331" customFormat="1" ht="20.45" customHeight="1">
      <c r="A33" s="430" t="s">
        <v>896</v>
      </c>
      <c r="B33" s="422">
        <v>107791</v>
      </c>
      <c r="C33" s="422">
        <v>100544</v>
      </c>
      <c r="D33" s="590">
        <v>643817</v>
      </c>
      <c r="E33" s="598">
        <v>0</v>
      </c>
      <c r="F33" s="598">
        <v>2050</v>
      </c>
      <c r="G33" s="594">
        <v>0</v>
      </c>
      <c r="H33" s="580"/>
      <c r="I33" s="516"/>
      <c r="J33" s="518"/>
      <c r="K33" s="514"/>
      <c r="L33" s="519"/>
      <c r="M33" s="514"/>
    </row>
    <row r="34" spans="1:13" s="331" customFormat="1" ht="20.45" customHeight="1" thickBot="1">
      <c r="A34" s="430" t="s">
        <v>897</v>
      </c>
      <c r="B34" s="422">
        <v>560123</v>
      </c>
      <c r="C34" s="422">
        <v>580953</v>
      </c>
      <c r="D34" s="590">
        <v>3215738</v>
      </c>
      <c r="E34" s="598">
        <v>84</v>
      </c>
      <c r="F34" s="598">
        <v>4178</v>
      </c>
      <c r="G34" s="594">
        <v>0</v>
      </c>
      <c r="H34" s="580"/>
      <c r="I34" s="516"/>
      <c r="J34" s="518"/>
      <c r="K34" s="519"/>
      <c r="L34" s="519"/>
      <c r="M34" s="514"/>
    </row>
    <row r="35" spans="1:13" s="401" customFormat="1" ht="11.1" customHeight="1">
      <c r="A35" s="297" t="s">
        <v>898</v>
      </c>
      <c r="B35" s="297"/>
      <c r="C35" s="297"/>
      <c r="D35" s="297"/>
      <c r="E35" s="297"/>
      <c r="F35" s="297"/>
      <c r="G35" s="418" t="s">
        <v>899</v>
      </c>
    </row>
    <row r="36" spans="1:13" s="401" customFormat="1" ht="11.1" customHeight="1">
      <c r="A36" s="424" t="s">
        <v>900</v>
      </c>
      <c r="B36" s="424"/>
      <c r="C36" s="424"/>
      <c r="D36" s="424"/>
      <c r="E36" s="424"/>
      <c r="F36" s="424"/>
      <c r="G36" s="425"/>
    </row>
    <row r="37" spans="1:13" s="402" customFormat="1" ht="14.1" customHeight="1">
      <c r="A37" s="432" t="s">
        <v>1118</v>
      </c>
      <c r="B37" s="433"/>
      <c r="C37" s="433"/>
      <c r="D37" s="433"/>
      <c r="E37" s="433"/>
      <c r="F37" s="433"/>
      <c r="G37" s="434"/>
      <c r="H37" s="331"/>
    </row>
    <row r="38" spans="1:13" s="402" customFormat="1" ht="14.1" customHeight="1">
      <c r="A38" s="432"/>
      <c r="B38" s="433"/>
      <c r="C38" s="433"/>
      <c r="D38" s="433"/>
      <c r="E38" s="433"/>
      <c r="F38" s="433"/>
      <c r="G38" s="434"/>
      <c r="H38" s="331"/>
    </row>
    <row r="39" spans="1:13" s="337" customFormat="1" ht="20.100000000000001" customHeight="1">
      <c r="A39" s="861" t="s">
        <v>901</v>
      </c>
      <c r="B39" s="861"/>
      <c r="C39" s="861"/>
      <c r="D39" s="861"/>
      <c r="E39" s="861"/>
      <c r="F39" s="861"/>
      <c r="G39" s="861"/>
      <c r="H39" s="159"/>
    </row>
    <row r="40" spans="1:13" s="341" customFormat="1" ht="24" customHeight="1">
      <c r="A40" s="862" t="s">
        <v>902</v>
      </c>
      <c r="B40" s="862"/>
      <c r="C40" s="862"/>
      <c r="D40" s="862"/>
      <c r="E40" s="862"/>
      <c r="F40" s="862"/>
      <c r="G40" s="862"/>
      <c r="H40" s="159"/>
    </row>
    <row r="41" spans="1:13" s="156" customFormat="1" ht="18" customHeight="1" thickBot="1">
      <c r="A41" s="435" t="s">
        <v>188</v>
      </c>
      <c r="B41" s="435"/>
      <c r="C41" s="435"/>
      <c r="D41" s="435"/>
      <c r="E41" s="435"/>
      <c r="F41" s="435"/>
      <c r="G41" s="435"/>
    </row>
    <row r="42" spans="1:13" s="331" customFormat="1" ht="14.25" customHeight="1">
      <c r="A42" s="863" t="s">
        <v>872</v>
      </c>
      <c r="B42" s="866" t="s">
        <v>873</v>
      </c>
      <c r="C42" s="867"/>
      <c r="D42" s="867"/>
      <c r="E42" s="870" t="s">
        <v>874</v>
      </c>
      <c r="F42" s="867"/>
      <c r="G42" s="871"/>
    </row>
    <row r="43" spans="1:13" s="331" customFormat="1" ht="14.25" customHeight="1">
      <c r="A43" s="864"/>
      <c r="B43" s="868"/>
      <c r="C43" s="869"/>
      <c r="D43" s="869"/>
      <c r="E43" s="869"/>
      <c r="F43" s="869"/>
      <c r="G43" s="872"/>
    </row>
    <row r="44" spans="1:13" s="331" customFormat="1" ht="14.25" customHeight="1">
      <c r="A44" s="864"/>
      <c r="B44" s="873" t="s">
        <v>875</v>
      </c>
      <c r="C44" s="875" t="s">
        <v>876</v>
      </c>
      <c r="D44" s="875" t="s">
        <v>877</v>
      </c>
      <c r="E44" s="875" t="s">
        <v>878</v>
      </c>
      <c r="F44" s="875" t="s">
        <v>879</v>
      </c>
      <c r="G44" s="877" t="s">
        <v>880</v>
      </c>
    </row>
    <row r="45" spans="1:13" s="331" customFormat="1" ht="14.25" customHeight="1">
      <c r="A45" s="865"/>
      <c r="B45" s="874"/>
      <c r="C45" s="876"/>
      <c r="D45" s="876"/>
      <c r="E45" s="876"/>
      <c r="F45" s="876"/>
      <c r="G45" s="878"/>
    </row>
    <row r="46" spans="1:13" s="331" customFormat="1" ht="23.1" customHeight="1">
      <c r="A46" s="430" t="s">
        <v>903</v>
      </c>
      <c r="B46" s="422">
        <v>72539</v>
      </c>
      <c r="C46" s="422">
        <v>71542</v>
      </c>
      <c r="D46" s="423">
        <v>76390</v>
      </c>
      <c r="E46" s="422">
        <v>0</v>
      </c>
      <c r="F46" s="422">
        <v>0</v>
      </c>
      <c r="G46" s="422">
        <v>0</v>
      </c>
      <c r="H46" s="580"/>
      <c r="I46" s="522"/>
      <c r="J46" s="523"/>
      <c r="K46" s="521"/>
      <c r="L46" s="521"/>
      <c r="M46" s="521"/>
    </row>
    <row r="47" spans="1:13" s="331" customFormat="1" ht="23.1" customHeight="1">
      <c r="A47" s="430" t="s">
        <v>904</v>
      </c>
      <c r="B47" s="422">
        <v>0</v>
      </c>
      <c r="C47" s="422">
        <v>0</v>
      </c>
      <c r="D47" s="422">
        <v>0</v>
      </c>
      <c r="E47" s="422">
        <v>0</v>
      </c>
      <c r="F47" s="422">
        <v>250</v>
      </c>
      <c r="G47" s="422">
        <v>0</v>
      </c>
      <c r="H47" s="580"/>
      <c r="I47" s="521"/>
      <c r="J47" s="521"/>
      <c r="K47" s="521"/>
      <c r="L47" s="521"/>
      <c r="M47" s="521"/>
    </row>
    <row r="48" spans="1:13" s="403" customFormat="1" ht="23.1" customHeight="1">
      <c r="A48" s="430" t="s">
        <v>905</v>
      </c>
      <c r="B48" s="422">
        <v>0</v>
      </c>
      <c r="C48" s="422">
        <v>0</v>
      </c>
      <c r="D48" s="422">
        <v>0</v>
      </c>
      <c r="E48" s="422">
        <v>8158</v>
      </c>
      <c r="F48" s="422">
        <v>9858</v>
      </c>
      <c r="G48" s="422">
        <v>0</v>
      </c>
      <c r="H48" s="580"/>
      <c r="I48" s="521"/>
      <c r="J48" s="521"/>
      <c r="K48" s="521"/>
      <c r="L48" s="521"/>
      <c r="M48" s="521"/>
    </row>
    <row r="49" spans="1:13" s="403" customFormat="1" ht="23.1" customHeight="1">
      <c r="A49" s="430" t="s">
        <v>906</v>
      </c>
      <c r="B49" s="422">
        <v>0</v>
      </c>
      <c r="C49" s="422">
        <v>0</v>
      </c>
      <c r="D49" s="422">
        <v>0</v>
      </c>
      <c r="E49" s="422">
        <v>0</v>
      </c>
      <c r="F49" s="422">
        <v>0</v>
      </c>
      <c r="G49" s="422">
        <v>0</v>
      </c>
      <c r="H49" s="580"/>
      <c r="I49" s="521"/>
      <c r="J49" s="521"/>
      <c r="K49" s="521"/>
      <c r="L49" s="521"/>
      <c r="M49" s="521"/>
    </row>
    <row r="50" spans="1:13" s="403" customFormat="1" ht="23.1" customHeight="1">
      <c r="A50" s="430" t="s">
        <v>907</v>
      </c>
      <c r="B50" s="422">
        <v>19929</v>
      </c>
      <c r="C50" s="422">
        <v>19940</v>
      </c>
      <c r="D50" s="423">
        <v>304555</v>
      </c>
      <c r="E50" s="422">
        <v>0</v>
      </c>
      <c r="F50" s="422">
        <v>250</v>
      </c>
      <c r="G50" s="422">
        <v>0</v>
      </c>
      <c r="H50" s="580"/>
      <c r="I50" s="522"/>
      <c r="J50" s="523"/>
      <c r="K50" s="521"/>
      <c r="L50" s="521"/>
      <c r="M50" s="521"/>
    </row>
    <row r="51" spans="1:13" s="403" customFormat="1" ht="23.1" customHeight="1">
      <c r="A51" s="430" t="s">
        <v>908</v>
      </c>
      <c r="B51" s="422">
        <v>0</v>
      </c>
      <c r="C51" s="422">
        <v>0</v>
      </c>
      <c r="D51" s="422">
        <v>0</v>
      </c>
      <c r="E51" s="422">
        <v>0</v>
      </c>
      <c r="F51" s="422">
        <v>0</v>
      </c>
      <c r="G51" s="422">
        <v>0</v>
      </c>
      <c r="H51" s="580"/>
      <c r="I51" s="521"/>
      <c r="J51" s="521"/>
      <c r="K51" s="521"/>
      <c r="L51" s="521"/>
      <c r="M51" s="521"/>
    </row>
    <row r="52" spans="1:13" s="403" customFormat="1" ht="23.1" customHeight="1">
      <c r="A52" s="430" t="s">
        <v>909</v>
      </c>
      <c r="B52" s="422">
        <v>7590</v>
      </c>
      <c r="C52" s="422">
        <v>7393</v>
      </c>
      <c r="D52" s="423">
        <v>159729</v>
      </c>
      <c r="E52" s="422">
        <v>0</v>
      </c>
      <c r="F52" s="422">
        <v>200</v>
      </c>
      <c r="G52" s="422">
        <v>0</v>
      </c>
      <c r="H52" s="580"/>
      <c r="I52" s="522"/>
      <c r="J52" s="523"/>
      <c r="K52" s="521"/>
      <c r="L52" s="521"/>
      <c r="M52" s="521"/>
    </row>
    <row r="53" spans="1:13" s="400" customFormat="1" ht="23.1" customHeight="1">
      <c r="A53" s="430" t="s">
        <v>910</v>
      </c>
      <c r="B53" s="422">
        <v>165163</v>
      </c>
      <c r="C53" s="422">
        <v>193816</v>
      </c>
      <c r="D53" s="423">
        <v>2281673</v>
      </c>
      <c r="E53" s="422">
        <v>0</v>
      </c>
      <c r="F53" s="422">
        <v>0</v>
      </c>
      <c r="G53" s="422">
        <v>0</v>
      </c>
      <c r="H53" s="580"/>
      <c r="I53" s="522"/>
      <c r="J53" s="523"/>
      <c r="K53" s="521"/>
      <c r="L53" s="521"/>
      <c r="M53" s="521"/>
    </row>
    <row r="54" spans="1:13" s="400" customFormat="1" ht="23.1" customHeight="1">
      <c r="A54" s="430" t="s">
        <v>911</v>
      </c>
      <c r="B54" s="422">
        <v>0</v>
      </c>
      <c r="C54" s="422">
        <v>0</v>
      </c>
      <c r="D54" s="422">
        <v>0</v>
      </c>
      <c r="E54" s="422">
        <v>2325091</v>
      </c>
      <c r="F54" s="422">
        <v>1591388</v>
      </c>
      <c r="G54" s="422">
        <v>21456645</v>
      </c>
      <c r="H54" s="580"/>
      <c r="I54" s="522"/>
      <c r="J54" s="521"/>
      <c r="K54" s="521"/>
      <c r="L54" s="521"/>
      <c r="M54" s="521"/>
    </row>
    <row r="55" spans="1:13" s="400" customFormat="1" ht="23.1" customHeight="1">
      <c r="A55" s="430" t="s">
        <v>912</v>
      </c>
      <c r="B55" s="422">
        <v>0</v>
      </c>
      <c r="C55" s="422">
        <v>0</v>
      </c>
      <c r="D55" s="422">
        <v>0</v>
      </c>
      <c r="E55" s="422">
        <v>42</v>
      </c>
      <c r="F55" s="422">
        <v>42</v>
      </c>
      <c r="G55" s="422">
        <v>0</v>
      </c>
      <c r="H55" s="580"/>
      <c r="I55" s="521"/>
      <c r="J55" s="521"/>
      <c r="K55" s="521"/>
      <c r="L55" s="521"/>
      <c r="M55" s="521"/>
    </row>
    <row r="56" spans="1:13" s="400" customFormat="1" ht="23.1" customHeight="1">
      <c r="A56" s="430" t="s">
        <v>913</v>
      </c>
      <c r="B56" s="422">
        <v>1238138</v>
      </c>
      <c r="C56" s="422">
        <v>1234997</v>
      </c>
      <c r="D56" s="423">
        <v>7927715</v>
      </c>
      <c r="E56" s="422">
        <v>2785</v>
      </c>
      <c r="F56" s="422">
        <v>27856</v>
      </c>
      <c r="G56" s="422">
        <v>9132</v>
      </c>
      <c r="H56" s="580"/>
      <c r="I56" s="522"/>
      <c r="J56" s="523"/>
      <c r="K56" s="521"/>
      <c r="L56" s="521"/>
      <c r="M56" s="521"/>
    </row>
    <row r="57" spans="1:13" s="400" customFormat="1" ht="23.1" customHeight="1">
      <c r="A57" s="430" t="s">
        <v>914</v>
      </c>
      <c r="B57" s="422">
        <v>0</v>
      </c>
      <c r="C57" s="422">
        <v>0</v>
      </c>
      <c r="D57" s="422">
        <v>0</v>
      </c>
      <c r="E57" s="422">
        <v>0</v>
      </c>
      <c r="F57" s="422">
        <v>100</v>
      </c>
      <c r="G57" s="422">
        <v>0</v>
      </c>
      <c r="H57" s="580"/>
      <c r="I57" s="521"/>
      <c r="J57" s="521"/>
      <c r="K57" s="521"/>
      <c r="L57" s="521"/>
      <c r="M57" s="521"/>
    </row>
    <row r="58" spans="1:13" s="400" customFormat="1" ht="23.1" customHeight="1">
      <c r="A58" s="430" t="s">
        <v>915</v>
      </c>
      <c r="B58" s="422">
        <v>0</v>
      </c>
      <c r="C58" s="422">
        <v>0</v>
      </c>
      <c r="D58" s="422">
        <v>0</v>
      </c>
      <c r="E58" s="422">
        <v>798</v>
      </c>
      <c r="F58" s="422">
        <v>1225</v>
      </c>
      <c r="G58" s="422">
        <v>14268</v>
      </c>
      <c r="H58" s="580"/>
      <c r="I58" s="521"/>
      <c r="J58" s="521"/>
      <c r="K58" s="521"/>
      <c r="L58" s="521"/>
      <c r="M58" s="521"/>
    </row>
    <row r="59" spans="1:13" s="400" customFormat="1" ht="23.1" customHeight="1">
      <c r="A59" s="430" t="s">
        <v>916</v>
      </c>
      <c r="B59" s="422">
        <v>2879825</v>
      </c>
      <c r="C59" s="422">
        <v>2940632</v>
      </c>
      <c r="D59" s="423">
        <v>19031722</v>
      </c>
      <c r="E59" s="422">
        <v>504</v>
      </c>
      <c r="F59" s="422">
        <v>1940</v>
      </c>
      <c r="G59" s="422">
        <v>0</v>
      </c>
      <c r="H59" s="580"/>
      <c r="I59" s="522"/>
      <c r="J59" s="523"/>
      <c r="K59" s="521"/>
      <c r="L59" s="521"/>
      <c r="M59" s="521"/>
    </row>
    <row r="60" spans="1:13" s="403" customFormat="1" ht="23.1" customHeight="1">
      <c r="A60" s="430" t="s">
        <v>917</v>
      </c>
      <c r="B60" s="422">
        <v>9137</v>
      </c>
      <c r="C60" s="422">
        <v>11931</v>
      </c>
      <c r="D60" s="423">
        <v>21411</v>
      </c>
      <c r="E60" s="422">
        <v>0</v>
      </c>
      <c r="F60" s="422">
        <v>0</v>
      </c>
      <c r="G60" s="422">
        <v>0</v>
      </c>
      <c r="H60" s="580"/>
      <c r="I60" s="522"/>
      <c r="J60" s="523"/>
      <c r="K60" s="521"/>
      <c r="L60" s="521"/>
      <c r="M60" s="521"/>
    </row>
    <row r="61" spans="1:13" s="403" customFormat="1" ht="23.1" customHeight="1">
      <c r="A61" s="430" t="s">
        <v>918</v>
      </c>
      <c r="B61" s="422">
        <v>60616</v>
      </c>
      <c r="C61" s="422">
        <v>68653</v>
      </c>
      <c r="D61" s="423">
        <v>1841470</v>
      </c>
      <c r="E61" s="422">
        <v>373639</v>
      </c>
      <c r="F61" s="422">
        <v>459661</v>
      </c>
      <c r="G61" s="422">
        <v>1595407</v>
      </c>
      <c r="H61" s="580"/>
      <c r="I61" s="522"/>
      <c r="J61" s="523"/>
      <c r="K61" s="521"/>
      <c r="L61" s="521"/>
      <c r="M61" s="521"/>
    </row>
    <row r="62" spans="1:13" s="403" customFormat="1" ht="23.1" customHeight="1">
      <c r="A62" s="430" t="s">
        <v>919</v>
      </c>
      <c r="B62" s="422">
        <v>904005</v>
      </c>
      <c r="C62" s="422">
        <v>895026</v>
      </c>
      <c r="D62" s="423">
        <v>3821027</v>
      </c>
      <c r="E62" s="422">
        <v>9568</v>
      </c>
      <c r="F62" s="422">
        <v>8150</v>
      </c>
      <c r="G62" s="422">
        <v>117686</v>
      </c>
      <c r="H62" s="580"/>
      <c r="I62" s="522"/>
      <c r="J62" s="523"/>
      <c r="K62" s="521"/>
      <c r="L62" s="521"/>
      <c r="M62" s="521"/>
    </row>
    <row r="63" spans="1:13" s="403" customFormat="1" ht="23.1" customHeight="1">
      <c r="A63" s="430" t="s">
        <v>920</v>
      </c>
      <c r="B63" s="422">
        <v>0</v>
      </c>
      <c r="C63" s="422">
        <v>0</v>
      </c>
      <c r="D63" s="422">
        <v>0</v>
      </c>
      <c r="E63" s="422">
        <v>7480</v>
      </c>
      <c r="F63" s="422">
        <v>172</v>
      </c>
      <c r="G63" s="422">
        <v>69435</v>
      </c>
      <c r="H63" s="580"/>
      <c r="I63" s="521"/>
      <c r="J63" s="521"/>
      <c r="K63" s="521"/>
      <c r="L63" s="521"/>
      <c r="M63" s="521"/>
    </row>
    <row r="64" spans="1:13" s="403" customFormat="1" ht="23.1" customHeight="1">
      <c r="A64" s="430" t="s">
        <v>921</v>
      </c>
      <c r="B64" s="422">
        <v>6322</v>
      </c>
      <c r="C64" s="422">
        <v>5294</v>
      </c>
      <c r="D64" s="423">
        <v>50996</v>
      </c>
      <c r="E64" s="422">
        <v>258</v>
      </c>
      <c r="F64" s="422">
        <v>126078</v>
      </c>
      <c r="G64" s="422">
        <v>0</v>
      </c>
      <c r="H64" s="580"/>
      <c r="I64" s="522"/>
      <c r="J64" s="523"/>
      <c r="K64" s="521"/>
      <c r="L64" s="521"/>
      <c r="M64" s="521"/>
    </row>
    <row r="65" spans="1:13" s="403" customFormat="1" ht="23.1" customHeight="1">
      <c r="A65" s="430" t="s">
        <v>922</v>
      </c>
      <c r="B65" s="422">
        <v>0</v>
      </c>
      <c r="C65" s="422">
        <v>0</v>
      </c>
      <c r="D65" s="422">
        <v>0</v>
      </c>
      <c r="E65" s="422">
        <v>0</v>
      </c>
      <c r="F65" s="422">
        <v>1585</v>
      </c>
      <c r="G65" s="422">
        <v>0</v>
      </c>
      <c r="H65" s="580"/>
      <c r="I65" s="521"/>
      <c r="J65" s="521"/>
      <c r="K65" s="521"/>
      <c r="L65" s="521"/>
      <c r="M65" s="521"/>
    </row>
    <row r="66" spans="1:13" s="404" customFormat="1" ht="23.1" customHeight="1">
      <c r="A66" s="430" t="s">
        <v>923</v>
      </c>
      <c r="B66" s="422">
        <v>1111982</v>
      </c>
      <c r="C66" s="422">
        <v>1117484</v>
      </c>
      <c r="D66" s="423">
        <v>31856481</v>
      </c>
      <c r="E66" s="422">
        <v>0</v>
      </c>
      <c r="F66" s="422">
        <v>0</v>
      </c>
      <c r="G66" s="422">
        <v>0</v>
      </c>
      <c r="H66" s="580"/>
      <c r="I66" s="522"/>
      <c r="J66" s="523"/>
      <c r="K66" s="521"/>
      <c r="L66" s="521"/>
      <c r="M66" s="521"/>
    </row>
    <row r="67" spans="1:13" s="404" customFormat="1" ht="22.7" customHeight="1">
      <c r="A67" s="430" t="s">
        <v>924</v>
      </c>
      <c r="B67" s="422">
        <v>470859</v>
      </c>
      <c r="C67" s="422">
        <v>467843</v>
      </c>
      <c r="D67" s="423">
        <v>11379733</v>
      </c>
      <c r="E67" s="422">
        <v>0</v>
      </c>
      <c r="F67" s="422">
        <v>0</v>
      </c>
      <c r="G67" s="422">
        <v>0</v>
      </c>
      <c r="H67" s="580"/>
      <c r="I67" s="522"/>
      <c r="J67" s="523"/>
      <c r="K67" s="521"/>
      <c r="L67" s="521"/>
      <c r="M67" s="521"/>
    </row>
    <row r="68" spans="1:13" s="404" customFormat="1" ht="22.7" customHeight="1" thickBot="1">
      <c r="A68" s="430" t="s">
        <v>925</v>
      </c>
      <c r="B68" s="422">
        <v>0</v>
      </c>
      <c r="C68" s="422">
        <v>0</v>
      </c>
      <c r="D68" s="422">
        <v>0</v>
      </c>
      <c r="E68" s="422">
        <v>2340</v>
      </c>
      <c r="F68" s="422">
        <v>990</v>
      </c>
      <c r="G68" s="422">
        <v>14579</v>
      </c>
      <c r="H68" s="580"/>
      <c r="I68" s="521"/>
      <c r="J68" s="521"/>
      <c r="K68" s="521"/>
      <c r="L68" s="521"/>
      <c r="M68" s="521"/>
    </row>
    <row r="69" spans="1:13" s="401" customFormat="1" ht="11.1" customHeight="1">
      <c r="A69" s="297" t="s">
        <v>898</v>
      </c>
      <c r="B69" s="297"/>
      <c r="C69" s="297"/>
      <c r="D69" s="297"/>
      <c r="E69" s="297"/>
      <c r="F69" s="297"/>
      <c r="G69" s="418" t="s">
        <v>899</v>
      </c>
      <c r="H69" s="405"/>
    </row>
    <row r="70" spans="1:13" s="401" customFormat="1" ht="11.1" customHeight="1">
      <c r="A70" s="436"/>
      <c r="B70" s="436"/>
      <c r="C70" s="436"/>
      <c r="D70" s="436"/>
      <c r="E70" s="436"/>
      <c r="F70" s="436"/>
      <c r="G70" s="436"/>
      <c r="H70" s="405"/>
    </row>
    <row r="71" spans="1:13" ht="11.1" customHeight="1">
      <c r="A71" s="437"/>
      <c r="B71" s="438"/>
      <c r="C71" s="438"/>
      <c r="D71" s="438"/>
      <c r="E71" s="438"/>
      <c r="F71" s="438"/>
      <c r="G71" s="434" t="s">
        <v>1133</v>
      </c>
    </row>
    <row r="72" spans="1:13">
      <c r="A72" s="437"/>
      <c r="B72" s="438"/>
      <c r="C72" s="438"/>
      <c r="D72" s="438"/>
      <c r="E72" s="438"/>
      <c r="F72" s="438"/>
      <c r="G72" s="434"/>
    </row>
    <row r="73" spans="1:13" ht="21.75">
      <c r="A73" s="888" t="s">
        <v>1160</v>
      </c>
      <c r="B73" s="888"/>
      <c r="C73" s="888"/>
      <c r="D73" s="888"/>
      <c r="E73" s="888"/>
      <c r="F73" s="888"/>
      <c r="G73" s="888"/>
    </row>
    <row r="74" spans="1:13" ht="19.5">
      <c r="A74" s="862"/>
      <c r="B74" s="862"/>
      <c r="C74" s="862"/>
      <c r="D74" s="862"/>
      <c r="E74" s="862"/>
      <c r="F74" s="862"/>
      <c r="G74" s="862"/>
    </row>
    <row r="75" spans="1:13" ht="15" thickBot="1">
      <c r="A75" s="435"/>
      <c r="B75" s="435"/>
      <c r="C75" s="435"/>
      <c r="D75" s="435"/>
      <c r="E75" s="435"/>
      <c r="F75" s="435"/>
      <c r="G75" s="439" t="s">
        <v>871</v>
      </c>
    </row>
    <row r="76" spans="1:13">
      <c r="A76" s="892" t="s">
        <v>872</v>
      </c>
      <c r="B76" s="866" t="s">
        <v>873</v>
      </c>
      <c r="C76" s="867"/>
      <c r="D76" s="867"/>
      <c r="E76" s="870" t="s">
        <v>874</v>
      </c>
      <c r="F76" s="867"/>
      <c r="G76" s="871"/>
    </row>
    <row r="77" spans="1:13">
      <c r="A77" s="893"/>
      <c r="B77" s="868"/>
      <c r="C77" s="869"/>
      <c r="D77" s="869"/>
      <c r="E77" s="869"/>
      <c r="F77" s="869"/>
      <c r="G77" s="872"/>
    </row>
    <row r="78" spans="1:13">
      <c r="A78" s="893"/>
      <c r="B78" s="873" t="s">
        <v>875</v>
      </c>
      <c r="C78" s="875" t="s">
        <v>876</v>
      </c>
      <c r="D78" s="875" t="s">
        <v>877</v>
      </c>
      <c r="E78" s="875" t="s">
        <v>878</v>
      </c>
      <c r="F78" s="875" t="s">
        <v>879</v>
      </c>
      <c r="G78" s="877" t="s">
        <v>880</v>
      </c>
    </row>
    <row r="79" spans="1:13">
      <c r="A79" s="894"/>
      <c r="B79" s="874"/>
      <c r="C79" s="876"/>
      <c r="D79" s="876"/>
      <c r="E79" s="876"/>
      <c r="F79" s="876"/>
      <c r="G79" s="878"/>
    </row>
    <row r="80" spans="1:13">
      <c r="A80" s="895" t="s">
        <v>926</v>
      </c>
      <c r="B80" s="897">
        <f>SUM(B83:B108,B119:B134)</f>
        <v>1355366</v>
      </c>
      <c r="C80" s="896">
        <f t="shared" ref="C80:G80" si="2">SUM(C83:C108,C119:C134)</f>
        <v>1306652</v>
      </c>
      <c r="D80" s="896">
        <f t="shared" si="2"/>
        <v>10380808</v>
      </c>
      <c r="E80" s="896">
        <f t="shared" si="2"/>
        <v>741469</v>
      </c>
      <c r="F80" s="896">
        <f t="shared" si="2"/>
        <v>1392684</v>
      </c>
      <c r="G80" s="896">
        <f>SUM(G83:G108,G119:G134)</f>
        <v>8991558.1999999993</v>
      </c>
    </row>
    <row r="81" spans="1:8">
      <c r="A81" s="895"/>
      <c r="B81" s="898"/>
      <c r="C81" s="890"/>
      <c r="D81" s="890"/>
      <c r="E81" s="890"/>
      <c r="F81" s="890"/>
      <c r="G81" s="890"/>
      <c r="H81" s="581"/>
    </row>
    <row r="82" spans="1:8" ht="24" customHeight="1">
      <c r="A82" s="895"/>
      <c r="B82" s="898"/>
      <c r="C82" s="890"/>
      <c r="D82" s="890"/>
      <c r="E82" s="890"/>
      <c r="F82" s="890"/>
      <c r="G82" s="890"/>
    </row>
    <row r="83" spans="1:8" ht="18" customHeight="1">
      <c r="A83" s="430" t="s">
        <v>927</v>
      </c>
      <c r="B83" s="600">
        <v>16698</v>
      </c>
      <c r="C83" s="601">
        <v>13363</v>
      </c>
      <c r="D83" s="601">
        <v>114468</v>
      </c>
      <c r="E83" s="601">
        <v>0</v>
      </c>
      <c r="F83" s="601">
        <v>100</v>
      </c>
      <c r="G83" s="602">
        <v>0</v>
      </c>
      <c r="H83" s="419"/>
    </row>
    <row r="84" spans="1:8" ht="18" customHeight="1">
      <c r="A84" s="430" t="s">
        <v>928</v>
      </c>
      <c r="B84" s="603">
        <v>8113</v>
      </c>
      <c r="C84" s="604">
        <v>6011</v>
      </c>
      <c r="D84" s="604">
        <v>63357</v>
      </c>
      <c r="E84" s="605">
        <v>0</v>
      </c>
      <c r="F84" s="604">
        <v>0</v>
      </c>
      <c r="G84" s="602">
        <v>0</v>
      </c>
      <c r="H84" s="420"/>
    </row>
    <row r="85" spans="1:8" ht="18" customHeight="1">
      <c r="A85" s="430" t="s">
        <v>929</v>
      </c>
      <c r="B85" s="603">
        <v>92700</v>
      </c>
      <c r="C85" s="604">
        <v>88040</v>
      </c>
      <c r="D85" s="604">
        <v>719560</v>
      </c>
      <c r="E85" s="604">
        <v>0</v>
      </c>
      <c r="F85" s="604">
        <v>200</v>
      </c>
      <c r="G85" s="604">
        <v>0</v>
      </c>
      <c r="H85" s="420"/>
    </row>
    <row r="86" spans="1:8" ht="18" customHeight="1">
      <c r="A86" s="430" t="s">
        <v>930</v>
      </c>
      <c r="B86" s="606">
        <v>0</v>
      </c>
      <c r="C86" s="605">
        <v>0</v>
      </c>
      <c r="D86" s="605">
        <v>0</v>
      </c>
      <c r="E86" s="605">
        <v>0</v>
      </c>
      <c r="F86" s="605">
        <v>0</v>
      </c>
      <c r="G86" s="602">
        <v>0</v>
      </c>
      <c r="H86" s="421"/>
    </row>
    <row r="87" spans="1:8" ht="18" customHeight="1">
      <c r="A87" s="430" t="s">
        <v>931</v>
      </c>
      <c r="B87" s="603">
        <v>8402</v>
      </c>
      <c r="C87" s="604">
        <v>7888</v>
      </c>
      <c r="D87" s="604">
        <v>19048</v>
      </c>
      <c r="E87" s="605">
        <v>0</v>
      </c>
      <c r="F87" s="605">
        <v>0</v>
      </c>
      <c r="G87" s="602">
        <v>0</v>
      </c>
      <c r="H87" s="420"/>
    </row>
    <row r="88" spans="1:8" ht="18" customHeight="1">
      <c r="A88" s="430" t="s">
        <v>932</v>
      </c>
      <c r="B88" s="603">
        <v>75276</v>
      </c>
      <c r="C88" s="604">
        <v>72378</v>
      </c>
      <c r="D88" s="604">
        <v>696123</v>
      </c>
      <c r="E88" s="605">
        <v>0</v>
      </c>
      <c r="F88" s="602">
        <v>124008</v>
      </c>
      <c r="G88" s="602">
        <v>0</v>
      </c>
      <c r="H88" s="420"/>
    </row>
    <row r="89" spans="1:8" ht="18" customHeight="1">
      <c r="A89" s="430" t="s">
        <v>933</v>
      </c>
      <c r="B89" s="606">
        <v>0</v>
      </c>
      <c r="C89" s="605">
        <v>0</v>
      </c>
      <c r="D89" s="605">
        <v>0</v>
      </c>
      <c r="E89" s="605">
        <v>0</v>
      </c>
      <c r="F89" s="604">
        <v>153350</v>
      </c>
      <c r="G89" s="602">
        <v>0</v>
      </c>
      <c r="H89" s="421"/>
    </row>
    <row r="90" spans="1:8" ht="18" customHeight="1">
      <c r="A90" s="440" t="s">
        <v>934</v>
      </c>
      <c r="B90" s="603">
        <v>2654</v>
      </c>
      <c r="C90" s="604">
        <v>4960</v>
      </c>
      <c r="D90" s="604">
        <v>41946</v>
      </c>
      <c r="E90" s="605">
        <v>0</v>
      </c>
      <c r="F90" s="604">
        <v>734</v>
      </c>
      <c r="G90" s="602">
        <v>0</v>
      </c>
      <c r="H90" s="420"/>
    </row>
    <row r="91" spans="1:8" ht="18" customHeight="1">
      <c r="A91" s="440" t="s">
        <v>935</v>
      </c>
      <c r="B91" s="603">
        <v>135129</v>
      </c>
      <c r="C91" s="604">
        <v>129706</v>
      </c>
      <c r="D91" s="604">
        <v>1144512</v>
      </c>
      <c r="E91" s="605">
        <v>0</v>
      </c>
      <c r="F91" s="605">
        <v>0</v>
      </c>
      <c r="G91" s="602">
        <v>0</v>
      </c>
      <c r="H91" s="420"/>
    </row>
    <row r="92" spans="1:8" ht="18" customHeight="1">
      <c r="A92" s="440" t="s">
        <v>936</v>
      </c>
      <c r="B92" s="607">
        <v>0</v>
      </c>
      <c r="C92" s="608">
        <v>0</v>
      </c>
      <c r="D92" s="605">
        <v>0</v>
      </c>
      <c r="E92" s="608">
        <v>0</v>
      </c>
      <c r="F92" s="608">
        <v>0</v>
      </c>
      <c r="G92" s="605">
        <v>0</v>
      </c>
      <c r="H92" s="421"/>
    </row>
    <row r="93" spans="1:8" ht="18" customHeight="1">
      <c r="A93" s="440" t="s">
        <v>937</v>
      </c>
      <c r="B93" s="603">
        <v>338596</v>
      </c>
      <c r="C93" s="604">
        <v>324406</v>
      </c>
      <c r="D93" s="604">
        <v>3043823</v>
      </c>
      <c r="E93" s="604">
        <v>10010</v>
      </c>
      <c r="F93" s="604">
        <v>56021</v>
      </c>
      <c r="G93" s="604">
        <v>1307.8</v>
      </c>
      <c r="H93" s="420"/>
    </row>
    <row r="94" spans="1:8" ht="18" customHeight="1">
      <c r="A94" s="440" t="s">
        <v>938</v>
      </c>
      <c r="B94" s="606">
        <v>13</v>
      </c>
      <c r="C94" s="605">
        <v>6</v>
      </c>
      <c r="D94" s="605">
        <v>16</v>
      </c>
      <c r="E94" s="604">
        <v>61856</v>
      </c>
      <c r="F94" s="604">
        <v>84813</v>
      </c>
      <c r="G94" s="604">
        <v>616571</v>
      </c>
      <c r="H94" s="420"/>
    </row>
    <row r="95" spans="1:8" ht="18" customHeight="1">
      <c r="A95" s="440" t="s">
        <v>939</v>
      </c>
      <c r="B95" s="606">
        <v>0</v>
      </c>
      <c r="C95" s="605">
        <v>0</v>
      </c>
      <c r="D95" s="605">
        <v>0</v>
      </c>
      <c r="E95" s="605">
        <v>0</v>
      </c>
      <c r="F95" s="605">
        <v>0</v>
      </c>
      <c r="G95" s="604">
        <v>0</v>
      </c>
      <c r="H95" s="420"/>
    </row>
    <row r="96" spans="1:8" ht="18" customHeight="1">
      <c r="A96" s="440" t="s">
        <v>940</v>
      </c>
      <c r="B96" s="603">
        <v>751</v>
      </c>
      <c r="C96" s="604">
        <v>659</v>
      </c>
      <c r="D96" s="604">
        <v>11421</v>
      </c>
      <c r="E96" s="605">
        <v>0</v>
      </c>
      <c r="F96" s="604">
        <v>0</v>
      </c>
      <c r="G96" s="605">
        <v>0</v>
      </c>
      <c r="H96" s="420"/>
    </row>
    <row r="97" spans="1:8" ht="18" customHeight="1">
      <c r="A97" s="440" t="s">
        <v>941</v>
      </c>
      <c r="B97" s="606">
        <v>0</v>
      </c>
      <c r="C97" s="605">
        <v>0</v>
      </c>
      <c r="D97" s="605">
        <v>0</v>
      </c>
      <c r="E97" s="605">
        <v>0</v>
      </c>
      <c r="F97" s="605">
        <v>0</v>
      </c>
      <c r="G97" s="605">
        <v>0</v>
      </c>
      <c r="H97" s="420"/>
    </row>
    <row r="98" spans="1:8" ht="18" customHeight="1">
      <c r="A98" s="440" t="s">
        <v>942</v>
      </c>
      <c r="B98" s="606">
        <v>0</v>
      </c>
      <c r="C98" s="605">
        <v>0</v>
      </c>
      <c r="D98" s="605">
        <v>0</v>
      </c>
      <c r="E98" s="605">
        <v>0</v>
      </c>
      <c r="F98" s="605">
        <v>0</v>
      </c>
      <c r="G98" s="605">
        <v>0</v>
      </c>
      <c r="H98" s="420"/>
    </row>
    <row r="99" spans="1:8" ht="18" customHeight="1">
      <c r="A99" s="440" t="s">
        <v>943</v>
      </c>
      <c r="B99" s="603">
        <v>342555</v>
      </c>
      <c r="C99" s="604">
        <v>332023</v>
      </c>
      <c r="D99" s="604">
        <v>2759265</v>
      </c>
      <c r="E99" s="605">
        <v>42</v>
      </c>
      <c r="F99" s="604">
        <v>1520</v>
      </c>
      <c r="G99" s="605">
        <v>0</v>
      </c>
      <c r="H99" s="420"/>
    </row>
    <row r="100" spans="1:8" ht="18" customHeight="1">
      <c r="A100" s="440" t="s">
        <v>944</v>
      </c>
      <c r="B100" s="606">
        <v>0</v>
      </c>
      <c r="C100" s="605">
        <v>0</v>
      </c>
      <c r="D100" s="605">
        <v>0</v>
      </c>
      <c r="E100" s="605">
        <v>0</v>
      </c>
      <c r="F100" s="604">
        <v>445543</v>
      </c>
      <c r="G100" s="604">
        <v>0</v>
      </c>
      <c r="H100" s="420"/>
    </row>
    <row r="101" spans="1:8" ht="18" customHeight="1">
      <c r="A101" s="440" t="s">
        <v>945</v>
      </c>
      <c r="B101" s="606">
        <v>0</v>
      </c>
      <c r="C101" s="605">
        <v>0</v>
      </c>
      <c r="D101" s="605">
        <v>0</v>
      </c>
      <c r="E101" s="604">
        <v>32388</v>
      </c>
      <c r="F101" s="604">
        <v>19278</v>
      </c>
      <c r="G101" s="605">
        <v>220441.8</v>
      </c>
      <c r="H101" s="420"/>
    </row>
    <row r="102" spans="1:8" ht="18" customHeight="1">
      <c r="A102" s="440" t="s">
        <v>946</v>
      </c>
      <c r="B102" s="606">
        <v>0</v>
      </c>
      <c r="C102" s="605">
        <v>0</v>
      </c>
      <c r="D102" s="605">
        <v>0</v>
      </c>
      <c r="E102" s="605">
        <v>0</v>
      </c>
      <c r="F102" s="605">
        <v>0</v>
      </c>
      <c r="G102" s="605">
        <v>0</v>
      </c>
      <c r="H102" s="420"/>
    </row>
    <row r="103" spans="1:8" ht="18" customHeight="1">
      <c r="A103" s="440" t="s">
        <v>947</v>
      </c>
      <c r="B103" s="603">
        <v>53096</v>
      </c>
      <c r="C103" s="604">
        <v>52468</v>
      </c>
      <c r="D103" s="604">
        <v>334756</v>
      </c>
      <c r="E103" s="605">
        <v>0</v>
      </c>
      <c r="F103" s="604">
        <v>20436</v>
      </c>
      <c r="G103" s="605">
        <v>0</v>
      </c>
      <c r="H103" s="420"/>
    </row>
    <row r="104" spans="1:8" ht="18" customHeight="1">
      <c r="A104" s="440" t="s">
        <v>948</v>
      </c>
      <c r="B104" s="603">
        <v>12773</v>
      </c>
      <c r="C104" s="604">
        <v>12668</v>
      </c>
      <c r="D104" s="604">
        <v>88479</v>
      </c>
      <c r="E104" s="605">
        <v>0</v>
      </c>
      <c r="F104" s="604">
        <v>450</v>
      </c>
      <c r="G104" s="605">
        <v>0</v>
      </c>
      <c r="H104" s="420"/>
    </row>
    <row r="105" spans="1:8" ht="18" customHeight="1">
      <c r="A105" s="440" t="s">
        <v>949</v>
      </c>
      <c r="B105" s="606">
        <v>0</v>
      </c>
      <c r="C105" s="605">
        <v>0</v>
      </c>
      <c r="D105" s="605">
        <v>0</v>
      </c>
      <c r="E105" s="605">
        <v>0</v>
      </c>
      <c r="F105" s="605">
        <v>0</v>
      </c>
      <c r="G105" s="605">
        <v>0</v>
      </c>
      <c r="H105" s="420"/>
    </row>
    <row r="106" spans="1:8" ht="18" customHeight="1">
      <c r="A106" s="440" t="s">
        <v>950</v>
      </c>
      <c r="B106" s="603">
        <v>19423</v>
      </c>
      <c r="C106" s="604">
        <v>20873</v>
      </c>
      <c r="D106" s="604">
        <v>59875</v>
      </c>
      <c r="E106" s="605">
        <v>0</v>
      </c>
      <c r="F106" s="604">
        <v>350</v>
      </c>
      <c r="G106" s="605">
        <v>0</v>
      </c>
      <c r="H106" s="420"/>
    </row>
    <row r="107" spans="1:8" ht="18" customHeight="1">
      <c r="A107" s="440" t="s">
        <v>951</v>
      </c>
      <c r="B107" s="606">
        <v>0</v>
      </c>
      <c r="C107" s="605">
        <v>0</v>
      </c>
      <c r="D107" s="605">
        <v>0</v>
      </c>
      <c r="E107" s="605">
        <v>0</v>
      </c>
      <c r="F107" s="605">
        <v>0</v>
      </c>
      <c r="G107" s="605">
        <v>0</v>
      </c>
      <c r="H107" s="420"/>
    </row>
    <row r="108" spans="1:8" ht="18" customHeight="1" thickBot="1">
      <c r="A108" s="440" t="s">
        <v>952</v>
      </c>
      <c r="B108" s="609">
        <v>1341</v>
      </c>
      <c r="C108" s="610">
        <v>1280</v>
      </c>
      <c r="D108" s="610">
        <v>37539</v>
      </c>
      <c r="E108" s="611">
        <v>0</v>
      </c>
      <c r="F108" s="612">
        <v>143080</v>
      </c>
      <c r="G108" s="612">
        <v>0</v>
      </c>
      <c r="H108" s="420"/>
    </row>
    <row r="109" spans="1:8">
      <c r="A109" s="297"/>
      <c r="B109" s="297"/>
      <c r="C109" s="297"/>
      <c r="D109" s="297"/>
      <c r="E109" s="297"/>
      <c r="F109" s="297"/>
      <c r="G109" s="418" t="s">
        <v>899</v>
      </c>
    </row>
    <row r="110" spans="1:8">
      <c r="A110" s="432" t="s">
        <v>1134</v>
      </c>
      <c r="B110" s="433"/>
      <c r="C110" s="433"/>
      <c r="D110" s="433"/>
      <c r="E110" s="433"/>
      <c r="F110" s="433"/>
      <c r="G110" s="441"/>
    </row>
    <row r="111" spans="1:8">
      <c r="A111" s="432"/>
      <c r="B111" s="433"/>
      <c r="C111" s="433"/>
      <c r="D111" s="433"/>
      <c r="E111" s="433"/>
      <c r="F111" s="433"/>
      <c r="G111" s="441"/>
    </row>
    <row r="112" spans="1:8" ht="21.75">
      <c r="A112" s="861" t="s">
        <v>1161</v>
      </c>
      <c r="B112" s="861"/>
      <c r="C112" s="861"/>
      <c r="D112" s="861"/>
      <c r="E112" s="861"/>
      <c r="F112" s="861"/>
      <c r="G112" s="861"/>
    </row>
    <row r="113" spans="1:8" ht="19.5">
      <c r="A113" s="862" t="s">
        <v>1162</v>
      </c>
      <c r="B113" s="862"/>
      <c r="C113" s="862"/>
      <c r="D113" s="862"/>
      <c r="E113" s="862"/>
      <c r="F113" s="862"/>
      <c r="G113" s="862"/>
    </row>
    <row r="114" spans="1:8" ht="15" thickBot="1">
      <c r="A114" s="435" t="s">
        <v>188</v>
      </c>
      <c r="B114" s="435"/>
      <c r="C114" s="435"/>
      <c r="D114" s="435"/>
      <c r="E114" s="435"/>
      <c r="F114" s="442"/>
      <c r="G114" s="439" t="s">
        <v>871</v>
      </c>
    </row>
    <row r="115" spans="1:8">
      <c r="A115" s="863" t="s">
        <v>872</v>
      </c>
      <c r="B115" s="866" t="s">
        <v>873</v>
      </c>
      <c r="C115" s="867"/>
      <c r="D115" s="867"/>
      <c r="E115" s="870" t="s">
        <v>874</v>
      </c>
      <c r="F115" s="867"/>
      <c r="G115" s="871"/>
    </row>
    <row r="116" spans="1:8">
      <c r="A116" s="864"/>
      <c r="B116" s="868"/>
      <c r="C116" s="869"/>
      <c r="D116" s="869"/>
      <c r="E116" s="869"/>
      <c r="F116" s="869"/>
      <c r="G116" s="872"/>
    </row>
    <row r="117" spans="1:8" ht="21" customHeight="1">
      <c r="A117" s="864"/>
      <c r="B117" s="873" t="s">
        <v>875</v>
      </c>
      <c r="C117" s="875" t="s">
        <v>876</v>
      </c>
      <c r="D117" s="875" t="s">
        <v>877</v>
      </c>
      <c r="E117" s="875" t="s">
        <v>878</v>
      </c>
      <c r="F117" s="875" t="s">
        <v>879</v>
      </c>
      <c r="G117" s="877" t="s">
        <v>880</v>
      </c>
    </row>
    <row r="118" spans="1:8">
      <c r="A118" s="865"/>
      <c r="B118" s="874"/>
      <c r="C118" s="876"/>
      <c r="D118" s="876"/>
      <c r="E118" s="876"/>
      <c r="F118" s="876"/>
      <c r="G118" s="878"/>
    </row>
    <row r="119" spans="1:8" ht="22.7" customHeight="1">
      <c r="A119" s="440" t="s">
        <v>953</v>
      </c>
      <c r="B119" s="409">
        <v>0</v>
      </c>
      <c r="C119" s="410">
        <v>0</v>
      </c>
      <c r="D119" s="410">
        <v>0</v>
      </c>
      <c r="E119" s="410">
        <v>0</v>
      </c>
      <c r="F119" s="410">
        <v>0</v>
      </c>
      <c r="G119" s="410">
        <v>0</v>
      </c>
      <c r="H119" s="420"/>
    </row>
    <row r="120" spans="1:8" ht="22.7" customHeight="1">
      <c r="A120" s="440" t="s">
        <v>954</v>
      </c>
      <c r="B120" s="411">
        <v>4922</v>
      </c>
      <c r="C120" s="412">
        <v>6264</v>
      </c>
      <c r="D120" s="413">
        <v>11972</v>
      </c>
      <c r="E120" s="414">
        <v>0</v>
      </c>
      <c r="F120" s="414">
        <v>0</v>
      </c>
      <c r="G120" s="414">
        <v>0</v>
      </c>
      <c r="H120" s="420"/>
    </row>
    <row r="121" spans="1:8" ht="22.7" customHeight="1">
      <c r="A121" s="440" t="s">
        <v>955</v>
      </c>
      <c r="B121" s="411">
        <v>6321</v>
      </c>
      <c r="C121" s="412">
        <v>252</v>
      </c>
      <c r="D121" s="413">
        <v>61188</v>
      </c>
      <c r="E121" s="414">
        <v>1976</v>
      </c>
      <c r="F121" s="414">
        <v>8444</v>
      </c>
      <c r="G121" s="414">
        <v>21931.7</v>
      </c>
      <c r="H121" s="420"/>
    </row>
    <row r="122" spans="1:8" ht="22.7" customHeight="1">
      <c r="A122" s="440" t="s">
        <v>956</v>
      </c>
      <c r="B122" s="411">
        <v>21935</v>
      </c>
      <c r="C122" s="412">
        <v>22223</v>
      </c>
      <c r="D122" s="413">
        <v>194176</v>
      </c>
      <c r="E122" s="412">
        <v>0</v>
      </c>
      <c r="F122" s="412">
        <v>1275</v>
      </c>
      <c r="G122" s="414">
        <v>0</v>
      </c>
      <c r="H122" s="420"/>
    </row>
    <row r="123" spans="1:8" ht="22.7" customHeight="1">
      <c r="A123" s="440" t="s">
        <v>957</v>
      </c>
      <c r="B123" s="415">
        <v>0</v>
      </c>
      <c r="C123" s="414">
        <v>0</v>
      </c>
      <c r="D123" s="414">
        <v>0</v>
      </c>
      <c r="E123" s="414">
        <v>0</v>
      </c>
      <c r="F123" s="414">
        <v>0</v>
      </c>
      <c r="G123" s="414">
        <v>0</v>
      </c>
      <c r="H123" s="420"/>
    </row>
    <row r="124" spans="1:8" ht="22.7" customHeight="1">
      <c r="A124" s="440" t="s">
        <v>958</v>
      </c>
      <c r="B124" s="411">
        <v>20180</v>
      </c>
      <c r="C124" s="412">
        <v>22521</v>
      </c>
      <c r="D124" s="413">
        <v>151863</v>
      </c>
      <c r="E124" s="412">
        <v>0</v>
      </c>
      <c r="F124" s="412">
        <v>54350</v>
      </c>
      <c r="G124" s="414">
        <v>0</v>
      </c>
      <c r="H124" s="420"/>
    </row>
    <row r="125" spans="1:8" ht="22.7" customHeight="1">
      <c r="A125" s="440" t="s">
        <v>959</v>
      </c>
      <c r="B125" s="415">
        <v>0</v>
      </c>
      <c r="C125" s="414">
        <v>0</v>
      </c>
      <c r="D125" s="414">
        <v>0</v>
      </c>
      <c r="E125" s="414">
        <v>0</v>
      </c>
      <c r="F125" s="414">
        <v>0</v>
      </c>
      <c r="G125" s="414">
        <v>0</v>
      </c>
      <c r="H125" s="420"/>
    </row>
    <row r="126" spans="1:8" ht="22.7" customHeight="1">
      <c r="A126" s="440" t="s">
        <v>960</v>
      </c>
      <c r="B126" s="411">
        <v>0</v>
      </c>
      <c r="C126" s="412">
        <v>0</v>
      </c>
      <c r="D126" s="414">
        <v>0</v>
      </c>
      <c r="E126" s="414">
        <v>0</v>
      </c>
      <c r="F126" s="414">
        <v>0</v>
      </c>
      <c r="G126" s="414">
        <v>0</v>
      </c>
      <c r="H126" s="420"/>
    </row>
    <row r="127" spans="1:8" ht="22.7" customHeight="1">
      <c r="A127" s="440" t="s">
        <v>961</v>
      </c>
      <c r="B127" s="415">
        <v>0</v>
      </c>
      <c r="C127" s="414">
        <v>0</v>
      </c>
      <c r="D127" s="414">
        <v>0</v>
      </c>
      <c r="E127" s="414">
        <v>0</v>
      </c>
      <c r="F127" s="414">
        <v>0</v>
      </c>
      <c r="G127" s="414">
        <v>0</v>
      </c>
      <c r="H127" s="420"/>
    </row>
    <row r="128" spans="1:8" ht="22.7" customHeight="1">
      <c r="A128" s="440" t="s">
        <v>962</v>
      </c>
      <c r="B128" s="411">
        <v>19900</v>
      </c>
      <c r="C128" s="412">
        <v>19341</v>
      </c>
      <c r="D128" s="413">
        <v>190705</v>
      </c>
      <c r="E128" s="412">
        <v>210</v>
      </c>
      <c r="F128" s="412">
        <v>1447</v>
      </c>
      <c r="G128" s="414">
        <v>703.2</v>
      </c>
      <c r="H128" s="420"/>
    </row>
    <row r="129" spans="1:8" ht="22.7" customHeight="1">
      <c r="A129" s="440" t="s">
        <v>963</v>
      </c>
      <c r="B129" s="415">
        <v>0</v>
      </c>
      <c r="C129" s="414">
        <v>0</v>
      </c>
      <c r="D129" s="414">
        <v>0</v>
      </c>
      <c r="E129" s="414">
        <v>0</v>
      </c>
      <c r="F129" s="414">
        <v>0</v>
      </c>
      <c r="G129" s="414">
        <v>0</v>
      </c>
      <c r="H129" s="420"/>
    </row>
    <row r="130" spans="1:8" ht="22.7" customHeight="1">
      <c r="A130" s="440" t="s">
        <v>964</v>
      </c>
      <c r="B130" s="411">
        <v>1213</v>
      </c>
      <c r="C130" s="412">
        <v>515</v>
      </c>
      <c r="D130" s="413">
        <v>15262</v>
      </c>
      <c r="E130" s="414">
        <v>0</v>
      </c>
      <c r="F130" s="414">
        <v>0</v>
      </c>
      <c r="G130" s="414">
        <v>0</v>
      </c>
      <c r="H130" s="420"/>
    </row>
    <row r="131" spans="1:8" ht="22.7" customHeight="1">
      <c r="A131" s="440" t="s">
        <v>965</v>
      </c>
      <c r="B131" s="411">
        <v>1942</v>
      </c>
      <c r="C131" s="412">
        <v>2038</v>
      </c>
      <c r="D131" s="413">
        <v>12278</v>
      </c>
      <c r="E131" s="414">
        <v>0</v>
      </c>
      <c r="F131" s="412">
        <v>638</v>
      </c>
      <c r="G131" s="414">
        <v>0</v>
      </c>
      <c r="H131" s="420"/>
    </row>
    <row r="132" spans="1:8" ht="22.7" customHeight="1">
      <c r="A132" s="440" t="s">
        <v>966</v>
      </c>
      <c r="B132" s="411">
        <v>122821</v>
      </c>
      <c r="C132" s="412">
        <v>120162</v>
      </c>
      <c r="D132" s="413">
        <v>497688</v>
      </c>
      <c r="E132" s="412">
        <v>1860</v>
      </c>
      <c r="F132" s="412">
        <v>788</v>
      </c>
      <c r="G132" s="413">
        <v>1487.5</v>
      </c>
      <c r="H132" s="420"/>
    </row>
    <row r="133" spans="1:8" ht="22.7" customHeight="1">
      <c r="A133" s="440" t="s">
        <v>967</v>
      </c>
      <c r="B133" s="411">
        <v>33008</v>
      </c>
      <c r="C133" s="412">
        <v>31859</v>
      </c>
      <c r="D133" s="413">
        <v>9522</v>
      </c>
      <c r="E133" s="414">
        <v>0</v>
      </c>
      <c r="F133" s="414">
        <v>0</v>
      </c>
      <c r="G133" s="414">
        <v>0</v>
      </c>
      <c r="H133" s="420"/>
    </row>
    <row r="134" spans="1:8" ht="22.7" customHeight="1" thickBot="1">
      <c r="A134" s="443" t="s">
        <v>968</v>
      </c>
      <c r="B134" s="416">
        <v>15604</v>
      </c>
      <c r="C134" s="417">
        <v>14748</v>
      </c>
      <c r="D134" s="413">
        <v>101966</v>
      </c>
      <c r="E134" s="417">
        <v>633127</v>
      </c>
      <c r="F134" s="417">
        <v>275859</v>
      </c>
      <c r="G134" s="413">
        <v>8129115.2000000002</v>
      </c>
      <c r="H134" s="420"/>
    </row>
    <row r="135" spans="1:8">
      <c r="A135" s="407" t="s">
        <v>898</v>
      </c>
      <c r="B135" s="297"/>
      <c r="C135" s="297"/>
      <c r="D135" s="297"/>
      <c r="E135" s="297"/>
      <c r="F135" s="297"/>
      <c r="G135" s="408" t="s">
        <v>899</v>
      </c>
    </row>
  </sheetData>
  <sheetProtection selectLockedCells="1"/>
  <mergeCells count="58">
    <mergeCell ref="A76:A79"/>
    <mergeCell ref="B76:D77"/>
    <mergeCell ref="E76:G77"/>
    <mergeCell ref="B78:B79"/>
    <mergeCell ref="A80:A82"/>
    <mergeCell ref="E80:E82"/>
    <mergeCell ref="C78:C79"/>
    <mergeCell ref="D78:D79"/>
    <mergeCell ref="E78:E79"/>
    <mergeCell ref="B80:B82"/>
    <mergeCell ref="C80:C82"/>
    <mergeCell ref="F78:F79"/>
    <mergeCell ref="G78:G79"/>
    <mergeCell ref="G80:G82"/>
    <mergeCell ref="D80:D82"/>
    <mergeCell ref="F80:F82"/>
    <mergeCell ref="A74:G74"/>
    <mergeCell ref="B44:B45"/>
    <mergeCell ref="C44:C45"/>
    <mergeCell ref="D44:D45"/>
    <mergeCell ref="G8:G9"/>
    <mergeCell ref="A16:A18"/>
    <mergeCell ref="B16:B17"/>
    <mergeCell ref="C16:C17"/>
    <mergeCell ref="G44:G45"/>
    <mergeCell ref="A73:G73"/>
    <mergeCell ref="E16:E17"/>
    <mergeCell ref="D16:D17"/>
    <mergeCell ref="G16:G17"/>
    <mergeCell ref="F16:F17"/>
    <mergeCell ref="E44:E45"/>
    <mergeCell ref="F44:F45"/>
    <mergeCell ref="A3:G3"/>
    <mergeCell ref="A4:G4"/>
    <mergeCell ref="A6:A9"/>
    <mergeCell ref="B6:D7"/>
    <mergeCell ref="E6:G7"/>
    <mergeCell ref="B8:B9"/>
    <mergeCell ref="C8:C9"/>
    <mergeCell ref="D8:D9"/>
    <mergeCell ref="E8:E9"/>
    <mergeCell ref="F8:F9"/>
    <mergeCell ref="A112:G112"/>
    <mergeCell ref="A113:G113"/>
    <mergeCell ref="A115:A118"/>
    <mergeCell ref="B115:D116"/>
    <mergeCell ref="E115:G116"/>
    <mergeCell ref="B117:B118"/>
    <mergeCell ref="C117:C118"/>
    <mergeCell ref="D117:D118"/>
    <mergeCell ref="E117:E118"/>
    <mergeCell ref="F117:F118"/>
    <mergeCell ref="G117:G118"/>
    <mergeCell ref="A39:G39"/>
    <mergeCell ref="A40:G40"/>
    <mergeCell ref="A42:A45"/>
    <mergeCell ref="B42:D43"/>
    <mergeCell ref="E42:G43"/>
  </mergeCells>
  <phoneticPr fontId="1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3" manualBreakCount="3">
    <brk id="36" max="6" man="1"/>
    <brk id="69" max="6" man="1"/>
    <brk id="109" max="6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E15" sqref="E15"/>
    </sheetView>
  </sheetViews>
  <sheetFormatPr defaultRowHeight="14.25"/>
  <cols>
    <col min="1" max="1" width="7.625" style="173" customWidth="1"/>
    <col min="2" max="10" width="7.375" style="340" customWidth="1"/>
    <col min="11" max="11" width="8.375" style="173" customWidth="1"/>
    <col min="12" max="13" width="6.625" style="173" customWidth="1"/>
    <col min="14" max="15" width="7.875" style="340" customWidth="1"/>
    <col min="16" max="21" width="7.625" style="340" customWidth="1"/>
    <col min="22" max="22" width="7.625" style="174" customWidth="1"/>
    <col min="23" max="16384" width="9" style="174"/>
  </cols>
  <sheetData>
    <row r="1" spans="1:23" s="331" customFormat="1" ht="14.1" customHeight="1">
      <c r="A1" s="152"/>
      <c r="B1" s="150"/>
      <c r="C1" s="150"/>
      <c r="D1" s="150"/>
      <c r="E1" s="150"/>
      <c r="F1" s="150"/>
      <c r="G1" s="150"/>
      <c r="H1" s="150"/>
      <c r="I1" s="150"/>
      <c r="J1" s="150"/>
      <c r="K1" s="153" t="s">
        <v>620</v>
      </c>
      <c r="L1" s="152" t="s">
        <v>621</v>
      </c>
      <c r="M1" s="152"/>
      <c r="N1" s="150"/>
      <c r="P1" s="150"/>
      <c r="Q1" s="150"/>
      <c r="R1" s="150"/>
      <c r="S1" s="150"/>
      <c r="T1" s="150"/>
      <c r="U1" s="153"/>
    </row>
    <row r="2" spans="1:23" s="185" customFormat="1" ht="14.1" customHeight="1">
      <c r="A2" s="182"/>
      <c r="B2" s="183"/>
      <c r="C2" s="183"/>
      <c r="D2" s="183"/>
      <c r="E2" s="183"/>
      <c r="F2" s="183"/>
      <c r="G2" s="183"/>
      <c r="H2" s="183"/>
      <c r="I2" s="183"/>
      <c r="J2" s="183"/>
      <c r="K2" s="184"/>
      <c r="L2" s="182"/>
      <c r="M2" s="182"/>
      <c r="N2" s="183"/>
      <c r="P2" s="183"/>
      <c r="Q2" s="183"/>
      <c r="R2" s="183"/>
      <c r="S2" s="183"/>
      <c r="T2" s="183"/>
      <c r="U2" s="184"/>
    </row>
    <row r="3" spans="1:23" s="337" customFormat="1" ht="20.100000000000001" customHeight="1">
      <c r="A3" s="694" t="s">
        <v>469</v>
      </c>
      <c r="B3" s="694"/>
      <c r="C3" s="694"/>
      <c r="D3" s="694"/>
      <c r="E3" s="694"/>
      <c r="F3" s="694"/>
      <c r="G3" s="694"/>
      <c r="H3" s="694"/>
      <c r="I3" s="694"/>
      <c r="J3" s="694"/>
      <c r="K3" s="694"/>
      <c r="L3" s="694" t="s">
        <v>470</v>
      </c>
      <c r="M3" s="694"/>
      <c r="N3" s="694"/>
      <c r="O3" s="694"/>
      <c r="P3" s="694"/>
      <c r="Q3" s="694"/>
      <c r="R3" s="694"/>
      <c r="S3" s="694"/>
      <c r="T3" s="694"/>
      <c r="U3" s="694"/>
      <c r="V3" s="694"/>
    </row>
    <row r="4" spans="1:23" s="341" customFormat="1" ht="24" customHeight="1">
      <c r="A4" s="671" t="s">
        <v>471</v>
      </c>
      <c r="B4" s="671"/>
      <c r="C4" s="671"/>
      <c r="D4" s="671"/>
      <c r="E4" s="671"/>
      <c r="F4" s="671"/>
      <c r="G4" s="671"/>
      <c r="H4" s="671"/>
      <c r="I4" s="671"/>
      <c r="J4" s="671"/>
      <c r="K4" s="671"/>
      <c r="L4" s="671" t="s">
        <v>472</v>
      </c>
      <c r="M4" s="671"/>
      <c r="N4" s="671"/>
      <c r="O4" s="671"/>
      <c r="P4" s="671"/>
      <c r="Q4" s="671"/>
      <c r="R4" s="671"/>
      <c r="S4" s="671"/>
      <c r="T4" s="671"/>
      <c r="U4" s="671"/>
      <c r="V4" s="671"/>
    </row>
    <row r="5" spans="1:23" s="186" customFormat="1" ht="18" customHeight="1" thickBot="1">
      <c r="A5" s="186" t="s">
        <v>599</v>
      </c>
      <c r="K5" s="151" t="s">
        <v>600</v>
      </c>
      <c r="L5" s="186" t="s">
        <v>599</v>
      </c>
      <c r="V5" s="151" t="s">
        <v>600</v>
      </c>
    </row>
    <row r="6" spans="1:23" s="331" customFormat="1" ht="17.25" customHeight="1">
      <c r="A6" s="904" t="s">
        <v>655</v>
      </c>
      <c r="B6" s="697" t="s">
        <v>656</v>
      </c>
      <c r="C6" s="906"/>
      <c r="D6" s="906"/>
      <c r="E6" s="906"/>
      <c r="F6" s="906"/>
      <c r="G6" s="906"/>
      <c r="H6" s="906"/>
      <c r="I6" s="906"/>
      <c r="J6" s="907"/>
      <c r="K6" s="908" t="s">
        <v>657</v>
      </c>
      <c r="L6" s="732" t="s">
        <v>658</v>
      </c>
      <c r="M6" s="733"/>
      <c r="N6" s="697" t="s">
        <v>659</v>
      </c>
      <c r="O6" s="906"/>
      <c r="P6" s="906"/>
      <c r="Q6" s="906"/>
      <c r="R6" s="906"/>
      <c r="S6" s="906"/>
      <c r="T6" s="906"/>
      <c r="U6" s="906"/>
      <c r="V6" s="906"/>
    </row>
    <row r="7" spans="1:23" s="331" customFormat="1" ht="17.25" customHeight="1">
      <c r="A7" s="902"/>
      <c r="B7" s="901" t="s">
        <v>660</v>
      </c>
      <c r="C7" s="756"/>
      <c r="D7" s="756"/>
      <c r="E7" s="756"/>
      <c r="F7" s="756"/>
      <c r="G7" s="756"/>
      <c r="H7" s="756"/>
      <c r="I7" s="756"/>
      <c r="J7" s="902"/>
      <c r="K7" s="901"/>
      <c r="L7" s="734"/>
      <c r="M7" s="735"/>
      <c r="N7" s="901" t="s">
        <v>661</v>
      </c>
      <c r="O7" s="756"/>
      <c r="P7" s="756"/>
      <c r="Q7" s="756"/>
      <c r="R7" s="756"/>
      <c r="S7" s="756"/>
      <c r="T7" s="756"/>
      <c r="U7" s="756"/>
      <c r="V7" s="756"/>
    </row>
    <row r="8" spans="1:23" s="331" customFormat="1" ht="17.25" customHeight="1">
      <c r="A8" s="902"/>
      <c r="B8" s="903" t="s">
        <v>189</v>
      </c>
      <c r="C8" s="880"/>
      <c r="D8" s="880"/>
      <c r="E8" s="880" t="s">
        <v>190</v>
      </c>
      <c r="F8" s="880"/>
      <c r="G8" s="880"/>
      <c r="H8" s="880" t="s">
        <v>662</v>
      </c>
      <c r="I8" s="880"/>
      <c r="J8" s="880"/>
      <c r="K8" s="901"/>
      <c r="L8" s="734"/>
      <c r="M8" s="735"/>
      <c r="N8" s="901" t="s">
        <v>663</v>
      </c>
      <c r="O8" s="756"/>
      <c r="P8" s="879"/>
      <c r="Q8" s="881" t="s">
        <v>664</v>
      </c>
      <c r="R8" s="756"/>
      <c r="S8" s="879"/>
      <c r="T8" s="881" t="s">
        <v>665</v>
      </c>
      <c r="U8" s="756"/>
      <c r="V8" s="756"/>
    </row>
    <row r="9" spans="1:23" s="331" customFormat="1" ht="17.25" customHeight="1">
      <c r="A9" s="902"/>
      <c r="B9" s="910" t="s">
        <v>666</v>
      </c>
      <c r="C9" s="834" t="s">
        <v>667</v>
      </c>
      <c r="D9" s="834" t="s">
        <v>668</v>
      </c>
      <c r="E9" s="834" t="s">
        <v>666</v>
      </c>
      <c r="F9" s="834" t="s">
        <v>667</v>
      </c>
      <c r="G9" s="834" t="s">
        <v>668</v>
      </c>
      <c r="H9" s="834" t="s">
        <v>666</v>
      </c>
      <c r="I9" s="837" t="s">
        <v>667</v>
      </c>
      <c r="J9" s="834" t="s">
        <v>668</v>
      </c>
      <c r="K9" s="901"/>
      <c r="L9" s="734"/>
      <c r="M9" s="735"/>
      <c r="N9" s="713" t="s">
        <v>666</v>
      </c>
      <c r="O9" s="703" t="s">
        <v>667</v>
      </c>
      <c r="P9" s="703" t="s">
        <v>668</v>
      </c>
      <c r="Q9" s="703" t="s">
        <v>666</v>
      </c>
      <c r="R9" s="703" t="s">
        <v>667</v>
      </c>
      <c r="S9" s="703" t="s">
        <v>668</v>
      </c>
      <c r="T9" s="703" t="s">
        <v>666</v>
      </c>
      <c r="U9" s="703" t="s">
        <v>667</v>
      </c>
      <c r="V9" s="710" t="s">
        <v>668</v>
      </c>
    </row>
    <row r="10" spans="1:23" s="331" customFormat="1" ht="18" customHeight="1">
      <c r="A10" s="905"/>
      <c r="B10" s="911"/>
      <c r="C10" s="899"/>
      <c r="D10" s="899"/>
      <c r="E10" s="899"/>
      <c r="F10" s="899"/>
      <c r="G10" s="899"/>
      <c r="H10" s="899"/>
      <c r="I10" s="900"/>
      <c r="J10" s="899"/>
      <c r="K10" s="909"/>
      <c r="L10" s="736"/>
      <c r="M10" s="737"/>
      <c r="N10" s="715"/>
      <c r="O10" s="705"/>
      <c r="P10" s="705"/>
      <c r="Q10" s="705"/>
      <c r="R10" s="705"/>
      <c r="S10" s="705"/>
      <c r="T10" s="705"/>
      <c r="U10" s="705"/>
      <c r="V10" s="712"/>
    </row>
    <row r="11" spans="1:23" s="347" customFormat="1" ht="27.95" customHeight="1">
      <c r="A11" s="329" t="s">
        <v>654</v>
      </c>
      <c r="B11" s="187">
        <v>304</v>
      </c>
      <c r="C11" s="187">
        <v>865</v>
      </c>
      <c r="D11" s="187">
        <v>0</v>
      </c>
      <c r="E11" s="187">
        <v>148</v>
      </c>
      <c r="F11" s="187">
        <v>415</v>
      </c>
      <c r="G11" s="187">
        <v>0</v>
      </c>
      <c r="H11" s="187">
        <v>156</v>
      </c>
      <c r="I11" s="187">
        <v>450</v>
      </c>
      <c r="J11" s="187">
        <v>0</v>
      </c>
      <c r="K11" s="188" t="s">
        <v>654</v>
      </c>
      <c r="L11" s="730" t="s">
        <v>654</v>
      </c>
      <c r="M11" s="731"/>
      <c r="N11" s="189" t="s">
        <v>639</v>
      </c>
      <c r="O11" s="189" t="s">
        <v>639</v>
      </c>
      <c r="P11" s="189" t="s">
        <v>113</v>
      </c>
      <c r="Q11" s="189" t="s">
        <v>639</v>
      </c>
      <c r="R11" s="189" t="s">
        <v>639</v>
      </c>
      <c r="S11" s="189" t="s">
        <v>113</v>
      </c>
      <c r="T11" s="189" t="s">
        <v>639</v>
      </c>
      <c r="U11" s="189" t="s">
        <v>639</v>
      </c>
      <c r="V11" s="343" t="s">
        <v>113</v>
      </c>
    </row>
    <row r="12" spans="1:23" s="347" customFormat="1" ht="27.95" customHeight="1">
      <c r="A12" s="329" t="s">
        <v>15</v>
      </c>
      <c r="B12" s="187">
        <v>323</v>
      </c>
      <c r="C12" s="187">
        <v>959</v>
      </c>
      <c r="D12" s="187">
        <v>0</v>
      </c>
      <c r="E12" s="187">
        <v>157</v>
      </c>
      <c r="F12" s="187">
        <v>487</v>
      </c>
      <c r="G12" s="187">
        <v>0</v>
      </c>
      <c r="H12" s="187">
        <v>166</v>
      </c>
      <c r="I12" s="187">
        <v>472</v>
      </c>
      <c r="J12" s="187">
        <v>0</v>
      </c>
      <c r="K12" s="188" t="s">
        <v>15</v>
      </c>
      <c r="L12" s="730" t="s">
        <v>15</v>
      </c>
      <c r="M12" s="731"/>
      <c r="N12" s="189" t="s">
        <v>113</v>
      </c>
      <c r="O12" s="189" t="s">
        <v>113</v>
      </c>
      <c r="P12" s="189" t="s">
        <v>113</v>
      </c>
      <c r="Q12" s="189" t="s">
        <v>113</v>
      </c>
      <c r="R12" s="189" t="s">
        <v>113</v>
      </c>
      <c r="S12" s="189" t="s">
        <v>113</v>
      </c>
      <c r="T12" s="189" t="s">
        <v>113</v>
      </c>
      <c r="U12" s="189" t="s">
        <v>113</v>
      </c>
      <c r="V12" s="343" t="s">
        <v>113</v>
      </c>
    </row>
    <row r="13" spans="1:23" s="347" customFormat="1" ht="27.95" customHeight="1">
      <c r="A13" s="329" t="s">
        <v>445</v>
      </c>
      <c r="B13" s="187">
        <v>260.2</v>
      </c>
      <c r="C13" s="187">
        <v>860.40000000000009</v>
      </c>
      <c r="D13" s="187">
        <v>0</v>
      </c>
      <c r="E13" s="187">
        <v>130.1</v>
      </c>
      <c r="F13" s="187">
        <v>447.2</v>
      </c>
      <c r="G13" s="187">
        <v>0</v>
      </c>
      <c r="H13" s="187">
        <v>130.1</v>
      </c>
      <c r="I13" s="187">
        <v>413.2000000000001</v>
      </c>
      <c r="J13" s="187">
        <v>0</v>
      </c>
      <c r="K13" s="188" t="s">
        <v>445</v>
      </c>
      <c r="L13" s="730" t="s">
        <v>445</v>
      </c>
      <c r="M13" s="731"/>
      <c r="N13" s="630">
        <v>0</v>
      </c>
      <c r="O13" s="630">
        <v>0</v>
      </c>
      <c r="P13" s="630">
        <v>0</v>
      </c>
      <c r="Q13" s="630">
        <v>0</v>
      </c>
      <c r="R13" s="630">
        <v>0</v>
      </c>
      <c r="S13" s="630">
        <v>0</v>
      </c>
      <c r="T13" s="630">
        <v>0</v>
      </c>
      <c r="U13" s="630">
        <v>0</v>
      </c>
      <c r="V13" s="630">
        <v>0</v>
      </c>
      <c r="W13" s="630"/>
    </row>
    <row r="14" spans="1:23" s="347" customFormat="1" ht="27.95" customHeight="1">
      <c r="A14" s="329" t="s">
        <v>822</v>
      </c>
      <c r="B14" s="187">
        <v>261.89799999999997</v>
      </c>
      <c r="C14" s="187">
        <v>883.06799999999998</v>
      </c>
      <c r="D14" s="187">
        <v>0</v>
      </c>
      <c r="E14" s="187">
        <v>130.60500000000002</v>
      </c>
      <c r="F14" s="187">
        <v>455.77000000000004</v>
      </c>
      <c r="G14" s="187">
        <v>0</v>
      </c>
      <c r="H14" s="187">
        <v>131.29300000000001</v>
      </c>
      <c r="I14" s="187">
        <v>427.298</v>
      </c>
      <c r="J14" s="187">
        <v>0</v>
      </c>
      <c r="K14" s="188" t="s">
        <v>822</v>
      </c>
      <c r="L14" s="730" t="s">
        <v>822</v>
      </c>
      <c r="M14" s="731"/>
      <c r="N14" s="189">
        <v>0.3</v>
      </c>
      <c r="O14" s="189">
        <v>3.4079999999999999</v>
      </c>
      <c r="P14" s="189">
        <v>0</v>
      </c>
      <c r="Q14" s="189">
        <v>0.14299999999999999</v>
      </c>
      <c r="R14" s="189">
        <v>1.403</v>
      </c>
      <c r="S14" s="189">
        <v>0</v>
      </c>
      <c r="T14" s="189">
        <v>0.157</v>
      </c>
      <c r="U14" s="189">
        <v>2.0049999999999999</v>
      </c>
      <c r="V14" s="343">
        <v>0</v>
      </c>
    </row>
    <row r="15" spans="1:23" s="347" customFormat="1" ht="27.95" customHeight="1">
      <c r="A15" s="330" t="s">
        <v>1017</v>
      </c>
      <c r="B15" s="353">
        <f>SUM(B17:B28)</f>
        <v>239.51599999999996</v>
      </c>
      <c r="C15" s="353">
        <f t="shared" ref="C15:J15" si="0">SUM(C17:C28)</f>
        <v>909.32600000000002</v>
      </c>
      <c r="D15" s="353">
        <f t="shared" si="0"/>
        <v>0</v>
      </c>
      <c r="E15" s="353">
        <f t="shared" si="0"/>
        <v>119.473</v>
      </c>
      <c r="F15" s="353">
        <f t="shared" si="0"/>
        <v>470.67300000000006</v>
      </c>
      <c r="G15" s="353">
        <f t="shared" si="0"/>
        <v>0</v>
      </c>
      <c r="H15" s="353">
        <f t="shared" si="0"/>
        <v>120.04299999999999</v>
      </c>
      <c r="I15" s="353">
        <f t="shared" si="0"/>
        <v>438.65299999999991</v>
      </c>
      <c r="J15" s="353">
        <f t="shared" si="0"/>
        <v>0</v>
      </c>
      <c r="K15" s="190" t="s">
        <v>1017</v>
      </c>
      <c r="L15" s="728" t="s">
        <v>1017</v>
      </c>
      <c r="M15" s="729"/>
      <c r="N15" s="630">
        <f>SUM(N17:N28)</f>
        <v>0</v>
      </c>
      <c r="O15" s="630">
        <f t="shared" ref="O15:V15" si="1">SUM(O17:O28)</f>
        <v>0</v>
      </c>
      <c r="P15" s="630">
        <f t="shared" si="1"/>
        <v>0</v>
      </c>
      <c r="Q15" s="630">
        <f t="shared" si="1"/>
        <v>0</v>
      </c>
      <c r="R15" s="630">
        <f t="shared" si="1"/>
        <v>0</v>
      </c>
      <c r="S15" s="630">
        <f t="shared" si="1"/>
        <v>0</v>
      </c>
      <c r="T15" s="630">
        <f t="shared" si="1"/>
        <v>0</v>
      </c>
      <c r="U15" s="630">
        <f t="shared" si="1"/>
        <v>0</v>
      </c>
      <c r="V15" s="630">
        <f t="shared" si="1"/>
        <v>0</v>
      </c>
    </row>
    <row r="16" spans="1:23" s="342" customFormat="1" ht="19.149999999999999" customHeight="1">
      <c r="A16" s="264"/>
      <c r="B16" s="187"/>
      <c r="C16" s="187"/>
      <c r="D16" s="187"/>
      <c r="E16" s="187"/>
      <c r="F16" s="187"/>
      <c r="G16" s="187"/>
      <c r="H16" s="187"/>
      <c r="I16" s="187"/>
      <c r="J16" s="187"/>
      <c r="K16" s="344"/>
      <c r="M16" s="264"/>
      <c r="N16" s="189"/>
      <c r="O16" s="189"/>
      <c r="P16" s="189"/>
      <c r="Q16" s="189"/>
      <c r="R16" s="189"/>
      <c r="S16" s="189"/>
      <c r="T16" s="189"/>
      <c r="U16" s="189"/>
      <c r="V16" s="343"/>
    </row>
    <row r="17" spans="1:22" s="342" customFormat="1" ht="28.15" customHeight="1">
      <c r="A17" s="264" t="s">
        <v>191</v>
      </c>
      <c r="B17" s="265">
        <f>SUM(E17,H17)</f>
        <v>18.615000000000002</v>
      </c>
      <c r="C17" s="265">
        <f t="shared" ref="C17:D28" si="2">SUM(F17,I17)</f>
        <v>67.051000000000002</v>
      </c>
      <c r="D17" s="265">
        <f t="shared" si="2"/>
        <v>0</v>
      </c>
      <c r="E17" s="266">
        <v>9.0809999999999995</v>
      </c>
      <c r="F17" s="266">
        <v>34.188000000000002</v>
      </c>
      <c r="G17" s="267">
        <v>0</v>
      </c>
      <c r="H17" s="266">
        <v>9.5340000000000007</v>
      </c>
      <c r="I17" s="266">
        <v>32.863</v>
      </c>
      <c r="J17" s="265">
        <v>0</v>
      </c>
      <c r="K17" s="344" t="s">
        <v>17</v>
      </c>
      <c r="L17" s="343" t="s">
        <v>191</v>
      </c>
      <c r="M17" s="268" t="s">
        <v>17</v>
      </c>
      <c r="N17" s="630">
        <f>SUM(Q17,T17)</f>
        <v>0</v>
      </c>
      <c r="O17" s="630">
        <f>SUM(R17,U17)</f>
        <v>0</v>
      </c>
      <c r="P17" s="630">
        <f t="shared" ref="P17:P28" si="3">SUM(S17,V17)</f>
        <v>0</v>
      </c>
      <c r="Q17" s="630">
        <v>0</v>
      </c>
      <c r="R17" s="630">
        <v>0</v>
      </c>
      <c r="S17" s="630">
        <v>0</v>
      </c>
      <c r="T17" s="630">
        <v>0</v>
      </c>
      <c r="U17" s="630">
        <v>0</v>
      </c>
      <c r="V17" s="630">
        <v>0</v>
      </c>
    </row>
    <row r="18" spans="1:22" s="342" customFormat="1" ht="28.15" customHeight="1">
      <c r="A18" s="264" t="s">
        <v>192</v>
      </c>
      <c r="B18" s="265">
        <f t="shared" ref="B18:B28" si="4">SUM(E18,H18)</f>
        <v>20.505000000000003</v>
      </c>
      <c r="C18" s="265">
        <f t="shared" si="2"/>
        <v>74.496000000000009</v>
      </c>
      <c r="D18" s="265">
        <f t="shared" si="2"/>
        <v>0</v>
      </c>
      <c r="E18" s="266">
        <v>10.111000000000001</v>
      </c>
      <c r="F18" s="266">
        <v>36.892000000000003</v>
      </c>
      <c r="G18" s="267">
        <v>0</v>
      </c>
      <c r="H18" s="266">
        <v>10.394</v>
      </c>
      <c r="I18" s="266">
        <v>37.603999999999999</v>
      </c>
      <c r="J18" s="265">
        <v>0</v>
      </c>
      <c r="K18" s="344" t="s">
        <v>19</v>
      </c>
      <c r="L18" s="343" t="s">
        <v>192</v>
      </c>
      <c r="M18" s="268" t="s">
        <v>19</v>
      </c>
      <c r="N18" s="630">
        <f t="shared" ref="N18:N28" si="5">SUM(Q18,T18)</f>
        <v>0</v>
      </c>
      <c r="O18" s="630">
        <f t="shared" ref="O18:O28" si="6">SUM(R18,U18)</f>
        <v>0</v>
      </c>
      <c r="P18" s="630">
        <f t="shared" si="3"/>
        <v>0</v>
      </c>
      <c r="Q18" s="630">
        <v>0</v>
      </c>
      <c r="R18" s="630">
        <v>0</v>
      </c>
      <c r="S18" s="630">
        <v>0</v>
      </c>
      <c r="T18" s="630">
        <v>0</v>
      </c>
      <c r="U18" s="630">
        <v>0</v>
      </c>
      <c r="V18" s="630">
        <v>0</v>
      </c>
    </row>
    <row r="19" spans="1:22" s="342" customFormat="1" ht="28.15" customHeight="1">
      <c r="A19" s="264" t="s">
        <v>21</v>
      </c>
      <c r="B19" s="265">
        <f t="shared" si="4"/>
        <v>19.93</v>
      </c>
      <c r="C19" s="265">
        <f t="shared" si="2"/>
        <v>69.061000000000007</v>
      </c>
      <c r="D19" s="265">
        <f t="shared" si="2"/>
        <v>0</v>
      </c>
      <c r="E19" s="266">
        <v>10.029999999999999</v>
      </c>
      <c r="F19" s="266">
        <v>37.527999999999999</v>
      </c>
      <c r="G19" s="267">
        <v>0</v>
      </c>
      <c r="H19" s="266">
        <v>9.9</v>
      </c>
      <c r="I19" s="266">
        <v>31.533000000000001</v>
      </c>
      <c r="J19" s="265">
        <v>0</v>
      </c>
      <c r="K19" s="344" t="s">
        <v>22</v>
      </c>
      <c r="L19" s="343" t="s">
        <v>21</v>
      </c>
      <c r="M19" s="268" t="s">
        <v>22</v>
      </c>
      <c r="N19" s="630">
        <f t="shared" si="5"/>
        <v>0</v>
      </c>
      <c r="O19" s="630">
        <f t="shared" si="6"/>
        <v>0</v>
      </c>
      <c r="P19" s="630">
        <f t="shared" si="3"/>
        <v>0</v>
      </c>
      <c r="Q19" s="630">
        <v>0</v>
      </c>
      <c r="R19" s="630">
        <v>0</v>
      </c>
      <c r="S19" s="630">
        <v>0</v>
      </c>
      <c r="T19" s="630">
        <v>0</v>
      </c>
      <c r="U19" s="630">
        <v>0</v>
      </c>
      <c r="V19" s="630">
        <v>0</v>
      </c>
    </row>
    <row r="20" spans="1:22" s="342" customFormat="1" ht="28.15" customHeight="1">
      <c r="A20" s="264" t="s">
        <v>24</v>
      </c>
      <c r="B20" s="265">
        <f t="shared" si="4"/>
        <v>20.570999999999998</v>
      </c>
      <c r="C20" s="265">
        <f t="shared" si="2"/>
        <v>71.632000000000005</v>
      </c>
      <c r="D20" s="265">
        <f t="shared" si="2"/>
        <v>0</v>
      </c>
      <c r="E20" s="266">
        <v>10.452</v>
      </c>
      <c r="F20" s="266">
        <v>36.783999999999999</v>
      </c>
      <c r="G20" s="267">
        <v>0</v>
      </c>
      <c r="H20" s="266">
        <v>10.119</v>
      </c>
      <c r="I20" s="266">
        <v>34.847999999999999</v>
      </c>
      <c r="J20" s="265">
        <v>0</v>
      </c>
      <c r="K20" s="344" t="s">
        <v>25</v>
      </c>
      <c r="L20" s="343" t="s">
        <v>24</v>
      </c>
      <c r="M20" s="268" t="s">
        <v>25</v>
      </c>
      <c r="N20" s="630">
        <f t="shared" si="5"/>
        <v>0</v>
      </c>
      <c r="O20" s="630">
        <f t="shared" si="6"/>
        <v>0</v>
      </c>
      <c r="P20" s="630">
        <f t="shared" si="3"/>
        <v>0</v>
      </c>
      <c r="Q20" s="630">
        <v>0</v>
      </c>
      <c r="R20" s="630">
        <v>0</v>
      </c>
      <c r="S20" s="630">
        <v>0</v>
      </c>
      <c r="T20" s="630">
        <v>0</v>
      </c>
      <c r="U20" s="630">
        <v>0</v>
      </c>
      <c r="V20" s="630">
        <v>0</v>
      </c>
    </row>
    <row r="21" spans="1:22" s="342" customFormat="1" ht="28.15" customHeight="1">
      <c r="A21" s="264" t="s">
        <v>27</v>
      </c>
      <c r="B21" s="265">
        <f t="shared" si="4"/>
        <v>21.990000000000002</v>
      </c>
      <c r="C21" s="265">
        <f t="shared" si="2"/>
        <v>80.759</v>
      </c>
      <c r="D21" s="265">
        <f t="shared" si="2"/>
        <v>0</v>
      </c>
      <c r="E21" s="266">
        <v>11.02</v>
      </c>
      <c r="F21" s="266">
        <v>42.691000000000003</v>
      </c>
      <c r="G21" s="267">
        <v>0</v>
      </c>
      <c r="H21" s="266">
        <v>10.97</v>
      </c>
      <c r="I21" s="266">
        <v>38.067999999999998</v>
      </c>
      <c r="J21" s="265">
        <v>0</v>
      </c>
      <c r="K21" s="344" t="s">
        <v>28</v>
      </c>
      <c r="L21" s="343" t="s">
        <v>27</v>
      </c>
      <c r="M21" s="268" t="s">
        <v>28</v>
      </c>
      <c r="N21" s="630">
        <f t="shared" si="5"/>
        <v>0</v>
      </c>
      <c r="O21" s="630">
        <f t="shared" si="6"/>
        <v>0</v>
      </c>
      <c r="P21" s="630">
        <f t="shared" si="3"/>
        <v>0</v>
      </c>
      <c r="Q21" s="630">
        <v>0</v>
      </c>
      <c r="R21" s="630">
        <v>0</v>
      </c>
      <c r="S21" s="630">
        <v>0</v>
      </c>
      <c r="T21" s="630">
        <v>0</v>
      </c>
      <c r="U21" s="630">
        <v>0</v>
      </c>
      <c r="V21" s="630">
        <v>0</v>
      </c>
    </row>
    <row r="22" spans="1:22" s="342" customFormat="1" ht="28.15" customHeight="1">
      <c r="A22" s="264" t="s">
        <v>30</v>
      </c>
      <c r="B22" s="265">
        <f t="shared" si="4"/>
        <v>18.948999999999998</v>
      </c>
      <c r="C22" s="265">
        <f t="shared" si="2"/>
        <v>77.167000000000002</v>
      </c>
      <c r="D22" s="265">
        <f t="shared" si="2"/>
        <v>0</v>
      </c>
      <c r="E22" s="266">
        <v>9.5760000000000005</v>
      </c>
      <c r="F22" s="266">
        <v>41.688000000000002</v>
      </c>
      <c r="G22" s="267">
        <v>0</v>
      </c>
      <c r="H22" s="266">
        <v>9.3729999999999993</v>
      </c>
      <c r="I22" s="266">
        <v>35.478999999999999</v>
      </c>
      <c r="J22" s="265">
        <v>0</v>
      </c>
      <c r="K22" s="344" t="s">
        <v>31</v>
      </c>
      <c r="L22" s="343" t="s">
        <v>30</v>
      </c>
      <c r="M22" s="268" t="s">
        <v>31</v>
      </c>
      <c r="N22" s="630">
        <f t="shared" si="5"/>
        <v>0</v>
      </c>
      <c r="O22" s="630">
        <f t="shared" si="6"/>
        <v>0</v>
      </c>
      <c r="P22" s="630">
        <f t="shared" si="3"/>
        <v>0</v>
      </c>
      <c r="Q22" s="630">
        <v>0</v>
      </c>
      <c r="R22" s="630">
        <v>0</v>
      </c>
      <c r="S22" s="630">
        <v>0</v>
      </c>
      <c r="T22" s="630">
        <v>0</v>
      </c>
      <c r="U22" s="630">
        <v>0</v>
      </c>
      <c r="V22" s="630">
        <v>0</v>
      </c>
    </row>
    <row r="23" spans="1:22" s="342" customFormat="1" ht="28.5" customHeight="1">
      <c r="A23" s="264" t="s">
        <v>33</v>
      </c>
      <c r="B23" s="265">
        <f t="shared" si="4"/>
        <v>17.696999999999999</v>
      </c>
      <c r="C23" s="265">
        <f t="shared" si="2"/>
        <v>71.253999999999991</v>
      </c>
      <c r="D23" s="265">
        <f t="shared" si="2"/>
        <v>0</v>
      </c>
      <c r="E23" s="266">
        <v>8.907</v>
      </c>
      <c r="F23" s="266">
        <v>36.860999999999997</v>
      </c>
      <c r="G23" s="267">
        <v>0</v>
      </c>
      <c r="H23" s="266">
        <v>8.7899999999999991</v>
      </c>
      <c r="I23" s="266">
        <v>34.393000000000001</v>
      </c>
      <c r="J23" s="265">
        <v>0</v>
      </c>
      <c r="K23" s="344" t="s">
        <v>34</v>
      </c>
      <c r="L23" s="343" t="s">
        <v>33</v>
      </c>
      <c r="M23" s="268" t="s">
        <v>34</v>
      </c>
      <c r="N23" s="630">
        <f t="shared" si="5"/>
        <v>0</v>
      </c>
      <c r="O23" s="630">
        <f t="shared" si="6"/>
        <v>0</v>
      </c>
      <c r="P23" s="630">
        <f t="shared" si="3"/>
        <v>0</v>
      </c>
      <c r="Q23" s="630">
        <v>0</v>
      </c>
      <c r="R23" s="630">
        <v>0</v>
      </c>
      <c r="S23" s="630">
        <v>0</v>
      </c>
      <c r="T23" s="630">
        <v>0</v>
      </c>
      <c r="U23" s="630">
        <v>0</v>
      </c>
      <c r="V23" s="630">
        <v>0</v>
      </c>
    </row>
    <row r="24" spans="1:22" s="342" customFormat="1" ht="28.5" customHeight="1">
      <c r="A24" s="264" t="s">
        <v>36</v>
      </c>
      <c r="B24" s="265">
        <f t="shared" si="4"/>
        <v>19.23</v>
      </c>
      <c r="C24" s="265">
        <f t="shared" si="2"/>
        <v>79.771000000000001</v>
      </c>
      <c r="D24" s="265">
        <f t="shared" si="2"/>
        <v>0</v>
      </c>
      <c r="E24" s="266">
        <v>9.4870000000000001</v>
      </c>
      <c r="F24" s="266">
        <v>40.042999999999999</v>
      </c>
      <c r="G24" s="267">
        <v>0</v>
      </c>
      <c r="H24" s="266">
        <v>9.7430000000000003</v>
      </c>
      <c r="I24" s="266">
        <v>39.728000000000002</v>
      </c>
      <c r="J24" s="265">
        <v>0</v>
      </c>
      <c r="K24" s="344" t="s">
        <v>37</v>
      </c>
      <c r="L24" s="343" t="s">
        <v>36</v>
      </c>
      <c r="M24" s="268" t="s">
        <v>37</v>
      </c>
      <c r="N24" s="630">
        <f t="shared" si="5"/>
        <v>0</v>
      </c>
      <c r="O24" s="630">
        <f t="shared" si="6"/>
        <v>0</v>
      </c>
      <c r="P24" s="630">
        <f t="shared" si="3"/>
        <v>0</v>
      </c>
      <c r="Q24" s="630">
        <v>0</v>
      </c>
      <c r="R24" s="630">
        <v>0</v>
      </c>
      <c r="S24" s="630">
        <v>0</v>
      </c>
      <c r="T24" s="630">
        <v>0</v>
      </c>
      <c r="U24" s="630">
        <v>0</v>
      </c>
      <c r="V24" s="630">
        <v>0</v>
      </c>
    </row>
    <row r="25" spans="1:22" s="342" customFormat="1" ht="28.5" customHeight="1">
      <c r="A25" s="264" t="s">
        <v>39</v>
      </c>
      <c r="B25" s="265">
        <f t="shared" si="4"/>
        <v>21.297000000000001</v>
      </c>
      <c r="C25" s="265">
        <f t="shared" si="2"/>
        <v>89.233000000000004</v>
      </c>
      <c r="D25" s="265">
        <f t="shared" si="2"/>
        <v>0</v>
      </c>
      <c r="E25" s="266">
        <v>10.583</v>
      </c>
      <c r="F25" s="266">
        <v>45.899000000000001</v>
      </c>
      <c r="G25" s="267">
        <v>0</v>
      </c>
      <c r="H25" s="266">
        <v>10.714</v>
      </c>
      <c r="I25" s="266">
        <v>43.334000000000003</v>
      </c>
      <c r="J25" s="265">
        <v>0</v>
      </c>
      <c r="K25" s="344" t="s">
        <v>40</v>
      </c>
      <c r="L25" s="343" t="s">
        <v>39</v>
      </c>
      <c r="M25" s="268" t="s">
        <v>40</v>
      </c>
      <c r="N25" s="630">
        <f t="shared" si="5"/>
        <v>0</v>
      </c>
      <c r="O25" s="630">
        <f t="shared" si="6"/>
        <v>0</v>
      </c>
      <c r="P25" s="630">
        <f t="shared" si="3"/>
        <v>0</v>
      </c>
      <c r="Q25" s="630">
        <v>0</v>
      </c>
      <c r="R25" s="630">
        <v>0</v>
      </c>
      <c r="S25" s="630">
        <v>0</v>
      </c>
      <c r="T25" s="630">
        <v>0</v>
      </c>
      <c r="U25" s="630">
        <v>0</v>
      </c>
      <c r="V25" s="630">
        <v>0</v>
      </c>
    </row>
    <row r="26" spans="1:22" s="342" customFormat="1" ht="28.5" customHeight="1">
      <c r="A26" s="264" t="s">
        <v>42</v>
      </c>
      <c r="B26" s="265">
        <f t="shared" si="4"/>
        <v>19.262</v>
      </c>
      <c r="C26" s="265">
        <f t="shared" si="2"/>
        <v>76.471000000000004</v>
      </c>
      <c r="D26" s="265">
        <f t="shared" si="2"/>
        <v>0</v>
      </c>
      <c r="E26" s="266">
        <v>9.73</v>
      </c>
      <c r="F26" s="266">
        <v>40.832999999999998</v>
      </c>
      <c r="G26" s="267">
        <v>0</v>
      </c>
      <c r="H26" s="266">
        <v>9.532</v>
      </c>
      <c r="I26" s="266">
        <v>35.637999999999998</v>
      </c>
      <c r="J26" s="265">
        <v>0</v>
      </c>
      <c r="K26" s="344" t="s">
        <v>43</v>
      </c>
      <c r="L26" s="343" t="s">
        <v>42</v>
      </c>
      <c r="M26" s="268" t="s">
        <v>43</v>
      </c>
      <c r="N26" s="630">
        <f t="shared" si="5"/>
        <v>0</v>
      </c>
      <c r="O26" s="630">
        <f t="shared" si="6"/>
        <v>0</v>
      </c>
      <c r="P26" s="630">
        <f t="shared" si="3"/>
        <v>0</v>
      </c>
      <c r="Q26" s="630">
        <v>0</v>
      </c>
      <c r="R26" s="630">
        <v>0</v>
      </c>
      <c r="S26" s="630">
        <v>0</v>
      </c>
      <c r="T26" s="630">
        <v>0</v>
      </c>
      <c r="U26" s="630">
        <v>0</v>
      </c>
      <c r="V26" s="630">
        <v>0</v>
      </c>
    </row>
    <row r="27" spans="1:22" s="342" customFormat="1" ht="28.5" customHeight="1">
      <c r="A27" s="264" t="s">
        <v>45</v>
      </c>
      <c r="B27" s="265">
        <f t="shared" si="4"/>
        <v>20.442999999999998</v>
      </c>
      <c r="C27" s="265">
        <f t="shared" si="2"/>
        <v>77.533999999999992</v>
      </c>
      <c r="D27" s="265">
        <f t="shared" si="2"/>
        <v>0</v>
      </c>
      <c r="E27" s="266">
        <v>10.07</v>
      </c>
      <c r="F27" s="266">
        <v>39.415999999999997</v>
      </c>
      <c r="G27" s="267">
        <v>0</v>
      </c>
      <c r="H27" s="266">
        <v>10.372999999999999</v>
      </c>
      <c r="I27" s="266">
        <v>38.118000000000002</v>
      </c>
      <c r="J27" s="265">
        <v>0</v>
      </c>
      <c r="K27" s="344" t="s">
        <v>46</v>
      </c>
      <c r="L27" s="343" t="s">
        <v>45</v>
      </c>
      <c r="M27" s="268" t="s">
        <v>46</v>
      </c>
      <c r="N27" s="630">
        <f t="shared" si="5"/>
        <v>0</v>
      </c>
      <c r="O27" s="630">
        <f t="shared" si="6"/>
        <v>0</v>
      </c>
      <c r="P27" s="630">
        <f t="shared" si="3"/>
        <v>0</v>
      </c>
      <c r="Q27" s="630">
        <v>0</v>
      </c>
      <c r="R27" s="630">
        <v>0</v>
      </c>
      <c r="S27" s="630">
        <v>0</v>
      </c>
      <c r="T27" s="630">
        <v>0</v>
      </c>
      <c r="U27" s="630">
        <v>0</v>
      </c>
      <c r="V27" s="630">
        <v>0</v>
      </c>
    </row>
    <row r="28" spans="1:22" s="342" customFormat="1" ht="28.5" customHeight="1" thickBot="1">
      <c r="A28" s="264" t="s">
        <v>193</v>
      </c>
      <c r="B28" s="579">
        <f t="shared" si="4"/>
        <v>21.027000000000001</v>
      </c>
      <c r="C28" s="269">
        <f t="shared" si="2"/>
        <v>74.896999999999991</v>
      </c>
      <c r="D28" s="269">
        <f t="shared" si="2"/>
        <v>0</v>
      </c>
      <c r="E28" s="266">
        <v>10.426</v>
      </c>
      <c r="F28" s="266">
        <v>37.85</v>
      </c>
      <c r="G28" s="269">
        <v>0</v>
      </c>
      <c r="H28" s="266">
        <v>10.601000000000001</v>
      </c>
      <c r="I28" s="266">
        <v>37.046999999999997</v>
      </c>
      <c r="J28" s="267">
        <v>0</v>
      </c>
      <c r="K28" s="344" t="s">
        <v>48</v>
      </c>
      <c r="L28" s="295" t="s">
        <v>193</v>
      </c>
      <c r="M28" s="270" t="s">
        <v>48</v>
      </c>
      <c r="N28" s="630">
        <f t="shared" si="5"/>
        <v>0</v>
      </c>
      <c r="O28" s="630">
        <f t="shared" si="6"/>
        <v>0</v>
      </c>
      <c r="P28" s="630">
        <f t="shared" si="3"/>
        <v>0</v>
      </c>
      <c r="Q28" s="630">
        <v>0</v>
      </c>
      <c r="R28" s="630">
        <v>0</v>
      </c>
      <c r="S28" s="630">
        <v>0</v>
      </c>
      <c r="T28" s="630">
        <v>0</v>
      </c>
      <c r="U28" s="631">
        <v>0</v>
      </c>
      <c r="V28" s="630">
        <v>0</v>
      </c>
    </row>
    <row r="29" spans="1:22" s="191" customFormat="1" ht="11.1" customHeight="1">
      <c r="A29" s="237" t="s">
        <v>1111</v>
      </c>
      <c r="B29" s="265"/>
      <c r="C29" s="238"/>
      <c r="D29" s="237"/>
      <c r="E29" s="238"/>
      <c r="F29" s="238"/>
      <c r="G29" s="237"/>
      <c r="H29" s="238"/>
      <c r="I29" s="238"/>
      <c r="J29" s="237"/>
      <c r="K29" s="239" t="s">
        <v>603</v>
      </c>
      <c r="L29" s="237" t="s">
        <v>1111</v>
      </c>
      <c r="M29" s="237"/>
      <c r="N29" s="237"/>
      <c r="O29" s="237"/>
      <c r="P29" s="237"/>
      <c r="Q29" s="237"/>
      <c r="R29" s="237"/>
      <c r="S29" s="237"/>
      <c r="T29" s="237"/>
      <c r="U29" s="240"/>
      <c r="V29" s="239" t="s">
        <v>603</v>
      </c>
    </row>
    <row r="30" spans="1:22" s="331" customFormat="1" ht="11.25">
      <c r="A30" s="192"/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92"/>
      <c r="M30" s="150"/>
      <c r="N30" s="150"/>
      <c r="O30" s="150"/>
      <c r="P30" s="150"/>
      <c r="Q30" s="150"/>
      <c r="R30" s="150"/>
      <c r="S30" s="150"/>
      <c r="T30" s="150"/>
      <c r="U30" s="150"/>
    </row>
    <row r="31" spans="1:22" s="331" customFormat="1" ht="11.25">
      <c r="A31" s="150"/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</row>
    <row r="32" spans="1:22" s="331" customFormat="1" ht="11.25">
      <c r="A32" s="150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</row>
    <row r="33" spans="1:21" s="331" customFormat="1" ht="11.25">
      <c r="A33" s="150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</row>
    <row r="34" spans="1:21" s="331" customFormat="1" ht="11.25">
      <c r="A34" s="150"/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</row>
    <row r="35" spans="1:21" s="331" customFormat="1" ht="11.25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</row>
    <row r="36" spans="1:21" s="331" customFormat="1" ht="11.25">
      <c r="A36" s="150"/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</row>
    <row r="37" spans="1:21" s="331" customFormat="1" ht="11.25">
      <c r="A37" s="150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</row>
    <row r="38" spans="1:21" s="331" customFormat="1" ht="11.25">
      <c r="A38" s="150"/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</row>
    <row r="39" spans="1:21" s="331" customFormat="1" ht="11.25">
      <c r="A39" s="150"/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</row>
    <row r="40" spans="1:21" s="331" customFormat="1" ht="11.25">
      <c r="A40" s="150"/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</row>
    <row r="41" spans="1:21" s="331" customFormat="1" ht="11.25">
      <c r="A41" s="150"/>
      <c r="B41" s="150"/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</row>
    <row r="42" spans="1:21" s="331" customFormat="1" ht="11.25">
      <c r="A42" s="150"/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</row>
    <row r="43" spans="1:21" s="331" customFormat="1" ht="11.25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</row>
    <row r="44" spans="1:21" s="331" customFormat="1" ht="11.25">
      <c r="A44" s="150"/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</row>
    <row r="45" spans="1:21" s="331" customFormat="1" ht="11.25">
      <c r="A45" s="150"/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</row>
    <row r="46" spans="1:21" s="331" customFormat="1" ht="11.25">
      <c r="A46" s="150"/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</row>
    <row r="47" spans="1:21" s="331" customFormat="1" ht="11.25">
      <c r="A47" s="150"/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</row>
    <row r="48" spans="1:21" s="331" customFormat="1" ht="11.25">
      <c r="A48" s="150"/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</row>
    <row r="49" spans="1:21" s="331" customFormat="1" ht="11.25">
      <c r="A49" s="150"/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</row>
    <row r="50" spans="1:21" s="331" customFormat="1" ht="11.25">
      <c r="A50" s="150"/>
      <c r="B50" s="150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</row>
    <row r="51" spans="1:21" s="331" customFormat="1" ht="11.25">
      <c r="A51" s="150"/>
      <c r="B51" s="150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</row>
    <row r="52" spans="1:21" s="331" customFormat="1" ht="11.25">
      <c r="A52" s="150"/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</row>
    <row r="53" spans="1:21" s="331" customFormat="1" ht="11.25">
      <c r="A53" s="150"/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</row>
    <row r="54" spans="1:21" s="331" customFormat="1" ht="11.25">
      <c r="A54" s="150"/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</row>
    <row r="55" spans="1:21" s="331" customFormat="1" ht="11.25">
      <c r="A55" s="150"/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</row>
    <row r="56" spans="1:21" s="331" customFormat="1" ht="11.25">
      <c r="A56" s="150"/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</row>
    <row r="57" spans="1:21" s="331" customFormat="1" ht="11.25">
      <c r="A57" s="150"/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</row>
    <row r="58" spans="1:21" s="331" customFormat="1" ht="11.25">
      <c r="A58" s="150"/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</row>
    <row r="59" spans="1:21" s="331" customFormat="1" ht="11.25">
      <c r="A59" s="150"/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</row>
    <row r="60" spans="1:21" s="331" customFormat="1" ht="11.25">
      <c r="A60" s="150"/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</row>
    <row r="61" spans="1:21" s="331" customFormat="1" ht="11.25">
      <c r="A61" s="150"/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</row>
    <row r="62" spans="1:21" s="331" customFormat="1" ht="11.25">
      <c r="A62" s="150"/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U62" s="150"/>
    </row>
    <row r="63" spans="1:21" s="331" customFormat="1" ht="11.25">
      <c r="A63" s="150"/>
      <c r="B63" s="150"/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0"/>
      <c r="S63" s="150"/>
      <c r="T63" s="150"/>
      <c r="U63" s="150"/>
    </row>
    <row r="64" spans="1:21" s="331" customFormat="1" ht="11.25">
      <c r="A64" s="150"/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</row>
    <row r="65" spans="1:21" s="331" customFormat="1" ht="11.25">
      <c r="A65" s="150"/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</row>
    <row r="66" spans="1:21" s="331" customFormat="1" ht="11.25">
      <c r="A66" s="150"/>
      <c r="B66" s="150"/>
      <c r="C66" s="150"/>
      <c r="D66" s="150"/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</row>
    <row r="67" spans="1:21" s="331" customFormat="1" ht="11.25">
      <c r="A67" s="150"/>
      <c r="B67" s="150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</row>
    <row r="68" spans="1:21" s="331" customFormat="1" ht="11.25">
      <c r="A68" s="150"/>
      <c r="B68" s="150"/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</row>
    <row r="69" spans="1:21" s="331" customFormat="1" ht="11.25">
      <c r="A69" s="150"/>
      <c r="B69" s="150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</row>
    <row r="70" spans="1:21" s="331" customFormat="1" ht="11.25">
      <c r="A70" s="150"/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</row>
    <row r="71" spans="1:21" s="331" customFormat="1" ht="11.25">
      <c r="A71" s="150"/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</row>
    <row r="72" spans="1:21" s="331" customFormat="1" ht="11.25">
      <c r="A72" s="150"/>
      <c r="B72" s="150"/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</row>
    <row r="73" spans="1:21" s="331" customFormat="1" ht="11.25">
      <c r="A73" s="150"/>
      <c r="B73" s="150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</row>
    <row r="74" spans="1:21" s="331" customFormat="1" ht="11.25">
      <c r="A74" s="150"/>
      <c r="B74" s="150"/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</row>
    <row r="75" spans="1:21" s="331" customFormat="1" ht="11.25">
      <c r="A75" s="150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</row>
    <row r="76" spans="1:21" s="331" customFormat="1" ht="11.25">
      <c r="A76" s="150"/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</row>
    <row r="77" spans="1:21" s="331" customFormat="1" ht="11.25">
      <c r="A77" s="150"/>
      <c r="B77" s="150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</row>
    <row r="78" spans="1:21" s="331" customFormat="1" ht="11.25">
      <c r="A78" s="150"/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</row>
    <row r="79" spans="1:21" s="331" customFormat="1" ht="11.25">
      <c r="A79" s="150"/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</row>
    <row r="80" spans="1:21" s="331" customFormat="1" ht="11.25">
      <c r="A80" s="150"/>
      <c r="B80" s="150"/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</row>
    <row r="81" spans="1:21" s="331" customFormat="1" ht="11.25">
      <c r="A81" s="150"/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</row>
    <row r="82" spans="1:21" s="331" customFormat="1" ht="11.25">
      <c r="A82" s="150"/>
      <c r="B82" s="150"/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</row>
    <row r="83" spans="1:21" s="331" customFormat="1" ht="11.25">
      <c r="A83" s="150"/>
      <c r="B83" s="150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</row>
    <row r="84" spans="1:21" s="331" customFormat="1" ht="11.25">
      <c r="A84" s="150"/>
      <c r="B84" s="150"/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</row>
    <row r="85" spans="1:21" s="331" customFormat="1" ht="11.25">
      <c r="A85" s="150"/>
      <c r="B85" s="150"/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</row>
    <row r="86" spans="1:21" s="331" customFormat="1" ht="11.25">
      <c r="A86" s="150"/>
      <c r="B86" s="150"/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</row>
    <row r="87" spans="1:21" s="331" customFormat="1" ht="11.25">
      <c r="A87" s="150"/>
      <c r="B87" s="150"/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0"/>
      <c r="R87" s="150"/>
      <c r="S87" s="150"/>
      <c r="T87" s="150"/>
      <c r="U87" s="150"/>
    </row>
    <row r="88" spans="1:21" s="331" customFormat="1" ht="11.25">
      <c r="A88" s="150"/>
      <c r="B88" s="150"/>
      <c r="C88" s="150"/>
      <c r="D88" s="150"/>
      <c r="E88" s="150"/>
      <c r="F88" s="150"/>
      <c r="G88" s="150"/>
      <c r="H88" s="150"/>
      <c r="I88" s="150"/>
      <c r="J88" s="150"/>
      <c r="K88" s="150"/>
      <c r="L88" s="150"/>
      <c r="M88" s="150"/>
      <c r="N88" s="150"/>
      <c r="O88" s="150"/>
      <c r="P88" s="150"/>
      <c r="Q88" s="150"/>
      <c r="R88" s="150"/>
      <c r="S88" s="150"/>
      <c r="T88" s="150"/>
      <c r="U88" s="150"/>
    </row>
    <row r="89" spans="1:21" s="331" customFormat="1" ht="11.25">
      <c r="A89" s="150"/>
      <c r="B89" s="150"/>
      <c r="C89" s="150"/>
      <c r="D89" s="150"/>
      <c r="E89" s="150"/>
      <c r="F89" s="150"/>
      <c r="G89" s="150"/>
      <c r="H89" s="150"/>
      <c r="I89" s="150"/>
      <c r="J89" s="150"/>
      <c r="K89" s="150"/>
      <c r="L89" s="150"/>
      <c r="M89" s="150"/>
      <c r="N89" s="150"/>
      <c r="O89" s="150"/>
      <c r="P89" s="150"/>
      <c r="Q89" s="150"/>
      <c r="R89" s="150"/>
      <c r="S89" s="150"/>
      <c r="T89" s="150"/>
      <c r="U89" s="150"/>
    </row>
    <row r="90" spans="1:21" s="331" customFormat="1" ht="11.25">
      <c r="A90" s="150"/>
      <c r="B90" s="150"/>
      <c r="C90" s="150"/>
      <c r="D90" s="150"/>
      <c r="E90" s="150"/>
      <c r="F90" s="150"/>
      <c r="G90" s="150"/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  <c r="U90" s="150"/>
    </row>
    <row r="91" spans="1:21" s="331" customFormat="1" ht="11.25">
      <c r="A91" s="150"/>
      <c r="B91" s="150"/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</row>
    <row r="92" spans="1:21" s="331" customFormat="1" ht="11.25">
      <c r="A92" s="150"/>
      <c r="B92" s="150"/>
      <c r="C92" s="150"/>
      <c r="D92" s="150"/>
      <c r="E92" s="150"/>
      <c r="F92" s="150"/>
      <c r="G92" s="150"/>
      <c r="H92" s="150"/>
      <c r="I92" s="150"/>
      <c r="J92" s="150"/>
      <c r="K92" s="150"/>
      <c r="L92" s="150"/>
      <c r="M92" s="150"/>
      <c r="N92" s="150"/>
      <c r="O92" s="150"/>
      <c r="P92" s="150"/>
      <c r="Q92" s="150"/>
      <c r="R92" s="150"/>
      <c r="S92" s="150"/>
      <c r="T92" s="150"/>
      <c r="U92" s="150"/>
    </row>
    <row r="93" spans="1:21" s="331" customFormat="1" ht="11.25">
      <c r="A93" s="150"/>
      <c r="B93" s="150"/>
      <c r="C93" s="150"/>
      <c r="D93" s="150"/>
      <c r="E93" s="150"/>
      <c r="F93" s="150"/>
      <c r="G93" s="150"/>
      <c r="H93" s="150"/>
      <c r="I93" s="150"/>
      <c r="J93" s="150"/>
      <c r="K93" s="150"/>
      <c r="L93" s="150"/>
      <c r="M93" s="150"/>
      <c r="N93" s="150"/>
      <c r="O93" s="150"/>
      <c r="P93" s="150"/>
      <c r="Q93" s="150"/>
      <c r="R93" s="150"/>
      <c r="S93" s="150"/>
      <c r="T93" s="150"/>
      <c r="U93" s="150"/>
    </row>
    <row r="94" spans="1:21" s="331" customFormat="1" ht="11.25">
      <c r="A94" s="150"/>
      <c r="B94" s="150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0"/>
      <c r="P94" s="150"/>
      <c r="Q94" s="150"/>
      <c r="R94" s="150"/>
      <c r="S94" s="150"/>
      <c r="T94" s="150"/>
      <c r="U94" s="150"/>
    </row>
    <row r="95" spans="1:21" s="331" customFormat="1" ht="11.25">
      <c r="A95" s="150"/>
      <c r="B95" s="150"/>
      <c r="C95" s="150"/>
      <c r="D95" s="150"/>
      <c r="E95" s="150"/>
      <c r="F95" s="150"/>
      <c r="G95" s="150"/>
      <c r="H95" s="150"/>
      <c r="I95" s="150"/>
      <c r="J95" s="150"/>
      <c r="K95" s="150"/>
      <c r="L95" s="150"/>
      <c r="M95" s="150"/>
      <c r="N95" s="150"/>
      <c r="O95" s="150"/>
      <c r="P95" s="150"/>
      <c r="Q95" s="150"/>
      <c r="R95" s="150"/>
      <c r="S95" s="150"/>
      <c r="T95" s="150"/>
      <c r="U95" s="150"/>
    </row>
    <row r="96" spans="1:21" s="331" customFormat="1" ht="11.25">
      <c r="A96" s="150"/>
      <c r="B96" s="150"/>
      <c r="C96" s="150"/>
      <c r="D96" s="150"/>
      <c r="E96" s="150"/>
      <c r="F96" s="150"/>
      <c r="G96" s="150"/>
      <c r="H96" s="150"/>
      <c r="I96" s="150"/>
      <c r="J96" s="150"/>
      <c r="K96" s="150"/>
      <c r="L96" s="150"/>
      <c r="M96" s="150"/>
      <c r="N96" s="150"/>
      <c r="O96" s="150"/>
      <c r="P96" s="150"/>
      <c r="Q96" s="150"/>
      <c r="R96" s="150"/>
      <c r="S96" s="150"/>
      <c r="T96" s="150"/>
      <c r="U96" s="150"/>
    </row>
    <row r="97" spans="1:21" s="331" customFormat="1" ht="11.25">
      <c r="A97" s="150"/>
      <c r="B97" s="150"/>
      <c r="C97" s="150"/>
      <c r="D97" s="150"/>
      <c r="E97" s="150"/>
      <c r="F97" s="150"/>
      <c r="G97" s="150"/>
      <c r="H97" s="150"/>
      <c r="I97" s="150"/>
      <c r="J97" s="150"/>
      <c r="K97" s="150"/>
      <c r="L97" s="150"/>
      <c r="M97" s="150"/>
      <c r="N97" s="150"/>
      <c r="O97" s="150"/>
      <c r="P97" s="150"/>
      <c r="Q97" s="150"/>
      <c r="R97" s="150"/>
      <c r="S97" s="150"/>
      <c r="T97" s="150"/>
      <c r="U97" s="150"/>
    </row>
    <row r="98" spans="1:21" s="331" customFormat="1" ht="11.25">
      <c r="A98" s="150"/>
      <c r="B98" s="150"/>
      <c r="C98" s="150"/>
      <c r="D98" s="150"/>
      <c r="E98" s="150"/>
      <c r="F98" s="150"/>
      <c r="G98" s="150"/>
      <c r="H98" s="150"/>
      <c r="I98" s="150"/>
      <c r="J98" s="150"/>
      <c r="K98" s="150"/>
      <c r="L98" s="150"/>
      <c r="M98" s="150"/>
      <c r="N98" s="150"/>
      <c r="O98" s="150"/>
      <c r="P98" s="150"/>
      <c r="Q98" s="150"/>
      <c r="R98" s="150"/>
      <c r="S98" s="150"/>
      <c r="T98" s="150"/>
      <c r="U98" s="150"/>
    </row>
    <row r="99" spans="1:21" s="331" customFormat="1" ht="11.25">
      <c r="A99" s="150"/>
      <c r="B99" s="150"/>
      <c r="C99" s="150"/>
      <c r="D99" s="150"/>
      <c r="E99" s="150"/>
      <c r="F99" s="150"/>
      <c r="G99" s="150"/>
      <c r="H99" s="150"/>
      <c r="I99" s="150"/>
      <c r="J99" s="150"/>
      <c r="K99" s="150"/>
      <c r="L99" s="150"/>
      <c r="M99" s="150"/>
      <c r="N99" s="150"/>
      <c r="O99" s="150"/>
      <c r="P99" s="150"/>
      <c r="Q99" s="150"/>
      <c r="R99" s="150"/>
      <c r="S99" s="150"/>
      <c r="T99" s="150"/>
      <c r="U99" s="150"/>
    </row>
    <row r="100" spans="1:21" s="331" customFormat="1" ht="11.25">
      <c r="A100" s="150"/>
      <c r="B100" s="150"/>
      <c r="C100" s="150"/>
      <c r="D100" s="150"/>
      <c r="E100" s="150"/>
      <c r="F100" s="150"/>
      <c r="G100" s="150"/>
      <c r="H100" s="150"/>
      <c r="I100" s="150"/>
      <c r="J100" s="150"/>
      <c r="K100" s="150"/>
      <c r="L100" s="150"/>
      <c r="M100" s="150"/>
      <c r="N100" s="150"/>
      <c r="O100" s="150"/>
      <c r="P100" s="150"/>
      <c r="Q100" s="150"/>
      <c r="R100" s="150"/>
      <c r="S100" s="150"/>
      <c r="T100" s="150"/>
      <c r="U100" s="150"/>
    </row>
    <row r="101" spans="1:21" s="331" customFormat="1" ht="11.25">
      <c r="A101" s="150"/>
      <c r="B101" s="150"/>
      <c r="C101" s="150"/>
      <c r="D101" s="150"/>
      <c r="E101" s="150"/>
      <c r="F101" s="150"/>
      <c r="G101" s="150"/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  <c r="U101" s="150"/>
    </row>
    <row r="102" spans="1:21" s="331" customFormat="1" ht="11.25">
      <c r="A102" s="150"/>
      <c r="B102" s="150"/>
      <c r="C102" s="150"/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  <c r="R102" s="150"/>
      <c r="S102" s="150"/>
      <c r="T102" s="150"/>
      <c r="U102" s="150"/>
    </row>
    <row r="103" spans="1:21" s="331" customFormat="1" ht="11.25">
      <c r="A103" s="150"/>
      <c r="B103" s="150"/>
      <c r="C103" s="150"/>
      <c r="D103" s="150"/>
      <c r="E103" s="150"/>
      <c r="F103" s="150"/>
      <c r="G103" s="150"/>
      <c r="H103" s="150"/>
      <c r="I103" s="150"/>
      <c r="J103" s="150"/>
      <c r="K103" s="150"/>
      <c r="L103" s="150"/>
      <c r="M103" s="150"/>
      <c r="N103" s="150"/>
      <c r="O103" s="150"/>
      <c r="P103" s="150"/>
      <c r="Q103" s="150"/>
      <c r="R103" s="150"/>
      <c r="S103" s="150"/>
      <c r="T103" s="150"/>
      <c r="U103" s="150"/>
    </row>
  </sheetData>
  <sheetProtection selectLockedCells="1"/>
  <mergeCells count="40">
    <mergeCell ref="A4:K4"/>
    <mergeCell ref="L4:V4"/>
    <mergeCell ref="A3:K3"/>
    <mergeCell ref="L3:V3"/>
    <mergeCell ref="A6:A10"/>
    <mergeCell ref="B6:J6"/>
    <mergeCell ref="K6:K10"/>
    <mergeCell ref="L6:M10"/>
    <mergeCell ref="B9:B10"/>
    <mergeCell ref="N6:V6"/>
    <mergeCell ref="C9:C10"/>
    <mergeCell ref="D9:D10"/>
    <mergeCell ref="E9:E10"/>
    <mergeCell ref="F9:F10"/>
    <mergeCell ref="G9:G10"/>
    <mergeCell ref="E8:G8"/>
    <mergeCell ref="B7:J7"/>
    <mergeCell ref="N7:V7"/>
    <mergeCell ref="B8:D8"/>
    <mergeCell ref="T8:V8"/>
    <mergeCell ref="H8:J8"/>
    <mergeCell ref="H9:H10"/>
    <mergeCell ref="I9:I10"/>
    <mergeCell ref="J9:J10"/>
    <mergeCell ref="N8:P8"/>
    <mergeCell ref="V9:V10"/>
    <mergeCell ref="R9:R10"/>
    <mergeCell ref="S9:S10"/>
    <mergeCell ref="T9:T10"/>
    <mergeCell ref="U9:U10"/>
    <mergeCell ref="Q8:S8"/>
    <mergeCell ref="L15:M15"/>
    <mergeCell ref="P9:P10"/>
    <mergeCell ref="Q9:Q10"/>
    <mergeCell ref="N9:N10"/>
    <mergeCell ref="O9:O10"/>
    <mergeCell ref="L12:M12"/>
    <mergeCell ref="L11:M11"/>
    <mergeCell ref="L13:M13"/>
    <mergeCell ref="L14:M14"/>
  </mergeCells>
  <phoneticPr fontId="1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1" max="28" man="1"/>
  </colBreaks>
  <ignoredErrors>
    <ignoredError sqref="B15:J15 M15:V15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view="pageBreakPreview" topLeftCell="A7" zoomScaleNormal="100" zoomScaleSheetLayoutView="100" workbookViewId="0">
      <selection activeCell="C14" sqref="C14"/>
    </sheetView>
  </sheetViews>
  <sheetFormatPr defaultRowHeight="14.25"/>
  <cols>
    <col min="1" max="1" width="11.375" style="49" customWidth="1"/>
    <col min="2" max="2" width="8.125" style="4" customWidth="1"/>
    <col min="3" max="3" width="9.625" style="4" customWidth="1"/>
    <col min="4" max="4" width="8.125" style="4" customWidth="1"/>
    <col min="5" max="5" width="9.75" style="4" customWidth="1"/>
    <col min="6" max="6" width="8.125" style="4" customWidth="1"/>
    <col min="7" max="7" width="9.625" style="4" customWidth="1"/>
    <col min="8" max="8" width="8.125" style="4" customWidth="1"/>
    <col min="9" max="9" width="9.625" style="4" customWidth="1"/>
    <col min="10" max="10" width="11.375" style="4" customWidth="1"/>
    <col min="11" max="11" width="8.125" style="4" customWidth="1"/>
    <col min="12" max="12" width="9.625" style="4" customWidth="1"/>
    <col min="13" max="13" width="8.125" style="4" customWidth="1"/>
    <col min="14" max="14" width="9.625" style="4" customWidth="1"/>
    <col min="15" max="15" width="8.125" style="4" customWidth="1"/>
    <col min="16" max="16" width="9.625" style="4" customWidth="1"/>
    <col min="17" max="17" width="8.125" style="4" customWidth="1"/>
    <col min="18" max="18" width="9.625" style="4" customWidth="1"/>
    <col min="19" max="16384" width="9" style="4"/>
  </cols>
  <sheetData>
    <row r="1" spans="1:18" ht="14.1" customHeight="1">
      <c r="A1" s="15" t="s">
        <v>542</v>
      </c>
      <c r="I1" s="16" t="s">
        <v>622</v>
      </c>
      <c r="J1" s="10" t="s">
        <v>1135</v>
      </c>
      <c r="R1" s="16"/>
    </row>
    <row r="2" spans="1:18" ht="14.1" customHeight="1">
      <c r="A2" s="15"/>
      <c r="I2" s="16"/>
      <c r="J2" s="10"/>
      <c r="R2" s="16"/>
    </row>
    <row r="3" spans="1:18" s="12" customFormat="1" ht="20.100000000000001" customHeight="1">
      <c r="A3" s="739" t="s">
        <v>473</v>
      </c>
      <c r="B3" s="739"/>
      <c r="C3" s="739"/>
      <c r="D3" s="739"/>
      <c r="E3" s="739"/>
      <c r="F3" s="739"/>
      <c r="G3" s="739"/>
      <c r="H3" s="739"/>
      <c r="I3" s="739"/>
      <c r="J3" s="739" t="s">
        <v>474</v>
      </c>
      <c r="K3" s="739"/>
      <c r="L3" s="739"/>
      <c r="M3" s="739"/>
      <c r="N3" s="739"/>
      <c r="O3" s="739"/>
      <c r="P3" s="739"/>
      <c r="Q3" s="739"/>
      <c r="R3" s="739"/>
    </row>
    <row r="4" spans="1:18" s="14" customFormat="1" ht="24" customHeight="1">
      <c r="A4" s="809" t="s">
        <v>475</v>
      </c>
      <c r="B4" s="809"/>
      <c r="C4" s="809"/>
      <c r="D4" s="809"/>
      <c r="E4" s="809"/>
      <c r="F4" s="809"/>
      <c r="G4" s="809"/>
      <c r="H4" s="809"/>
      <c r="I4" s="809"/>
      <c r="J4" s="809" t="s">
        <v>476</v>
      </c>
      <c r="K4" s="809"/>
      <c r="L4" s="809"/>
      <c r="M4" s="809"/>
      <c r="N4" s="809"/>
      <c r="O4" s="809"/>
      <c r="P4" s="809"/>
      <c r="Q4" s="809"/>
      <c r="R4" s="809"/>
    </row>
    <row r="5" spans="1:18" s="15" customFormat="1" ht="18" customHeight="1" thickBot="1">
      <c r="A5" s="15" t="s">
        <v>543</v>
      </c>
      <c r="I5" s="16" t="s">
        <v>544</v>
      </c>
      <c r="J5" s="15" t="s">
        <v>543</v>
      </c>
      <c r="R5" s="16" t="s">
        <v>544</v>
      </c>
    </row>
    <row r="6" spans="1:18" s="11" customFormat="1" ht="23.1" customHeight="1">
      <c r="A6" s="733" t="s">
        <v>669</v>
      </c>
      <c r="B6" s="912" t="s">
        <v>670</v>
      </c>
      <c r="C6" s="913"/>
      <c r="D6" s="913"/>
      <c r="E6" s="913"/>
      <c r="F6" s="913"/>
      <c r="G6" s="913"/>
      <c r="H6" s="913"/>
      <c r="I6" s="914"/>
      <c r="J6" s="733" t="s">
        <v>669</v>
      </c>
      <c r="K6" s="912" t="s">
        <v>671</v>
      </c>
      <c r="L6" s="913"/>
      <c r="M6" s="913"/>
      <c r="N6" s="913"/>
      <c r="O6" s="913" t="s">
        <v>672</v>
      </c>
      <c r="P6" s="913"/>
      <c r="Q6" s="913"/>
      <c r="R6" s="914"/>
    </row>
    <row r="7" spans="1:18" s="11" customFormat="1" ht="17.100000000000001" customHeight="1">
      <c r="A7" s="735"/>
      <c r="B7" s="684" t="s">
        <v>673</v>
      </c>
      <c r="C7" s="659"/>
      <c r="D7" s="915" t="s">
        <v>674</v>
      </c>
      <c r="E7" s="915"/>
      <c r="F7" s="915" t="s">
        <v>675</v>
      </c>
      <c r="G7" s="915"/>
      <c r="H7" s="915" t="s">
        <v>676</v>
      </c>
      <c r="I7" s="916"/>
      <c r="J7" s="735"/>
      <c r="K7" s="917" t="s">
        <v>677</v>
      </c>
      <c r="L7" s="915"/>
      <c r="M7" s="915" t="s">
        <v>678</v>
      </c>
      <c r="N7" s="915"/>
      <c r="O7" s="915" t="s">
        <v>679</v>
      </c>
      <c r="P7" s="915"/>
      <c r="Q7" s="915" t="s">
        <v>680</v>
      </c>
      <c r="R7" s="916"/>
    </row>
    <row r="8" spans="1:18" s="11" customFormat="1" ht="17.100000000000001" customHeight="1">
      <c r="A8" s="735"/>
      <c r="B8" s="684"/>
      <c r="C8" s="659"/>
      <c r="D8" s="915"/>
      <c r="E8" s="915"/>
      <c r="F8" s="915"/>
      <c r="G8" s="915"/>
      <c r="H8" s="915"/>
      <c r="I8" s="916"/>
      <c r="J8" s="735"/>
      <c r="K8" s="917"/>
      <c r="L8" s="915"/>
      <c r="M8" s="915"/>
      <c r="N8" s="915"/>
      <c r="O8" s="915"/>
      <c r="P8" s="915"/>
      <c r="Q8" s="915"/>
      <c r="R8" s="916"/>
    </row>
    <row r="9" spans="1:18" s="11" customFormat="1" ht="32.1" customHeight="1">
      <c r="A9" s="737"/>
      <c r="B9" s="199" t="s">
        <v>681</v>
      </c>
      <c r="C9" s="198" t="s">
        <v>682</v>
      </c>
      <c r="D9" s="198" t="s">
        <v>681</v>
      </c>
      <c r="E9" s="198" t="s">
        <v>682</v>
      </c>
      <c r="F9" s="198" t="s">
        <v>681</v>
      </c>
      <c r="G9" s="198" t="s">
        <v>682</v>
      </c>
      <c r="H9" s="198" t="s">
        <v>681</v>
      </c>
      <c r="I9" s="197" t="s">
        <v>682</v>
      </c>
      <c r="J9" s="737"/>
      <c r="K9" s="199" t="s">
        <v>681</v>
      </c>
      <c r="L9" s="198" t="s">
        <v>682</v>
      </c>
      <c r="M9" s="198" t="s">
        <v>681</v>
      </c>
      <c r="N9" s="198" t="s">
        <v>682</v>
      </c>
      <c r="O9" s="198" t="s">
        <v>681</v>
      </c>
      <c r="P9" s="198" t="s">
        <v>682</v>
      </c>
      <c r="Q9" s="198" t="s">
        <v>681</v>
      </c>
      <c r="R9" s="197" t="s">
        <v>682</v>
      </c>
    </row>
    <row r="10" spans="1:18" s="11" customFormat="1" ht="99" customHeight="1">
      <c r="A10" s="44" t="s">
        <v>14</v>
      </c>
      <c r="B10" s="79">
        <v>195</v>
      </c>
      <c r="C10" s="79">
        <v>82190</v>
      </c>
      <c r="D10" s="79">
        <v>7</v>
      </c>
      <c r="E10" s="79">
        <v>6243</v>
      </c>
      <c r="F10" s="79">
        <v>23</v>
      </c>
      <c r="G10" s="79">
        <v>68052</v>
      </c>
      <c r="H10" s="79">
        <v>5</v>
      </c>
      <c r="I10" s="79">
        <v>1298</v>
      </c>
      <c r="J10" s="17" t="s">
        <v>14</v>
      </c>
      <c r="K10" s="79">
        <v>36</v>
      </c>
      <c r="L10" s="79">
        <v>4568</v>
      </c>
      <c r="M10" s="79">
        <v>124</v>
      </c>
      <c r="N10" s="79">
        <v>2028</v>
      </c>
      <c r="O10" s="79">
        <v>105</v>
      </c>
      <c r="P10" s="79">
        <v>75265</v>
      </c>
      <c r="Q10" s="79">
        <v>1</v>
      </c>
      <c r="R10" s="79">
        <v>7</v>
      </c>
    </row>
    <row r="11" spans="1:18" s="11" customFormat="1" ht="99" customHeight="1">
      <c r="A11" s="44" t="s">
        <v>15</v>
      </c>
      <c r="B11" s="79">
        <v>218</v>
      </c>
      <c r="C11" s="79">
        <v>89524</v>
      </c>
      <c r="D11" s="79">
        <v>10</v>
      </c>
      <c r="E11" s="79">
        <v>8977</v>
      </c>
      <c r="F11" s="79">
        <v>23</v>
      </c>
      <c r="G11" s="79">
        <v>73479</v>
      </c>
      <c r="H11" s="79">
        <v>5</v>
      </c>
      <c r="I11" s="79">
        <v>665</v>
      </c>
      <c r="J11" s="17" t="s">
        <v>15</v>
      </c>
      <c r="K11" s="79">
        <v>33</v>
      </c>
      <c r="L11" s="79">
        <v>4062</v>
      </c>
      <c r="M11" s="79">
        <v>147</v>
      </c>
      <c r="N11" s="79">
        <v>2341</v>
      </c>
      <c r="O11" s="79">
        <v>106</v>
      </c>
      <c r="P11" s="79">
        <v>79838</v>
      </c>
      <c r="Q11" s="79">
        <v>0</v>
      </c>
      <c r="R11" s="79">
        <v>0</v>
      </c>
    </row>
    <row r="12" spans="1:18" s="11" customFormat="1" ht="99" customHeight="1">
      <c r="A12" s="44" t="s">
        <v>445</v>
      </c>
      <c r="B12" s="79">
        <v>246</v>
      </c>
      <c r="C12" s="79">
        <v>84870</v>
      </c>
      <c r="D12" s="79">
        <v>11</v>
      </c>
      <c r="E12" s="79">
        <v>9081</v>
      </c>
      <c r="F12" s="79">
        <v>23</v>
      </c>
      <c r="G12" s="79">
        <v>68354</v>
      </c>
      <c r="H12" s="79">
        <v>3</v>
      </c>
      <c r="I12" s="79">
        <v>278</v>
      </c>
      <c r="J12" s="17" t="s">
        <v>445</v>
      </c>
      <c r="K12" s="79">
        <v>37</v>
      </c>
      <c r="L12" s="79">
        <v>4859</v>
      </c>
      <c r="M12" s="79">
        <v>172</v>
      </c>
      <c r="N12" s="79">
        <v>2298</v>
      </c>
      <c r="O12" s="79">
        <v>106</v>
      </c>
      <c r="P12" s="79">
        <v>75076</v>
      </c>
      <c r="Q12" s="79">
        <v>0</v>
      </c>
      <c r="R12" s="79">
        <v>0</v>
      </c>
    </row>
    <row r="13" spans="1:18" s="11" customFormat="1" ht="99" customHeight="1">
      <c r="A13" s="44">
        <v>2012</v>
      </c>
      <c r="B13" s="79">
        <v>294</v>
      </c>
      <c r="C13" s="79">
        <v>134828.97</v>
      </c>
      <c r="D13" s="79">
        <v>13</v>
      </c>
      <c r="E13" s="79">
        <v>13990</v>
      </c>
      <c r="F13" s="79">
        <v>21</v>
      </c>
      <c r="G13" s="79">
        <v>66465</v>
      </c>
      <c r="H13" s="79">
        <v>3</v>
      </c>
      <c r="I13" s="79">
        <v>278</v>
      </c>
      <c r="J13" s="17" t="s">
        <v>822</v>
      </c>
      <c r="K13" s="79">
        <v>37</v>
      </c>
      <c r="L13" s="79">
        <v>4864.97</v>
      </c>
      <c r="M13" s="79">
        <v>220</v>
      </c>
      <c r="N13" s="79">
        <v>49231</v>
      </c>
      <c r="O13" s="79">
        <v>228</v>
      </c>
      <c r="P13" s="79">
        <v>146632</v>
      </c>
      <c r="Q13" s="79">
        <v>0</v>
      </c>
      <c r="R13" s="79">
        <v>0</v>
      </c>
    </row>
    <row r="14" spans="1:18" s="271" customFormat="1" ht="99" customHeight="1" thickBot="1">
      <c r="A14" s="80">
        <v>2013</v>
      </c>
      <c r="B14" s="525">
        <v>286</v>
      </c>
      <c r="C14" s="525">
        <v>130446</v>
      </c>
      <c r="D14" s="525">
        <v>13</v>
      </c>
      <c r="E14" s="525">
        <v>17289</v>
      </c>
      <c r="F14" s="525">
        <v>19</v>
      </c>
      <c r="G14" s="525">
        <v>62380</v>
      </c>
      <c r="H14" s="525">
        <v>4</v>
      </c>
      <c r="I14" s="525">
        <v>450</v>
      </c>
      <c r="J14" s="22" t="s">
        <v>1017</v>
      </c>
      <c r="K14" s="525">
        <v>33</v>
      </c>
      <c r="L14" s="525">
        <v>4792</v>
      </c>
      <c r="M14" s="525">
        <v>219</v>
      </c>
      <c r="N14" s="526">
        <v>45765</v>
      </c>
      <c r="O14" s="525">
        <v>143</v>
      </c>
      <c r="P14" s="525">
        <v>102221.93</v>
      </c>
      <c r="Q14" s="525">
        <v>1</v>
      </c>
      <c r="R14" s="525">
        <v>3.59</v>
      </c>
    </row>
    <row r="15" spans="1:18" s="76" customFormat="1" ht="11.1" customHeight="1">
      <c r="A15" s="241" t="s">
        <v>545</v>
      </c>
      <c r="B15" s="242"/>
      <c r="C15" s="242"/>
      <c r="D15" s="242"/>
      <c r="E15" s="243"/>
      <c r="F15" s="243"/>
      <c r="G15" s="243"/>
      <c r="H15" s="243"/>
      <c r="I15" s="244" t="s">
        <v>546</v>
      </c>
      <c r="J15" s="241" t="s">
        <v>545</v>
      </c>
      <c r="K15" s="241"/>
      <c r="L15" s="243"/>
      <c r="M15" s="243"/>
      <c r="N15" s="243"/>
      <c r="O15" s="243"/>
      <c r="P15" s="243"/>
      <c r="Q15" s="243"/>
      <c r="R15" s="244" t="s">
        <v>546</v>
      </c>
    </row>
    <row r="16" spans="1:18" s="11" customFormat="1" ht="15" customHeight="1"/>
    <row r="17" s="11" customFormat="1" ht="15" customHeight="1"/>
    <row r="18" s="11" customFormat="1" ht="24" customHeight="1"/>
    <row r="19" s="11" customFormat="1" ht="40.5" customHeight="1"/>
    <row r="20" s="11" customFormat="1" ht="40.5" customHeight="1"/>
    <row r="21" s="11" customFormat="1" ht="40.5" customHeight="1"/>
    <row r="22" s="11" customFormat="1" ht="40.5" customHeight="1"/>
    <row r="23" s="11" customFormat="1" ht="40.5" customHeight="1"/>
    <row r="24" s="11" customFormat="1" ht="14.25" customHeight="1"/>
    <row r="25" s="11" customFormat="1" ht="11.25"/>
    <row r="26" s="11" customFormat="1" ht="11.25"/>
    <row r="27" s="11" customFormat="1" ht="11.25"/>
    <row r="28" s="11" customFormat="1" ht="11.25"/>
    <row r="29" s="11" customFormat="1" ht="11.25"/>
    <row r="30" s="11" customFormat="1" ht="11.25"/>
    <row r="31" s="11" customFormat="1" ht="11.25"/>
    <row r="32" s="11" customFormat="1" ht="11.25"/>
    <row r="33" s="11" customFormat="1" ht="11.25"/>
    <row r="34" s="11" customFormat="1" ht="11.25"/>
    <row r="35" s="11" customFormat="1" ht="11.25"/>
    <row r="36" s="11" customFormat="1" ht="11.25"/>
    <row r="37" s="11" customFormat="1" ht="11.25"/>
    <row r="38" s="11" customFormat="1" ht="11.25"/>
    <row r="39" s="11" customFormat="1" ht="11.25"/>
    <row r="40" s="11" customFormat="1" ht="11.25"/>
    <row r="41" s="11" customFormat="1" ht="11.25"/>
    <row r="42" s="11" customFormat="1" ht="11.25"/>
    <row r="43" s="11" customFormat="1" ht="11.25"/>
    <row r="44" s="11" customFormat="1" ht="11.25"/>
    <row r="45" s="11" customFormat="1" ht="11.25"/>
    <row r="46" s="11" customFormat="1" ht="11.25"/>
    <row r="47" s="11" customFormat="1" ht="11.25"/>
    <row r="48" s="11" customFormat="1" ht="11.25"/>
    <row r="49" s="11" customFormat="1" ht="11.25"/>
    <row r="50" s="11" customFormat="1" ht="11.25"/>
    <row r="51" s="11" customFormat="1" ht="11.25"/>
    <row r="52" s="11" customFormat="1" ht="11.25"/>
    <row r="53" s="11" customFormat="1" ht="11.25"/>
    <row r="54" s="11" customFormat="1" ht="11.25"/>
    <row r="55" s="11" customFormat="1" ht="11.25"/>
    <row r="56" s="11" customFormat="1" ht="11.25"/>
    <row r="57" s="11" customFormat="1" ht="11.25"/>
    <row r="58" s="11" customFormat="1" ht="11.25"/>
    <row r="59" s="11" customFormat="1" ht="11.25"/>
    <row r="60" s="11" customFormat="1" ht="11.25"/>
    <row r="61" s="11" customFormat="1" ht="11.25"/>
    <row r="62" s="11" customFormat="1" ht="11.25"/>
    <row r="63" s="11" customFormat="1" ht="11.25"/>
    <row r="64" s="11" customFormat="1" ht="11.25"/>
    <row r="65" s="11" customFormat="1" ht="11.25"/>
    <row r="66" s="11" customFormat="1" ht="11.25"/>
    <row r="67" s="11" customFormat="1" ht="11.25"/>
    <row r="68" s="11" customFormat="1" ht="11.25"/>
    <row r="69" s="11" customFormat="1" ht="11.25"/>
    <row r="70" s="11" customFormat="1" ht="11.25"/>
    <row r="71" s="11" customFormat="1" ht="11.25"/>
    <row r="72" s="11" customFormat="1" ht="11.25"/>
    <row r="73" s="11" customFormat="1" ht="11.25"/>
    <row r="74" s="11" customFormat="1" ht="11.25"/>
    <row r="75" s="11" customFormat="1" ht="11.25"/>
    <row r="76" s="11" customFormat="1" ht="11.25"/>
    <row r="77" s="11" customFormat="1" ht="11.25"/>
    <row r="78" s="11" customFormat="1" ht="11.25"/>
    <row r="79" s="11" customFormat="1" ht="11.25"/>
    <row r="80" s="11" customFormat="1" ht="11.25"/>
    <row r="81" s="11" customFormat="1" ht="11.25"/>
    <row r="82" s="11" customFormat="1" ht="11.25"/>
    <row r="83" s="11" customFormat="1" ht="11.25"/>
    <row r="84" s="11" customFormat="1" ht="11.25"/>
    <row r="85" s="11" customFormat="1" ht="11.25"/>
    <row r="86" s="11" customFormat="1" ht="11.25"/>
    <row r="87" s="11" customFormat="1" ht="11.25"/>
    <row r="88" s="11" customFormat="1" ht="11.25"/>
    <row r="89" s="11" customFormat="1" ht="11.25"/>
    <row r="90" s="11" customFormat="1" ht="11.25"/>
    <row r="91" s="11" customFormat="1" ht="11.25"/>
    <row r="92" s="11" customFormat="1" ht="11.25"/>
    <row r="93" s="11" customFormat="1" ht="11.25"/>
    <row r="94" s="11" customFormat="1" ht="11.25"/>
    <row r="95" s="11" customFormat="1" ht="11.25"/>
  </sheetData>
  <sheetProtection selectLockedCells="1"/>
  <mergeCells count="17">
    <mergeCell ref="B7:C8"/>
    <mergeCell ref="A6:A9"/>
    <mergeCell ref="A3:I3"/>
    <mergeCell ref="J3:R3"/>
    <mergeCell ref="A4:I4"/>
    <mergeCell ref="J4:R4"/>
    <mergeCell ref="B6:I6"/>
    <mergeCell ref="J6:J9"/>
    <mergeCell ref="K6:N6"/>
    <mergeCell ref="Q7:R8"/>
    <mergeCell ref="O6:R6"/>
    <mergeCell ref="D7:E8"/>
    <mergeCell ref="F7:G8"/>
    <mergeCell ref="H7:I8"/>
    <mergeCell ref="K7:L8"/>
    <mergeCell ref="M7:N8"/>
    <mergeCell ref="O7:P8"/>
  </mergeCells>
  <phoneticPr fontId="1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9" max="1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view="pageBreakPreview" zoomScaleNormal="100" zoomScaleSheetLayoutView="100" workbookViewId="0">
      <selection activeCell="D17" sqref="D17"/>
    </sheetView>
  </sheetViews>
  <sheetFormatPr defaultRowHeight="14.25"/>
  <cols>
    <col min="1" max="2" width="6.375" style="49" customWidth="1"/>
    <col min="3" max="8" width="11.625" style="4" customWidth="1"/>
    <col min="9" max="16384" width="9" style="4"/>
  </cols>
  <sheetData>
    <row r="1" spans="1:8" ht="14.1" customHeight="1">
      <c r="A1" s="10" t="s">
        <v>106</v>
      </c>
      <c r="B1" s="10"/>
      <c r="H1" s="9" t="s">
        <v>1119</v>
      </c>
    </row>
    <row r="2" spans="1:8" ht="14.1" customHeight="1">
      <c r="A2" s="10"/>
      <c r="B2" s="10"/>
      <c r="H2" s="9"/>
    </row>
    <row r="3" spans="1:8" s="12" customFormat="1" ht="20.100000000000001" customHeight="1">
      <c r="A3" s="739" t="s">
        <v>477</v>
      </c>
      <c r="B3" s="739"/>
      <c r="C3" s="739"/>
      <c r="D3" s="739"/>
      <c r="E3" s="739"/>
      <c r="F3" s="739"/>
      <c r="G3" s="739"/>
      <c r="H3" s="739"/>
    </row>
    <row r="4" spans="1:8" s="14" customFormat="1" ht="24" customHeight="1">
      <c r="A4" s="809" t="s">
        <v>478</v>
      </c>
      <c r="B4" s="809"/>
      <c r="C4" s="809"/>
      <c r="D4" s="809"/>
      <c r="E4" s="809"/>
      <c r="F4" s="809"/>
      <c r="G4" s="809"/>
      <c r="H4" s="809"/>
    </row>
    <row r="5" spans="1:8" s="15" customFormat="1" ht="18" customHeight="1" thickBot="1">
      <c r="A5" s="15" t="s">
        <v>195</v>
      </c>
      <c r="H5" s="16" t="s">
        <v>196</v>
      </c>
    </row>
    <row r="6" spans="1:8" s="11" customFormat="1" ht="15" customHeight="1">
      <c r="A6" s="732" t="s">
        <v>197</v>
      </c>
      <c r="B6" s="733"/>
      <c r="C6" s="848" t="s">
        <v>198</v>
      </c>
      <c r="D6" s="663"/>
      <c r="E6" s="803" t="s">
        <v>199</v>
      </c>
      <c r="F6" s="663"/>
      <c r="G6" s="803" t="s">
        <v>683</v>
      </c>
      <c r="H6" s="677"/>
    </row>
    <row r="7" spans="1:8" s="11" customFormat="1" ht="15" customHeight="1">
      <c r="A7" s="734"/>
      <c r="B7" s="735"/>
      <c r="C7" s="879"/>
      <c r="D7" s="880"/>
      <c r="E7" s="880"/>
      <c r="F7" s="880"/>
      <c r="G7" s="880"/>
      <c r="H7" s="881"/>
    </row>
    <row r="8" spans="1:8" s="11" customFormat="1" ht="15" customHeight="1">
      <c r="A8" s="734"/>
      <c r="B8" s="735"/>
      <c r="C8" s="691" t="s">
        <v>200</v>
      </c>
      <c r="D8" s="659" t="s">
        <v>602</v>
      </c>
      <c r="E8" s="659" t="s">
        <v>200</v>
      </c>
      <c r="F8" s="659" t="s">
        <v>602</v>
      </c>
      <c r="G8" s="659" t="s">
        <v>200</v>
      </c>
      <c r="H8" s="678" t="s">
        <v>602</v>
      </c>
    </row>
    <row r="9" spans="1:8" s="11" customFormat="1" ht="15" customHeight="1">
      <c r="A9" s="736"/>
      <c r="B9" s="737"/>
      <c r="C9" s="882"/>
      <c r="D9" s="883"/>
      <c r="E9" s="883"/>
      <c r="F9" s="883"/>
      <c r="G9" s="883"/>
      <c r="H9" s="680"/>
    </row>
    <row r="10" spans="1:8" s="11" customFormat="1" ht="29.1" customHeight="1">
      <c r="A10" s="769" t="s">
        <v>136</v>
      </c>
      <c r="B10" s="769"/>
      <c r="C10" s="18">
        <v>424066</v>
      </c>
      <c r="D10" s="82">
        <v>8.6999999999999993</v>
      </c>
      <c r="E10" s="18">
        <v>424066</v>
      </c>
      <c r="F10" s="82">
        <v>8.6999999999999993</v>
      </c>
      <c r="G10" s="18">
        <v>0</v>
      </c>
      <c r="H10" s="18">
        <v>0</v>
      </c>
    </row>
    <row r="11" spans="1:8" s="11" customFormat="1" ht="29.1" customHeight="1">
      <c r="A11" s="769" t="s">
        <v>15</v>
      </c>
      <c r="B11" s="769"/>
      <c r="C11" s="18">
        <v>356887</v>
      </c>
      <c r="D11" s="82">
        <v>8.6280000000000001</v>
      </c>
      <c r="E11" s="18">
        <v>356887</v>
      </c>
      <c r="F11" s="82">
        <v>8.6280000000000001</v>
      </c>
      <c r="G11" s="18">
        <v>0</v>
      </c>
      <c r="H11" s="18">
        <v>0</v>
      </c>
    </row>
    <row r="12" spans="1:8" s="11" customFormat="1" ht="29.1" customHeight="1">
      <c r="A12" s="771" t="s">
        <v>445</v>
      </c>
      <c r="B12" s="769"/>
      <c r="C12" s="18">
        <v>466898</v>
      </c>
      <c r="D12" s="82">
        <v>8.5</v>
      </c>
      <c r="E12" s="18">
        <v>466898</v>
      </c>
      <c r="F12" s="82">
        <v>8.5</v>
      </c>
      <c r="G12" s="18">
        <v>0</v>
      </c>
      <c r="H12" s="18">
        <v>0</v>
      </c>
    </row>
    <row r="13" spans="1:8" s="11" customFormat="1" ht="29.1" customHeight="1">
      <c r="A13" s="771" t="s">
        <v>822</v>
      </c>
      <c r="B13" s="769"/>
      <c r="C13" s="18">
        <v>488081</v>
      </c>
      <c r="D13" s="82">
        <v>6.6370000000000005</v>
      </c>
      <c r="E13" s="18">
        <v>488081</v>
      </c>
      <c r="F13" s="82">
        <v>6.6370000000000005</v>
      </c>
      <c r="G13" s="18">
        <v>0</v>
      </c>
      <c r="H13" s="18">
        <v>0</v>
      </c>
    </row>
    <row r="14" spans="1:8" s="11" customFormat="1" ht="29.1" customHeight="1">
      <c r="A14" s="767" t="s">
        <v>1022</v>
      </c>
      <c r="B14" s="767"/>
      <c r="C14" s="23">
        <f t="shared" ref="C14:H14" si="0">SUM(C16:C27)</f>
        <v>580073</v>
      </c>
      <c r="D14" s="247">
        <f t="shared" si="0"/>
        <v>7.6</v>
      </c>
      <c r="E14" s="23">
        <f>SUM(E16:E27)</f>
        <v>580073</v>
      </c>
      <c r="F14" s="83">
        <f>SUM(F16:F27)</f>
        <v>7.6</v>
      </c>
      <c r="G14" s="23">
        <f t="shared" si="0"/>
        <v>0</v>
      </c>
      <c r="H14" s="23">
        <f t="shared" si="0"/>
        <v>0</v>
      </c>
    </row>
    <row r="15" spans="1:8" s="21" customFormat="1" ht="10.7" customHeight="1">
      <c r="A15" s="51"/>
      <c r="B15" s="41"/>
      <c r="C15" s="23"/>
      <c r="D15" s="84"/>
      <c r="E15" s="23"/>
      <c r="F15" s="84"/>
      <c r="G15" s="23"/>
      <c r="H15" s="23"/>
    </row>
    <row r="16" spans="1:8" s="21" customFormat="1" ht="29.1" customHeight="1">
      <c r="A16" s="290" t="s">
        <v>184</v>
      </c>
      <c r="B16" s="291" t="s">
        <v>185</v>
      </c>
      <c r="C16" s="18">
        <f>SUM(E16,G16)</f>
        <v>9775</v>
      </c>
      <c r="D16" s="82">
        <f>SUM(F16,H16)</f>
        <v>8.8999999999999996E-2</v>
      </c>
      <c r="E16" s="18">
        <v>9775</v>
      </c>
      <c r="F16" s="529">
        <v>8.8999999999999996E-2</v>
      </c>
      <c r="G16" s="527">
        <v>0</v>
      </c>
      <c r="H16" s="527">
        <v>0</v>
      </c>
    </row>
    <row r="17" spans="1:8" s="21" customFormat="1" ht="29.1" customHeight="1">
      <c r="A17" s="290" t="s">
        <v>192</v>
      </c>
      <c r="B17" s="291" t="s">
        <v>19</v>
      </c>
      <c r="C17" s="18">
        <f t="shared" ref="C17:C27" si="1">SUM(E17,G17)</f>
        <v>9720</v>
      </c>
      <c r="D17" s="82">
        <f t="shared" ref="D17:D27" si="2">SUM(F17,H17)</f>
        <v>5.8999999999999997E-2</v>
      </c>
      <c r="E17" s="18">
        <v>9720</v>
      </c>
      <c r="F17" s="529">
        <v>5.8999999999999997E-2</v>
      </c>
      <c r="G17" s="527">
        <v>0</v>
      </c>
      <c r="H17" s="527">
        <v>0</v>
      </c>
    </row>
    <row r="18" spans="1:8" s="11" customFormat="1" ht="29.1" customHeight="1">
      <c r="A18" s="290" t="s">
        <v>21</v>
      </c>
      <c r="B18" s="291" t="s">
        <v>22</v>
      </c>
      <c r="C18" s="18">
        <f t="shared" si="1"/>
        <v>28957</v>
      </c>
      <c r="D18" s="82">
        <f t="shared" si="2"/>
        <v>0.66200000000000003</v>
      </c>
      <c r="E18" s="18">
        <v>28957</v>
      </c>
      <c r="F18" s="529">
        <v>0.66200000000000003</v>
      </c>
      <c r="G18" s="527">
        <v>0</v>
      </c>
      <c r="H18" s="527">
        <v>0</v>
      </c>
    </row>
    <row r="19" spans="1:8" s="11" customFormat="1" ht="29.1" customHeight="1">
      <c r="A19" s="290" t="s">
        <v>24</v>
      </c>
      <c r="B19" s="291" t="s">
        <v>25</v>
      </c>
      <c r="C19" s="18">
        <f t="shared" si="1"/>
        <v>65016</v>
      </c>
      <c r="D19" s="82">
        <f t="shared" si="2"/>
        <v>0.67500000000000004</v>
      </c>
      <c r="E19" s="18">
        <v>65016</v>
      </c>
      <c r="F19" s="529">
        <v>0.67500000000000004</v>
      </c>
      <c r="G19" s="527">
        <v>0</v>
      </c>
      <c r="H19" s="527">
        <v>0</v>
      </c>
    </row>
    <row r="20" spans="1:8" s="11" customFormat="1" ht="29.1" customHeight="1">
      <c r="A20" s="290" t="s">
        <v>27</v>
      </c>
      <c r="B20" s="291" t="s">
        <v>28</v>
      </c>
      <c r="C20" s="18">
        <f t="shared" si="1"/>
        <v>92194</v>
      </c>
      <c r="D20" s="82">
        <f t="shared" si="2"/>
        <v>0.79900000000000004</v>
      </c>
      <c r="E20" s="18">
        <v>92194</v>
      </c>
      <c r="F20" s="529">
        <v>0.79900000000000004</v>
      </c>
      <c r="G20" s="527">
        <v>0</v>
      </c>
      <c r="H20" s="527">
        <v>0</v>
      </c>
    </row>
    <row r="21" spans="1:8" s="11" customFormat="1" ht="29.1" customHeight="1">
      <c r="A21" s="290" t="s">
        <v>30</v>
      </c>
      <c r="B21" s="291" t="s">
        <v>31</v>
      </c>
      <c r="C21" s="18">
        <f t="shared" si="1"/>
        <v>78544</v>
      </c>
      <c r="D21" s="82">
        <f t="shared" si="2"/>
        <v>0.745</v>
      </c>
      <c r="E21" s="18">
        <v>78544</v>
      </c>
      <c r="F21" s="529">
        <v>0.745</v>
      </c>
      <c r="G21" s="527">
        <v>0</v>
      </c>
      <c r="H21" s="527">
        <v>0</v>
      </c>
    </row>
    <row r="22" spans="1:8" s="11" customFormat="1" ht="29.1" customHeight="1">
      <c r="A22" s="290" t="s">
        <v>33</v>
      </c>
      <c r="B22" s="291" t="s">
        <v>34</v>
      </c>
      <c r="C22" s="18">
        <f t="shared" si="1"/>
        <v>63921</v>
      </c>
      <c r="D22" s="82">
        <f t="shared" si="2"/>
        <v>0.92100000000000004</v>
      </c>
      <c r="E22" s="18">
        <v>63921</v>
      </c>
      <c r="F22" s="529">
        <v>0.92100000000000004</v>
      </c>
      <c r="G22" s="527">
        <v>0</v>
      </c>
      <c r="H22" s="527">
        <v>0</v>
      </c>
    </row>
    <row r="23" spans="1:8" s="11" customFormat="1" ht="29.1" customHeight="1">
      <c r="A23" s="290" t="s">
        <v>36</v>
      </c>
      <c r="B23" s="291" t="s">
        <v>37</v>
      </c>
      <c r="C23" s="18">
        <f t="shared" si="1"/>
        <v>96037</v>
      </c>
      <c r="D23" s="82">
        <f t="shared" si="2"/>
        <v>1.6220000000000001</v>
      </c>
      <c r="E23" s="18">
        <v>96037</v>
      </c>
      <c r="F23" s="529">
        <v>1.6220000000000001</v>
      </c>
      <c r="G23" s="527">
        <v>0</v>
      </c>
      <c r="H23" s="527">
        <v>0</v>
      </c>
    </row>
    <row r="24" spans="1:8" s="11" customFormat="1" ht="29.1" customHeight="1">
      <c r="A24" s="290" t="s">
        <v>39</v>
      </c>
      <c r="B24" s="291" t="s">
        <v>40</v>
      </c>
      <c r="C24" s="18">
        <f t="shared" si="1"/>
        <v>45076</v>
      </c>
      <c r="D24" s="82">
        <f t="shared" si="2"/>
        <v>0.59199999999999997</v>
      </c>
      <c r="E24" s="18">
        <v>45076</v>
      </c>
      <c r="F24" s="529">
        <v>0.59199999999999997</v>
      </c>
      <c r="G24" s="527">
        <v>0</v>
      </c>
      <c r="H24" s="527">
        <v>0</v>
      </c>
    </row>
    <row r="25" spans="1:8" s="11" customFormat="1" ht="29.1" customHeight="1">
      <c r="A25" s="290" t="s">
        <v>42</v>
      </c>
      <c r="B25" s="291" t="s">
        <v>43</v>
      </c>
      <c r="C25" s="18">
        <f t="shared" si="1"/>
        <v>48840</v>
      </c>
      <c r="D25" s="82">
        <f t="shared" si="2"/>
        <v>0.48599999999999999</v>
      </c>
      <c r="E25" s="18">
        <v>48840</v>
      </c>
      <c r="F25" s="529">
        <v>0.48599999999999999</v>
      </c>
      <c r="G25" s="527">
        <v>0</v>
      </c>
      <c r="H25" s="527">
        <v>0</v>
      </c>
    </row>
    <row r="26" spans="1:8" s="11" customFormat="1" ht="29.1" customHeight="1">
      <c r="A26" s="290" t="s">
        <v>45</v>
      </c>
      <c r="B26" s="291" t="s">
        <v>46</v>
      </c>
      <c r="C26" s="18">
        <f t="shared" si="1"/>
        <v>30927</v>
      </c>
      <c r="D26" s="82">
        <f t="shared" si="2"/>
        <v>0.51900000000000002</v>
      </c>
      <c r="E26" s="18">
        <v>30927</v>
      </c>
      <c r="F26" s="529">
        <v>0.51900000000000002</v>
      </c>
      <c r="G26" s="527">
        <v>0</v>
      </c>
      <c r="H26" s="527">
        <v>0</v>
      </c>
    </row>
    <row r="27" spans="1:8" s="21" customFormat="1" ht="28.5" customHeight="1" thickBot="1">
      <c r="A27" s="292" t="s">
        <v>193</v>
      </c>
      <c r="B27" s="293" t="s">
        <v>48</v>
      </c>
      <c r="C27" s="652">
        <f t="shared" si="1"/>
        <v>11066</v>
      </c>
      <c r="D27" s="653">
        <f t="shared" si="2"/>
        <v>0.43099999999999999</v>
      </c>
      <c r="E27" s="654">
        <v>11066</v>
      </c>
      <c r="F27" s="530">
        <v>0.43099999999999999</v>
      </c>
      <c r="G27" s="528">
        <v>0</v>
      </c>
      <c r="H27" s="528">
        <v>0</v>
      </c>
    </row>
    <row r="28" spans="1:8" s="76" customFormat="1" ht="11.1" customHeight="1">
      <c r="A28" s="918" t="s">
        <v>201</v>
      </c>
      <c r="B28" s="918"/>
      <c r="C28" s="918"/>
      <c r="D28" s="918"/>
      <c r="E28" s="243"/>
      <c r="F28" s="242"/>
      <c r="G28" s="243"/>
      <c r="H28" s="244" t="s">
        <v>202</v>
      </c>
    </row>
    <row r="29" spans="1:8" s="76" customFormat="1" ht="11.1" customHeight="1">
      <c r="A29" s="210" t="s">
        <v>203</v>
      </c>
      <c r="B29" s="213"/>
      <c r="C29" s="213"/>
      <c r="D29" s="213"/>
      <c r="E29" s="243"/>
      <c r="F29" s="243"/>
      <c r="G29" s="243"/>
      <c r="H29" s="243"/>
    </row>
    <row r="30" spans="1:8" s="76" customFormat="1" ht="11.1" customHeight="1">
      <c r="A30" s="248" t="s">
        <v>821</v>
      </c>
      <c r="B30" s="243"/>
      <c r="C30" s="243"/>
      <c r="D30" s="243"/>
      <c r="E30" s="243"/>
      <c r="F30" s="243"/>
      <c r="G30" s="243"/>
      <c r="H30" s="243"/>
    </row>
    <row r="31" spans="1:8" s="11" customFormat="1" ht="11.25"/>
    <row r="32" spans="1:8" s="11" customFormat="1" ht="11.25"/>
    <row r="33" s="11" customFormat="1" ht="11.25"/>
    <row r="34" s="11" customFormat="1" ht="11.25"/>
    <row r="35" s="11" customFormat="1" ht="11.25"/>
    <row r="36" s="11" customFormat="1" ht="11.25"/>
    <row r="37" s="11" customFormat="1" ht="11.25"/>
    <row r="38" s="11" customFormat="1" ht="11.25"/>
    <row r="39" s="11" customFormat="1" ht="11.25"/>
    <row r="40" s="11" customFormat="1" ht="11.25"/>
    <row r="41" s="11" customFormat="1" ht="11.25"/>
    <row r="42" s="11" customFormat="1" ht="11.25"/>
    <row r="43" s="11" customFormat="1" ht="11.25"/>
    <row r="44" s="11" customFormat="1" ht="11.25"/>
    <row r="45" s="11" customFormat="1" ht="11.25"/>
    <row r="46" s="11" customFormat="1" ht="11.25"/>
    <row r="47" s="11" customFormat="1" ht="11.25"/>
    <row r="48" s="11" customFormat="1" ht="11.25"/>
    <row r="49" s="11" customFormat="1" ht="11.25"/>
    <row r="50" s="11" customFormat="1" ht="11.25"/>
    <row r="51" s="11" customFormat="1" ht="11.25"/>
    <row r="52" s="11" customFormat="1" ht="11.25"/>
    <row r="53" s="11" customFormat="1" ht="11.25"/>
    <row r="54" s="11" customFormat="1" ht="11.25"/>
    <row r="55" s="11" customFormat="1" ht="11.25"/>
    <row r="56" s="11" customFormat="1" ht="11.25"/>
    <row r="57" s="11" customFormat="1" ht="11.25"/>
    <row r="58" s="11" customFormat="1" ht="11.25"/>
    <row r="59" s="11" customFormat="1" ht="11.25"/>
    <row r="60" s="11" customFormat="1" ht="11.25"/>
    <row r="61" s="11" customFormat="1" ht="11.25"/>
    <row r="62" s="11" customFormat="1" ht="11.25"/>
    <row r="63" s="11" customFormat="1" ht="11.25"/>
    <row r="64" s="11" customFormat="1" ht="11.25"/>
    <row r="65" s="11" customFormat="1" ht="11.25"/>
    <row r="66" s="11" customFormat="1" ht="11.25"/>
    <row r="67" s="11" customFormat="1" ht="11.25"/>
    <row r="68" s="11" customFormat="1" ht="11.25"/>
    <row r="69" s="11" customFormat="1" ht="11.25"/>
    <row r="70" s="11" customFormat="1" ht="11.25"/>
    <row r="71" s="11" customFormat="1" ht="11.25"/>
    <row r="72" s="11" customFormat="1" ht="11.25"/>
    <row r="73" s="11" customFormat="1" ht="11.25"/>
    <row r="74" s="11" customFormat="1" ht="11.25"/>
    <row r="75" s="11" customFormat="1" ht="11.25"/>
    <row r="76" s="11" customFormat="1" ht="11.25"/>
    <row r="77" s="11" customFormat="1" ht="11.25"/>
    <row r="78" s="11" customFormat="1" ht="11.25"/>
    <row r="79" s="11" customFormat="1" ht="11.25"/>
    <row r="80" s="11" customFormat="1" ht="11.25"/>
    <row r="81" s="11" customFormat="1" ht="11.25"/>
    <row r="82" s="11" customFormat="1" ht="11.25"/>
    <row r="83" s="11" customFormat="1" ht="11.25"/>
    <row r="84" s="11" customFormat="1" ht="11.25"/>
    <row r="85" s="11" customFormat="1" ht="11.25"/>
    <row r="86" s="11" customFormat="1" ht="11.25"/>
    <row r="87" s="11" customFormat="1" ht="11.25"/>
    <row r="88" s="11" customFormat="1" ht="11.25"/>
    <row r="89" s="11" customFormat="1" ht="11.25"/>
    <row r="90" s="11" customFormat="1" ht="11.25"/>
    <row r="91" s="11" customFormat="1" ht="11.25"/>
    <row r="92" s="11" customFormat="1" ht="11.25"/>
    <row r="93" s="11" customFormat="1" ht="11.25"/>
    <row r="94" s="11" customFormat="1" ht="11.25"/>
    <row r="95" s="11" customFormat="1" ht="11.25"/>
    <row r="96" s="11" customFormat="1" ht="11.25"/>
    <row r="97" s="11" customFormat="1" ht="11.25"/>
    <row r="98" s="11" customFormat="1" ht="11.25"/>
    <row r="99" s="11" customFormat="1" ht="11.25"/>
    <row r="100" s="11" customFormat="1" ht="11.25"/>
    <row r="101" s="11" customFormat="1" ht="11.25"/>
    <row r="102" s="11" customFormat="1" ht="11.25"/>
    <row r="103" s="11" customFormat="1" ht="11.25"/>
    <row r="104" s="11" customFormat="1" ht="11.25"/>
    <row r="105" s="11" customFormat="1" ht="11.25"/>
    <row r="106" s="11" customFormat="1" ht="11.25"/>
    <row r="107" s="11" customFormat="1" ht="11.25"/>
    <row r="108" s="11" customFormat="1" ht="11.25"/>
    <row r="109" s="11" customFormat="1" ht="11.25"/>
  </sheetData>
  <sheetProtection selectLockedCells="1"/>
  <mergeCells count="18">
    <mergeCell ref="A3:H3"/>
    <mergeCell ref="A4:H4"/>
    <mergeCell ref="A6:B9"/>
    <mergeCell ref="C6:D7"/>
    <mergeCell ref="E6:F7"/>
    <mergeCell ref="G6:H7"/>
    <mergeCell ref="C8:C9"/>
    <mergeCell ref="D8:D9"/>
    <mergeCell ref="E8:E9"/>
    <mergeCell ref="F8:F9"/>
    <mergeCell ref="A14:B14"/>
    <mergeCell ref="A28:D28"/>
    <mergeCell ref="G8:G9"/>
    <mergeCell ref="H8:H9"/>
    <mergeCell ref="A10:B10"/>
    <mergeCell ref="A11:B11"/>
    <mergeCell ref="A12:B12"/>
    <mergeCell ref="A13:B13"/>
  </mergeCells>
  <phoneticPr fontId="1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ignoredErrors>
    <ignoredError sqref="D16:D27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view="pageBreakPreview" topLeftCell="C1" zoomScaleNormal="100" zoomScaleSheetLayoutView="100" workbookViewId="0">
      <selection activeCell="T20" sqref="T20"/>
    </sheetView>
  </sheetViews>
  <sheetFormatPr defaultRowHeight="14.25"/>
  <cols>
    <col min="1" max="1" width="8" style="39" customWidth="1"/>
    <col min="2" max="3" width="11.875" style="40" customWidth="1"/>
    <col min="4" max="4" width="11.625" style="40" customWidth="1"/>
    <col min="5" max="5" width="11.625" style="85" customWidth="1"/>
    <col min="6" max="6" width="7.375" style="40" customWidth="1"/>
    <col min="7" max="7" width="8.25" style="40" customWidth="1"/>
    <col min="8" max="8" width="11.625" style="40" customWidth="1"/>
    <col min="9" max="13" width="13.875" style="40" customWidth="1"/>
    <col min="14" max="14" width="12.875" style="39" customWidth="1"/>
    <col min="15" max="15" width="12" style="39" customWidth="1"/>
    <col min="16" max="16" width="10.875" style="40" customWidth="1"/>
    <col min="17" max="17" width="12.125" style="40" customWidth="1"/>
    <col min="18" max="19" width="11.625" style="40" customWidth="1"/>
    <col min="20" max="20" width="12.625" style="40" bestFit="1" customWidth="1"/>
    <col min="21" max="21" width="11.625" style="40" customWidth="1"/>
    <col min="22" max="16384" width="9" style="40"/>
  </cols>
  <sheetData>
    <row r="1" spans="1:21" s="4" customFormat="1" ht="14.1" customHeight="1">
      <c r="A1" s="10" t="s">
        <v>1120</v>
      </c>
      <c r="B1" s="40"/>
      <c r="C1" s="40"/>
      <c r="D1" s="40"/>
      <c r="E1" s="85"/>
      <c r="F1" s="40"/>
      <c r="G1" s="40"/>
      <c r="H1" s="40"/>
      <c r="I1" s="40"/>
      <c r="J1" s="40"/>
      <c r="K1" s="40"/>
      <c r="L1" s="40"/>
      <c r="M1" s="40"/>
      <c r="N1" s="9" t="s">
        <v>1121</v>
      </c>
      <c r="O1" s="10" t="s">
        <v>1122</v>
      </c>
      <c r="P1" s="40"/>
      <c r="Q1" s="40"/>
      <c r="R1" s="40"/>
      <c r="S1" s="40"/>
      <c r="T1" s="40"/>
      <c r="U1" s="40"/>
    </row>
    <row r="2" spans="1:21" s="4" customFormat="1" ht="14.1" customHeight="1">
      <c r="A2" s="10"/>
      <c r="B2" s="40"/>
      <c r="C2" s="40"/>
      <c r="D2" s="40"/>
      <c r="E2" s="85"/>
      <c r="F2" s="40"/>
      <c r="G2" s="40"/>
      <c r="H2" s="40"/>
      <c r="I2" s="40"/>
      <c r="J2" s="40"/>
      <c r="K2" s="40"/>
      <c r="L2" s="40"/>
      <c r="M2" s="40"/>
      <c r="N2" s="9"/>
      <c r="O2" s="10"/>
      <c r="P2" s="40"/>
      <c r="Q2" s="40"/>
      <c r="R2" s="40"/>
      <c r="S2" s="40"/>
      <c r="T2" s="40"/>
      <c r="U2" s="40"/>
    </row>
    <row r="3" spans="1:21" s="12" customFormat="1" ht="24" customHeight="1">
      <c r="A3" s="670" t="s">
        <v>479</v>
      </c>
      <c r="B3" s="670"/>
      <c r="C3" s="670"/>
      <c r="D3" s="670"/>
      <c r="E3" s="670"/>
      <c r="F3" s="670"/>
      <c r="G3" s="670"/>
      <c r="H3" s="670"/>
      <c r="I3" s="670" t="s">
        <v>480</v>
      </c>
      <c r="J3" s="670"/>
      <c r="K3" s="670"/>
      <c r="L3" s="670"/>
      <c r="M3" s="670"/>
      <c r="N3" s="670"/>
      <c r="O3" s="670" t="s">
        <v>481</v>
      </c>
      <c r="P3" s="670"/>
      <c r="Q3" s="670"/>
      <c r="R3" s="670"/>
      <c r="S3" s="670"/>
      <c r="T3" s="670"/>
      <c r="U3" s="670"/>
    </row>
    <row r="4" spans="1:21" s="14" customFormat="1" ht="20.100000000000001" customHeight="1">
      <c r="A4" s="809"/>
      <c r="B4" s="809"/>
      <c r="C4" s="809"/>
      <c r="D4" s="809"/>
      <c r="E4" s="809"/>
      <c r="F4" s="809"/>
      <c r="G4" s="809"/>
      <c r="H4" s="809"/>
      <c r="I4" s="13"/>
      <c r="J4" s="13"/>
      <c r="K4" s="13"/>
      <c r="L4" s="13"/>
      <c r="M4" s="13"/>
      <c r="N4" s="13"/>
      <c r="O4" s="671" t="s">
        <v>482</v>
      </c>
      <c r="P4" s="671"/>
      <c r="Q4" s="671"/>
      <c r="R4" s="671"/>
      <c r="S4" s="671"/>
      <c r="T4" s="671"/>
      <c r="U4" s="671"/>
    </row>
    <row r="5" spans="1:21" s="15" customFormat="1" ht="18" customHeight="1" thickBot="1">
      <c r="A5" s="15" t="s">
        <v>204</v>
      </c>
      <c r="E5" s="58"/>
      <c r="H5" s="16"/>
      <c r="N5" s="16" t="s">
        <v>205</v>
      </c>
      <c r="O5" s="15" t="s">
        <v>204</v>
      </c>
      <c r="U5" s="16" t="s">
        <v>205</v>
      </c>
    </row>
    <row r="6" spans="1:21" s="11" customFormat="1" ht="15" customHeight="1">
      <c r="A6" s="733" t="s">
        <v>438</v>
      </c>
      <c r="B6" s="848" t="s">
        <v>206</v>
      </c>
      <c r="C6" s="803" t="s">
        <v>207</v>
      </c>
      <c r="D6" s="803" t="s">
        <v>208</v>
      </c>
      <c r="E6" s="798" t="s">
        <v>209</v>
      </c>
      <c r="F6" s="732"/>
      <c r="G6" s="732"/>
      <c r="H6" s="732"/>
      <c r="I6" s="848" t="s">
        <v>209</v>
      </c>
      <c r="J6" s="803"/>
      <c r="K6" s="803"/>
      <c r="L6" s="803"/>
      <c r="M6" s="919"/>
      <c r="N6" s="721" t="s">
        <v>183</v>
      </c>
      <c r="O6" s="733" t="s">
        <v>601</v>
      </c>
      <c r="P6" s="848" t="s">
        <v>684</v>
      </c>
      <c r="Q6" s="803"/>
      <c r="R6" s="803"/>
      <c r="S6" s="803"/>
      <c r="T6" s="803"/>
      <c r="U6" s="854"/>
    </row>
    <row r="7" spans="1:21" s="11" customFormat="1" ht="15" customHeight="1">
      <c r="A7" s="735"/>
      <c r="B7" s="691"/>
      <c r="C7" s="659"/>
      <c r="D7" s="659"/>
      <c r="E7" s="688"/>
      <c r="F7" s="755"/>
      <c r="G7" s="755"/>
      <c r="H7" s="755"/>
      <c r="I7" s="691"/>
      <c r="J7" s="659"/>
      <c r="K7" s="659"/>
      <c r="L7" s="659"/>
      <c r="M7" s="681"/>
      <c r="N7" s="722"/>
      <c r="O7" s="735"/>
      <c r="P7" s="691"/>
      <c r="Q7" s="659"/>
      <c r="R7" s="659"/>
      <c r="S7" s="659"/>
      <c r="T7" s="659"/>
      <c r="U7" s="678"/>
    </row>
    <row r="8" spans="1:21" s="11" customFormat="1" ht="15" customHeight="1">
      <c r="A8" s="735"/>
      <c r="B8" s="691"/>
      <c r="C8" s="659"/>
      <c r="D8" s="659"/>
      <c r="E8" s="922"/>
      <c r="F8" s="659" t="s">
        <v>685</v>
      </c>
      <c r="G8" s="703" t="s">
        <v>686</v>
      </c>
      <c r="H8" s="678" t="s">
        <v>210</v>
      </c>
      <c r="I8" s="691" t="s">
        <v>211</v>
      </c>
      <c r="J8" s="659" t="s">
        <v>212</v>
      </c>
      <c r="K8" s="659" t="s">
        <v>687</v>
      </c>
      <c r="L8" s="659" t="s">
        <v>688</v>
      </c>
      <c r="M8" s="681" t="s">
        <v>689</v>
      </c>
      <c r="N8" s="722"/>
      <c r="O8" s="735"/>
      <c r="P8" s="691" t="s">
        <v>690</v>
      </c>
      <c r="Q8" s="659" t="s">
        <v>213</v>
      </c>
      <c r="R8" s="659" t="s">
        <v>214</v>
      </c>
      <c r="S8" s="659" t="s">
        <v>215</v>
      </c>
      <c r="T8" s="659" t="s">
        <v>216</v>
      </c>
      <c r="U8" s="678" t="s">
        <v>217</v>
      </c>
    </row>
    <row r="9" spans="1:21" s="11" customFormat="1" ht="15" customHeight="1">
      <c r="A9" s="737"/>
      <c r="B9" s="772"/>
      <c r="C9" s="773"/>
      <c r="D9" s="773"/>
      <c r="E9" s="923"/>
      <c r="F9" s="899"/>
      <c r="G9" s="705"/>
      <c r="H9" s="920"/>
      <c r="I9" s="900"/>
      <c r="J9" s="899"/>
      <c r="K9" s="899"/>
      <c r="L9" s="899"/>
      <c r="M9" s="921"/>
      <c r="N9" s="723"/>
      <c r="O9" s="737"/>
      <c r="P9" s="900"/>
      <c r="Q9" s="899"/>
      <c r="R9" s="899"/>
      <c r="S9" s="899"/>
      <c r="T9" s="899"/>
      <c r="U9" s="920"/>
    </row>
    <row r="10" spans="1:21" s="21" customFormat="1" ht="29.25" customHeight="1">
      <c r="A10" s="44" t="s">
        <v>14</v>
      </c>
      <c r="B10" s="26">
        <v>58642996</v>
      </c>
      <c r="C10" s="26">
        <v>48451485</v>
      </c>
      <c r="D10" s="26">
        <v>10191511</v>
      </c>
      <c r="E10" s="26">
        <v>58642996</v>
      </c>
      <c r="F10" s="26">
        <v>440</v>
      </c>
      <c r="G10" s="26" t="s">
        <v>218</v>
      </c>
      <c r="H10" s="26">
        <v>0</v>
      </c>
      <c r="I10" s="26">
        <v>18759</v>
      </c>
      <c r="J10" s="26">
        <v>1191600</v>
      </c>
      <c r="K10" s="26">
        <v>5226707</v>
      </c>
      <c r="L10" s="26">
        <v>6102119</v>
      </c>
      <c r="M10" s="26">
        <v>0</v>
      </c>
      <c r="N10" s="87" t="s">
        <v>14</v>
      </c>
      <c r="O10" s="44" t="s">
        <v>14</v>
      </c>
      <c r="P10" s="26">
        <v>0</v>
      </c>
      <c r="Q10" s="26">
        <v>20939853</v>
      </c>
      <c r="R10" s="26">
        <v>6167448</v>
      </c>
      <c r="S10" s="26">
        <v>261664</v>
      </c>
      <c r="T10" s="26">
        <v>17182479</v>
      </c>
      <c r="U10" s="26">
        <v>1551927</v>
      </c>
    </row>
    <row r="11" spans="1:21" s="21" customFormat="1" ht="29.25" customHeight="1">
      <c r="A11" s="44" t="s">
        <v>15</v>
      </c>
      <c r="B11" s="26">
        <v>63107743</v>
      </c>
      <c r="C11" s="26">
        <v>53195036</v>
      </c>
      <c r="D11" s="26">
        <v>9912707</v>
      </c>
      <c r="E11" s="26">
        <v>63107743</v>
      </c>
      <c r="F11" s="26">
        <v>0</v>
      </c>
      <c r="G11" s="26">
        <v>0</v>
      </c>
      <c r="H11" s="26">
        <v>649699</v>
      </c>
      <c r="I11" s="26">
        <v>730</v>
      </c>
      <c r="J11" s="26">
        <v>692397</v>
      </c>
      <c r="K11" s="26">
        <v>3540337</v>
      </c>
      <c r="L11" s="26">
        <v>10726163</v>
      </c>
      <c r="M11" s="26">
        <v>0</v>
      </c>
      <c r="N11" s="87" t="s">
        <v>15</v>
      </c>
      <c r="O11" s="44" t="s">
        <v>15</v>
      </c>
      <c r="P11" s="26">
        <v>0</v>
      </c>
      <c r="Q11" s="26">
        <v>21175415</v>
      </c>
      <c r="R11" s="26">
        <v>5205633</v>
      </c>
      <c r="S11" s="26">
        <v>34099</v>
      </c>
      <c r="T11" s="26">
        <v>19789306</v>
      </c>
      <c r="U11" s="26">
        <v>1293964</v>
      </c>
    </row>
    <row r="12" spans="1:21" s="21" customFormat="1" ht="29.25" customHeight="1">
      <c r="A12" s="44" t="s">
        <v>445</v>
      </c>
      <c r="B12" s="26">
        <v>66873962</v>
      </c>
      <c r="C12" s="26">
        <v>57341748</v>
      </c>
      <c r="D12" s="26">
        <v>9532214</v>
      </c>
      <c r="E12" s="26">
        <f>F12+G12+H12+I12+J12+K12+L12+M12+P12+Q12+R12+S12+T12+U12</f>
        <v>66873962</v>
      </c>
      <c r="F12" s="26">
        <v>1622</v>
      </c>
      <c r="G12" s="26">
        <v>698274</v>
      </c>
      <c r="H12" s="26">
        <v>0</v>
      </c>
      <c r="I12" s="26">
        <v>41859</v>
      </c>
      <c r="J12" s="26">
        <v>835777</v>
      </c>
      <c r="K12" s="26">
        <v>797405</v>
      </c>
      <c r="L12" s="26">
        <v>13418829</v>
      </c>
      <c r="M12" s="26">
        <v>631</v>
      </c>
      <c r="N12" s="87" t="s">
        <v>445</v>
      </c>
      <c r="O12" s="44" t="s">
        <v>445</v>
      </c>
      <c r="P12" s="26">
        <v>0</v>
      </c>
      <c r="Q12" s="26">
        <v>24968931</v>
      </c>
      <c r="R12" s="26">
        <v>5451229</v>
      </c>
      <c r="S12" s="26">
        <v>598463</v>
      </c>
      <c r="T12" s="26">
        <v>18999571</v>
      </c>
      <c r="U12" s="26">
        <v>1061371</v>
      </c>
    </row>
    <row r="13" spans="1:21" s="21" customFormat="1" ht="29.25" customHeight="1">
      <c r="A13" s="44" t="s">
        <v>822</v>
      </c>
      <c r="B13" s="26">
        <v>62764859</v>
      </c>
      <c r="C13" s="26">
        <v>53401922</v>
      </c>
      <c r="D13" s="26">
        <v>9362937</v>
      </c>
      <c r="E13" s="26">
        <v>62764859</v>
      </c>
      <c r="F13" s="26">
        <v>5312</v>
      </c>
      <c r="G13" s="26">
        <v>713676</v>
      </c>
      <c r="H13" s="26">
        <v>552</v>
      </c>
      <c r="I13" s="26">
        <v>55471</v>
      </c>
      <c r="J13" s="26">
        <v>786929</v>
      </c>
      <c r="K13" s="26">
        <v>1350054</v>
      </c>
      <c r="L13" s="26">
        <v>11390046</v>
      </c>
      <c r="M13" s="26">
        <v>687</v>
      </c>
      <c r="N13" s="87" t="s">
        <v>822</v>
      </c>
      <c r="O13" s="44" t="s">
        <v>822</v>
      </c>
      <c r="P13" s="26">
        <v>552</v>
      </c>
      <c r="Q13" s="26">
        <v>23972927</v>
      </c>
      <c r="R13" s="26">
        <v>5367845</v>
      </c>
      <c r="S13" s="26">
        <v>867843</v>
      </c>
      <c r="T13" s="26">
        <v>16808301</v>
      </c>
      <c r="U13" s="26">
        <v>1444664</v>
      </c>
    </row>
    <row r="14" spans="1:21" s="21" customFormat="1" ht="29.25" customHeight="1">
      <c r="A14" s="47" t="s">
        <v>1017</v>
      </c>
      <c r="B14" s="53">
        <f t="shared" ref="B14:M14" si="0">SUM(B16:B27)</f>
        <v>61646820</v>
      </c>
      <c r="C14" s="53">
        <f t="shared" si="0"/>
        <v>53553254</v>
      </c>
      <c r="D14" s="53">
        <f t="shared" si="0"/>
        <v>8093566</v>
      </c>
      <c r="E14" s="53">
        <f>F14+G14+H14+I14+J14+K14+L14+M14+P14+Q14+R14+S14+T14+U14</f>
        <v>61646820</v>
      </c>
      <c r="F14" s="53">
        <f t="shared" si="0"/>
        <v>6924</v>
      </c>
      <c r="G14" s="53">
        <f t="shared" si="0"/>
        <v>611340</v>
      </c>
      <c r="H14" s="53">
        <f t="shared" si="0"/>
        <v>106</v>
      </c>
      <c r="I14" s="53">
        <f t="shared" si="0"/>
        <v>43006</v>
      </c>
      <c r="J14" s="53">
        <f t="shared" si="0"/>
        <v>943639</v>
      </c>
      <c r="K14" s="53">
        <f t="shared" si="0"/>
        <v>934751</v>
      </c>
      <c r="L14" s="53">
        <f t="shared" si="0"/>
        <v>11955937</v>
      </c>
      <c r="M14" s="53">
        <f t="shared" si="0"/>
        <v>407</v>
      </c>
      <c r="N14" s="48" t="s">
        <v>1017</v>
      </c>
      <c r="O14" s="47" t="s">
        <v>1017</v>
      </c>
      <c r="P14" s="53">
        <f t="shared" ref="P14:U14" si="1">SUM(P16:P27)</f>
        <v>161</v>
      </c>
      <c r="Q14" s="53">
        <f t="shared" si="1"/>
        <v>22957627</v>
      </c>
      <c r="R14" s="53">
        <f t="shared" si="1"/>
        <v>6021666</v>
      </c>
      <c r="S14" s="53">
        <f t="shared" si="1"/>
        <v>1582393</v>
      </c>
      <c r="T14" s="53">
        <f t="shared" si="1"/>
        <v>15571580</v>
      </c>
      <c r="U14" s="53">
        <f t="shared" si="1"/>
        <v>1017283</v>
      </c>
    </row>
    <row r="15" spans="1:21" s="11" customFormat="1" ht="8.25" customHeight="1">
      <c r="A15" s="56"/>
      <c r="B15" s="53"/>
      <c r="C15" s="26"/>
      <c r="D15" s="26"/>
      <c r="E15" s="29"/>
      <c r="F15" s="26"/>
      <c r="G15" s="26"/>
      <c r="H15" s="26"/>
      <c r="I15" s="26"/>
      <c r="J15" s="26"/>
      <c r="K15" s="26"/>
      <c r="L15" s="26"/>
      <c r="M15" s="26"/>
      <c r="N15" s="88"/>
      <c r="O15" s="56"/>
      <c r="P15" s="26"/>
      <c r="Q15" s="26"/>
      <c r="R15" s="26"/>
      <c r="S15" s="26"/>
      <c r="T15" s="26"/>
      <c r="U15" s="26"/>
    </row>
    <row r="16" spans="1:21" s="271" customFormat="1" ht="29.1" customHeight="1">
      <c r="A16" s="333" t="s">
        <v>191</v>
      </c>
      <c r="B16" s="377">
        <v>4917840</v>
      </c>
      <c r="C16" s="26">
        <v>4303256</v>
      </c>
      <c r="D16" s="26">
        <v>614584</v>
      </c>
      <c r="E16" s="272">
        <v>0</v>
      </c>
      <c r="F16" s="26">
        <v>930</v>
      </c>
      <c r="G16" s="26">
        <v>55894</v>
      </c>
      <c r="H16" s="26">
        <v>0</v>
      </c>
      <c r="I16" s="531">
        <v>0</v>
      </c>
      <c r="J16" s="26">
        <v>46310</v>
      </c>
      <c r="K16" s="26">
        <v>121991</v>
      </c>
      <c r="L16" s="26">
        <v>727217</v>
      </c>
      <c r="M16" s="377">
        <v>407</v>
      </c>
      <c r="N16" s="88" t="s">
        <v>17</v>
      </c>
      <c r="O16" s="333" t="s">
        <v>825</v>
      </c>
      <c r="P16" s="532">
        <v>0</v>
      </c>
      <c r="Q16" s="26">
        <v>2199151</v>
      </c>
      <c r="R16" s="26">
        <v>420241</v>
      </c>
      <c r="S16" s="26">
        <v>112577</v>
      </c>
      <c r="T16" s="26">
        <v>1170925</v>
      </c>
      <c r="U16" s="26">
        <v>62197</v>
      </c>
    </row>
    <row r="17" spans="1:21" s="271" customFormat="1" ht="29.1" customHeight="1">
      <c r="A17" s="333" t="s">
        <v>192</v>
      </c>
      <c r="B17" s="377">
        <v>4425581</v>
      </c>
      <c r="C17" s="26">
        <v>3774851</v>
      </c>
      <c r="D17" s="26">
        <v>650730</v>
      </c>
      <c r="E17" s="272">
        <v>0</v>
      </c>
      <c r="F17" s="26">
        <v>387</v>
      </c>
      <c r="G17" s="26">
        <v>49962</v>
      </c>
      <c r="H17" s="26">
        <v>70</v>
      </c>
      <c r="I17" s="444">
        <v>2500</v>
      </c>
      <c r="J17" s="26">
        <v>49440</v>
      </c>
      <c r="K17" s="26">
        <v>53001</v>
      </c>
      <c r="L17" s="26">
        <v>695483</v>
      </c>
      <c r="M17" s="377">
        <v>0</v>
      </c>
      <c r="N17" s="88" t="s">
        <v>19</v>
      </c>
      <c r="O17" s="333" t="s">
        <v>219</v>
      </c>
      <c r="P17" s="377">
        <v>0</v>
      </c>
      <c r="Q17" s="26">
        <v>1880119</v>
      </c>
      <c r="R17" s="26">
        <v>394520</v>
      </c>
      <c r="S17" s="26">
        <v>128814</v>
      </c>
      <c r="T17" s="26">
        <v>1097904</v>
      </c>
      <c r="U17" s="26">
        <v>73381</v>
      </c>
    </row>
    <row r="18" spans="1:21" s="271" customFormat="1" ht="29.1" customHeight="1">
      <c r="A18" s="333" t="s">
        <v>21</v>
      </c>
      <c r="B18" s="377">
        <v>6244769</v>
      </c>
      <c r="C18" s="26">
        <v>5512910</v>
      </c>
      <c r="D18" s="26">
        <v>731859</v>
      </c>
      <c r="E18" s="272">
        <v>0</v>
      </c>
      <c r="F18" s="26">
        <v>1528</v>
      </c>
      <c r="G18" s="26">
        <v>57559</v>
      </c>
      <c r="H18" s="26">
        <v>0</v>
      </c>
      <c r="I18" s="444">
        <v>7693</v>
      </c>
      <c r="J18" s="26">
        <v>80992</v>
      </c>
      <c r="K18" s="26">
        <v>34323</v>
      </c>
      <c r="L18" s="26">
        <v>1721164</v>
      </c>
      <c r="M18" s="377">
        <v>0</v>
      </c>
      <c r="N18" s="88" t="s">
        <v>22</v>
      </c>
      <c r="O18" s="333" t="s">
        <v>220</v>
      </c>
      <c r="P18" s="377">
        <v>0</v>
      </c>
      <c r="Q18" s="26">
        <v>2145781</v>
      </c>
      <c r="R18" s="26">
        <v>477951</v>
      </c>
      <c r="S18" s="26">
        <v>154922</v>
      </c>
      <c r="T18" s="26">
        <v>1475382</v>
      </c>
      <c r="U18" s="26">
        <v>87474</v>
      </c>
    </row>
    <row r="19" spans="1:21" s="271" customFormat="1" ht="29.1" customHeight="1">
      <c r="A19" s="333" t="s">
        <v>24</v>
      </c>
      <c r="B19" s="377">
        <v>4948616</v>
      </c>
      <c r="C19" s="26">
        <v>4264607</v>
      </c>
      <c r="D19" s="26">
        <v>684009</v>
      </c>
      <c r="E19" s="272">
        <v>0</v>
      </c>
      <c r="F19" s="26">
        <v>1063</v>
      </c>
      <c r="G19" s="26">
        <v>48376</v>
      </c>
      <c r="H19" s="26">
        <v>0</v>
      </c>
      <c r="I19" s="531">
        <v>0</v>
      </c>
      <c r="J19" s="26">
        <v>91329</v>
      </c>
      <c r="K19" s="26">
        <v>88419</v>
      </c>
      <c r="L19" s="26">
        <v>753659</v>
      </c>
      <c r="M19" s="377">
        <v>0</v>
      </c>
      <c r="N19" s="88" t="s">
        <v>25</v>
      </c>
      <c r="O19" s="333" t="s">
        <v>221</v>
      </c>
      <c r="P19" s="377">
        <v>0</v>
      </c>
      <c r="Q19" s="26">
        <v>1843676</v>
      </c>
      <c r="R19" s="26">
        <v>621871</v>
      </c>
      <c r="S19" s="26">
        <v>111766</v>
      </c>
      <c r="T19" s="26">
        <v>1290001</v>
      </c>
      <c r="U19" s="26">
        <v>98456</v>
      </c>
    </row>
    <row r="20" spans="1:21" s="271" customFormat="1" ht="29.1" customHeight="1">
      <c r="A20" s="333" t="s">
        <v>27</v>
      </c>
      <c r="B20" s="377">
        <v>5417473</v>
      </c>
      <c r="C20" s="26">
        <v>4625169</v>
      </c>
      <c r="D20" s="26">
        <v>792304</v>
      </c>
      <c r="E20" s="272">
        <v>0</v>
      </c>
      <c r="F20" s="26">
        <v>928</v>
      </c>
      <c r="G20" s="26">
        <v>52432</v>
      </c>
      <c r="H20" s="26">
        <v>18</v>
      </c>
      <c r="I20" s="444">
        <v>5801</v>
      </c>
      <c r="J20" s="26">
        <v>107854</v>
      </c>
      <c r="K20" s="26">
        <v>36336</v>
      </c>
      <c r="L20" s="26">
        <v>1058290</v>
      </c>
      <c r="M20" s="377">
        <v>0</v>
      </c>
      <c r="N20" s="88" t="s">
        <v>28</v>
      </c>
      <c r="O20" s="333" t="s">
        <v>826</v>
      </c>
      <c r="P20" s="377">
        <v>161</v>
      </c>
      <c r="Q20" s="26">
        <v>1957092</v>
      </c>
      <c r="R20" s="26">
        <v>488132</v>
      </c>
      <c r="S20" s="26">
        <v>170231</v>
      </c>
      <c r="T20" s="26">
        <v>1424038</v>
      </c>
      <c r="U20" s="26">
        <v>116160</v>
      </c>
    </row>
    <row r="21" spans="1:21" s="271" customFormat="1" ht="29.1" customHeight="1">
      <c r="A21" s="333" t="s">
        <v>30</v>
      </c>
      <c r="B21" s="377">
        <v>5096826</v>
      </c>
      <c r="C21" s="26">
        <v>4383241</v>
      </c>
      <c r="D21" s="26">
        <v>713585</v>
      </c>
      <c r="E21" s="272">
        <v>0</v>
      </c>
      <c r="F21" s="26">
        <v>519</v>
      </c>
      <c r="G21" s="26">
        <v>47671</v>
      </c>
      <c r="H21" s="26">
        <v>18</v>
      </c>
      <c r="I21" s="444">
        <v>2000</v>
      </c>
      <c r="J21" s="26">
        <v>87840</v>
      </c>
      <c r="K21" s="26">
        <v>166177</v>
      </c>
      <c r="L21" s="26">
        <v>1036748</v>
      </c>
      <c r="M21" s="377">
        <v>0</v>
      </c>
      <c r="N21" s="88" t="s">
        <v>31</v>
      </c>
      <c r="O21" s="333" t="s">
        <v>827</v>
      </c>
      <c r="P21" s="377">
        <v>0</v>
      </c>
      <c r="Q21" s="26">
        <v>1647159</v>
      </c>
      <c r="R21" s="26">
        <v>560836</v>
      </c>
      <c r="S21" s="26">
        <v>168698</v>
      </c>
      <c r="T21" s="26">
        <v>1277357</v>
      </c>
      <c r="U21" s="26">
        <v>101803</v>
      </c>
    </row>
    <row r="22" spans="1:21" s="271" customFormat="1" ht="29.1" customHeight="1">
      <c r="A22" s="333" t="s">
        <v>33</v>
      </c>
      <c r="B22" s="377">
        <v>4839066</v>
      </c>
      <c r="C22" s="26">
        <v>4206543</v>
      </c>
      <c r="D22" s="26">
        <v>632523</v>
      </c>
      <c r="E22" s="272">
        <v>0</v>
      </c>
      <c r="F22" s="26">
        <v>542</v>
      </c>
      <c r="G22" s="26">
        <v>49626</v>
      </c>
      <c r="H22" s="26">
        <v>0</v>
      </c>
      <c r="I22" s="444">
        <v>8850</v>
      </c>
      <c r="J22" s="26">
        <v>80790</v>
      </c>
      <c r="K22" s="26">
        <v>107592</v>
      </c>
      <c r="L22" s="26">
        <v>1118209</v>
      </c>
      <c r="M22" s="377">
        <v>0</v>
      </c>
      <c r="N22" s="88" t="s">
        <v>34</v>
      </c>
      <c r="O22" s="333" t="s">
        <v>828</v>
      </c>
      <c r="P22" s="377">
        <v>0</v>
      </c>
      <c r="Q22" s="26">
        <v>1466968</v>
      </c>
      <c r="R22" s="26">
        <v>467888</v>
      </c>
      <c r="S22" s="26">
        <v>196565</v>
      </c>
      <c r="T22" s="26">
        <v>1261433</v>
      </c>
      <c r="U22" s="26">
        <v>80603</v>
      </c>
    </row>
    <row r="23" spans="1:21" s="271" customFormat="1" ht="29.1" customHeight="1">
      <c r="A23" s="333" t="s">
        <v>36</v>
      </c>
      <c r="B23" s="377">
        <v>5392998</v>
      </c>
      <c r="C23" s="26">
        <v>4707290</v>
      </c>
      <c r="D23" s="26">
        <v>685708</v>
      </c>
      <c r="E23" s="272">
        <v>0</v>
      </c>
      <c r="F23" s="26">
        <v>362</v>
      </c>
      <c r="G23" s="26">
        <v>48723</v>
      </c>
      <c r="H23" s="26">
        <v>0</v>
      </c>
      <c r="I23" s="377">
        <v>1500</v>
      </c>
      <c r="J23" s="26">
        <v>62362</v>
      </c>
      <c r="K23" s="26">
        <v>63078</v>
      </c>
      <c r="L23" s="26">
        <v>803107</v>
      </c>
      <c r="M23" s="377">
        <v>0</v>
      </c>
      <c r="N23" s="88" t="s">
        <v>37</v>
      </c>
      <c r="O23" s="333" t="s">
        <v>829</v>
      </c>
      <c r="P23" s="377">
        <v>0</v>
      </c>
      <c r="Q23" s="26">
        <v>2194835</v>
      </c>
      <c r="R23" s="26">
        <v>619049</v>
      </c>
      <c r="S23" s="26">
        <v>177465</v>
      </c>
      <c r="T23" s="26">
        <v>1326223</v>
      </c>
      <c r="U23" s="26">
        <v>96294</v>
      </c>
    </row>
    <row r="24" spans="1:21" s="271" customFormat="1" ht="29.25" customHeight="1">
      <c r="A24" s="333" t="s">
        <v>39</v>
      </c>
      <c r="B24" s="377">
        <v>4624306</v>
      </c>
      <c r="C24" s="26">
        <v>3997873</v>
      </c>
      <c r="D24" s="26">
        <v>626433</v>
      </c>
      <c r="E24" s="272">
        <v>0</v>
      </c>
      <c r="F24" s="26">
        <v>665</v>
      </c>
      <c r="G24" s="26">
        <v>46222</v>
      </c>
      <c r="H24" s="26">
        <v>0</v>
      </c>
      <c r="I24" s="531">
        <v>0</v>
      </c>
      <c r="J24" s="26">
        <v>65301</v>
      </c>
      <c r="K24" s="26">
        <v>100672</v>
      </c>
      <c r="L24" s="26">
        <v>932968</v>
      </c>
      <c r="M24" s="568">
        <v>0</v>
      </c>
      <c r="N24" s="88" t="s">
        <v>40</v>
      </c>
      <c r="O24" s="333" t="s">
        <v>830</v>
      </c>
      <c r="P24" s="377">
        <v>0</v>
      </c>
      <c r="Q24" s="26">
        <v>1612225</v>
      </c>
      <c r="R24" s="26">
        <v>468729</v>
      </c>
      <c r="S24" s="26">
        <v>159301</v>
      </c>
      <c r="T24" s="26">
        <v>1170846</v>
      </c>
      <c r="U24" s="26">
        <v>67377</v>
      </c>
    </row>
    <row r="25" spans="1:21" s="271" customFormat="1" ht="29.25" customHeight="1">
      <c r="A25" s="333" t="s">
        <v>42</v>
      </c>
      <c r="B25" s="377">
        <v>5602856</v>
      </c>
      <c r="C25" s="26">
        <v>4952836</v>
      </c>
      <c r="D25" s="26">
        <v>650020</v>
      </c>
      <c r="E25" s="272">
        <v>0</v>
      </c>
      <c r="F25" s="26">
        <v>0</v>
      </c>
      <c r="G25" s="26">
        <v>56395</v>
      </c>
      <c r="H25" s="26">
        <v>0</v>
      </c>
      <c r="I25" s="531">
        <v>0</v>
      </c>
      <c r="J25" s="26">
        <v>77879</v>
      </c>
      <c r="K25" s="26">
        <v>33037</v>
      </c>
      <c r="L25" s="26">
        <v>1342836</v>
      </c>
      <c r="M25" s="568">
        <v>0</v>
      </c>
      <c r="N25" s="88" t="s">
        <v>43</v>
      </c>
      <c r="O25" s="333" t="s">
        <v>222</v>
      </c>
      <c r="P25" s="377">
        <v>0</v>
      </c>
      <c r="Q25" s="26">
        <v>2228347</v>
      </c>
      <c r="R25" s="26">
        <v>516869</v>
      </c>
      <c r="S25" s="26">
        <v>97301</v>
      </c>
      <c r="T25" s="26">
        <v>1184637</v>
      </c>
      <c r="U25" s="26">
        <v>65555</v>
      </c>
    </row>
    <row r="26" spans="1:21" s="271" customFormat="1" ht="29.25" customHeight="1">
      <c r="A26" s="333" t="s">
        <v>45</v>
      </c>
      <c r="B26" s="377">
        <v>5478722</v>
      </c>
      <c r="C26" s="26">
        <v>4839279</v>
      </c>
      <c r="D26" s="26">
        <v>639443</v>
      </c>
      <c r="E26" s="272">
        <v>0</v>
      </c>
      <c r="F26" s="26">
        <v>0</v>
      </c>
      <c r="G26" s="26">
        <v>49722</v>
      </c>
      <c r="H26" s="26">
        <v>0</v>
      </c>
      <c r="I26" s="444">
        <v>10612</v>
      </c>
      <c r="J26" s="26">
        <v>95377</v>
      </c>
      <c r="K26" s="26">
        <v>83839</v>
      </c>
      <c r="L26" s="26">
        <v>975736</v>
      </c>
      <c r="M26" s="568">
        <v>0</v>
      </c>
      <c r="N26" s="88" t="s">
        <v>46</v>
      </c>
      <c r="O26" s="333" t="s">
        <v>223</v>
      </c>
      <c r="P26" s="377">
        <v>0</v>
      </c>
      <c r="Q26" s="26">
        <v>2018828</v>
      </c>
      <c r="R26" s="26">
        <v>504792</v>
      </c>
      <c r="S26" s="26">
        <v>49901</v>
      </c>
      <c r="T26" s="26">
        <v>1604329</v>
      </c>
      <c r="U26" s="26">
        <v>85586</v>
      </c>
    </row>
    <row r="27" spans="1:21" s="271" customFormat="1" ht="29.25" customHeight="1" thickBot="1">
      <c r="A27" s="89" t="s">
        <v>193</v>
      </c>
      <c r="B27" s="534">
        <v>4657767</v>
      </c>
      <c r="C27" s="654">
        <v>3985399</v>
      </c>
      <c r="D27" s="654">
        <v>672368</v>
      </c>
      <c r="E27" s="655">
        <v>0</v>
      </c>
      <c r="F27" s="654">
        <v>0</v>
      </c>
      <c r="G27" s="654">
        <v>48758</v>
      </c>
      <c r="H27" s="654">
        <v>0</v>
      </c>
      <c r="I27" s="273">
        <v>4050</v>
      </c>
      <c r="J27" s="654">
        <v>98165</v>
      </c>
      <c r="K27" s="654">
        <v>46286</v>
      </c>
      <c r="L27" s="654">
        <v>790520</v>
      </c>
      <c r="M27" s="571">
        <v>0</v>
      </c>
      <c r="N27" s="294" t="s">
        <v>48</v>
      </c>
      <c r="O27" s="89" t="s">
        <v>224</v>
      </c>
      <c r="P27" s="383">
        <v>0</v>
      </c>
      <c r="Q27" s="654">
        <v>1763446</v>
      </c>
      <c r="R27" s="654">
        <v>480788</v>
      </c>
      <c r="S27" s="654">
        <v>54852</v>
      </c>
      <c r="T27" s="654">
        <v>1288505</v>
      </c>
      <c r="U27" s="654">
        <v>82397</v>
      </c>
    </row>
    <row r="28" spans="1:21" s="66" customFormat="1" ht="11.1" customHeight="1">
      <c r="A28" s="225" t="s">
        <v>201</v>
      </c>
      <c r="B28" s="235"/>
      <c r="C28" s="235"/>
      <c r="D28" s="235"/>
      <c r="E28" s="221"/>
      <c r="F28" s="225"/>
      <c r="G28" s="225"/>
      <c r="H28" s="244"/>
      <c r="I28" s="235"/>
      <c r="J28" s="225"/>
      <c r="K28" s="225"/>
      <c r="L28" s="225"/>
      <c r="M28" s="235"/>
      <c r="N28" s="244" t="s">
        <v>202</v>
      </c>
      <c r="O28" s="225" t="s">
        <v>201</v>
      </c>
      <c r="P28" s="225"/>
      <c r="Q28" s="235"/>
      <c r="R28" s="235"/>
      <c r="S28" s="225"/>
      <c r="T28" s="235"/>
      <c r="U28" s="244" t="s">
        <v>202</v>
      </c>
    </row>
    <row r="29" spans="1:21" s="66" customFormat="1" ht="11.1" customHeight="1">
      <c r="A29" s="225" t="s">
        <v>225</v>
      </c>
      <c r="B29" s="225"/>
      <c r="C29" s="225"/>
      <c r="D29" s="225"/>
      <c r="E29" s="219"/>
      <c r="F29" s="225"/>
      <c r="G29" s="225"/>
      <c r="H29" s="235"/>
      <c r="I29" s="225"/>
      <c r="J29" s="225"/>
      <c r="K29" s="225"/>
      <c r="L29" s="225"/>
      <c r="M29" s="225"/>
      <c r="N29" s="244" t="s">
        <v>226</v>
      </c>
      <c r="O29" s="225" t="s">
        <v>227</v>
      </c>
      <c r="P29" s="225"/>
      <c r="Q29" s="225"/>
      <c r="R29" s="225"/>
      <c r="S29" s="225"/>
      <c r="T29" s="225"/>
      <c r="U29" s="244" t="s">
        <v>226</v>
      </c>
    </row>
    <row r="30" spans="1:21" s="77" customFormat="1" ht="11.1" customHeight="1">
      <c r="A30" s="228" t="s">
        <v>228</v>
      </c>
      <c r="B30" s="245"/>
      <c r="C30" s="245"/>
      <c r="D30" s="245"/>
      <c r="E30" s="246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</row>
    <row r="31" spans="1:21" s="8" customFormat="1" ht="11.25">
      <c r="A31" s="207"/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</row>
    <row r="32" spans="1:21" s="8" customFormat="1" ht="11.25">
      <c r="E32" s="59"/>
    </row>
    <row r="33" spans="5:5" s="8" customFormat="1" ht="11.25">
      <c r="E33" s="59"/>
    </row>
    <row r="34" spans="5:5" s="8" customFormat="1" ht="11.25">
      <c r="E34" s="59"/>
    </row>
    <row r="35" spans="5:5" s="8" customFormat="1" ht="11.25">
      <c r="E35" s="59"/>
    </row>
  </sheetData>
  <sheetProtection selectLockedCells="1"/>
  <mergeCells count="29">
    <mergeCell ref="E6:H7"/>
    <mergeCell ref="A6:A9"/>
    <mergeCell ref="B6:B9"/>
    <mergeCell ref="C6:C9"/>
    <mergeCell ref="D6:D9"/>
    <mergeCell ref="E8:E9"/>
    <mergeCell ref="F8:F9"/>
    <mergeCell ref="G8:G9"/>
    <mergeCell ref="H8:H9"/>
    <mergeCell ref="A3:H3"/>
    <mergeCell ref="I3:N3"/>
    <mergeCell ref="O3:U3"/>
    <mergeCell ref="A4:H4"/>
    <mergeCell ref="O4:U4"/>
    <mergeCell ref="I6:M7"/>
    <mergeCell ref="N6:N9"/>
    <mergeCell ref="O6:O9"/>
    <mergeCell ref="P6:U7"/>
    <mergeCell ref="I8:I9"/>
    <mergeCell ref="J8:J9"/>
    <mergeCell ref="S8:S9"/>
    <mergeCell ref="T8:T9"/>
    <mergeCell ref="U8:U9"/>
    <mergeCell ref="K8:K9"/>
    <mergeCell ref="R8:R9"/>
    <mergeCell ref="L8:L9"/>
    <mergeCell ref="M8:M9"/>
    <mergeCell ref="P8:P9"/>
    <mergeCell ref="Q8:Q9"/>
  </mergeCells>
  <phoneticPr fontId="1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2" manualBreakCount="2">
    <brk id="8" max="29" man="1"/>
    <brk id="14" max="29" man="1"/>
  </colBreaks>
  <ignoredErrors>
    <ignoredError sqref="E14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3"/>
  <sheetViews>
    <sheetView view="pageBreakPreview" zoomScaleNormal="100" zoomScaleSheetLayoutView="100" workbookViewId="0">
      <selection activeCell="G22" sqref="G22"/>
    </sheetView>
  </sheetViews>
  <sheetFormatPr defaultRowHeight="14.25"/>
  <cols>
    <col min="1" max="1" width="5.625" style="173" customWidth="1"/>
    <col min="2" max="2" width="10.625" style="173" customWidth="1"/>
    <col min="3" max="5" width="7.125" style="340" customWidth="1"/>
    <col min="6" max="6" width="7.5" style="340" customWidth="1"/>
    <col min="7" max="7" width="9.375" style="340" customWidth="1"/>
    <col min="8" max="9" width="9.25" style="340" customWidth="1"/>
    <col min="10" max="10" width="9.375" style="466" customWidth="1"/>
    <col min="11" max="11" width="10.625" style="173" customWidth="1"/>
    <col min="12" max="12" width="11.625" style="340" customWidth="1"/>
    <col min="13" max="16" width="11.875" style="340" customWidth="1"/>
    <col min="17" max="17" width="12.625" style="340" customWidth="1"/>
    <col min="18" max="18" width="6.625" style="340" customWidth="1"/>
    <col min="19" max="20" width="6.625" style="466" customWidth="1"/>
    <col min="21" max="23" width="8.625" style="340" customWidth="1"/>
    <col min="24" max="24" width="8.875" style="340" customWidth="1"/>
    <col min="25" max="25" width="9.125" style="340" customWidth="1"/>
    <col min="26" max="26" width="8.125" style="340" customWidth="1"/>
    <col min="27" max="27" width="10.625" style="340" customWidth="1"/>
    <col min="28" max="28" width="6.625" style="340" customWidth="1"/>
    <col min="29" max="29" width="11.625" style="173" customWidth="1"/>
    <col min="30" max="33" width="10.625" style="340" customWidth="1"/>
    <col min="34" max="34" width="10.625" style="174" customWidth="1"/>
    <col min="35" max="35" width="11.125" style="174" customWidth="1"/>
    <col min="36" max="16384" width="9" style="174"/>
  </cols>
  <sheetData>
    <row r="1" spans="1:35" s="331" customFormat="1" ht="14.1" customHeight="1">
      <c r="J1" s="151" t="s">
        <v>1123</v>
      </c>
      <c r="K1" s="152" t="s">
        <v>1136</v>
      </c>
      <c r="L1" s="153"/>
      <c r="M1" s="153"/>
      <c r="N1" s="150"/>
      <c r="O1" s="150"/>
      <c r="P1" s="150"/>
      <c r="Q1" s="150"/>
      <c r="R1" s="150"/>
      <c r="S1" s="445"/>
      <c r="T1" s="445"/>
      <c r="U1" s="150"/>
      <c r="V1" s="150"/>
      <c r="W1" s="150"/>
      <c r="X1" s="150"/>
      <c r="Y1" s="150"/>
      <c r="Z1" s="150"/>
      <c r="AA1" s="153" t="s">
        <v>1124</v>
      </c>
      <c r="AB1" s="152" t="s">
        <v>1125</v>
      </c>
      <c r="AD1" s="150"/>
      <c r="AE1" s="150"/>
      <c r="AF1" s="150"/>
      <c r="AG1" s="150"/>
    </row>
    <row r="2" spans="1:35" s="331" customFormat="1" ht="14.1" customHeight="1">
      <c r="J2" s="151"/>
      <c r="K2" s="152"/>
      <c r="L2" s="153"/>
      <c r="M2" s="153"/>
      <c r="N2" s="150"/>
      <c r="O2" s="150"/>
      <c r="P2" s="150"/>
      <c r="Q2" s="150"/>
      <c r="R2" s="150"/>
      <c r="S2" s="445"/>
      <c r="T2" s="445"/>
      <c r="U2" s="150"/>
      <c r="V2" s="150"/>
      <c r="W2" s="150"/>
      <c r="X2" s="150"/>
      <c r="Y2" s="150"/>
      <c r="Z2" s="150"/>
      <c r="AA2" s="153"/>
      <c r="AB2" s="153"/>
      <c r="AC2" s="152"/>
      <c r="AD2" s="150"/>
      <c r="AE2" s="150"/>
      <c r="AF2" s="150"/>
      <c r="AG2" s="150"/>
    </row>
    <row r="3" spans="1:35" s="337" customFormat="1" ht="20.100000000000001" customHeight="1">
      <c r="A3" s="1001" t="s">
        <v>483</v>
      </c>
      <c r="B3" s="1001"/>
      <c r="C3" s="1001"/>
      <c r="D3" s="1001"/>
      <c r="E3" s="1001"/>
      <c r="F3" s="1001"/>
      <c r="G3" s="1001"/>
      <c r="H3" s="1001"/>
      <c r="I3" s="1001"/>
      <c r="J3" s="1001"/>
      <c r="K3" s="738" t="s">
        <v>484</v>
      </c>
      <c r="L3" s="738"/>
      <c r="M3" s="738"/>
      <c r="N3" s="738"/>
      <c r="O3" s="738"/>
      <c r="P3" s="738"/>
      <c r="Q3" s="738"/>
      <c r="R3" s="809" t="s">
        <v>721</v>
      </c>
      <c r="S3" s="809"/>
      <c r="T3" s="809"/>
      <c r="U3" s="809"/>
      <c r="V3" s="809"/>
      <c r="W3" s="809"/>
      <c r="X3" s="809"/>
      <c r="Y3" s="809"/>
      <c r="Z3" s="809"/>
      <c r="AA3" s="809"/>
      <c r="AB3" s="738" t="s">
        <v>484</v>
      </c>
      <c r="AC3" s="738"/>
      <c r="AD3" s="738"/>
      <c r="AE3" s="738"/>
      <c r="AF3" s="738"/>
      <c r="AG3" s="738"/>
      <c r="AH3" s="738"/>
      <c r="AI3" s="738"/>
    </row>
    <row r="4" spans="1:35" s="341" customFormat="1" ht="24" customHeight="1">
      <c r="A4" s="809" t="s">
        <v>486</v>
      </c>
      <c r="B4" s="809"/>
      <c r="C4" s="809"/>
      <c r="D4" s="809"/>
      <c r="E4" s="809"/>
      <c r="F4" s="809"/>
      <c r="G4" s="809"/>
      <c r="H4" s="809"/>
      <c r="I4" s="809"/>
      <c r="J4" s="809"/>
      <c r="K4" s="328"/>
      <c r="R4" s="671" t="s">
        <v>722</v>
      </c>
      <c r="S4" s="671"/>
      <c r="T4" s="671"/>
      <c r="U4" s="671"/>
      <c r="V4" s="671"/>
      <c r="W4" s="671"/>
      <c r="X4" s="671"/>
      <c r="Y4" s="671"/>
      <c r="Z4" s="671"/>
      <c r="AA4" s="671"/>
      <c r="AB4" s="987" t="s">
        <v>485</v>
      </c>
      <c r="AC4" s="987"/>
      <c r="AD4" s="987"/>
      <c r="AE4" s="987"/>
      <c r="AF4" s="987"/>
      <c r="AG4" s="987"/>
      <c r="AH4" s="987"/>
      <c r="AI4" s="987"/>
    </row>
    <row r="5" spans="1:35" s="156" customFormat="1" ht="18" customHeight="1" thickBot="1">
      <c r="A5" s="156" t="s">
        <v>229</v>
      </c>
      <c r="J5" s="151" t="s">
        <v>230</v>
      </c>
      <c r="K5" s="156" t="s">
        <v>229</v>
      </c>
      <c r="R5" s="151" t="s">
        <v>194</v>
      </c>
      <c r="S5" s="156" t="s">
        <v>194</v>
      </c>
      <c r="T5" s="406"/>
      <c r="AA5" s="151" t="s">
        <v>230</v>
      </c>
      <c r="AB5" s="156" t="s">
        <v>229</v>
      </c>
      <c r="AG5" s="151"/>
      <c r="AI5" s="151" t="s">
        <v>230</v>
      </c>
    </row>
    <row r="6" spans="1:35" s="331" customFormat="1" ht="12.75" customHeight="1">
      <c r="A6" s="924" t="s">
        <v>642</v>
      </c>
      <c r="B6" s="925"/>
      <c r="C6" s="968" t="s">
        <v>231</v>
      </c>
      <c r="D6" s="969"/>
      <c r="E6" s="969"/>
      <c r="F6" s="970"/>
      <c r="G6" s="991" t="s">
        <v>232</v>
      </c>
      <c r="H6" s="992"/>
      <c r="I6" s="992"/>
      <c r="J6" s="992"/>
      <c r="K6" s="700" t="s">
        <v>233</v>
      </c>
      <c r="L6" s="732" t="s">
        <v>234</v>
      </c>
      <c r="M6" s="732"/>
      <c r="N6" s="732"/>
      <c r="O6" s="732"/>
      <c r="P6" s="732"/>
      <c r="Q6" s="732"/>
      <c r="R6" s="942" t="s">
        <v>235</v>
      </c>
      <c r="S6" s="943"/>
      <c r="T6" s="983" t="s">
        <v>236</v>
      </c>
      <c r="U6" s="961" t="s">
        <v>237</v>
      </c>
      <c r="V6" s="942"/>
      <c r="W6" s="943"/>
      <c r="X6" s="961" t="s">
        <v>238</v>
      </c>
      <c r="Y6" s="942"/>
      <c r="Z6" s="962"/>
      <c r="AA6" s="939" t="s">
        <v>239</v>
      </c>
      <c r="AB6" s="924" t="s">
        <v>642</v>
      </c>
      <c r="AC6" s="925"/>
      <c r="AD6" s="721" t="s">
        <v>240</v>
      </c>
      <c r="AE6" s="732"/>
      <c r="AF6" s="732"/>
      <c r="AG6" s="732"/>
      <c r="AH6" s="732"/>
      <c r="AI6" s="732"/>
    </row>
    <row r="7" spans="1:35" s="331" customFormat="1" ht="12.75" customHeight="1">
      <c r="A7" s="926"/>
      <c r="B7" s="927"/>
      <c r="C7" s="971"/>
      <c r="D7" s="972"/>
      <c r="E7" s="972"/>
      <c r="F7" s="973"/>
      <c r="G7" s="993"/>
      <c r="H7" s="994"/>
      <c r="I7" s="994"/>
      <c r="J7" s="994"/>
      <c r="K7" s="701"/>
      <c r="L7" s="755"/>
      <c r="M7" s="755"/>
      <c r="N7" s="755"/>
      <c r="O7" s="755"/>
      <c r="P7" s="755"/>
      <c r="Q7" s="755"/>
      <c r="R7" s="944"/>
      <c r="S7" s="945"/>
      <c r="T7" s="984"/>
      <c r="U7" s="963"/>
      <c r="V7" s="944"/>
      <c r="W7" s="945"/>
      <c r="X7" s="963"/>
      <c r="Y7" s="944"/>
      <c r="Z7" s="964"/>
      <c r="AA7" s="940"/>
      <c r="AB7" s="926"/>
      <c r="AC7" s="927"/>
      <c r="AD7" s="986"/>
      <c r="AE7" s="755"/>
      <c r="AF7" s="755"/>
      <c r="AG7" s="755"/>
      <c r="AH7" s="755"/>
      <c r="AI7" s="755"/>
    </row>
    <row r="8" spans="1:35" s="331" customFormat="1" ht="12.75" customHeight="1">
      <c r="A8" s="926"/>
      <c r="B8" s="927"/>
      <c r="C8" s="995" t="s">
        <v>241</v>
      </c>
      <c r="D8" s="998" t="s">
        <v>242</v>
      </c>
      <c r="E8" s="956" t="s">
        <v>243</v>
      </c>
      <c r="F8" s="956" t="s">
        <v>244</v>
      </c>
      <c r="G8" s="975" t="s">
        <v>245</v>
      </c>
      <c r="H8" s="976"/>
      <c r="I8" s="976"/>
      <c r="J8" s="978" t="s">
        <v>246</v>
      </c>
      <c r="K8" s="701"/>
      <c r="L8" s="740" t="s">
        <v>247</v>
      </c>
      <c r="M8" s="703" t="s">
        <v>694</v>
      </c>
      <c r="N8" s="965" t="s">
        <v>248</v>
      </c>
      <c r="O8" s="965" t="s">
        <v>249</v>
      </c>
      <c r="P8" s="703" t="s">
        <v>250</v>
      </c>
      <c r="Q8" s="958" t="s">
        <v>439</v>
      </c>
      <c r="R8" s="988" t="s">
        <v>251</v>
      </c>
      <c r="S8" s="946" t="s">
        <v>252</v>
      </c>
      <c r="T8" s="984"/>
      <c r="U8" s="950" t="s">
        <v>253</v>
      </c>
      <c r="V8" s="953" t="s">
        <v>254</v>
      </c>
      <c r="W8" s="953" t="s">
        <v>255</v>
      </c>
      <c r="X8" s="932" t="s">
        <v>695</v>
      </c>
      <c r="Y8" s="932" t="s">
        <v>256</v>
      </c>
      <c r="Z8" s="932" t="s">
        <v>257</v>
      </c>
      <c r="AA8" s="940"/>
      <c r="AB8" s="926"/>
      <c r="AC8" s="927"/>
      <c r="AD8" s="713" t="s">
        <v>258</v>
      </c>
      <c r="AE8" s="703" t="s">
        <v>440</v>
      </c>
      <c r="AF8" s="710" t="s">
        <v>1036</v>
      </c>
      <c r="AG8" s="710" t="s">
        <v>696</v>
      </c>
      <c r="AH8" s="710" t="s">
        <v>697</v>
      </c>
      <c r="AI8" s="710" t="s">
        <v>1152</v>
      </c>
    </row>
    <row r="9" spans="1:35" s="331" customFormat="1" ht="12.75" customHeight="1">
      <c r="A9" s="926"/>
      <c r="B9" s="927"/>
      <c r="C9" s="996"/>
      <c r="D9" s="999"/>
      <c r="E9" s="974"/>
      <c r="F9" s="974"/>
      <c r="G9" s="977"/>
      <c r="H9" s="972"/>
      <c r="I9" s="972"/>
      <c r="J9" s="979"/>
      <c r="K9" s="701"/>
      <c r="L9" s="949"/>
      <c r="M9" s="704"/>
      <c r="N9" s="966"/>
      <c r="O9" s="966"/>
      <c r="P9" s="704"/>
      <c r="Q9" s="959"/>
      <c r="R9" s="989"/>
      <c r="S9" s="947"/>
      <c r="T9" s="984"/>
      <c r="U9" s="951"/>
      <c r="V9" s="954"/>
      <c r="W9" s="954"/>
      <c r="X9" s="933"/>
      <c r="Y9" s="933"/>
      <c r="Z9" s="933"/>
      <c r="AA9" s="940"/>
      <c r="AB9" s="926"/>
      <c r="AC9" s="927"/>
      <c r="AD9" s="706"/>
      <c r="AE9" s="716"/>
      <c r="AF9" s="930"/>
      <c r="AG9" s="930"/>
      <c r="AH9" s="930"/>
      <c r="AI9" s="930"/>
    </row>
    <row r="10" spans="1:35" s="331" customFormat="1" ht="12.75" customHeight="1">
      <c r="A10" s="926"/>
      <c r="B10" s="927"/>
      <c r="C10" s="996"/>
      <c r="D10" s="999"/>
      <c r="E10" s="974"/>
      <c r="F10" s="974"/>
      <c r="G10" s="981" t="s">
        <v>259</v>
      </c>
      <c r="H10" s="956" t="s">
        <v>260</v>
      </c>
      <c r="I10" s="956" t="s">
        <v>461</v>
      </c>
      <c r="J10" s="979"/>
      <c r="K10" s="701"/>
      <c r="L10" s="949"/>
      <c r="M10" s="704"/>
      <c r="N10" s="966"/>
      <c r="O10" s="966"/>
      <c r="P10" s="704"/>
      <c r="Q10" s="959"/>
      <c r="R10" s="989"/>
      <c r="S10" s="947"/>
      <c r="T10" s="984"/>
      <c r="U10" s="951"/>
      <c r="V10" s="954"/>
      <c r="W10" s="954"/>
      <c r="X10" s="933"/>
      <c r="Y10" s="933"/>
      <c r="Z10" s="933"/>
      <c r="AA10" s="940"/>
      <c r="AB10" s="926"/>
      <c r="AC10" s="927"/>
      <c r="AD10" s="706"/>
      <c r="AE10" s="716"/>
      <c r="AF10" s="930"/>
      <c r="AG10" s="930"/>
      <c r="AH10" s="930"/>
      <c r="AI10" s="930"/>
    </row>
    <row r="11" spans="1:35" s="331" customFormat="1" ht="35.1" customHeight="1">
      <c r="A11" s="928"/>
      <c r="B11" s="929"/>
      <c r="C11" s="997"/>
      <c r="D11" s="1000"/>
      <c r="E11" s="957"/>
      <c r="F11" s="957"/>
      <c r="G11" s="982"/>
      <c r="H11" s="957"/>
      <c r="I11" s="957"/>
      <c r="J11" s="980"/>
      <c r="K11" s="702"/>
      <c r="L11" s="741"/>
      <c r="M11" s="705"/>
      <c r="N11" s="967"/>
      <c r="O11" s="967"/>
      <c r="P11" s="705"/>
      <c r="Q11" s="960"/>
      <c r="R11" s="990"/>
      <c r="S11" s="948"/>
      <c r="T11" s="985"/>
      <c r="U11" s="952"/>
      <c r="V11" s="955"/>
      <c r="W11" s="955"/>
      <c r="X11" s="934"/>
      <c r="Y11" s="934"/>
      <c r="Z11" s="934"/>
      <c r="AA11" s="941"/>
      <c r="AB11" s="928"/>
      <c r="AC11" s="929"/>
      <c r="AD11" s="707"/>
      <c r="AE11" s="717"/>
      <c r="AF11" s="931"/>
      <c r="AG11" s="931"/>
      <c r="AH11" s="931"/>
      <c r="AI11" s="931"/>
    </row>
    <row r="12" spans="1:35" s="331" customFormat="1" ht="15" customHeight="1">
      <c r="A12" s="938" t="s">
        <v>136</v>
      </c>
      <c r="B12" s="938"/>
      <c r="C12" s="446">
        <v>8</v>
      </c>
      <c r="D12" s="446">
        <v>203</v>
      </c>
      <c r="E12" s="446">
        <v>240</v>
      </c>
      <c r="F12" s="343" t="s">
        <v>218</v>
      </c>
      <c r="G12" s="446">
        <v>0</v>
      </c>
      <c r="H12" s="446">
        <v>45</v>
      </c>
      <c r="I12" s="446" t="s">
        <v>444</v>
      </c>
      <c r="J12" s="446">
        <v>14</v>
      </c>
      <c r="K12" s="336" t="s">
        <v>136</v>
      </c>
      <c r="L12" s="157">
        <v>1</v>
      </c>
      <c r="M12" s="157">
        <v>1</v>
      </c>
      <c r="N12" s="157">
        <v>0</v>
      </c>
      <c r="O12" s="157">
        <v>1</v>
      </c>
      <c r="P12" s="157">
        <v>0</v>
      </c>
      <c r="Q12" s="157">
        <v>9</v>
      </c>
      <c r="R12" s="447">
        <v>0</v>
      </c>
      <c r="S12" s="447">
        <v>0</v>
      </c>
      <c r="T12" s="447">
        <v>1</v>
      </c>
      <c r="U12" s="447">
        <v>3</v>
      </c>
      <c r="V12" s="447">
        <v>7</v>
      </c>
      <c r="W12" s="447">
        <v>4</v>
      </c>
      <c r="X12" s="447">
        <v>8</v>
      </c>
      <c r="Y12" s="447">
        <v>13</v>
      </c>
      <c r="Z12" s="447">
        <v>11</v>
      </c>
      <c r="AA12" s="358" t="s">
        <v>136</v>
      </c>
      <c r="AB12" s="938" t="s">
        <v>136</v>
      </c>
      <c r="AC12" s="938"/>
      <c r="AD12" s="157">
        <v>2</v>
      </c>
      <c r="AE12" s="157">
        <v>0</v>
      </c>
      <c r="AF12" s="157">
        <v>9</v>
      </c>
      <c r="AG12" s="157" t="s">
        <v>218</v>
      </c>
      <c r="AH12" s="388" t="s">
        <v>698</v>
      </c>
      <c r="AI12" s="632" t="s">
        <v>1023</v>
      </c>
    </row>
    <row r="13" spans="1:35" s="331" customFormat="1" ht="15" customHeight="1">
      <c r="A13" s="938" t="s">
        <v>15</v>
      </c>
      <c r="B13" s="938"/>
      <c r="C13" s="446">
        <v>14</v>
      </c>
      <c r="D13" s="446">
        <v>225</v>
      </c>
      <c r="E13" s="446">
        <v>276</v>
      </c>
      <c r="F13" s="343">
        <v>0</v>
      </c>
      <c r="G13" s="446">
        <v>0</v>
      </c>
      <c r="H13" s="446">
        <v>49</v>
      </c>
      <c r="I13" s="446" t="s">
        <v>444</v>
      </c>
      <c r="J13" s="446">
        <v>14</v>
      </c>
      <c r="K13" s="336" t="s">
        <v>15</v>
      </c>
      <c r="L13" s="157">
        <v>3</v>
      </c>
      <c r="M13" s="157">
        <v>1</v>
      </c>
      <c r="N13" s="157">
        <v>1</v>
      </c>
      <c r="O13" s="157">
        <v>0</v>
      </c>
      <c r="P13" s="157">
        <v>0</v>
      </c>
      <c r="Q13" s="157">
        <v>10</v>
      </c>
      <c r="R13" s="447">
        <v>1</v>
      </c>
      <c r="S13" s="447">
        <v>0</v>
      </c>
      <c r="T13" s="447">
        <v>0</v>
      </c>
      <c r="U13" s="447">
        <v>3</v>
      </c>
      <c r="V13" s="447">
        <v>6</v>
      </c>
      <c r="W13" s="447">
        <v>4</v>
      </c>
      <c r="X13" s="447">
        <v>5</v>
      </c>
      <c r="Y13" s="447">
        <v>15</v>
      </c>
      <c r="Z13" s="447">
        <v>24</v>
      </c>
      <c r="AA13" s="358" t="s">
        <v>15</v>
      </c>
      <c r="AB13" s="938" t="s">
        <v>15</v>
      </c>
      <c r="AC13" s="938"/>
      <c r="AD13" s="157">
        <v>1</v>
      </c>
      <c r="AE13" s="157">
        <v>0</v>
      </c>
      <c r="AF13" s="157">
        <v>28</v>
      </c>
      <c r="AG13" s="157">
        <v>0</v>
      </c>
      <c r="AH13" s="388" t="s">
        <v>698</v>
      </c>
      <c r="AI13" s="632" t="s">
        <v>1023</v>
      </c>
    </row>
    <row r="14" spans="1:35" s="331" customFormat="1" ht="15" customHeight="1">
      <c r="A14" s="937" t="s">
        <v>823</v>
      </c>
      <c r="B14" s="938"/>
      <c r="C14" s="446">
        <v>15</v>
      </c>
      <c r="D14" s="446">
        <v>239</v>
      </c>
      <c r="E14" s="446">
        <v>295</v>
      </c>
      <c r="F14" s="343">
        <v>0</v>
      </c>
      <c r="G14" s="446">
        <v>0</v>
      </c>
      <c r="H14" s="446">
        <v>50</v>
      </c>
      <c r="I14" s="446">
        <v>0</v>
      </c>
      <c r="J14" s="446">
        <v>16</v>
      </c>
      <c r="K14" s="336" t="s">
        <v>445</v>
      </c>
      <c r="L14" s="157">
        <v>4</v>
      </c>
      <c r="M14" s="157">
        <v>1</v>
      </c>
      <c r="N14" s="157">
        <v>2</v>
      </c>
      <c r="O14" s="157">
        <v>0</v>
      </c>
      <c r="P14" s="157">
        <v>0</v>
      </c>
      <c r="Q14" s="157">
        <v>10</v>
      </c>
      <c r="R14" s="447">
        <v>1</v>
      </c>
      <c r="S14" s="447">
        <v>0</v>
      </c>
      <c r="T14" s="447">
        <v>0</v>
      </c>
      <c r="U14" s="447">
        <v>3</v>
      </c>
      <c r="V14" s="447">
        <v>8</v>
      </c>
      <c r="W14" s="447">
        <v>5</v>
      </c>
      <c r="X14" s="447">
        <v>0</v>
      </c>
      <c r="Y14" s="447">
        <v>0</v>
      </c>
      <c r="Z14" s="447">
        <v>0</v>
      </c>
      <c r="AA14" s="358" t="s">
        <v>445</v>
      </c>
      <c r="AB14" s="937" t="s">
        <v>445</v>
      </c>
      <c r="AC14" s="938"/>
      <c r="AD14" s="157">
        <v>2</v>
      </c>
      <c r="AE14" s="157">
        <v>0</v>
      </c>
      <c r="AF14" s="157">
        <v>37</v>
      </c>
      <c r="AG14" s="157">
        <v>0</v>
      </c>
      <c r="AH14" s="388">
        <v>145</v>
      </c>
      <c r="AI14" s="632" t="s">
        <v>1023</v>
      </c>
    </row>
    <row r="15" spans="1:35" s="331" customFormat="1" ht="15" customHeight="1">
      <c r="A15" s="937" t="s">
        <v>822</v>
      </c>
      <c r="B15" s="938"/>
      <c r="C15" s="446">
        <v>24</v>
      </c>
      <c r="D15" s="446">
        <v>240</v>
      </c>
      <c r="E15" s="446">
        <v>302</v>
      </c>
      <c r="F15" s="343">
        <v>0</v>
      </c>
      <c r="G15" s="446">
        <v>0</v>
      </c>
      <c r="H15" s="446">
        <v>49</v>
      </c>
      <c r="I15" s="446">
        <v>0</v>
      </c>
      <c r="J15" s="446">
        <v>16</v>
      </c>
      <c r="K15" s="336" t="s">
        <v>822</v>
      </c>
      <c r="L15" s="157">
        <v>4</v>
      </c>
      <c r="M15" s="157">
        <v>0</v>
      </c>
      <c r="N15" s="157">
        <v>3</v>
      </c>
      <c r="O15" s="157">
        <v>0</v>
      </c>
      <c r="P15" s="157">
        <v>0</v>
      </c>
      <c r="Q15" s="157">
        <v>5</v>
      </c>
      <c r="R15" s="447">
        <v>0</v>
      </c>
      <c r="S15" s="447">
        <v>2</v>
      </c>
      <c r="T15" s="447">
        <v>0</v>
      </c>
      <c r="U15" s="447">
        <v>4</v>
      </c>
      <c r="V15" s="447">
        <v>13</v>
      </c>
      <c r="W15" s="447">
        <v>3</v>
      </c>
      <c r="X15" s="447">
        <v>3</v>
      </c>
      <c r="Y15" s="447">
        <v>23</v>
      </c>
      <c r="Z15" s="447">
        <v>16</v>
      </c>
      <c r="AA15" s="358" t="s">
        <v>822</v>
      </c>
      <c r="AB15" s="937" t="s">
        <v>822</v>
      </c>
      <c r="AC15" s="938"/>
      <c r="AD15" s="157">
        <v>3</v>
      </c>
      <c r="AE15" s="157">
        <v>0</v>
      </c>
      <c r="AF15" s="157">
        <v>45</v>
      </c>
      <c r="AG15" s="157">
        <v>0</v>
      </c>
      <c r="AH15" s="388">
        <v>182</v>
      </c>
      <c r="AI15" s="632" t="s">
        <v>113</v>
      </c>
    </row>
    <row r="16" spans="1:35" s="159" customFormat="1" ht="15" customHeight="1">
      <c r="A16" s="935" t="s">
        <v>1017</v>
      </c>
      <c r="B16" s="935"/>
      <c r="C16" s="448">
        <f t="shared" ref="C16:J16" si="0">SUM(C18:C40)</f>
        <v>34</v>
      </c>
      <c r="D16" s="448">
        <f t="shared" si="0"/>
        <v>206</v>
      </c>
      <c r="E16" s="448">
        <f t="shared" si="0"/>
        <v>265</v>
      </c>
      <c r="F16" s="448">
        <f t="shared" si="0"/>
        <v>207</v>
      </c>
      <c r="G16" s="448">
        <f t="shared" si="0"/>
        <v>1</v>
      </c>
      <c r="H16" s="448">
        <f t="shared" si="0"/>
        <v>47</v>
      </c>
      <c r="I16" s="448">
        <f t="shared" si="0"/>
        <v>1</v>
      </c>
      <c r="J16" s="448">
        <f t="shared" si="0"/>
        <v>16</v>
      </c>
      <c r="K16" s="332" t="s">
        <v>1017</v>
      </c>
      <c r="L16" s="160">
        <f t="shared" ref="L16:Z16" si="1">SUM(L18:L40)</f>
        <v>4</v>
      </c>
      <c r="M16" s="160">
        <f t="shared" si="1"/>
        <v>1</v>
      </c>
      <c r="N16" s="160">
        <f t="shared" si="1"/>
        <v>5</v>
      </c>
      <c r="O16" s="160">
        <f t="shared" si="1"/>
        <v>0</v>
      </c>
      <c r="P16" s="160">
        <f t="shared" si="1"/>
        <v>3</v>
      </c>
      <c r="Q16" s="160">
        <f t="shared" si="1"/>
        <v>5</v>
      </c>
      <c r="R16" s="449">
        <f t="shared" si="1"/>
        <v>0</v>
      </c>
      <c r="S16" s="449">
        <f t="shared" si="1"/>
        <v>4</v>
      </c>
      <c r="T16" s="449">
        <f t="shared" si="1"/>
        <v>0</v>
      </c>
      <c r="U16" s="449">
        <f t="shared" si="1"/>
        <v>3</v>
      </c>
      <c r="V16" s="449">
        <f t="shared" si="1"/>
        <v>13</v>
      </c>
      <c r="W16" s="449">
        <f t="shared" si="1"/>
        <v>2</v>
      </c>
      <c r="X16" s="449">
        <f t="shared" si="1"/>
        <v>3</v>
      </c>
      <c r="Y16" s="449">
        <f t="shared" si="1"/>
        <v>28</v>
      </c>
      <c r="Z16" s="449">
        <f t="shared" si="1"/>
        <v>9</v>
      </c>
      <c r="AA16" s="359" t="s">
        <v>1017</v>
      </c>
      <c r="AB16" s="936" t="s">
        <v>1017</v>
      </c>
      <c r="AC16" s="767"/>
      <c r="AD16" s="160">
        <f t="shared" ref="AD16:AI16" si="2">SUM(AD18:AD40)</f>
        <v>3</v>
      </c>
      <c r="AE16" s="160">
        <f t="shared" si="2"/>
        <v>0</v>
      </c>
      <c r="AF16" s="160">
        <f t="shared" si="2"/>
        <v>54</v>
      </c>
      <c r="AG16" s="160">
        <f t="shared" si="2"/>
        <v>1</v>
      </c>
      <c r="AH16" s="636">
        <f t="shared" si="2"/>
        <v>216</v>
      </c>
      <c r="AI16" s="633">
        <f t="shared" si="2"/>
        <v>14</v>
      </c>
    </row>
    <row r="17" spans="1:35" s="331" customFormat="1" ht="10.7" customHeight="1">
      <c r="A17" s="450"/>
      <c r="B17" s="451"/>
      <c r="C17" s="446"/>
      <c r="D17" s="446"/>
      <c r="E17" s="446"/>
      <c r="F17" s="446"/>
      <c r="G17" s="446"/>
      <c r="H17" s="446"/>
      <c r="I17" s="446"/>
      <c r="J17" s="446"/>
      <c r="K17" s="333"/>
      <c r="L17" s="157"/>
      <c r="M17" s="157"/>
      <c r="N17" s="157"/>
      <c r="O17" s="157"/>
      <c r="P17" s="157"/>
      <c r="Q17" s="157"/>
      <c r="R17" s="447"/>
      <c r="S17" s="447"/>
      <c r="T17" s="447"/>
      <c r="U17" s="447"/>
      <c r="V17" s="447"/>
      <c r="W17" s="447"/>
      <c r="X17" s="447"/>
      <c r="Y17" s="447"/>
      <c r="Z17" s="447"/>
      <c r="AA17" s="452"/>
      <c r="AB17" s="450"/>
      <c r="AC17" s="451"/>
      <c r="AD17" s="157"/>
      <c r="AE17" s="157"/>
      <c r="AF17" s="157"/>
      <c r="AG17" s="157"/>
      <c r="AI17" s="634"/>
    </row>
    <row r="18" spans="1:35" s="331" customFormat="1" ht="14.45" customHeight="1">
      <c r="A18" s="453" t="s">
        <v>58</v>
      </c>
      <c r="B18" s="454" t="s">
        <v>834</v>
      </c>
      <c r="C18" s="470">
        <v>12</v>
      </c>
      <c r="D18" s="470">
        <v>65</v>
      </c>
      <c r="E18" s="470">
        <v>82</v>
      </c>
      <c r="F18" s="470">
        <v>159</v>
      </c>
      <c r="G18" s="470">
        <v>0</v>
      </c>
      <c r="H18" s="470">
        <v>7</v>
      </c>
      <c r="I18" s="470">
        <v>0</v>
      </c>
      <c r="J18" s="470">
        <v>1</v>
      </c>
      <c r="K18" s="455" t="s">
        <v>58</v>
      </c>
      <c r="L18" s="471">
        <v>0</v>
      </c>
      <c r="M18" s="471">
        <v>0</v>
      </c>
      <c r="N18" s="471">
        <v>0</v>
      </c>
      <c r="O18" s="471">
        <v>0</v>
      </c>
      <c r="P18" s="471">
        <v>3</v>
      </c>
      <c r="Q18" s="471">
        <v>0</v>
      </c>
      <c r="R18" s="471">
        <v>0</v>
      </c>
      <c r="S18" s="471">
        <v>1</v>
      </c>
      <c r="T18" s="471">
        <v>0</v>
      </c>
      <c r="U18" s="471">
        <v>0</v>
      </c>
      <c r="V18" s="471">
        <v>2</v>
      </c>
      <c r="W18" s="471">
        <v>0</v>
      </c>
      <c r="X18" s="471">
        <v>0</v>
      </c>
      <c r="Y18" s="471">
        <v>5</v>
      </c>
      <c r="Z18" s="471">
        <v>0</v>
      </c>
      <c r="AA18" s="456" t="s">
        <v>834</v>
      </c>
      <c r="AB18" s="457" t="s">
        <v>58</v>
      </c>
      <c r="AC18" s="458" t="s">
        <v>834</v>
      </c>
      <c r="AD18" s="471">
        <v>0</v>
      </c>
      <c r="AE18" s="471">
        <v>0</v>
      </c>
      <c r="AF18" s="471">
        <v>3</v>
      </c>
      <c r="AG18" s="471">
        <v>0</v>
      </c>
      <c r="AH18" s="472">
        <v>0</v>
      </c>
      <c r="AI18" s="635">
        <v>1</v>
      </c>
    </row>
    <row r="19" spans="1:35" s="331" customFormat="1" ht="14.45" customHeight="1">
      <c r="A19" s="453" t="s">
        <v>60</v>
      </c>
      <c r="B19" s="454" t="s">
        <v>835</v>
      </c>
      <c r="C19" s="470">
        <v>10</v>
      </c>
      <c r="D19" s="470">
        <v>26</v>
      </c>
      <c r="E19" s="470">
        <v>32</v>
      </c>
      <c r="F19" s="470">
        <v>0</v>
      </c>
      <c r="G19" s="470">
        <v>0</v>
      </c>
      <c r="H19" s="470">
        <v>13</v>
      </c>
      <c r="I19" s="470">
        <v>1</v>
      </c>
      <c r="J19" s="470">
        <v>10</v>
      </c>
      <c r="K19" s="455" t="s">
        <v>60</v>
      </c>
      <c r="L19" s="471">
        <v>1</v>
      </c>
      <c r="M19" s="471">
        <v>1</v>
      </c>
      <c r="N19" s="471">
        <v>1</v>
      </c>
      <c r="O19" s="471">
        <v>0</v>
      </c>
      <c r="P19" s="471">
        <v>0</v>
      </c>
      <c r="Q19" s="471">
        <v>5</v>
      </c>
      <c r="R19" s="471">
        <v>0</v>
      </c>
      <c r="S19" s="471">
        <v>1</v>
      </c>
      <c r="T19" s="471">
        <v>0</v>
      </c>
      <c r="U19" s="471">
        <v>1</v>
      </c>
      <c r="V19" s="471">
        <v>3</v>
      </c>
      <c r="W19" s="471">
        <v>0</v>
      </c>
      <c r="X19" s="471">
        <v>0</v>
      </c>
      <c r="Y19" s="471">
        <v>3</v>
      </c>
      <c r="Z19" s="471">
        <v>3</v>
      </c>
      <c r="AA19" s="456" t="s">
        <v>835</v>
      </c>
      <c r="AB19" s="457" t="s">
        <v>60</v>
      </c>
      <c r="AC19" s="458" t="s">
        <v>835</v>
      </c>
      <c r="AD19" s="471">
        <v>1</v>
      </c>
      <c r="AE19" s="471">
        <v>0</v>
      </c>
      <c r="AF19" s="471">
        <v>31</v>
      </c>
      <c r="AG19" s="471">
        <v>0</v>
      </c>
      <c r="AH19" s="472">
        <v>51</v>
      </c>
      <c r="AI19" s="635">
        <v>10</v>
      </c>
    </row>
    <row r="20" spans="1:35" s="331" customFormat="1" ht="14.45" customHeight="1">
      <c r="A20" s="453" t="s">
        <v>62</v>
      </c>
      <c r="B20" s="454" t="s">
        <v>836</v>
      </c>
      <c r="C20" s="470">
        <v>0</v>
      </c>
      <c r="D20" s="470">
        <v>2</v>
      </c>
      <c r="E20" s="470">
        <v>7</v>
      </c>
      <c r="F20" s="470">
        <v>10</v>
      </c>
      <c r="G20" s="470">
        <v>0</v>
      </c>
      <c r="H20" s="470">
        <v>2</v>
      </c>
      <c r="I20" s="470">
        <v>0</v>
      </c>
      <c r="J20" s="470">
        <v>0</v>
      </c>
      <c r="K20" s="455" t="s">
        <v>62</v>
      </c>
      <c r="L20" s="471">
        <v>0</v>
      </c>
      <c r="M20" s="471">
        <v>0</v>
      </c>
      <c r="N20" s="471">
        <v>0</v>
      </c>
      <c r="O20" s="471">
        <v>0</v>
      </c>
      <c r="P20" s="471">
        <v>0</v>
      </c>
      <c r="Q20" s="471">
        <v>0</v>
      </c>
      <c r="R20" s="471">
        <v>0</v>
      </c>
      <c r="S20" s="471">
        <v>1</v>
      </c>
      <c r="T20" s="471">
        <v>0</v>
      </c>
      <c r="U20" s="471">
        <v>0</v>
      </c>
      <c r="V20" s="471">
        <v>0</v>
      </c>
      <c r="W20" s="471">
        <v>1</v>
      </c>
      <c r="X20" s="471">
        <v>0</v>
      </c>
      <c r="Y20" s="471">
        <v>1</v>
      </c>
      <c r="Z20" s="471">
        <v>1</v>
      </c>
      <c r="AA20" s="456" t="s">
        <v>836</v>
      </c>
      <c r="AB20" s="457" t="s">
        <v>62</v>
      </c>
      <c r="AC20" s="458" t="s">
        <v>836</v>
      </c>
      <c r="AD20" s="471">
        <v>0</v>
      </c>
      <c r="AE20" s="471">
        <v>0</v>
      </c>
      <c r="AF20" s="471">
        <v>0</v>
      </c>
      <c r="AG20" s="471">
        <v>0</v>
      </c>
      <c r="AH20" s="472">
        <v>1</v>
      </c>
      <c r="AI20" s="635">
        <v>0</v>
      </c>
    </row>
    <row r="21" spans="1:35" s="331" customFormat="1" ht="14.45" customHeight="1">
      <c r="A21" s="457" t="s">
        <v>64</v>
      </c>
      <c r="B21" s="458" t="s">
        <v>837</v>
      </c>
      <c r="C21" s="470">
        <v>4</v>
      </c>
      <c r="D21" s="470">
        <v>23</v>
      </c>
      <c r="E21" s="470">
        <v>24</v>
      </c>
      <c r="F21" s="470">
        <v>0</v>
      </c>
      <c r="G21" s="470">
        <v>1</v>
      </c>
      <c r="H21" s="470">
        <v>0</v>
      </c>
      <c r="I21" s="470">
        <v>0</v>
      </c>
      <c r="J21" s="470">
        <v>0</v>
      </c>
      <c r="K21" s="455" t="s">
        <v>64</v>
      </c>
      <c r="L21" s="471">
        <v>0</v>
      </c>
      <c r="M21" s="471">
        <v>0</v>
      </c>
      <c r="N21" s="471">
        <v>0</v>
      </c>
      <c r="O21" s="471">
        <v>0</v>
      </c>
      <c r="P21" s="471">
        <v>0</v>
      </c>
      <c r="Q21" s="471">
        <v>0</v>
      </c>
      <c r="R21" s="471">
        <v>0</v>
      </c>
      <c r="S21" s="471">
        <v>0</v>
      </c>
      <c r="T21" s="471">
        <v>0</v>
      </c>
      <c r="U21" s="471">
        <v>0</v>
      </c>
      <c r="V21" s="471">
        <v>0</v>
      </c>
      <c r="W21" s="471">
        <v>0</v>
      </c>
      <c r="X21" s="471">
        <v>0</v>
      </c>
      <c r="Y21" s="471">
        <v>2</v>
      </c>
      <c r="Z21" s="471">
        <v>0</v>
      </c>
      <c r="AA21" s="456" t="s">
        <v>837</v>
      </c>
      <c r="AB21" s="457" t="s">
        <v>64</v>
      </c>
      <c r="AC21" s="458" t="s">
        <v>837</v>
      </c>
      <c r="AD21" s="471">
        <v>2</v>
      </c>
      <c r="AE21" s="471">
        <v>0</v>
      </c>
      <c r="AF21" s="471">
        <v>0</v>
      </c>
      <c r="AG21" s="471">
        <v>0</v>
      </c>
      <c r="AH21" s="472">
        <v>79</v>
      </c>
      <c r="AI21" s="635">
        <v>2</v>
      </c>
    </row>
    <row r="22" spans="1:35" s="331" customFormat="1" ht="14.45" customHeight="1">
      <c r="A22" s="453" t="s">
        <v>66</v>
      </c>
      <c r="B22" s="454" t="s">
        <v>838</v>
      </c>
      <c r="C22" s="470">
        <v>4</v>
      </c>
      <c r="D22" s="470">
        <v>37</v>
      </c>
      <c r="E22" s="470">
        <v>42</v>
      </c>
      <c r="F22" s="470">
        <v>0</v>
      </c>
      <c r="G22" s="470">
        <v>0</v>
      </c>
      <c r="H22" s="470">
        <v>9</v>
      </c>
      <c r="I22" s="470">
        <v>0</v>
      </c>
      <c r="J22" s="470">
        <v>0</v>
      </c>
      <c r="K22" s="455" t="s">
        <v>66</v>
      </c>
      <c r="L22" s="471">
        <v>0</v>
      </c>
      <c r="M22" s="471">
        <v>0</v>
      </c>
      <c r="N22" s="471">
        <v>0</v>
      </c>
      <c r="O22" s="471">
        <v>0</v>
      </c>
      <c r="P22" s="471">
        <v>0</v>
      </c>
      <c r="Q22" s="471">
        <v>0</v>
      </c>
      <c r="R22" s="471">
        <v>0</v>
      </c>
      <c r="S22" s="471">
        <v>0</v>
      </c>
      <c r="T22" s="471">
        <v>0</v>
      </c>
      <c r="U22" s="471">
        <v>1</v>
      </c>
      <c r="V22" s="471">
        <v>1</v>
      </c>
      <c r="W22" s="471">
        <v>0</v>
      </c>
      <c r="X22" s="471">
        <v>3</v>
      </c>
      <c r="Y22" s="471">
        <v>3</v>
      </c>
      <c r="Z22" s="471">
        <v>4</v>
      </c>
      <c r="AA22" s="456" t="s">
        <v>838</v>
      </c>
      <c r="AB22" s="457" t="s">
        <v>66</v>
      </c>
      <c r="AC22" s="458" t="s">
        <v>838</v>
      </c>
      <c r="AD22" s="471">
        <v>0</v>
      </c>
      <c r="AE22" s="471">
        <v>0</v>
      </c>
      <c r="AF22" s="471">
        <v>0</v>
      </c>
      <c r="AG22" s="471">
        <v>0</v>
      </c>
      <c r="AH22" s="472">
        <v>0</v>
      </c>
      <c r="AI22" s="635">
        <v>0</v>
      </c>
    </row>
    <row r="23" spans="1:35" s="331" customFormat="1" ht="14.45" customHeight="1">
      <c r="A23" s="453" t="s">
        <v>68</v>
      </c>
      <c r="B23" s="454" t="s">
        <v>839</v>
      </c>
      <c r="C23" s="470">
        <v>0</v>
      </c>
      <c r="D23" s="470">
        <v>13</v>
      </c>
      <c r="E23" s="470">
        <v>15</v>
      </c>
      <c r="F23" s="470">
        <v>0</v>
      </c>
      <c r="G23" s="470">
        <v>0</v>
      </c>
      <c r="H23" s="470">
        <v>1</v>
      </c>
      <c r="I23" s="470">
        <v>0</v>
      </c>
      <c r="J23" s="470">
        <v>0</v>
      </c>
      <c r="K23" s="455" t="s">
        <v>68</v>
      </c>
      <c r="L23" s="471">
        <v>1</v>
      </c>
      <c r="M23" s="471">
        <v>0</v>
      </c>
      <c r="N23" s="471">
        <v>1</v>
      </c>
      <c r="O23" s="471">
        <v>0</v>
      </c>
      <c r="P23" s="471">
        <v>0</v>
      </c>
      <c r="Q23" s="471">
        <v>0</v>
      </c>
      <c r="R23" s="471">
        <v>0</v>
      </c>
      <c r="S23" s="471">
        <v>0</v>
      </c>
      <c r="T23" s="471">
        <v>0</v>
      </c>
      <c r="U23" s="471">
        <v>1</v>
      </c>
      <c r="V23" s="471">
        <v>2</v>
      </c>
      <c r="W23" s="471">
        <v>1</v>
      </c>
      <c r="X23" s="471">
        <v>0</v>
      </c>
      <c r="Y23" s="471">
        <v>0</v>
      </c>
      <c r="Z23" s="471">
        <v>0</v>
      </c>
      <c r="AA23" s="456" t="s">
        <v>839</v>
      </c>
      <c r="AB23" s="457" t="s">
        <v>68</v>
      </c>
      <c r="AC23" s="458" t="s">
        <v>839</v>
      </c>
      <c r="AD23" s="471">
        <v>0</v>
      </c>
      <c r="AE23" s="471">
        <v>0</v>
      </c>
      <c r="AF23" s="471">
        <v>0</v>
      </c>
      <c r="AG23" s="471">
        <v>0</v>
      </c>
      <c r="AH23" s="472">
        <v>19</v>
      </c>
      <c r="AI23" s="635">
        <v>0</v>
      </c>
    </row>
    <row r="24" spans="1:35" s="331" customFormat="1" ht="14.45" customHeight="1">
      <c r="A24" s="453" t="s">
        <v>70</v>
      </c>
      <c r="B24" s="454" t="s">
        <v>604</v>
      </c>
      <c r="C24" s="470">
        <v>0</v>
      </c>
      <c r="D24" s="470">
        <v>0</v>
      </c>
      <c r="E24" s="470">
        <v>2</v>
      </c>
      <c r="F24" s="470">
        <v>12</v>
      </c>
      <c r="G24" s="470">
        <v>0</v>
      </c>
      <c r="H24" s="470">
        <v>0</v>
      </c>
      <c r="I24" s="470">
        <v>0</v>
      </c>
      <c r="J24" s="470">
        <v>0</v>
      </c>
      <c r="K24" s="455" t="s">
        <v>70</v>
      </c>
      <c r="L24" s="471">
        <v>1</v>
      </c>
      <c r="M24" s="471">
        <v>0</v>
      </c>
      <c r="N24" s="471">
        <v>2</v>
      </c>
      <c r="O24" s="471">
        <v>0</v>
      </c>
      <c r="P24" s="471">
        <v>0</v>
      </c>
      <c r="Q24" s="471">
        <v>0</v>
      </c>
      <c r="R24" s="471">
        <v>0</v>
      </c>
      <c r="S24" s="471">
        <v>0</v>
      </c>
      <c r="T24" s="471">
        <v>0</v>
      </c>
      <c r="U24" s="471">
        <v>0</v>
      </c>
      <c r="V24" s="471">
        <v>0</v>
      </c>
      <c r="W24" s="471">
        <v>0</v>
      </c>
      <c r="X24" s="471">
        <v>0</v>
      </c>
      <c r="Y24" s="471">
        <v>0</v>
      </c>
      <c r="Z24" s="471">
        <v>0</v>
      </c>
      <c r="AA24" s="456" t="s">
        <v>604</v>
      </c>
      <c r="AB24" s="457" t="s">
        <v>70</v>
      </c>
      <c r="AC24" s="458" t="s">
        <v>604</v>
      </c>
      <c r="AD24" s="471">
        <v>0</v>
      </c>
      <c r="AE24" s="471">
        <v>0</v>
      </c>
      <c r="AF24" s="471">
        <v>0</v>
      </c>
      <c r="AG24" s="471">
        <v>0</v>
      </c>
      <c r="AH24" s="472">
        <v>2</v>
      </c>
      <c r="AI24" s="635">
        <v>0</v>
      </c>
    </row>
    <row r="25" spans="1:35" s="331" customFormat="1" ht="14.45" customHeight="1">
      <c r="A25" s="453" t="s">
        <v>72</v>
      </c>
      <c r="B25" s="454" t="s">
        <v>840</v>
      </c>
      <c r="C25" s="470">
        <v>0</v>
      </c>
      <c r="D25" s="470">
        <v>3</v>
      </c>
      <c r="E25" s="470">
        <v>5</v>
      </c>
      <c r="F25" s="470">
        <v>8</v>
      </c>
      <c r="G25" s="470">
        <v>0</v>
      </c>
      <c r="H25" s="470">
        <v>1</v>
      </c>
      <c r="I25" s="470">
        <v>0</v>
      </c>
      <c r="J25" s="470">
        <v>1</v>
      </c>
      <c r="K25" s="455" t="s">
        <v>72</v>
      </c>
      <c r="L25" s="471">
        <v>0</v>
      </c>
      <c r="M25" s="471">
        <v>0</v>
      </c>
      <c r="N25" s="471">
        <v>0</v>
      </c>
      <c r="O25" s="471">
        <v>0</v>
      </c>
      <c r="P25" s="471">
        <v>0</v>
      </c>
      <c r="Q25" s="471">
        <v>0</v>
      </c>
      <c r="R25" s="471">
        <v>0</v>
      </c>
      <c r="S25" s="471">
        <v>0</v>
      </c>
      <c r="T25" s="471">
        <v>0</v>
      </c>
      <c r="U25" s="471">
        <v>0</v>
      </c>
      <c r="V25" s="471">
        <v>1</v>
      </c>
      <c r="W25" s="471">
        <v>0</v>
      </c>
      <c r="X25" s="471">
        <v>0</v>
      </c>
      <c r="Y25" s="471">
        <v>1</v>
      </c>
      <c r="Z25" s="471">
        <v>0</v>
      </c>
      <c r="AA25" s="456" t="s">
        <v>840</v>
      </c>
      <c r="AB25" s="457" t="s">
        <v>72</v>
      </c>
      <c r="AC25" s="458" t="s">
        <v>840</v>
      </c>
      <c r="AD25" s="471">
        <v>0</v>
      </c>
      <c r="AE25" s="471">
        <v>0</v>
      </c>
      <c r="AF25" s="471">
        <v>1</v>
      </c>
      <c r="AG25" s="471">
        <v>0</v>
      </c>
      <c r="AH25" s="472">
        <v>3</v>
      </c>
      <c r="AI25" s="635">
        <v>0</v>
      </c>
    </row>
    <row r="26" spans="1:35" s="331" customFormat="1" ht="14.45" customHeight="1">
      <c r="A26" s="453" t="s">
        <v>74</v>
      </c>
      <c r="B26" s="454" t="s">
        <v>841</v>
      </c>
      <c r="C26" s="470">
        <v>0</v>
      </c>
      <c r="D26" s="470">
        <v>9</v>
      </c>
      <c r="E26" s="470">
        <v>9</v>
      </c>
      <c r="F26" s="470">
        <v>0</v>
      </c>
      <c r="G26" s="470">
        <v>0</v>
      </c>
      <c r="H26" s="470">
        <v>1</v>
      </c>
      <c r="I26" s="470">
        <v>0</v>
      </c>
      <c r="J26" s="470">
        <v>2</v>
      </c>
      <c r="K26" s="455" t="s">
        <v>74</v>
      </c>
      <c r="L26" s="471">
        <v>1</v>
      </c>
      <c r="M26" s="471">
        <v>0</v>
      </c>
      <c r="N26" s="471">
        <v>0</v>
      </c>
      <c r="O26" s="471">
        <v>0</v>
      </c>
      <c r="P26" s="471">
        <v>0</v>
      </c>
      <c r="Q26" s="471">
        <v>0</v>
      </c>
      <c r="R26" s="471">
        <v>0</v>
      </c>
      <c r="S26" s="471">
        <v>0</v>
      </c>
      <c r="T26" s="471">
        <v>0</v>
      </c>
      <c r="U26" s="471">
        <v>0</v>
      </c>
      <c r="V26" s="471">
        <v>0</v>
      </c>
      <c r="W26" s="471">
        <v>0</v>
      </c>
      <c r="X26" s="471">
        <v>0</v>
      </c>
      <c r="Y26" s="471">
        <v>0</v>
      </c>
      <c r="Z26" s="471">
        <v>0</v>
      </c>
      <c r="AA26" s="456" t="s">
        <v>841</v>
      </c>
      <c r="AB26" s="457" t="s">
        <v>74</v>
      </c>
      <c r="AC26" s="458" t="s">
        <v>841</v>
      </c>
      <c r="AD26" s="471">
        <v>0</v>
      </c>
      <c r="AE26" s="471">
        <v>0</v>
      </c>
      <c r="AF26" s="471">
        <v>6</v>
      </c>
      <c r="AG26" s="471">
        <v>1</v>
      </c>
      <c r="AH26" s="472">
        <v>1</v>
      </c>
      <c r="AI26" s="635">
        <v>0</v>
      </c>
    </row>
    <row r="27" spans="1:35" s="331" customFormat="1" ht="14.45" customHeight="1">
      <c r="A27" s="453" t="s">
        <v>76</v>
      </c>
      <c r="B27" s="454" t="s">
        <v>842</v>
      </c>
      <c r="C27" s="470">
        <v>1</v>
      </c>
      <c r="D27" s="470">
        <v>2</v>
      </c>
      <c r="E27" s="470">
        <v>1</v>
      </c>
      <c r="F27" s="470">
        <v>9</v>
      </c>
      <c r="G27" s="470">
        <v>0</v>
      </c>
      <c r="H27" s="470">
        <v>1</v>
      </c>
      <c r="I27" s="470">
        <v>0</v>
      </c>
      <c r="J27" s="470">
        <v>0</v>
      </c>
      <c r="K27" s="455" t="s">
        <v>76</v>
      </c>
      <c r="L27" s="471">
        <v>0</v>
      </c>
      <c r="M27" s="471">
        <v>0</v>
      </c>
      <c r="N27" s="471">
        <v>0</v>
      </c>
      <c r="O27" s="471">
        <v>0</v>
      </c>
      <c r="P27" s="471">
        <v>0</v>
      </c>
      <c r="Q27" s="471">
        <v>0</v>
      </c>
      <c r="R27" s="471">
        <v>0</v>
      </c>
      <c r="S27" s="471">
        <v>1</v>
      </c>
      <c r="T27" s="471">
        <v>0</v>
      </c>
      <c r="U27" s="471">
        <v>0</v>
      </c>
      <c r="V27" s="471">
        <v>2</v>
      </c>
      <c r="W27" s="471">
        <v>0</v>
      </c>
      <c r="X27" s="471">
        <v>0</v>
      </c>
      <c r="Y27" s="471">
        <v>0</v>
      </c>
      <c r="Z27" s="471">
        <v>0</v>
      </c>
      <c r="AA27" s="456" t="s">
        <v>842</v>
      </c>
      <c r="AB27" s="457" t="s">
        <v>76</v>
      </c>
      <c r="AC27" s="458" t="s">
        <v>842</v>
      </c>
      <c r="AD27" s="471">
        <v>0</v>
      </c>
      <c r="AE27" s="471">
        <v>0</v>
      </c>
      <c r="AF27" s="471">
        <v>0</v>
      </c>
      <c r="AG27" s="471">
        <v>0</v>
      </c>
      <c r="AH27" s="472">
        <v>3</v>
      </c>
      <c r="AI27" s="635">
        <v>1</v>
      </c>
    </row>
    <row r="28" spans="1:35" s="331" customFormat="1" ht="14.45" customHeight="1">
      <c r="A28" s="453" t="s">
        <v>78</v>
      </c>
      <c r="B28" s="454" t="s">
        <v>843</v>
      </c>
      <c r="C28" s="470">
        <v>0</v>
      </c>
      <c r="D28" s="470">
        <v>1</v>
      </c>
      <c r="E28" s="470">
        <v>1</v>
      </c>
      <c r="F28" s="470">
        <v>0</v>
      </c>
      <c r="G28" s="470">
        <v>0</v>
      </c>
      <c r="H28" s="470">
        <v>1</v>
      </c>
      <c r="I28" s="470">
        <v>0</v>
      </c>
      <c r="J28" s="470">
        <v>0</v>
      </c>
      <c r="K28" s="455" t="s">
        <v>78</v>
      </c>
      <c r="L28" s="471">
        <v>0</v>
      </c>
      <c r="M28" s="471">
        <v>0</v>
      </c>
      <c r="N28" s="471">
        <v>0</v>
      </c>
      <c r="O28" s="471">
        <v>0</v>
      </c>
      <c r="P28" s="471">
        <v>0</v>
      </c>
      <c r="Q28" s="471">
        <v>0</v>
      </c>
      <c r="R28" s="471">
        <v>0</v>
      </c>
      <c r="S28" s="471">
        <v>0</v>
      </c>
      <c r="T28" s="471">
        <v>0</v>
      </c>
      <c r="U28" s="471">
        <v>0</v>
      </c>
      <c r="V28" s="471">
        <v>0</v>
      </c>
      <c r="W28" s="471">
        <v>0</v>
      </c>
      <c r="X28" s="471">
        <v>0</v>
      </c>
      <c r="Y28" s="471">
        <v>0</v>
      </c>
      <c r="Z28" s="471">
        <v>0</v>
      </c>
      <c r="AA28" s="456" t="s">
        <v>843</v>
      </c>
      <c r="AB28" s="457" t="s">
        <v>78</v>
      </c>
      <c r="AC28" s="458" t="s">
        <v>843</v>
      </c>
      <c r="AD28" s="471">
        <v>0</v>
      </c>
      <c r="AE28" s="471">
        <v>0</v>
      </c>
      <c r="AF28" s="471">
        <v>0</v>
      </c>
      <c r="AG28" s="471">
        <v>0</v>
      </c>
      <c r="AH28" s="472">
        <v>1</v>
      </c>
      <c r="AI28" s="635">
        <v>0</v>
      </c>
    </row>
    <row r="29" spans="1:35" s="331" customFormat="1" ht="14.45" customHeight="1">
      <c r="A29" s="453" t="s">
        <v>80</v>
      </c>
      <c r="B29" s="454" t="s">
        <v>844</v>
      </c>
      <c r="C29" s="470">
        <v>2</v>
      </c>
      <c r="D29" s="470">
        <v>3</v>
      </c>
      <c r="E29" s="470">
        <v>3</v>
      </c>
      <c r="F29" s="470">
        <v>0</v>
      </c>
      <c r="G29" s="470">
        <v>0</v>
      </c>
      <c r="H29" s="470">
        <v>0</v>
      </c>
      <c r="I29" s="470">
        <v>0</v>
      </c>
      <c r="J29" s="470">
        <v>0</v>
      </c>
      <c r="K29" s="455" t="s">
        <v>80</v>
      </c>
      <c r="L29" s="471">
        <v>0</v>
      </c>
      <c r="M29" s="471">
        <v>0</v>
      </c>
      <c r="N29" s="471">
        <v>0</v>
      </c>
      <c r="O29" s="471">
        <v>0</v>
      </c>
      <c r="P29" s="471">
        <v>0</v>
      </c>
      <c r="Q29" s="471">
        <v>0</v>
      </c>
      <c r="R29" s="471">
        <v>0</v>
      </c>
      <c r="S29" s="471">
        <v>0</v>
      </c>
      <c r="T29" s="471">
        <v>0</v>
      </c>
      <c r="U29" s="471">
        <v>0</v>
      </c>
      <c r="V29" s="471">
        <v>0</v>
      </c>
      <c r="W29" s="471">
        <v>0</v>
      </c>
      <c r="X29" s="471">
        <v>0</v>
      </c>
      <c r="Y29" s="471">
        <v>0</v>
      </c>
      <c r="Z29" s="471">
        <v>0</v>
      </c>
      <c r="AA29" s="456" t="s">
        <v>844</v>
      </c>
      <c r="AB29" s="457" t="s">
        <v>80</v>
      </c>
      <c r="AC29" s="458" t="s">
        <v>844</v>
      </c>
      <c r="AD29" s="471">
        <v>0</v>
      </c>
      <c r="AE29" s="471">
        <v>0</v>
      </c>
      <c r="AF29" s="471">
        <v>1</v>
      </c>
      <c r="AG29" s="471">
        <v>0</v>
      </c>
      <c r="AH29" s="472">
        <v>3</v>
      </c>
      <c r="AI29" s="635">
        <v>0</v>
      </c>
    </row>
    <row r="30" spans="1:35" s="331" customFormat="1" ht="14.45" customHeight="1">
      <c r="A30" s="453" t="s">
        <v>82</v>
      </c>
      <c r="B30" s="454" t="s">
        <v>845</v>
      </c>
      <c r="C30" s="470">
        <v>0</v>
      </c>
      <c r="D30" s="470">
        <v>1</v>
      </c>
      <c r="E30" s="470">
        <v>1</v>
      </c>
      <c r="F30" s="470">
        <v>0</v>
      </c>
      <c r="G30" s="470">
        <v>0</v>
      </c>
      <c r="H30" s="470">
        <v>1</v>
      </c>
      <c r="I30" s="470">
        <v>0</v>
      </c>
      <c r="J30" s="470">
        <v>0</v>
      </c>
      <c r="K30" s="455" t="s">
        <v>82</v>
      </c>
      <c r="L30" s="471">
        <v>0</v>
      </c>
      <c r="M30" s="471">
        <v>0</v>
      </c>
      <c r="N30" s="471">
        <v>1</v>
      </c>
      <c r="O30" s="471">
        <v>0</v>
      </c>
      <c r="P30" s="471">
        <v>0</v>
      </c>
      <c r="Q30" s="471">
        <v>0</v>
      </c>
      <c r="R30" s="471">
        <v>0</v>
      </c>
      <c r="S30" s="471">
        <v>0</v>
      </c>
      <c r="T30" s="471">
        <v>0</v>
      </c>
      <c r="U30" s="471">
        <v>0</v>
      </c>
      <c r="V30" s="471">
        <v>0</v>
      </c>
      <c r="W30" s="471">
        <v>0</v>
      </c>
      <c r="X30" s="471">
        <v>0</v>
      </c>
      <c r="Y30" s="471">
        <v>0</v>
      </c>
      <c r="Z30" s="471">
        <v>0</v>
      </c>
      <c r="AA30" s="456" t="s">
        <v>845</v>
      </c>
      <c r="AB30" s="457" t="s">
        <v>82</v>
      </c>
      <c r="AC30" s="458" t="s">
        <v>845</v>
      </c>
      <c r="AD30" s="471">
        <v>0</v>
      </c>
      <c r="AE30" s="471">
        <v>0</v>
      </c>
      <c r="AF30" s="471">
        <v>1</v>
      </c>
      <c r="AG30" s="471">
        <v>0</v>
      </c>
      <c r="AH30" s="472">
        <v>12</v>
      </c>
      <c r="AI30" s="635">
        <v>0</v>
      </c>
    </row>
    <row r="31" spans="1:35" s="331" customFormat="1" ht="14.45" customHeight="1">
      <c r="A31" s="453" t="s">
        <v>84</v>
      </c>
      <c r="B31" s="454" t="s">
        <v>846</v>
      </c>
      <c r="C31" s="470">
        <v>0</v>
      </c>
      <c r="D31" s="470">
        <v>1</v>
      </c>
      <c r="E31" s="470">
        <v>1</v>
      </c>
      <c r="F31" s="470">
        <v>0</v>
      </c>
      <c r="G31" s="470">
        <v>0</v>
      </c>
      <c r="H31" s="470">
        <v>1</v>
      </c>
      <c r="I31" s="470">
        <v>0</v>
      </c>
      <c r="J31" s="470">
        <v>0</v>
      </c>
      <c r="K31" s="455" t="s">
        <v>84</v>
      </c>
      <c r="L31" s="471">
        <v>0</v>
      </c>
      <c r="M31" s="471">
        <v>0</v>
      </c>
      <c r="N31" s="471">
        <v>0</v>
      </c>
      <c r="O31" s="471">
        <v>0</v>
      </c>
      <c r="P31" s="471">
        <v>0</v>
      </c>
      <c r="Q31" s="471">
        <v>0</v>
      </c>
      <c r="R31" s="471">
        <v>0</v>
      </c>
      <c r="S31" s="471">
        <v>0</v>
      </c>
      <c r="T31" s="471">
        <v>0</v>
      </c>
      <c r="U31" s="471">
        <v>0</v>
      </c>
      <c r="V31" s="471">
        <v>0</v>
      </c>
      <c r="W31" s="471">
        <v>0</v>
      </c>
      <c r="X31" s="471">
        <v>0</v>
      </c>
      <c r="Y31" s="471">
        <v>0</v>
      </c>
      <c r="Z31" s="471">
        <v>0</v>
      </c>
      <c r="AA31" s="456" t="s">
        <v>846</v>
      </c>
      <c r="AB31" s="457" t="s">
        <v>84</v>
      </c>
      <c r="AC31" s="458" t="s">
        <v>846</v>
      </c>
      <c r="AD31" s="471">
        <v>0</v>
      </c>
      <c r="AE31" s="471">
        <v>0</v>
      </c>
      <c r="AF31" s="471">
        <v>0</v>
      </c>
      <c r="AG31" s="471">
        <v>0</v>
      </c>
      <c r="AH31" s="472">
        <v>5</v>
      </c>
      <c r="AI31" s="635">
        <v>0</v>
      </c>
    </row>
    <row r="32" spans="1:35" s="331" customFormat="1" ht="14.45" customHeight="1">
      <c r="A32" s="453" t="s">
        <v>86</v>
      </c>
      <c r="B32" s="454" t="s">
        <v>847</v>
      </c>
      <c r="C32" s="470">
        <v>0</v>
      </c>
      <c r="D32" s="470">
        <v>1</v>
      </c>
      <c r="E32" s="470">
        <v>1</v>
      </c>
      <c r="F32" s="470">
        <v>3</v>
      </c>
      <c r="G32" s="470">
        <v>0</v>
      </c>
      <c r="H32" s="470">
        <v>2</v>
      </c>
      <c r="I32" s="470">
        <v>0</v>
      </c>
      <c r="J32" s="470">
        <v>0</v>
      </c>
      <c r="K32" s="455" t="s">
        <v>86</v>
      </c>
      <c r="L32" s="471">
        <v>0</v>
      </c>
      <c r="M32" s="471">
        <v>0</v>
      </c>
      <c r="N32" s="471">
        <v>0</v>
      </c>
      <c r="O32" s="471">
        <v>0</v>
      </c>
      <c r="P32" s="471">
        <v>0</v>
      </c>
      <c r="Q32" s="471">
        <v>0</v>
      </c>
      <c r="R32" s="471">
        <v>0</v>
      </c>
      <c r="S32" s="471">
        <v>0</v>
      </c>
      <c r="T32" s="471">
        <v>0</v>
      </c>
      <c r="U32" s="471">
        <v>0</v>
      </c>
      <c r="V32" s="471">
        <v>0</v>
      </c>
      <c r="W32" s="471">
        <v>0</v>
      </c>
      <c r="X32" s="471">
        <v>0</v>
      </c>
      <c r="Y32" s="471">
        <v>0</v>
      </c>
      <c r="Z32" s="471">
        <v>0</v>
      </c>
      <c r="AA32" s="456" t="s">
        <v>847</v>
      </c>
      <c r="AB32" s="457" t="s">
        <v>86</v>
      </c>
      <c r="AC32" s="458" t="s">
        <v>847</v>
      </c>
      <c r="AD32" s="471">
        <v>0</v>
      </c>
      <c r="AE32" s="471">
        <v>0</v>
      </c>
      <c r="AF32" s="471">
        <v>3</v>
      </c>
      <c r="AG32" s="471">
        <v>0</v>
      </c>
      <c r="AH32" s="472">
        <v>12</v>
      </c>
      <c r="AI32" s="635">
        <v>0</v>
      </c>
    </row>
    <row r="33" spans="1:35" s="331" customFormat="1" ht="14.45" customHeight="1">
      <c r="A33" s="453" t="s">
        <v>88</v>
      </c>
      <c r="B33" s="454" t="s">
        <v>848</v>
      </c>
      <c r="C33" s="470">
        <v>0</v>
      </c>
      <c r="D33" s="470">
        <v>3</v>
      </c>
      <c r="E33" s="470">
        <v>3</v>
      </c>
      <c r="F33" s="470">
        <v>0</v>
      </c>
      <c r="G33" s="470">
        <v>0</v>
      </c>
      <c r="H33" s="470">
        <v>1</v>
      </c>
      <c r="I33" s="470">
        <v>0</v>
      </c>
      <c r="J33" s="470">
        <v>0</v>
      </c>
      <c r="K33" s="455" t="s">
        <v>88</v>
      </c>
      <c r="L33" s="471">
        <v>0</v>
      </c>
      <c r="M33" s="471">
        <v>0</v>
      </c>
      <c r="N33" s="471">
        <v>0</v>
      </c>
      <c r="O33" s="471">
        <v>0</v>
      </c>
      <c r="P33" s="471">
        <v>0</v>
      </c>
      <c r="Q33" s="471">
        <v>0</v>
      </c>
      <c r="R33" s="471">
        <v>0</v>
      </c>
      <c r="S33" s="471">
        <v>0</v>
      </c>
      <c r="T33" s="471">
        <v>0</v>
      </c>
      <c r="U33" s="471">
        <v>0</v>
      </c>
      <c r="V33" s="471">
        <v>1</v>
      </c>
      <c r="W33" s="471">
        <v>0</v>
      </c>
      <c r="X33" s="471">
        <v>0</v>
      </c>
      <c r="Y33" s="471">
        <v>0</v>
      </c>
      <c r="Z33" s="471">
        <v>0</v>
      </c>
      <c r="AA33" s="456" t="s">
        <v>848</v>
      </c>
      <c r="AB33" s="457" t="s">
        <v>88</v>
      </c>
      <c r="AC33" s="458" t="s">
        <v>848</v>
      </c>
      <c r="AD33" s="471">
        <v>0</v>
      </c>
      <c r="AE33" s="471">
        <v>0</v>
      </c>
      <c r="AF33" s="471">
        <v>0</v>
      </c>
      <c r="AG33" s="471">
        <v>0</v>
      </c>
      <c r="AH33" s="472">
        <v>2</v>
      </c>
      <c r="AI33" s="635">
        <v>0</v>
      </c>
    </row>
    <row r="34" spans="1:35" s="331" customFormat="1" ht="14.45" customHeight="1">
      <c r="A34" s="453" t="s">
        <v>90</v>
      </c>
      <c r="B34" s="454" t="s">
        <v>849</v>
      </c>
      <c r="C34" s="470">
        <v>0</v>
      </c>
      <c r="D34" s="470">
        <v>0</v>
      </c>
      <c r="E34" s="470">
        <v>1</v>
      </c>
      <c r="F34" s="470">
        <v>1</v>
      </c>
      <c r="G34" s="470">
        <v>0</v>
      </c>
      <c r="H34" s="470">
        <v>0</v>
      </c>
      <c r="I34" s="470">
        <v>0</v>
      </c>
      <c r="J34" s="470">
        <v>0</v>
      </c>
      <c r="K34" s="455" t="s">
        <v>90</v>
      </c>
      <c r="L34" s="471">
        <v>0</v>
      </c>
      <c r="M34" s="471">
        <v>0</v>
      </c>
      <c r="N34" s="471">
        <v>0</v>
      </c>
      <c r="O34" s="471">
        <v>0</v>
      </c>
      <c r="P34" s="471">
        <v>0</v>
      </c>
      <c r="Q34" s="471">
        <v>0</v>
      </c>
      <c r="R34" s="471">
        <v>0</v>
      </c>
      <c r="S34" s="471">
        <v>0</v>
      </c>
      <c r="T34" s="471">
        <v>0</v>
      </c>
      <c r="U34" s="471">
        <v>0</v>
      </c>
      <c r="V34" s="471">
        <v>0</v>
      </c>
      <c r="W34" s="471">
        <v>0</v>
      </c>
      <c r="X34" s="471">
        <v>0</v>
      </c>
      <c r="Y34" s="471">
        <v>0</v>
      </c>
      <c r="Z34" s="471">
        <v>0</v>
      </c>
      <c r="AA34" s="456" t="s">
        <v>849</v>
      </c>
      <c r="AB34" s="457" t="s">
        <v>90</v>
      </c>
      <c r="AC34" s="458" t="s">
        <v>849</v>
      </c>
      <c r="AD34" s="471">
        <v>0</v>
      </c>
      <c r="AE34" s="471">
        <v>0</v>
      </c>
      <c r="AF34" s="471">
        <v>0</v>
      </c>
      <c r="AG34" s="471">
        <v>0</v>
      </c>
      <c r="AH34" s="472">
        <v>0</v>
      </c>
      <c r="AI34" s="635">
        <v>0</v>
      </c>
    </row>
    <row r="35" spans="1:35" s="331" customFormat="1" ht="14.45" customHeight="1">
      <c r="A35" s="453" t="s">
        <v>92</v>
      </c>
      <c r="B35" s="454" t="s">
        <v>850</v>
      </c>
      <c r="C35" s="470">
        <v>0</v>
      </c>
      <c r="D35" s="470">
        <v>4</v>
      </c>
      <c r="E35" s="470">
        <v>5</v>
      </c>
      <c r="F35" s="470">
        <v>0</v>
      </c>
      <c r="G35" s="470">
        <v>0</v>
      </c>
      <c r="H35" s="470">
        <v>1</v>
      </c>
      <c r="I35" s="470">
        <v>0</v>
      </c>
      <c r="J35" s="470">
        <v>0</v>
      </c>
      <c r="K35" s="455" t="s">
        <v>92</v>
      </c>
      <c r="L35" s="471">
        <v>0</v>
      </c>
      <c r="M35" s="471">
        <v>0</v>
      </c>
      <c r="N35" s="471">
        <v>0</v>
      </c>
      <c r="O35" s="471">
        <v>0</v>
      </c>
      <c r="P35" s="471">
        <v>0</v>
      </c>
      <c r="Q35" s="471">
        <v>0</v>
      </c>
      <c r="R35" s="471">
        <v>0</v>
      </c>
      <c r="S35" s="471">
        <v>0</v>
      </c>
      <c r="T35" s="471">
        <v>0</v>
      </c>
      <c r="U35" s="471">
        <v>0</v>
      </c>
      <c r="V35" s="471">
        <v>0</v>
      </c>
      <c r="W35" s="471">
        <v>0</v>
      </c>
      <c r="X35" s="471">
        <v>0</v>
      </c>
      <c r="Y35" s="471">
        <v>0</v>
      </c>
      <c r="Z35" s="471">
        <v>0</v>
      </c>
      <c r="AA35" s="456" t="s">
        <v>850</v>
      </c>
      <c r="AB35" s="457" t="s">
        <v>92</v>
      </c>
      <c r="AC35" s="458" t="s">
        <v>850</v>
      </c>
      <c r="AD35" s="471">
        <v>0</v>
      </c>
      <c r="AE35" s="471">
        <v>0</v>
      </c>
      <c r="AF35" s="471">
        <v>0</v>
      </c>
      <c r="AG35" s="471">
        <v>0</v>
      </c>
      <c r="AH35" s="472">
        <v>3</v>
      </c>
      <c r="AI35" s="635">
        <v>0</v>
      </c>
    </row>
    <row r="36" spans="1:35" s="331" customFormat="1" ht="14.45" customHeight="1">
      <c r="A36" s="453" t="s">
        <v>94</v>
      </c>
      <c r="B36" s="454" t="s">
        <v>851</v>
      </c>
      <c r="C36" s="470">
        <v>0</v>
      </c>
      <c r="D36" s="470">
        <v>0</v>
      </c>
      <c r="E36" s="470">
        <v>0</v>
      </c>
      <c r="F36" s="470">
        <v>5</v>
      </c>
      <c r="G36" s="470">
        <v>0</v>
      </c>
      <c r="H36" s="470">
        <v>0</v>
      </c>
      <c r="I36" s="470">
        <v>0</v>
      </c>
      <c r="J36" s="470">
        <v>0</v>
      </c>
      <c r="K36" s="455" t="s">
        <v>94</v>
      </c>
      <c r="L36" s="471">
        <v>0</v>
      </c>
      <c r="M36" s="471">
        <v>0</v>
      </c>
      <c r="N36" s="471">
        <v>0</v>
      </c>
      <c r="O36" s="471">
        <v>0</v>
      </c>
      <c r="P36" s="471">
        <v>0</v>
      </c>
      <c r="Q36" s="471">
        <v>0</v>
      </c>
      <c r="R36" s="471">
        <v>0</v>
      </c>
      <c r="S36" s="471">
        <v>0</v>
      </c>
      <c r="T36" s="471">
        <v>0</v>
      </c>
      <c r="U36" s="471">
        <v>0</v>
      </c>
      <c r="V36" s="471">
        <v>0</v>
      </c>
      <c r="W36" s="471">
        <v>0</v>
      </c>
      <c r="X36" s="471">
        <v>0</v>
      </c>
      <c r="Y36" s="471">
        <v>13</v>
      </c>
      <c r="Z36" s="471">
        <v>0</v>
      </c>
      <c r="AA36" s="456" t="s">
        <v>851</v>
      </c>
      <c r="AB36" s="457" t="s">
        <v>94</v>
      </c>
      <c r="AC36" s="458" t="s">
        <v>851</v>
      </c>
      <c r="AD36" s="471">
        <v>0</v>
      </c>
      <c r="AE36" s="471">
        <v>0</v>
      </c>
      <c r="AF36" s="471">
        <v>0</v>
      </c>
      <c r="AG36" s="471">
        <v>0</v>
      </c>
      <c r="AH36" s="472">
        <v>2</v>
      </c>
      <c r="AI36" s="635">
        <v>0</v>
      </c>
    </row>
    <row r="37" spans="1:35" s="331" customFormat="1" ht="14.45" customHeight="1">
      <c r="A37" s="453" t="s">
        <v>96</v>
      </c>
      <c r="B37" s="454" t="s">
        <v>852</v>
      </c>
      <c r="C37" s="470">
        <v>0</v>
      </c>
      <c r="D37" s="470">
        <v>4</v>
      </c>
      <c r="E37" s="470">
        <v>4</v>
      </c>
      <c r="F37" s="470">
        <v>0</v>
      </c>
      <c r="G37" s="470">
        <v>0</v>
      </c>
      <c r="H37" s="470">
        <v>0</v>
      </c>
      <c r="I37" s="470">
        <v>0</v>
      </c>
      <c r="J37" s="470">
        <v>0</v>
      </c>
      <c r="K37" s="455" t="s">
        <v>96</v>
      </c>
      <c r="L37" s="471">
        <v>0</v>
      </c>
      <c r="M37" s="471">
        <v>0</v>
      </c>
      <c r="N37" s="471">
        <v>0</v>
      </c>
      <c r="O37" s="471">
        <v>0</v>
      </c>
      <c r="P37" s="471">
        <v>0</v>
      </c>
      <c r="Q37" s="471">
        <v>0</v>
      </c>
      <c r="R37" s="471">
        <v>0</v>
      </c>
      <c r="S37" s="471">
        <v>0</v>
      </c>
      <c r="T37" s="471">
        <v>0</v>
      </c>
      <c r="U37" s="471">
        <v>0</v>
      </c>
      <c r="V37" s="471">
        <v>0</v>
      </c>
      <c r="W37" s="471">
        <v>0</v>
      </c>
      <c r="X37" s="471">
        <v>0</v>
      </c>
      <c r="Y37" s="471">
        <v>0</v>
      </c>
      <c r="Z37" s="471">
        <v>0</v>
      </c>
      <c r="AA37" s="456" t="s">
        <v>852</v>
      </c>
      <c r="AB37" s="457" t="s">
        <v>96</v>
      </c>
      <c r="AC37" s="458" t="s">
        <v>852</v>
      </c>
      <c r="AD37" s="471">
        <v>0</v>
      </c>
      <c r="AE37" s="471">
        <v>0</v>
      </c>
      <c r="AF37" s="471">
        <v>0</v>
      </c>
      <c r="AG37" s="471">
        <v>0</v>
      </c>
      <c r="AH37" s="472">
        <v>4</v>
      </c>
      <c r="AI37" s="635">
        <v>0</v>
      </c>
    </row>
    <row r="38" spans="1:35" s="331" customFormat="1" ht="14.45" customHeight="1">
      <c r="A38" s="453" t="s">
        <v>98</v>
      </c>
      <c r="B38" s="454" t="s">
        <v>853</v>
      </c>
      <c r="C38" s="470">
        <v>0</v>
      </c>
      <c r="D38" s="470">
        <v>2</v>
      </c>
      <c r="E38" s="470">
        <v>1</v>
      </c>
      <c r="F38" s="470">
        <v>0</v>
      </c>
      <c r="G38" s="470">
        <v>0</v>
      </c>
      <c r="H38" s="470">
        <v>0</v>
      </c>
      <c r="I38" s="470">
        <v>0</v>
      </c>
      <c r="J38" s="470">
        <v>0</v>
      </c>
      <c r="K38" s="455" t="s">
        <v>98</v>
      </c>
      <c r="L38" s="471">
        <v>0</v>
      </c>
      <c r="M38" s="471">
        <v>0</v>
      </c>
      <c r="N38" s="471">
        <v>0</v>
      </c>
      <c r="O38" s="471">
        <v>0</v>
      </c>
      <c r="P38" s="471">
        <v>0</v>
      </c>
      <c r="Q38" s="471">
        <v>0</v>
      </c>
      <c r="R38" s="471">
        <v>0</v>
      </c>
      <c r="S38" s="471">
        <v>0</v>
      </c>
      <c r="T38" s="471">
        <v>0</v>
      </c>
      <c r="U38" s="471">
        <v>0</v>
      </c>
      <c r="V38" s="471">
        <v>1</v>
      </c>
      <c r="W38" s="471">
        <v>0</v>
      </c>
      <c r="X38" s="471">
        <v>0</v>
      </c>
      <c r="Y38" s="471">
        <v>0</v>
      </c>
      <c r="Z38" s="471">
        <v>0</v>
      </c>
      <c r="AA38" s="456" t="s">
        <v>853</v>
      </c>
      <c r="AB38" s="457" t="s">
        <v>98</v>
      </c>
      <c r="AC38" s="458" t="s">
        <v>853</v>
      </c>
      <c r="AD38" s="471">
        <v>0</v>
      </c>
      <c r="AE38" s="471">
        <v>0</v>
      </c>
      <c r="AF38" s="471">
        <v>0</v>
      </c>
      <c r="AG38" s="471">
        <v>0</v>
      </c>
      <c r="AH38" s="472">
        <v>10</v>
      </c>
      <c r="AI38" s="635">
        <v>0</v>
      </c>
    </row>
    <row r="39" spans="1:35" s="331" customFormat="1" ht="14.45" customHeight="1">
      <c r="A39" s="453" t="s">
        <v>100</v>
      </c>
      <c r="B39" s="454" t="s">
        <v>854</v>
      </c>
      <c r="C39" s="470">
        <v>0</v>
      </c>
      <c r="D39" s="470">
        <v>6</v>
      </c>
      <c r="E39" s="470">
        <v>6</v>
      </c>
      <c r="F39" s="470">
        <v>0</v>
      </c>
      <c r="G39" s="470">
        <v>0</v>
      </c>
      <c r="H39" s="470">
        <v>4</v>
      </c>
      <c r="I39" s="470">
        <v>0</v>
      </c>
      <c r="J39" s="470">
        <v>2</v>
      </c>
      <c r="K39" s="455" t="s">
        <v>100</v>
      </c>
      <c r="L39" s="471">
        <v>0</v>
      </c>
      <c r="M39" s="471">
        <v>0</v>
      </c>
      <c r="N39" s="471">
        <v>0</v>
      </c>
      <c r="O39" s="471">
        <v>0</v>
      </c>
      <c r="P39" s="471">
        <v>0</v>
      </c>
      <c r="Q39" s="471">
        <v>0</v>
      </c>
      <c r="R39" s="471">
        <v>0</v>
      </c>
      <c r="S39" s="471">
        <v>0</v>
      </c>
      <c r="T39" s="471">
        <v>0</v>
      </c>
      <c r="U39" s="471">
        <v>0</v>
      </c>
      <c r="V39" s="471">
        <v>0</v>
      </c>
      <c r="W39" s="471">
        <v>0</v>
      </c>
      <c r="X39" s="471">
        <v>0</v>
      </c>
      <c r="Y39" s="471">
        <v>0</v>
      </c>
      <c r="Z39" s="471">
        <v>1</v>
      </c>
      <c r="AA39" s="456" t="s">
        <v>854</v>
      </c>
      <c r="AB39" s="457" t="s">
        <v>100</v>
      </c>
      <c r="AC39" s="458" t="s">
        <v>854</v>
      </c>
      <c r="AD39" s="471">
        <v>0</v>
      </c>
      <c r="AE39" s="471">
        <v>0</v>
      </c>
      <c r="AF39" s="471">
        <v>4</v>
      </c>
      <c r="AG39" s="471">
        <v>0</v>
      </c>
      <c r="AH39" s="472">
        <v>3</v>
      </c>
      <c r="AI39" s="635">
        <v>0</v>
      </c>
    </row>
    <row r="40" spans="1:35" s="331" customFormat="1" ht="14.45" customHeight="1" thickBot="1">
      <c r="A40" s="459" t="s">
        <v>102</v>
      </c>
      <c r="B40" s="460" t="s">
        <v>855</v>
      </c>
      <c r="C40" s="470">
        <v>1</v>
      </c>
      <c r="D40" s="470">
        <v>0</v>
      </c>
      <c r="E40" s="470">
        <v>19</v>
      </c>
      <c r="F40" s="470">
        <v>0</v>
      </c>
      <c r="G40" s="470">
        <v>0</v>
      </c>
      <c r="H40" s="470">
        <v>1</v>
      </c>
      <c r="I40" s="470">
        <v>0</v>
      </c>
      <c r="J40" s="470">
        <v>0</v>
      </c>
      <c r="K40" s="461" t="s">
        <v>102</v>
      </c>
      <c r="L40" s="471">
        <v>0</v>
      </c>
      <c r="M40" s="471">
        <v>0</v>
      </c>
      <c r="N40" s="471">
        <v>0</v>
      </c>
      <c r="O40" s="471">
        <v>0</v>
      </c>
      <c r="P40" s="471">
        <v>0</v>
      </c>
      <c r="Q40" s="471">
        <v>0</v>
      </c>
      <c r="R40" s="473">
        <v>0</v>
      </c>
      <c r="S40" s="473">
        <v>0</v>
      </c>
      <c r="T40" s="473">
        <v>0</v>
      </c>
      <c r="U40" s="473">
        <v>0</v>
      </c>
      <c r="V40" s="473">
        <v>0</v>
      </c>
      <c r="W40" s="473">
        <v>0</v>
      </c>
      <c r="X40" s="473">
        <v>0</v>
      </c>
      <c r="Y40" s="473">
        <v>0</v>
      </c>
      <c r="Z40" s="473">
        <v>0</v>
      </c>
      <c r="AA40" s="462" t="s">
        <v>855</v>
      </c>
      <c r="AB40" s="463" t="s">
        <v>102</v>
      </c>
      <c r="AC40" s="464" t="s">
        <v>855</v>
      </c>
      <c r="AD40" s="473">
        <v>0</v>
      </c>
      <c r="AE40" s="473">
        <v>0</v>
      </c>
      <c r="AF40" s="473">
        <v>4</v>
      </c>
      <c r="AG40" s="473">
        <v>0</v>
      </c>
      <c r="AH40" s="472">
        <v>0</v>
      </c>
      <c r="AI40" s="635">
        <v>0</v>
      </c>
    </row>
    <row r="41" spans="1:35" s="465" customFormat="1" ht="11.1" customHeight="1">
      <c r="A41" s="474" t="s">
        <v>691</v>
      </c>
      <c r="B41" s="474"/>
      <c r="C41" s="474"/>
      <c r="D41" s="475"/>
      <c r="E41" s="475"/>
      <c r="F41" s="475"/>
      <c r="G41" s="475"/>
      <c r="H41" s="475"/>
      <c r="I41" s="475"/>
      <c r="J41" s="348" t="s">
        <v>865</v>
      </c>
      <c r="K41" s="474" t="s">
        <v>691</v>
      </c>
      <c r="L41" s="474"/>
      <c r="M41" s="474"/>
      <c r="N41" s="298"/>
      <c r="O41" s="298"/>
      <c r="P41" s="298"/>
      <c r="Q41" s="298"/>
      <c r="R41" s="298"/>
      <c r="S41" s="297"/>
      <c r="T41" s="297"/>
      <c r="U41" s="298"/>
      <c r="V41" s="298"/>
      <c r="W41" s="298"/>
      <c r="X41" s="298"/>
      <c r="Y41" s="298"/>
      <c r="Z41" s="298"/>
      <c r="AA41" s="348" t="s">
        <v>865</v>
      </c>
      <c r="AB41" s="474" t="s">
        <v>691</v>
      </c>
      <c r="AC41" s="476"/>
      <c r="AD41" s="476"/>
      <c r="AE41" s="474" t="s">
        <v>1024</v>
      </c>
      <c r="AF41" s="474"/>
      <c r="AG41" s="474"/>
      <c r="AH41" s="474"/>
      <c r="AI41" s="348" t="s">
        <v>996</v>
      </c>
    </row>
    <row r="42" spans="1:35" s="401" customFormat="1" ht="11.1" customHeight="1">
      <c r="A42" s="477" t="s">
        <v>547</v>
      </c>
      <c r="B42" s="477"/>
      <c r="C42" s="477"/>
      <c r="D42" s="477"/>
      <c r="E42" s="478"/>
      <c r="F42" s="478"/>
      <c r="G42" s="478"/>
      <c r="H42" s="478"/>
      <c r="I42" s="478"/>
      <c r="J42" s="479"/>
      <c r="K42" s="477" t="s">
        <v>547</v>
      </c>
      <c r="L42" s="480"/>
      <c r="M42" s="480"/>
      <c r="N42" s="480"/>
      <c r="O42" s="480"/>
      <c r="P42" s="480"/>
      <c r="Q42" s="480"/>
      <c r="R42" s="480"/>
      <c r="S42" s="481"/>
      <c r="T42" s="481"/>
      <c r="U42" s="480"/>
      <c r="V42" s="480"/>
      <c r="W42" s="480"/>
      <c r="X42" s="480"/>
      <c r="Y42" s="480"/>
      <c r="Z42" s="480"/>
      <c r="AA42" s="513" t="s">
        <v>1038</v>
      </c>
      <c r="AB42" s="477" t="s">
        <v>692</v>
      </c>
      <c r="AC42" s="477"/>
      <c r="AD42" s="477"/>
      <c r="AE42" s="477"/>
      <c r="AF42" s="477"/>
      <c r="AG42" s="480"/>
      <c r="AH42" s="478"/>
      <c r="AI42" s="478"/>
    </row>
    <row r="43" spans="1:35" s="402" customFormat="1" ht="11.1" customHeight="1">
      <c r="A43" s="482" t="s">
        <v>441</v>
      </c>
      <c r="B43" s="482"/>
      <c r="C43" s="483"/>
      <c r="D43" s="483"/>
      <c r="E43" s="483"/>
      <c r="F43" s="483"/>
      <c r="G43" s="483"/>
      <c r="H43" s="483"/>
      <c r="I43" s="483"/>
      <c r="J43" s="484"/>
      <c r="K43" s="482" t="s">
        <v>441</v>
      </c>
      <c r="L43" s="483"/>
      <c r="M43" s="483"/>
      <c r="N43" s="483"/>
      <c r="O43" s="483"/>
      <c r="P43" s="483"/>
      <c r="Q43" s="483"/>
      <c r="R43" s="483"/>
      <c r="S43" s="484"/>
      <c r="T43" s="484"/>
      <c r="U43" s="483"/>
      <c r="V43" s="483"/>
      <c r="W43" s="483"/>
      <c r="X43" s="483"/>
      <c r="Y43" s="483"/>
      <c r="Z43" s="483"/>
      <c r="AA43" s="512" t="s">
        <v>1040</v>
      </c>
      <c r="AB43" s="482" t="s">
        <v>441</v>
      </c>
      <c r="AC43" s="483"/>
      <c r="AD43" s="483"/>
      <c r="AE43" s="483"/>
      <c r="AF43" s="483"/>
      <c r="AG43" s="483"/>
      <c r="AH43" s="441"/>
      <c r="AI43" s="441"/>
    </row>
    <row r="44" spans="1:35" s="402" customFormat="1" ht="11.1" customHeight="1">
      <c r="A44" s="482" t="s">
        <v>462</v>
      </c>
      <c r="B44" s="483"/>
      <c r="C44" s="483"/>
      <c r="D44" s="483"/>
      <c r="E44" s="483"/>
      <c r="F44" s="483"/>
      <c r="G44" s="483"/>
      <c r="H44" s="483"/>
      <c r="I44" s="483"/>
      <c r="J44" s="484"/>
      <c r="K44" s="482" t="s">
        <v>462</v>
      </c>
      <c r="L44" s="483"/>
      <c r="M44" s="483"/>
      <c r="N44" s="483"/>
      <c r="O44" s="483"/>
      <c r="P44" s="483"/>
      <c r="Q44" s="483"/>
      <c r="R44" s="483"/>
      <c r="S44" s="484"/>
      <c r="T44" s="484"/>
      <c r="U44" s="483"/>
      <c r="V44" s="483"/>
      <c r="W44" s="483"/>
      <c r="X44" s="483"/>
      <c r="Y44" s="483"/>
      <c r="Z44" s="483"/>
      <c r="AA44" s="512" t="s">
        <v>1039</v>
      </c>
      <c r="AB44" s="482" t="s">
        <v>462</v>
      </c>
      <c r="AC44" s="483"/>
      <c r="AD44" s="483"/>
      <c r="AE44" s="483"/>
      <c r="AF44" s="483"/>
      <c r="AG44" s="483"/>
      <c r="AH44" s="441"/>
      <c r="AI44" s="441"/>
    </row>
    <row r="45" spans="1:35" s="402" customFormat="1" ht="11.1" customHeight="1">
      <c r="A45" s="482" t="s">
        <v>723</v>
      </c>
      <c r="B45" s="483"/>
      <c r="C45" s="483"/>
      <c r="D45" s="483"/>
      <c r="E45" s="483"/>
      <c r="F45" s="483"/>
      <c r="G45" s="483"/>
      <c r="H45" s="483"/>
      <c r="I45" s="483"/>
      <c r="J45" s="484"/>
      <c r="K45" s="482" t="s">
        <v>724</v>
      </c>
      <c r="L45" s="483"/>
      <c r="M45" s="483"/>
      <c r="N45" s="483"/>
      <c r="O45" s="483"/>
      <c r="P45" s="483"/>
      <c r="Q45" s="483"/>
      <c r="R45" s="483"/>
      <c r="S45" s="484"/>
      <c r="T45" s="484"/>
      <c r="U45" s="483"/>
      <c r="V45" s="483"/>
      <c r="W45" s="483"/>
      <c r="X45" s="483"/>
      <c r="Y45" s="483"/>
      <c r="Z45" s="483"/>
      <c r="AA45" s="512"/>
      <c r="AB45" s="482" t="s">
        <v>723</v>
      </c>
      <c r="AC45" s="483"/>
      <c r="AD45" s="483"/>
      <c r="AE45" s="483"/>
      <c r="AF45" s="483"/>
      <c r="AG45" s="483"/>
      <c r="AH45" s="441"/>
      <c r="AI45" s="441"/>
    </row>
    <row r="46" spans="1:35" s="402" customFormat="1" ht="11.1" customHeight="1">
      <c r="A46" s="482" t="s">
        <v>693</v>
      </c>
      <c r="B46" s="483"/>
      <c r="C46" s="483"/>
      <c r="D46" s="483"/>
      <c r="E46" s="483"/>
      <c r="F46" s="483"/>
      <c r="G46" s="483"/>
      <c r="H46" s="483"/>
      <c r="I46" s="483"/>
      <c r="J46" s="484"/>
      <c r="K46" s="482" t="s">
        <v>693</v>
      </c>
      <c r="L46" s="483"/>
      <c r="M46" s="483"/>
      <c r="N46" s="483"/>
      <c r="O46" s="483"/>
      <c r="P46" s="483"/>
      <c r="Q46" s="483"/>
      <c r="R46" s="483"/>
      <c r="S46" s="484"/>
      <c r="T46" s="484"/>
      <c r="U46" s="483"/>
      <c r="V46" s="483"/>
      <c r="W46" s="483"/>
      <c r="X46" s="483"/>
      <c r="Y46" s="483"/>
      <c r="Z46" s="483"/>
      <c r="AA46" s="512"/>
      <c r="AB46" s="482" t="s">
        <v>693</v>
      </c>
      <c r="AC46" s="483"/>
      <c r="AD46" s="483"/>
      <c r="AE46" s="483"/>
      <c r="AF46" s="483"/>
      <c r="AG46" s="483"/>
      <c r="AH46" s="441"/>
      <c r="AI46" s="441"/>
    </row>
    <row r="47" spans="1:35" s="331" customFormat="1" ht="11.25">
      <c r="A47" s="192" t="s">
        <v>1037</v>
      </c>
      <c r="B47" s="150"/>
      <c r="C47" s="150"/>
      <c r="D47" s="150"/>
      <c r="E47" s="150"/>
      <c r="F47" s="150"/>
      <c r="G47" s="150"/>
      <c r="H47" s="150"/>
      <c r="I47" s="150"/>
      <c r="J47" s="445"/>
      <c r="K47" s="192" t="s">
        <v>1037</v>
      </c>
      <c r="L47" s="150"/>
      <c r="M47" s="150"/>
      <c r="N47" s="150"/>
      <c r="O47" s="150"/>
      <c r="P47" s="150"/>
      <c r="Q47" s="150"/>
      <c r="R47" s="150"/>
      <c r="S47" s="445"/>
      <c r="T47" s="445"/>
      <c r="U47" s="150"/>
      <c r="V47" s="150"/>
      <c r="W47" s="150"/>
      <c r="X47" s="150"/>
      <c r="Y47" s="150"/>
      <c r="Z47" s="150"/>
      <c r="AA47" s="153"/>
      <c r="AB47" s="192" t="s">
        <v>1037</v>
      </c>
      <c r="AC47" s="150"/>
      <c r="AD47" s="150"/>
      <c r="AE47" s="150"/>
      <c r="AF47" s="150"/>
      <c r="AG47" s="150"/>
    </row>
    <row r="48" spans="1:35" s="331" customFormat="1" ht="11.25">
      <c r="A48" s="150"/>
      <c r="B48" s="150"/>
      <c r="C48" s="150"/>
      <c r="D48" s="150"/>
      <c r="E48" s="150"/>
      <c r="F48" s="150"/>
      <c r="G48" s="150"/>
      <c r="H48" s="150"/>
      <c r="I48" s="150"/>
      <c r="J48" s="445"/>
      <c r="K48" s="150"/>
      <c r="L48" s="150"/>
      <c r="M48" s="150"/>
      <c r="N48" s="150"/>
      <c r="O48" s="150"/>
      <c r="P48" s="150"/>
      <c r="Q48" s="150"/>
      <c r="R48" s="150"/>
      <c r="S48" s="445"/>
      <c r="T48" s="445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0"/>
      <c r="AF48" s="150"/>
      <c r="AG48" s="150"/>
    </row>
    <row r="49" spans="1:33" s="331" customFormat="1" ht="11.25">
      <c r="A49" s="150"/>
      <c r="B49" s="150"/>
      <c r="C49" s="150"/>
      <c r="D49" s="150"/>
      <c r="E49" s="150"/>
      <c r="F49" s="150"/>
      <c r="G49" s="150"/>
      <c r="H49" s="150"/>
      <c r="I49" s="150"/>
      <c r="J49" s="445"/>
      <c r="K49" s="150"/>
      <c r="L49" s="150"/>
      <c r="M49" s="150"/>
      <c r="N49" s="150"/>
      <c r="O49" s="150"/>
      <c r="P49" s="150"/>
      <c r="Q49" s="150"/>
      <c r="R49" s="150"/>
      <c r="S49" s="445"/>
      <c r="T49" s="445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0"/>
      <c r="AF49" s="150"/>
      <c r="AG49" s="150"/>
    </row>
    <row r="50" spans="1:33" s="331" customFormat="1" ht="11.25">
      <c r="A50" s="150"/>
      <c r="B50" s="150"/>
      <c r="C50" s="150"/>
      <c r="D50" s="150"/>
      <c r="E50" s="150"/>
      <c r="F50" s="150"/>
      <c r="G50" s="150"/>
      <c r="H50" s="150"/>
      <c r="I50" s="150"/>
      <c r="J50" s="445"/>
      <c r="K50" s="150"/>
      <c r="L50" s="150"/>
      <c r="M50" s="150"/>
      <c r="N50" s="150"/>
      <c r="O50" s="150"/>
      <c r="P50" s="150"/>
      <c r="Q50" s="150"/>
      <c r="R50" s="150"/>
      <c r="S50" s="445"/>
      <c r="T50" s="445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0"/>
      <c r="AF50" s="150"/>
      <c r="AG50" s="150"/>
    </row>
    <row r="51" spans="1:33" s="331" customFormat="1" ht="11.25">
      <c r="A51" s="150"/>
      <c r="B51" s="150"/>
      <c r="C51" s="150"/>
      <c r="D51" s="150"/>
      <c r="E51" s="150"/>
      <c r="F51" s="150"/>
      <c r="G51" s="150"/>
      <c r="H51" s="150"/>
      <c r="I51" s="150"/>
      <c r="J51" s="445"/>
      <c r="K51" s="150"/>
      <c r="L51" s="150"/>
      <c r="M51" s="150"/>
      <c r="N51" s="150"/>
      <c r="O51" s="150"/>
      <c r="P51" s="150"/>
      <c r="Q51" s="150"/>
      <c r="R51" s="150"/>
      <c r="S51" s="445"/>
      <c r="T51" s="445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0"/>
      <c r="AF51" s="150"/>
      <c r="AG51" s="150"/>
    </row>
    <row r="52" spans="1:33" s="331" customFormat="1" ht="11.25">
      <c r="A52" s="150"/>
      <c r="B52" s="150"/>
      <c r="C52" s="150"/>
      <c r="D52" s="150"/>
      <c r="E52" s="150"/>
      <c r="F52" s="150"/>
      <c r="G52" s="150"/>
      <c r="H52" s="150"/>
      <c r="I52" s="150"/>
      <c r="J52" s="445"/>
      <c r="K52" s="150"/>
      <c r="L52" s="150"/>
      <c r="M52" s="150"/>
      <c r="N52" s="150"/>
      <c r="O52" s="150"/>
      <c r="P52" s="150"/>
      <c r="Q52" s="150"/>
      <c r="R52" s="150"/>
      <c r="S52" s="445"/>
      <c r="T52" s="445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0"/>
      <c r="AF52" s="150"/>
      <c r="AG52" s="150"/>
    </row>
    <row r="53" spans="1:33" s="331" customFormat="1" ht="11.25">
      <c r="A53" s="150"/>
      <c r="B53" s="150"/>
      <c r="C53" s="150"/>
      <c r="D53" s="150"/>
      <c r="E53" s="150"/>
      <c r="F53" s="150"/>
      <c r="G53" s="150"/>
      <c r="H53" s="150"/>
      <c r="I53" s="150"/>
      <c r="J53" s="445"/>
      <c r="K53" s="150"/>
      <c r="L53" s="150"/>
      <c r="M53" s="150"/>
      <c r="N53" s="150"/>
      <c r="O53" s="150"/>
      <c r="P53" s="150"/>
      <c r="Q53" s="150"/>
      <c r="R53" s="150"/>
      <c r="S53" s="445"/>
      <c r="T53" s="445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0"/>
      <c r="AF53" s="150"/>
      <c r="AG53" s="150"/>
    </row>
    <row r="54" spans="1:33" s="331" customFormat="1" ht="11.25">
      <c r="A54" s="150"/>
      <c r="B54" s="150"/>
      <c r="C54" s="150"/>
      <c r="D54" s="150"/>
      <c r="E54" s="150"/>
      <c r="F54" s="150"/>
      <c r="G54" s="150"/>
      <c r="H54" s="150"/>
      <c r="I54" s="150"/>
      <c r="J54" s="445"/>
      <c r="K54" s="150"/>
      <c r="L54" s="150"/>
      <c r="M54" s="150"/>
      <c r="N54" s="150"/>
      <c r="O54" s="150"/>
      <c r="P54" s="150"/>
      <c r="Q54" s="150"/>
      <c r="R54" s="150"/>
      <c r="S54" s="445"/>
      <c r="T54" s="445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</row>
    <row r="55" spans="1:33" s="331" customFormat="1" ht="11.25">
      <c r="A55" s="150"/>
      <c r="B55" s="150"/>
      <c r="C55" s="150"/>
      <c r="D55" s="150"/>
      <c r="E55" s="150"/>
      <c r="F55" s="150"/>
      <c r="G55" s="150"/>
      <c r="H55" s="150"/>
      <c r="I55" s="150"/>
      <c r="J55" s="445"/>
      <c r="K55" s="150"/>
      <c r="L55" s="150"/>
      <c r="M55" s="150"/>
      <c r="N55" s="150"/>
      <c r="O55" s="150"/>
      <c r="P55" s="150"/>
      <c r="Q55" s="150"/>
      <c r="R55" s="150"/>
      <c r="S55" s="445"/>
      <c r="T55" s="445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</row>
    <row r="56" spans="1:33" s="331" customFormat="1" ht="11.25">
      <c r="A56" s="150"/>
      <c r="B56" s="150"/>
      <c r="C56" s="150"/>
      <c r="D56" s="150"/>
      <c r="E56" s="150"/>
      <c r="F56" s="150"/>
      <c r="G56" s="150"/>
      <c r="H56" s="150"/>
      <c r="I56" s="150"/>
      <c r="J56" s="445"/>
      <c r="K56" s="150"/>
      <c r="L56" s="150"/>
      <c r="M56" s="150"/>
      <c r="N56" s="150"/>
      <c r="O56" s="150"/>
      <c r="P56" s="150"/>
      <c r="Q56" s="150"/>
      <c r="R56" s="150"/>
      <c r="S56" s="445"/>
      <c r="T56" s="445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</row>
    <row r="57" spans="1:33" s="331" customFormat="1" ht="11.25">
      <c r="A57" s="150"/>
      <c r="B57" s="150"/>
      <c r="C57" s="150"/>
      <c r="D57" s="150"/>
      <c r="E57" s="150"/>
      <c r="F57" s="150"/>
      <c r="G57" s="150"/>
      <c r="H57" s="150"/>
      <c r="I57" s="150"/>
      <c r="J57" s="445"/>
      <c r="K57" s="150"/>
      <c r="L57" s="150"/>
      <c r="M57" s="150"/>
      <c r="N57" s="150"/>
      <c r="O57" s="150"/>
      <c r="P57" s="150"/>
      <c r="Q57" s="150"/>
      <c r="R57" s="150"/>
      <c r="S57" s="445"/>
      <c r="T57" s="445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0"/>
      <c r="AF57" s="150"/>
      <c r="AG57" s="150"/>
    </row>
    <row r="58" spans="1:33" s="331" customFormat="1" ht="11.25">
      <c r="A58" s="150"/>
      <c r="B58" s="150"/>
      <c r="C58" s="150"/>
      <c r="D58" s="150"/>
      <c r="E58" s="150"/>
      <c r="F58" s="150"/>
      <c r="G58" s="150"/>
      <c r="H58" s="150"/>
      <c r="I58" s="150"/>
      <c r="J58" s="445"/>
      <c r="K58" s="150"/>
      <c r="L58" s="150"/>
      <c r="M58" s="150"/>
      <c r="N58" s="150"/>
      <c r="O58" s="150"/>
      <c r="P58" s="150"/>
      <c r="Q58" s="150"/>
      <c r="R58" s="150"/>
      <c r="S58" s="445"/>
      <c r="T58" s="445"/>
      <c r="U58" s="150"/>
      <c r="V58" s="150"/>
      <c r="W58" s="150"/>
      <c r="X58" s="150"/>
      <c r="Y58" s="150"/>
      <c r="Z58" s="150"/>
      <c r="AA58" s="150"/>
      <c r="AB58" s="150"/>
      <c r="AC58" s="150"/>
      <c r="AD58" s="150"/>
      <c r="AE58" s="150"/>
      <c r="AF58" s="150"/>
      <c r="AG58" s="150"/>
    </row>
    <row r="59" spans="1:33" s="331" customFormat="1" ht="11.25">
      <c r="A59" s="150"/>
      <c r="B59" s="150"/>
      <c r="C59" s="150"/>
      <c r="D59" s="150"/>
      <c r="E59" s="150"/>
      <c r="F59" s="150"/>
      <c r="G59" s="150"/>
      <c r="H59" s="150"/>
      <c r="I59" s="150"/>
      <c r="J59" s="445"/>
      <c r="K59" s="150"/>
      <c r="L59" s="150"/>
      <c r="M59" s="150"/>
      <c r="N59" s="150"/>
      <c r="O59" s="150"/>
      <c r="P59" s="150"/>
      <c r="Q59" s="150"/>
      <c r="R59" s="150"/>
      <c r="S59" s="445"/>
      <c r="T59" s="445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0"/>
      <c r="AF59" s="150"/>
      <c r="AG59" s="150"/>
    </row>
    <row r="60" spans="1:33" s="331" customFormat="1" ht="11.25">
      <c r="A60" s="150"/>
      <c r="B60" s="150"/>
      <c r="C60" s="150"/>
      <c r="D60" s="150"/>
      <c r="E60" s="150"/>
      <c r="F60" s="150"/>
      <c r="G60" s="150"/>
      <c r="H60" s="150"/>
      <c r="I60" s="150"/>
      <c r="J60" s="445"/>
      <c r="K60" s="150"/>
      <c r="L60" s="150"/>
      <c r="M60" s="150"/>
      <c r="N60" s="150"/>
      <c r="O60" s="150"/>
      <c r="P60" s="150"/>
      <c r="Q60" s="150"/>
      <c r="R60" s="150"/>
      <c r="S60" s="445"/>
      <c r="T60" s="445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</row>
    <row r="61" spans="1:33" s="331" customFormat="1" ht="11.25">
      <c r="A61" s="150"/>
      <c r="B61" s="150"/>
      <c r="C61" s="150"/>
      <c r="D61" s="150"/>
      <c r="E61" s="150"/>
      <c r="F61" s="150"/>
      <c r="G61" s="150"/>
      <c r="H61" s="150"/>
      <c r="I61" s="150"/>
      <c r="J61" s="445"/>
      <c r="K61" s="150"/>
      <c r="L61" s="150"/>
      <c r="M61" s="150"/>
      <c r="N61" s="150"/>
      <c r="O61" s="150"/>
      <c r="P61" s="150"/>
      <c r="Q61" s="150"/>
      <c r="R61" s="150"/>
      <c r="S61" s="445"/>
      <c r="T61" s="445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0"/>
      <c r="AF61" s="150"/>
      <c r="AG61" s="150"/>
    </row>
    <row r="62" spans="1:33" s="331" customFormat="1" ht="11.25">
      <c r="A62" s="150"/>
      <c r="B62" s="150"/>
      <c r="C62" s="150"/>
      <c r="D62" s="150"/>
      <c r="E62" s="150"/>
      <c r="F62" s="150"/>
      <c r="G62" s="150"/>
      <c r="H62" s="150"/>
      <c r="I62" s="150"/>
      <c r="J62" s="445"/>
      <c r="K62" s="150"/>
      <c r="L62" s="150"/>
      <c r="M62" s="150"/>
      <c r="N62" s="150"/>
      <c r="O62" s="150"/>
      <c r="P62" s="150"/>
      <c r="Q62" s="150"/>
      <c r="R62" s="150"/>
      <c r="S62" s="445"/>
      <c r="T62" s="445"/>
      <c r="U62" s="150"/>
      <c r="V62" s="150"/>
      <c r="W62" s="150"/>
      <c r="X62" s="150"/>
      <c r="Y62" s="150"/>
      <c r="Z62" s="150"/>
      <c r="AA62" s="150"/>
      <c r="AB62" s="150"/>
      <c r="AC62" s="150"/>
      <c r="AD62" s="150"/>
      <c r="AE62" s="150"/>
      <c r="AF62" s="150"/>
      <c r="AG62" s="150"/>
    </row>
    <row r="63" spans="1:33" s="331" customFormat="1" ht="11.25">
      <c r="A63" s="150"/>
      <c r="B63" s="150"/>
      <c r="C63" s="150"/>
      <c r="D63" s="150"/>
      <c r="E63" s="150"/>
      <c r="F63" s="150"/>
      <c r="G63" s="150"/>
      <c r="H63" s="150"/>
      <c r="I63" s="150"/>
      <c r="J63" s="445"/>
      <c r="K63" s="150"/>
      <c r="L63" s="150"/>
      <c r="M63" s="150"/>
      <c r="N63" s="150"/>
      <c r="O63" s="150"/>
      <c r="P63" s="150"/>
      <c r="Q63" s="150"/>
      <c r="R63" s="150"/>
      <c r="S63" s="445"/>
      <c r="T63" s="445"/>
      <c r="U63" s="150"/>
      <c r="V63" s="150"/>
      <c r="W63" s="150"/>
      <c r="X63" s="150"/>
      <c r="Y63" s="150"/>
      <c r="Z63" s="150"/>
      <c r="AA63" s="150"/>
      <c r="AB63" s="150"/>
      <c r="AC63" s="150"/>
      <c r="AD63" s="150"/>
      <c r="AE63" s="150"/>
      <c r="AF63" s="150"/>
      <c r="AG63" s="150"/>
    </row>
    <row r="64" spans="1:33" s="331" customFormat="1" ht="11.25">
      <c r="A64" s="150"/>
      <c r="B64" s="150"/>
      <c r="C64" s="150"/>
      <c r="D64" s="150"/>
      <c r="E64" s="150"/>
      <c r="F64" s="150"/>
      <c r="G64" s="150"/>
      <c r="H64" s="150"/>
      <c r="I64" s="150"/>
      <c r="J64" s="445"/>
      <c r="K64" s="150"/>
      <c r="L64" s="150"/>
      <c r="M64" s="150"/>
      <c r="N64" s="150"/>
      <c r="O64" s="150"/>
      <c r="P64" s="150"/>
      <c r="Q64" s="150"/>
      <c r="R64" s="150"/>
      <c r="S64" s="445"/>
      <c r="T64" s="445"/>
      <c r="U64" s="150"/>
      <c r="V64" s="150"/>
      <c r="W64" s="150"/>
      <c r="X64" s="150"/>
      <c r="Y64" s="150"/>
      <c r="Z64" s="150"/>
      <c r="AA64" s="150"/>
      <c r="AB64" s="150"/>
      <c r="AC64" s="150"/>
      <c r="AD64" s="150"/>
      <c r="AE64" s="150"/>
      <c r="AF64" s="150"/>
      <c r="AG64" s="150"/>
    </row>
    <row r="65" spans="1:33" s="331" customFormat="1" ht="11.25">
      <c r="A65" s="150"/>
      <c r="B65" s="150"/>
      <c r="C65" s="150"/>
      <c r="D65" s="150"/>
      <c r="E65" s="150"/>
      <c r="F65" s="150"/>
      <c r="G65" s="150"/>
      <c r="H65" s="150"/>
      <c r="I65" s="150"/>
      <c r="J65" s="445"/>
      <c r="K65" s="150"/>
      <c r="L65" s="150"/>
      <c r="M65" s="150"/>
      <c r="N65" s="150"/>
      <c r="O65" s="150"/>
      <c r="P65" s="150"/>
      <c r="Q65" s="150"/>
      <c r="R65" s="150"/>
      <c r="S65" s="445"/>
      <c r="T65" s="445"/>
      <c r="U65" s="150"/>
      <c r="V65" s="150"/>
      <c r="W65" s="150"/>
      <c r="X65" s="150"/>
      <c r="Y65" s="150"/>
      <c r="Z65" s="150"/>
      <c r="AA65" s="150"/>
      <c r="AB65" s="150"/>
      <c r="AC65" s="150"/>
      <c r="AD65" s="150"/>
      <c r="AE65" s="150"/>
      <c r="AF65" s="150"/>
      <c r="AG65" s="150"/>
    </row>
    <row r="66" spans="1:33" s="331" customFormat="1" ht="11.25">
      <c r="A66" s="150"/>
      <c r="B66" s="150"/>
      <c r="C66" s="150"/>
      <c r="D66" s="150"/>
      <c r="E66" s="150"/>
      <c r="F66" s="150"/>
      <c r="G66" s="150"/>
      <c r="H66" s="150"/>
      <c r="I66" s="150"/>
      <c r="J66" s="445"/>
      <c r="K66" s="150"/>
      <c r="L66" s="150"/>
      <c r="M66" s="150"/>
      <c r="N66" s="150"/>
      <c r="O66" s="150"/>
      <c r="P66" s="150"/>
      <c r="Q66" s="150"/>
      <c r="R66" s="150"/>
      <c r="S66" s="445"/>
      <c r="T66" s="445"/>
      <c r="U66" s="150"/>
      <c r="V66" s="150"/>
      <c r="W66" s="150"/>
      <c r="X66" s="150"/>
      <c r="Y66" s="150"/>
      <c r="Z66" s="150"/>
      <c r="AA66" s="150"/>
      <c r="AB66" s="150"/>
      <c r="AC66" s="150"/>
      <c r="AD66" s="150"/>
      <c r="AE66" s="150"/>
      <c r="AF66" s="150"/>
      <c r="AG66" s="150"/>
    </row>
    <row r="67" spans="1:33" s="331" customFormat="1" ht="11.25">
      <c r="A67" s="150"/>
      <c r="B67" s="150"/>
      <c r="C67" s="150"/>
      <c r="D67" s="150"/>
      <c r="E67" s="150"/>
      <c r="F67" s="150"/>
      <c r="G67" s="150"/>
      <c r="H67" s="150"/>
      <c r="I67" s="150"/>
      <c r="J67" s="445"/>
      <c r="K67" s="150"/>
      <c r="L67" s="150"/>
      <c r="M67" s="150"/>
      <c r="N67" s="150"/>
      <c r="O67" s="150"/>
      <c r="P67" s="150"/>
      <c r="Q67" s="150"/>
      <c r="R67" s="150"/>
      <c r="S67" s="445"/>
      <c r="T67" s="445"/>
      <c r="U67" s="150"/>
      <c r="V67" s="150"/>
      <c r="W67" s="150"/>
      <c r="X67" s="150"/>
      <c r="Y67" s="150"/>
      <c r="Z67" s="150"/>
      <c r="AA67" s="150"/>
      <c r="AB67" s="150"/>
      <c r="AC67" s="150"/>
      <c r="AD67" s="150"/>
      <c r="AE67" s="150"/>
      <c r="AF67" s="150"/>
      <c r="AG67" s="150"/>
    </row>
    <row r="68" spans="1:33" s="331" customFormat="1" ht="11.25">
      <c r="A68" s="150"/>
      <c r="B68" s="150"/>
      <c r="C68" s="150"/>
      <c r="D68" s="150"/>
      <c r="E68" s="150"/>
      <c r="F68" s="150"/>
      <c r="G68" s="150"/>
      <c r="H68" s="150"/>
      <c r="I68" s="150"/>
      <c r="J68" s="445"/>
      <c r="K68" s="150"/>
      <c r="L68" s="150"/>
      <c r="M68" s="150"/>
      <c r="N68" s="150"/>
      <c r="O68" s="150"/>
      <c r="P68" s="150"/>
      <c r="Q68" s="150"/>
      <c r="R68" s="150"/>
      <c r="S68" s="445"/>
      <c r="T68" s="445"/>
      <c r="U68" s="150"/>
      <c r="V68" s="150"/>
      <c r="W68" s="150"/>
      <c r="X68" s="150"/>
      <c r="Y68" s="150"/>
      <c r="Z68" s="150"/>
      <c r="AA68" s="150"/>
      <c r="AB68" s="150"/>
      <c r="AC68" s="150"/>
      <c r="AD68" s="150"/>
      <c r="AE68" s="150"/>
      <c r="AF68" s="150"/>
      <c r="AG68" s="150"/>
    </row>
    <row r="69" spans="1:33" s="331" customFormat="1" ht="11.25">
      <c r="A69" s="150"/>
      <c r="B69" s="150"/>
      <c r="C69" s="150"/>
      <c r="D69" s="150"/>
      <c r="E69" s="150"/>
      <c r="F69" s="150"/>
      <c r="G69" s="150"/>
      <c r="H69" s="150"/>
      <c r="I69" s="150"/>
      <c r="J69" s="445"/>
      <c r="K69" s="150"/>
      <c r="L69" s="150"/>
      <c r="M69" s="150"/>
      <c r="N69" s="150"/>
      <c r="O69" s="150"/>
      <c r="P69" s="150"/>
      <c r="Q69" s="150"/>
      <c r="R69" s="150"/>
      <c r="S69" s="445"/>
      <c r="T69" s="445"/>
      <c r="U69" s="150"/>
      <c r="V69" s="150"/>
      <c r="W69" s="150"/>
      <c r="X69" s="150"/>
      <c r="Y69" s="150"/>
      <c r="Z69" s="150"/>
      <c r="AA69" s="150"/>
      <c r="AB69" s="150"/>
      <c r="AC69" s="150"/>
      <c r="AD69" s="150"/>
      <c r="AE69" s="150"/>
      <c r="AF69" s="150"/>
      <c r="AG69" s="150"/>
    </row>
    <row r="70" spans="1:33" s="331" customFormat="1" ht="11.25">
      <c r="A70" s="150"/>
      <c r="B70" s="150"/>
      <c r="C70" s="150"/>
      <c r="D70" s="150"/>
      <c r="E70" s="150"/>
      <c r="F70" s="150"/>
      <c r="G70" s="150"/>
      <c r="H70" s="150"/>
      <c r="I70" s="150"/>
      <c r="J70" s="445"/>
      <c r="K70" s="150"/>
      <c r="L70" s="150"/>
      <c r="M70" s="150"/>
      <c r="N70" s="150"/>
      <c r="O70" s="150"/>
      <c r="P70" s="150"/>
      <c r="Q70" s="150"/>
      <c r="R70" s="150"/>
      <c r="S70" s="445"/>
      <c r="T70" s="445"/>
      <c r="U70" s="150"/>
      <c r="V70" s="150"/>
      <c r="W70" s="150"/>
      <c r="X70" s="150"/>
      <c r="Y70" s="150"/>
      <c r="Z70" s="150"/>
      <c r="AA70" s="150"/>
      <c r="AB70" s="150"/>
      <c r="AC70" s="150"/>
      <c r="AD70" s="150"/>
      <c r="AE70" s="150"/>
      <c r="AF70" s="150"/>
      <c r="AG70" s="150"/>
    </row>
    <row r="71" spans="1:33" s="331" customFormat="1" ht="11.25">
      <c r="A71" s="150"/>
      <c r="B71" s="150"/>
      <c r="C71" s="150"/>
      <c r="D71" s="150"/>
      <c r="E71" s="150"/>
      <c r="F71" s="150"/>
      <c r="G71" s="150"/>
      <c r="H71" s="150"/>
      <c r="I71" s="150"/>
      <c r="J71" s="445"/>
      <c r="K71" s="150"/>
      <c r="L71" s="150"/>
      <c r="M71" s="150"/>
      <c r="N71" s="150"/>
      <c r="O71" s="150"/>
      <c r="P71" s="150"/>
      <c r="Q71" s="150"/>
      <c r="R71" s="150"/>
      <c r="S71" s="445"/>
      <c r="T71" s="445"/>
      <c r="U71" s="150"/>
      <c r="V71" s="150"/>
      <c r="W71" s="150"/>
      <c r="X71" s="150"/>
      <c r="Y71" s="150"/>
      <c r="Z71" s="150"/>
      <c r="AA71" s="150"/>
      <c r="AB71" s="150"/>
      <c r="AC71" s="150"/>
      <c r="AD71" s="150"/>
      <c r="AE71" s="150"/>
      <c r="AF71" s="150"/>
      <c r="AG71" s="150"/>
    </row>
    <row r="72" spans="1:33" s="331" customFormat="1" ht="11.25">
      <c r="A72" s="150"/>
      <c r="B72" s="150"/>
      <c r="C72" s="150"/>
      <c r="D72" s="150"/>
      <c r="E72" s="150"/>
      <c r="F72" s="150"/>
      <c r="G72" s="150"/>
      <c r="H72" s="150"/>
      <c r="I72" s="150"/>
      <c r="J72" s="445"/>
      <c r="K72" s="150"/>
      <c r="L72" s="150"/>
      <c r="M72" s="150"/>
      <c r="N72" s="150"/>
      <c r="O72" s="150"/>
      <c r="P72" s="150"/>
      <c r="Q72" s="150"/>
      <c r="R72" s="150"/>
      <c r="S72" s="445"/>
      <c r="T72" s="445"/>
      <c r="U72" s="150"/>
      <c r="V72" s="150"/>
      <c r="W72" s="150"/>
      <c r="X72" s="150"/>
      <c r="Y72" s="150"/>
      <c r="Z72" s="150"/>
      <c r="AA72" s="150"/>
      <c r="AB72" s="150"/>
      <c r="AC72" s="150"/>
      <c r="AD72" s="150"/>
      <c r="AE72" s="150"/>
      <c r="AF72" s="150"/>
      <c r="AG72" s="150"/>
    </row>
    <row r="73" spans="1:33" s="331" customFormat="1" ht="11.25">
      <c r="A73" s="150"/>
      <c r="B73" s="150"/>
      <c r="C73" s="150"/>
      <c r="D73" s="150"/>
      <c r="E73" s="150"/>
      <c r="F73" s="150"/>
      <c r="G73" s="150"/>
      <c r="H73" s="150"/>
      <c r="I73" s="150"/>
      <c r="J73" s="445"/>
      <c r="K73" s="150"/>
      <c r="L73" s="150"/>
      <c r="M73" s="150"/>
      <c r="N73" s="150"/>
      <c r="O73" s="150"/>
      <c r="P73" s="150"/>
      <c r="Q73" s="150"/>
      <c r="R73" s="150"/>
      <c r="S73" s="445"/>
      <c r="T73" s="445"/>
      <c r="U73" s="150"/>
      <c r="V73" s="150"/>
      <c r="W73" s="150"/>
      <c r="X73" s="150"/>
      <c r="Y73" s="150"/>
      <c r="Z73" s="150"/>
      <c r="AA73" s="150"/>
      <c r="AB73" s="150"/>
      <c r="AC73" s="150"/>
      <c r="AD73" s="150"/>
      <c r="AE73" s="150"/>
      <c r="AF73" s="150"/>
      <c r="AG73" s="150"/>
    </row>
    <row r="74" spans="1:33" s="331" customFormat="1" ht="11.25">
      <c r="A74" s="150"/>
      <c r="B74" s="150"/>
      <c r="C74" s="150"/>
      <c r="D74" s="150"/>
      <c r="E74" s="150"/>
      <c r="F74" s="150"/>
      <c r="G74" s="150"/>
      <c r="H74" s="150"/>
      <c r="I74" s="150"/>
      <c r="J74" s="445"/>
      <c r="K74" s="150"/>
      <c r="L74" s="150"/>
      <c r="M74" s="150"/>
      <c r="N74" s="150"/>
      <c r="O74" s="150"/>
      <c r="P74" s="150"/>
      <c r="Q74" s="150"/>
      <c r="R74" s="150"/>
      <c r="S74" s="445"/>
      <c r="T74" s="445"/>
      <c r="U74" s="150"/>
      <c r="V74" s="150"/>
      <c r="W74" s="150"/>
      <c r="X74" s="150"/>
      <c r="Y74" s="150"/>
      <c r="Z74" s="150"/>
      <c r="AA74" s="150"/>
      <c r="AB74" s="150"/>
      <c r="AC74" s="150"/>
      <c r="AD74" s="150"/>
      <c r="AE74" s="150"/>
      <c r="AF74" s="150"/>
      <c r="AG74" s="150"/>
    </row>
    <row r="75" spans="1:33" s="331" customFormat="1" ht="11.25">
      <c r="A75" s="150"/>
      <c r="B75" s="150"/>
      <c r="C75" s="150"/>
      <c r="D75" s="150"/>
      <c r="E75" s="150"/>
      <c r="F75" s="150"/>
      <c r="G75" s="150"/>
      <c r="H75" s="150"/>
      <c r="I75" s="150"/>
      <c r="J75" s="445"/>
      <c r="K75" s="150"/>
      <c r="L75" s="150"/>
      <c r="M75" s="150"/>
      <c r="N75" s="150"/>
      <c r="O75" s="150"/>
      <c r="P75" s="150"/>
      <c r="Q75" s="150"/>
      <c r="R75" s="150"/>
      <c r="S75" s="445"/>
      <c r="T75" s="445"/>
      <c r="U75" s="150"/>
      <c r="V75" s="150"/>
      <c r="W75" s="150"/>
      <c r="X75" s="150"/>
      <c r="Y75" s="150"/>
      <c r="Z75" s="150"/>
      <c r="AA75" s="150"/>
      <c r="AB75" s="150"/>
      <c r="AC75" s="150"/>
      <c r="AD75" s="150"/>
      <c r="AE75" s="150"/>
      <c r="AF75" s="150"/>
      <c r="AG75" s="150"/>
    </row>
    <row r="76" spans="1:33" s="331" customFormat="1" ht="11.25">
      <c r="A76" s="150"/>
      <c r="B76" s="150"/>
      <c r="C76" s="150"/>
      <c r="D76" s="150"/>
      <c r="E76" s="150"/>
      <c r="F76" s="150"/>
      <c r="G76" s="150"/>
      <c r="H76" s="150"/>
      <c r="I76" s="150"/>
      <c r="J76" s="445"/>
      <c r="K76" s="150"/>
      <c r="L76" s="150"/>
      <c r="M76" s="150"/>
      <c r="N76" s="150"/>
      <c r="O76" s="150"/>
      <c r="P76" s="150"/>
      <c r="Q76" s="150"/>
      <c r="R76" s="150"/>
      <c r="S76" s="445"/>
      <c r="T76" s="445"/>
      <c r="U76" s="150"/>
      <c r="V76" s="150"/>
      <c r="W76" s="150"/>
      <c r="X76" s="150"/>
      <c r="Y76" s="150"/>
      <c r="Z76" s="150"/>
      <c r="AA76" s="150"/>
      <c r="AB76" s="150"/>
      <c r="AC76" s="150"/>
      <c r="AD76" s="150"/>
      <c r="AE76" s="150"/>
      <c r="AF76" s="150"/>
      <c r="AG76" s="150"/>
    </row>
    <row r="77" spans="1:33" s="331" customFormat="1" ht="11.25">
      <c r="A77" s="150"/>
      <c r="B77" s="150"/>
      <c r="C77" s="150"/>
      <c r="D77" s="150"/>
      <c r="E77" s="150"/>
      <c r="F77" s="150"/>
      <c r="G77" s="150"/>
      <c r="H77" s="150"/>
      <c r="I77" s="150"/>
      <c r="J77" s="445"/>
      <c r="K77" s="150"/>
      <c r="L77" s="150"/>
      <c r="M77" s="150"/>
      <c r="N77" s="150"/>
      <c r="O77" s="150"/>
      <c r="P77" s="150"/>
      <c r="Q77" s="150"/>
      <c r="R77" s="150"/>
      <c r="S77" s="445"/>
      <c r="T77" s="445"/>
      <c r="U77" s="150"/>
      <c r="V77" s="150"/>
      <c r="W77" s="150"/>
      <c r="X77" s="150"/>
      <c r="Y77" s="150"/>
      <c r="Z77" s="150"/>
      <c r="AA77" s="150"/>
      <c r="AB77" s="150"/>
      <c r="AC77" s="150"/>
      <c r="AD77" s="150"/>
      <c r="AE77" s="150"/>
      <c r="AF77" s="150"/>
      <c r="AG77" s="150"/>
    </row>
    <row r="78" spans="1:33" s="331" customFormat="1" ht="11.25">
      <c r="A78" s="150"/>
      <c r="B78" s="150"/>
      <c r="C78" s="150"/>
      <c r="D78" s="150"/>
      <c r="E78" s="150"/>
      <c r="F78" s="150"/>
      <c r="G78" s="150"/>
      <c r="H78" s="150"/>
      <c r="I78" s="150"/>
      <c r="J78" s="445"/>
      <c r="K78" s="150"/>
      <c r="L78" s="150"/>
      <c r="M78" s="150"/>
      <c r="N78" s="150"/>
      <c r="O78" s="150"/>
      <c r="P78" s="150"/>
      <c r="Q78" s="150"/>
      <c r="R78" s="150"/>
      <c r="S78" s="445"/>
      <c r="T78" s="445"/>
      <c r="U78" s="150"/>
      <c r="V78" s="150"/>
      <c r="W78" s="150"/>
      <c r="X78" s="150"/>
      <c r="Y78" s="150"/>
      <c r="Z78" s="150"/>
      <c r="AA78" s="150"/>
      <c r="AB78" s="150"/>
      <c r="AC78" s="150"/>
      <c r="AD78" s="150"/>
      <c r="AE78" s="150"/>
      <c r="AF78" s="150"/>
      <c r="AG78" s="150"/>
    </row>
    <row r="79" spans="1:33" s="331" customFormat="1" ht="11.25">
      <c r="A79" s="150"/>
      <c r="B79" s="150"/>
      <c r="C79" s="150"/>
      <c r="D79" s="150"/>
      <c r="E79" s="150"/>
      <c r="F79" s="150"/>
      <c r="G79" s="150"/>
      <c r="H79" s="150"/>
      <c r="I79" s="150"/>
      <c r="J79" s="445"/>
      <c r="K79" s="150"/>
      <c r="L79" s="150"/>
      <c r="M79" s="150"/>
      <c r="N79" s="150"/>
      <c r="O79" s="150"/>
      <c r="P79" s="150"/>
      <c r="Q79" s="150"/>
      <c r="R79" s="150"/>
      <c r="S79" s="445"/>
      <c r="T79" s="445"/>
      <c r="U79" s="150"/>
      <c r="V79" s="150"/>
      <c r="W79" s="150"/>
      <c r="X79" s="150"/>
      <c r="Y79" s="150"/>
      <c r="Z79" s="150"/>
      <c r="AA79" s="150"/>
      <c r="AB79" s="150"/>
      <c r="AC79" s="150"/>
      <c r="AD79" s="150"/>
      <c r="AE79" s="150"/>
      <c r="AF79" s="150"/>
      <c r="AG79" s="150"/>
    </row>
    <row r="80" spans="1:33" s="331" customFormat="1" ht="11.25">
      <c r="A80" s="150"/>
      <c r="B80" s="150"/>
      <c r="C80" s="150"/>
      <c r="D80" s="150"/>
      <c r="E80" s="150"/>
      <c r="F80" s="150"/>
      <c r="G80" s="150"/>
      <c r="H80" s="150"/>
      <c r="I80" s="150"/>
      <c r="J80" s="445"/>
      <c r="K80" s="150"/>
      <c r="L80" s="150"/>
      <c r="M80" s="150"/>
      <c r="N80" s="150"/>
      <c r="O80" s="150"/>
      <c r="P80" s="150"/>
      <c r="Q80" s="150"/>
      <c r="R80" s="150"/>
      <c r="S80" s="445"/>
      <c r="T80" s="445"/>
      <c r="U80" s="150"/>
      <c r="V80" s="150"/>
      <c r="W80" s="150"/>
      <c r="X80" s="150"/>
      <c r="Y80" s="150"/>
      <c r="Z80" s="150"/>
      <c r="AA80" s="150"/>
      <c r="AB80" s="150"/>
      <c r="AC80" s="150"/>
      <c r="AD80" s="150"/>
      <c r="AE80" s="150"/>
      <c r="AF80" s="150"/>
      <c r="AG80" s="150"/>
    </row>
    <row r="81" spans="1:33" s="331" customFormat="1" ht="11.25">
      <c r="A81" s="150"/>
      <c r="B81" s="150"/>
      <c r="C81" s="150"/>
      <c r="D81" s="150"/>
      <c r="E81" s="150"/>
      <c r="F81" s="150"/>
      <c r="G81" s="150"/>
      <c r="H81" s="150"/>
      <c r="I81" s="150"/>
      <c r="J81" s="445"/>
      <c r="K81" s="150"/>
      <c r="L81" s="150"/>
      <c r="M81" s="150"/>
      <c r="N81" s="150"/>
      <c r="O81" s="150"/>
      <c r="P81" s="150"/>
      <c r="Q81" s="150"/>
      <c r="R81" s="150"/>
      <c r="S81" s="445"/>
      <c r="T81" s="445"/>
      <c r="U81" s="150"/>
      <c r="V81" s="150"/>
      <c r="W81" s="150"/>
      <c r="X81" s="150"/>
      <c r="Y81" s="150"/>
      <c r="Z81" s="150"/>
      <c r="AA81" s="150"/>
      <c r="AB81" s="150"/>
      <c r="AC81" s="150"/>
      <c r="AD81" s="150"/>
      <c r="AE81" s="150"/>
      <c r="AF81" s="150"/>
      <c r="AG81" s="150"/>
    </row>
    <row r="82" spans="1:33" s="331" customFormat="1" ht="11.25">
      <c r="A82" s="150"/>
      <c r="B82" s="150"/>
      <c r="C82" s="150"/>
      <c r="D82" s="150"/>
      <c r="E82" s="150"/>
      <c r="F82" s="150"/>
      <c r="G82" s="150"/>
      <c r="H82" s="150"/>
      <c r="I82" s="150"/>
      <c r="J82" s="445"/>
      <c r="K82" s="150"/>
      <c r="L82" s="150"/>
      <c r="M82" s="150"/>
      <c r="N82" s="150"/>
      <c r="O82" s="150"/>
      <c r="P82" s="150"/>
      <c r="Q82" s="150"/>
      <c r="R82" s="150"/>
      <c r="S82" s="445"/>
      <c r="T82" s="445"/>
      <c r="U82" s="150"/>
      <c r="V82" s="150"/>
      <c r="W82" s="150"/>
      <c r="X82" s="150"/>
      <c r="Y82" s="150"/>
      <c r="Z82" s="150"/>
      <c r="AA82" s="150"/>
      <c r="AB82" s="150"/>
      <c r="AC82" s="150"/>
      <c r="AD82" s="150"/>
      <c r="AE82" s="150"/>
      <c r="AF82" s="150"/>
      <c r="AG82" s="150"/>
    </row>
    <row r="83" spans="1:33" s="331" customFormat="1" ht="11.25">
      <c r="A83" s="150"/>
      <c r="B83" s="150"/>
      <c r="C83" s="150"/>
      <c r="D83" s="150"/>
      <c r="E83" s="150"/>
      <c r="F83" s="150"/>
      <c r="G83" s="150"/>
      <c r="H83" s="150"/>
      <c r="I83" s="150"/>
      <c r="J83" s="445"/>
      <c r="K83" s="150"/>
      <c r="L83" s="150"/>
      <c r="M83" s="150"/>
      <c r="N83" s="150"/>
      <c r="O83" s="150"/>
      <c r="P83" s="150"/>
      <c r="Q83" s="150"/>
      <c r="R83" s="150"/>
      <c r="S83" s="445"/>
      <c r="T83" s="445"/>
      <c r="U83" s="150"/>
      <c r="V83" s="150"/>
      <c r="W83" s="150"/>
      <c r="X83" s="150"/>
      <c r="Y83" s="150"/>
      <c r="Z83" s="150"/>
      <c r="AA83" s="150"/>
      <c r="AB83" s="150"/>
      <c r="AC83" s="150"/>
      <c r="AD83" s="150"/>
      <c r="AE83" s="150"/>
      <c r="AF83" s="150"/>
      <c r="AG83" s="150"/>
    </row>
    <row r="84" spans="1:33" s="331" customFormat="1" ht="11.25">
      <c r="A84" s="150"/>
      <c r="B84" s="150"/>
      <c r="C84" s="150"/>
      <c r="D84" s="150"/>
      <c r="E84" s="150"/>
      <c r="F84" s="150"/>
      <c r="G84" s="150"/>
      <c r="H84" s="150"/>
      <c r="I84" s="150"/>
      <c r="J84" s="445"/>
      <c r="K84" s="150"/>
      <c r="L84" s="150"/>
      <c r="M84" s="150"/>
      <c r="N84" s="150"/>
      <c r="O84" s="150"/>
      <c r="P84" s="150"/>
      <c r="Q84" s="150"/>
      <c r="R84" s="150"/>
      <c r="S84" s="445"/>
      <c r="T84" s="445"/>
      <c r="U84" s="150"/>
      <c r="V84" s="150"/>
      <c r="W84" s="150"/>
      <c r="X84" s="150"/>
      <c r="Y84" s="150"/>
      <c r="Z84" s="150"/>
      <c r="AA84" s="150"/>
      <c r="AB84" s="150"/>
      <c r="AC84" s="150"/>
      <c r="AD84" s="150"/>
      <c r="AE84" s="150"/>
      <c r="AF84" s="150"/>
      <c r="AG84" s="150"/>
    </row>
    <row r="85" spans="1:33" s="331" customFormat="1" ht="11.25">
      <c r="A85" s="150"/>
      <c r="B85" s="150"/>
      <c r="C85" s="150"/>
      <c r="D85" s="150"/>
      <c r="E85" s="150"/>
      <c r="F85" s="150"/>
      <c r="G85" s="150"/>
      <c r="H85" s="150"/>
      <c r="I85" s="150"/>
      <c r="J85" s="445"/>
      <c r="K85" s="150"/>
      <c r="L85" s="150"/>
      <c r="M85" s="150"/>
      <c r="N85" s="150"/>
      <c r="O85" s="150"/>
      <c r="P85" s="150"/>
      <c r="Q85" s="150"/>
      <c r="R85" s="150"/>
      <c r="S85" s="445"/>
      <c r="T85" s="445"/>
      <c r="U85" s="150"/>
      <c r="V85" s="150"/>
      <c r="W85" s="150"/>
      <c r="X85" s="150"/>
      <c r="Y85" s="150"/>
      <c r="Z85" s="150"/>
      <c r="AA85" s="150"/>
      <c r="AB85" s="150"/>
      <c r="AC85" s="150"/>
      <c r="AD85" s="150"/>
      <c r="AE85" s="150"/>
      <c r="AF85" s="150"/>
      <c r="AG85" s="150"/>
    </row>
    <row r="86" spans="1:33" s="331" customFormat="1" ht="11.25">
      <c r="A86" s="150"/>
      <c r="B86" s="150"/>
      <c r="C86" s="150"/>
      <c r="D86" s="150"/>
      <c r="E86" s="150"/>
      <c r="F86" s="150"/>
      <c r="G86" s="150"/>
      <c r="H86" s="150"/>
      <c r="I86" s="150"/>
      <c r="J86" s="445"/>
      <c r="K86" s="150"/>
      <c r="L86" s="150"/>
      <c r="M86" s="150"/>
      <c r="N86" s="150"/>
      <c r="O86" s="150"/>
      <c r="P86" s="150"/>
      <c r="Q86" s="150"/>
      <c r="R86" s="150"/>
      <c r="S86" s="445"/>
      <c r="T86" s="445"/>
      <c r="U86" s="150"/>
      <c r="V86" s="150"/>
      <c r="W86" s="150"/>
      <c r="X86" s="150"/>
      <c r="Y86" s="150"/>
      <c r="Z86" s="150"/>
      <c r="AA86" s="150"/>
      <c r="AB86" s="150"/>
      <c r="AC86" s="150"/>
      <c r="AD86" s="150"/>
      <c r="AE86" s="150"/>
      <c r="AF86" s="150"/>
      <c r="AG86" s="150"/>
    </row>
    <row r="87" spans="1:33" s="331" customFormat="1" ht="11.25">
      <c r="A87" s="150"/>
      <c r="B87" s="150"/>
      <c r="C87" s="150"/>
      <c r="D87" s="150"/>
      <c r="E87" s="150"/>
      <c r="F87" s="150"/>
      <c r="G87" s="150"/>
      <c r="H87" s="150"/>
      <c r="I87" s="150"/>
      <c r="J87" s="445"/>
      <c r="K87" s="150"/>
      <c r="L87" s="150"/>
      <c r="M87" s="150"/>
      <c r="N87" s="150"/>
      <c r="O87" s="150"/>
      <c r="P87" s="150"/>
      <c r="Q87" s="150"/>
      <c r="R87" s="150"/>
      <c r="S87" s="445"/>
      <c r="T87" s="445"/>
      <c r="U87" s="150"/>
      <c r="V87" s="150"/>
      <c r="W87" s="150"/>
      <c r="X87" s="150"/>
      <c r="Y87" s="150"/>
      <c r="Z87" s="150"/>
      <c r="AA87" s="150"/>
      <c r="AB87" s="150"/>
      <c r="AC87" s="150"/>
      <c r="AD87" s="150"/>
      <c r="AE87" s="150"/>
      <c r="AF87" s="150"/>
      <c r="AG87" s="150"/>
    </row>
    <row r="88" spans="1:33" s="331" customFormat="1" ht="11.25">
      <c r="A88" s="150"/>
      <c r="B88" s="150"/>
      <c r="C88" s="150"/>
      <c r="D88" s="150"/>
      <c r="E88" s="150"/>
      <c r="F88" s="150"/>
      <c r="G88" s="150"/>
      <c r="H88" s="150"/>
      <c r="I88" s="150"/>
      <c r="J88" s="445"/>
      <c r="K88" s="150"/>
      <c r="L88" s="150"/>
      <c r="M88" s="150"/>
      <c r="N88" s="150"/>
      <c r="O88" s="150"/>
      <c r="P88" s="150"/>
      <c r="Q88" s="150"/>
      <c r="R88" s="150"/>
      <c r="S88" s="445"/>
      <c r="T88" s="445"/>
      <c r="U88" s="150"/>
      <c r="V88" s="150"/>
      <c r="W88" s="150"/>
      <c r="X88" s="150"/>
      <c r="Y88" s="150"/>
      <c r="Z88" s="150"/>
      <c r="AA88" s="150"/>
      <c r="AB88" s="150"/>
      <c r="AC88" s="150"/>
      <c r="AD88" s="150"/>
      <c r="AE88" s="150"/>
      <c r="AF88" s="150"/>
      <c r="AG88" s="150"/>
    </row>
    <row r="89" spans="1:33" s="331" customFormat="1" ht="11.25">
      <c r="A89" s="150"/>
      <c r="B89" s="150"/>
      <c r="C89" s="150"/>
      <c r="D89" s="150"/>
      <c r="E89" s="150"/>
      <c r="F89" s="150"/>
      <c r="G89" s="150"/>
      <c r="H89" s="150"/>
      <c r="I89" s="150"/>
      <c r="J89" s="445"/>
      <c r="K89" s="150"/>
      <c r="L89" s="150"/>
      <c r="M89" s="150"/>
      <c r="N89" s="150"/>
      <c r="O89" s="150"/>
      <c r="P89" s="150"/>
      <c r="Q89" s="150"/>
      <c r="R89" s="150"/>
      <c r="S89" s="445"/>
      <c r="T89" s="445"/>
      <c r="U89" s="150"/>
      <c r="V89" s="150"/>
      <c r="W89" s="150"/>
      <c r="X89" s="150"/>
      <c r="Y89" s="150"/>
      <c r="Z89" s="150"/>
      <c r="AA89" s="150"/>
      <c r="AB89" s="150"/>
      <c r="AC89" s="150"/>
      <c r="AD89" s="150"/>
      <c r="AE89" s="150"/>
      <c r="AF89" s="150"/>
      <c r="AG89" s="150"/>
    </row>
    <row r="90" spans="1:33" s="331" customFormat="1" ht="11.25">
      <c r="A90" s="150"/>
      <c r="B90" s="150"/>
      <c r="C90" s="150"/>
      <c r="D90" s="150"/>
      <c r="E90" s="150"/>
      <c r="F90" s="150"/>
      <c r="G90" s="150"/>
      <c r="H90" s="150"/>
      <c r="I90" s="150"/>
      <c r="J90" s="445"/>
      <c r="K90" s="150"/>
      <c r="L90" s="150"/>
      <c r="M90" s="150"/>
      <c r="N90" s="150"/>
      <c r="O90" s="150"/>
      <c r="P90" s="150"/>
      <c r="Q90" s="150"/>
      <c r="R90" s="150"/>
      <c r="S90" s="445"/>
      <c r="T90" s="445"/>
      <c r="U90" s="150"/>
      <c r="V90" s="150"/>
      <c r="W90" s="150"/>
      <c r="X90" s="150"/>
      <c r="Y90" s="150"/>
      <c r="Z90" s="150"/>
      <c r="AA90" s="150"/>
      <c r="AB90" s="150"/>
      <c r="AC90" s="150"/>
      <c r="AD90" s="150"/>
      <c r="AE90" s="150"/>
      <c r="AF90" s="150"/>
      <c r="AG90" s="150"/>
    </row>
    <row r="91" spans="1:33" s="331" customFormat="1" ht="11.25">
      <c r="A91" s="150"/>
      <c r="B91" s="150"/>
      <c r="C91" s="150"/>
      <c r="D91" s="150"/>
      <c r="E91" s="150"/>
      <c r="F91" s="150"/>
      <c r="G91" s="150"/>
      <c r="H91" s="150"/>
      <c r="I91" s="150"/>
      <c r="J91" s="445"/>
      <c r="K91" s="150"/>
      <c r="L91" s="150"/>
      <c r="M91" s="150"/>
      <c r="N91" s="150"/>
      <c r="O91" s="150"/>
      <c r="P91" s="150"/>
      <c r="Q91" s="150"/>
      <c r="R91" s="150"/>
      <c r="S91" s="445"/>
      <c r="T91" s="445"/>
      <c r="U91" s="150"/>
      <c r="V91" s="150"/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</row>
    <row r="92" spans="1:33" s="331" customFormat="1" ht="11.25">
      <c r="A92" s="150"/>
      <c r="B92" s="150"/>
      <c r="C92" s="150"/>
      <c r="D92" s="150"/>
      <c r="E92" s="150"/>
      <c r="F92" s="150"/>
      <c r="G92" s="150"/>
      <c r="H92" s="150"/>
      <c r="I92" s="150"/>
      <c r="J92" s="445"/>
      <c r="K92" s="150"/>
      <c r="L92" s="150"/>
      <c r="M92" s="150"/>
      <c r="N92" s="150"/>
      <c r="O92" s="150"/>
      <c r="P92" s="150"/>
      <c r="Q92" s="150"/>
      <c r="R92" s="150"/>
      <c r="S92" s="445"/>
      <c r="T92" s="445"/>
      <c r="U92" s="150"/>
      <c r="V92" s="150"/>
      <c r="W92" s="150"/>
      <c r="X92" s="150"/>
      <c r="Y92" s="150"/>
      <c r="Z92" s="150"/>
      <c r="AA92" s="150"/>
      <c r="AB92" s="150"/>
      <c r="AC92" s="150"/>
      <c r="AD92" s="150"/>
      <c r="AE92" s="150"/>
      <c r="AF92" s="150"/>
      <c r="AG92" s="150"/>
    </row>
    <row r="93" spans="1:33" s="331" customFormat="1" ht="11.25">
      <c r="A93" s="150"/>
      <c r="B93" s="150"/>
      <c r="C93" s="150"/>
      <c r="D93" s="150"/>
      <c r="E93" s="150"/>
      <c r="F93" s="150"/>
      <c r="G93" s="150"/>
      <c r="H93" s="150"/>
      <c r="I93" s="150"/>
      <c r="J93" s="445"/>
      <c r="K93" s="150"/>
      <c r="L93" s="150"/>
      <c r="M93" s="150"/>
      <c r="N93" s="150"/>
      <c r="O93" s="150"/>
      <c r="P93" s="150"/>
      <c r="Q93" s="150"/>
      <c r="R93" s="150"/>
      <c r="S93" s="445"/>
      <c r="T93" s="445"/>
      <c r="U93" s="150"/>
      <c r="V93" s="150"/>
      <c r="W93" s="150"/>
      <c r="X93" s="150"/>
      <c r="Y93" s="150"/>
      <c r="Z93" s="150"/>
      <c r="AA93" s="150"/>
      <c r="AB93" s="150"/>
      <c r="AC93" s="150"/>
      <c r="AD93" s="150"/>
      <c r="AE93" s="150"/>
      <c r="AF93" s="150"/>
      <c r="AG93" s="150"/>
    </row>
    <row r="94" spans="1:33" s="331" customFormat="1" ht="11.25">
      <c r="A94" s="150"/>
      <c r="B94" s="150"/>
      <c r="C94" s="150"/>
      <c r="D94" s="150"/>
      <c r="E94" s="150"/>
      <c r="F94" s="150"/>
      <c r="G94" s="150"/>
      <c r="H94" s="150"/>
      <c r="I94" s="150"/>
      <c r="J94" s="445"/>
      <c r="K94" s="150"/>
      <c r="L94" s="150"/>
      <c r="M94" s="150"/>
      <c r="N94" s="150"/>
      <c r="O94" s="150"/>
      <c r="P94" s="150"/>
      <c r="Q94" s="150"/>
      <c r="R94" s="150"/>
      <c r="S94" s="445"/>
      <c r="T94" s="445"/>
      <c r="U94" s="150"/>
      <c r="V94" s="150"/>
      <c r="W94" s="150"/>
      <c r="X94" s="150"/>
      <c r="Y94" s="150"/>
      <c r="Z94" s="150"/>
      <c r="AA94" s="150"/>
      <c r="AB94" s="150"/>
      <c r="AC94" s="150"/>
      <c r="AD94" s="150"/>
      <c r="AE94" s="150"/>
      <c r="AF94" s="150"/>
      <c r="AG94" s="150"/>
    </row>
    <row r="95" spans="1:33" s="331" customFormat="1" ht="11.25">
      <c r="A95" s="150"/>
      <c r="B95" s="150"/>
      <c r="C95" s="150"/>
      <c r="D95" s="150"/>
      <c r="E95" s="150"/>
      <c r="F95" s="150"/>
      <c r="G95" s="150"/>
      <c r="H95" s="150"/>
      <c r="I95" s="150"/>
      <c r="J95" s="445"/>
      <c r="K95" s="150"/>
      <c r="L95" s="150"/>
      <c r="M95" s="150"/>
      <c r="N95" s="150"/>
      <c r="O95" s="150"/>
      <c r="P95" s="150"/>
      <c r="Q95" s="150"/>
      <c r="R95" s="150"/>
      <c r="S95" s="445"/>
      <c r="T95" s="445"/>
      <c r="U95" s="150"/>
      <c r="V95" s="150"/>
      <c r="W95" s="150"/>
      <c r="X95" s="150"/>
      <c r="Y95" s="150"/>
      <c r="Z95" s="150"/>
      <c r="AA95" s="150"/>
      <c r="AB95" s="150"/>
      <c r="AC95" s="150"/>
      <c r="AD95" s="150"/>
      <c r="AE95" s="150"/>
      <c r="AF95" s="150"/>
      <c r="AG95" s="150"/>
    </row>
    <row r="96" spans="1:33" s="331" customFormat="1" ht="11.25">
      <c r="A96" s="150"/>
      <c r="B96" s="150"/>
      <c r="C96" s="150"/>
      <c r="D96" s="150"/>
      <c r="E96" s="150"/>
      <c r="F96" s="150"/>
      <c r="G96" s="150"/>
      <c r="H96" s="150"/>
      <c r="I96" s="150"/>
      <c r="J96" s="445"/>
      <c r="K96" s="150"/>
      <c r="L96" s="150"/>
      <c r="M96" s="150"/>
      <c r="N96" s="150"/>
      <c r="O96" s="150"/>
      <c r="P96" s="150"/>
      <c r="Q96" s="150"/>
      <c r="R96" s="150"/>
      <c r="S96" s="445"/>
      <c r="T96" s="445"/>
      <c r="U96" s="150"/>
      <c r="V96" s="150"/>
      <c r="W96" s="150"/>
      <c r="X96" s="150"/>
      <c r="Y96" s="150"/>
      <c r="Z96" s="150"/>
      <c r="AA96" s="150"/>
      <c r="AB96" s="150"/>
      <c r="AC96" s="150"/>
      <c r="AD96" s="150"/>
      <c r="AE96" s="150"/>
      <c r="AF96" s="150"/>
      <c r="AG96" s="150"/>
    </row>
    <row r="97" spans="1:33" s="331" customFormat="1" ht="11.25">
      <c r="A97" s="150"/>
      <c r="B97" s="150"/>
      <c r="C97" s="150"/>
      <c r="D97" s="150"/>
      <c r="E97" s="150"/>
      <c r="F97" s="150"/>
      <c r="G97" s="150"/>
      <c r="H97" s="150"/>
      <c r="I97" s="150"/>
      <c r="J97" s="445"/>
      <c r="K97" s="150"/>
      <c r="L97" s="150"/>
      <c r="M97" s="150"/>
      <c r="N97" s="150"/>
      <c r="O97" s="150"/>
      <c r="P97" s="150"/>
      <c r="Q97" s="150"/>
      <c r="R97" s="150"/>
      <c r="S97" s="445"/>
      <c r="T97" s="445"/>
      <c r="U97" s="150"/>
      <c r="V97" s="150"/>
      <c r="W97" s="150"/>
      <c r="X97" s="150"/>
      <c r="Y97" s="150"/>
      <c r="Z97" s="150"/>
      <c r="AA97" s="150"/>
      <c r="AB97" s="150"/>
      <c r="AC97" s="150"/>
      <c r="AD97" s="150"/>
      <c r="AE97" s="150"/>
      <c r="AF97" s="150"/>
      <c r="AG97" s="150"/>
    </row>
    <row r="98" spans="1:33" s="331" customFormat="1" ht="11.25">
      <c r="A98" s="150"/>
      <c r="B98" s="150"/>
      <c r="C98" s="150"/>
      <c r="D98" s="150"/>
      <c r="E98" s="150"/>
      <c r="F98" s="150"/>
      <c r="G98" s="150"/>
      <c r="H98" s="150"/>
      <c r="I98" s="150"/>
      <c r="J98" s="445"/>
      <c r="K98" s="150"/>
      <c r="L98" s="150"/>
      <c r="M98" s="150"/>
      <c r="N98" s="150"/>
      <c r="O98" s="150"/>
      <c r="P98" s="150"/>
      <c r="Q98" s="150"/>
      <c r="R98" s="150"/>
      <c r="S98" s="445"/>
      <c r="T98" s="445"/>
      <c r="U98" s="150"/>
      <c r="V98" s="150"/>
      <c r="W98" s="150"/>
      <c r="X98" s="150"/>
      <c r="Y98" s="150"/>
      <c r="Z98" s="150"/>
      <c r="AA98" s="150"/>
      <c r="AB98" s="150"/>
      <c r="AC98" s="150"/>
      <c r="AD98" s="150"/>
      <c r="AE98" s="150"/>
      <c r="AF98" s="150"/>
      <c r="AG98" s="150"/>
    </row>
    <row r="99" spans="1:33" s="331" customFormat="1" ht="11.25">
      <c r="A99" s="150"/>
      <c r="B99" s="150"/>
      <c r="C99" s="150"/>
      <c r="D99" s="150"/>
      <c r="E99" s="150"/>
      <c r="F99" s="150"/>
      <c r="G99" s="150"/>
      <c r="H99" s="150"/>
      <c r="I99" s="150"/>
      <c r="J99" s="445"/>
      <c r="K99" s="150"/>
      <c r="L99" s="150"/>
      <c r="M99" s="150"/>
      <c r="N99" s="150"/>
      <c r="O99" s="150"/>
      <c r="P99" s="150"/>
      <c r="Q99" s="150"/>
      <c r="R99" s="150"/>
      <c r="S99" s="445"/>
      <c r="T99" s="445"/>
      <c r="U99" s="150"/>
      <c r="V99" s="150"/>
      <c r="W99" s="150"/>
      <c r="X99" s="150"/>
      <c r="Y99" s="150"/>
      <c r="Z99" s="150"/>
      <c r="AA99" s="150"/>
      <c r="AB99" s="150"/>
      <c r="AC99" s="150"/>
      <c r="AD99" s="150"/>
      <c r="AE99" s="150"/>
      <c r="AF99" s="150"/>
      <c r="AG99" s="150"/>
    </row>
    <row r="100" spans="1:33" s="331" customFormat="1" ht="11.25">
      <c r="A100" s="150"/>
      <c r="B100" s="150"/>
      <c r="C100" s="150"/>
      <c r="D100" s="150"/>
      <c r="E100" s="150"/>
      <c r="F100" s="150"/>
      <c r="G100" s="150"/>
      <c r="H100" s="150"/>
      <c r="I100" s="150"/>
      <c r="J100" s="445"/>
      <c r="K100" s="150"/>
      <c r="L100" s="150"/>
      <c r="M100" s="150"/>
      <c r="N100" s="150"/>
      <c r="O100" s="150"/>
      <c r="P100" s="150"/>
      <c r="Q100" s="150"/>
      <c r="R100" s="150"/>
      <c r="S100" s="445"/>
      <c r="T100" s="445"/>
      <c r="U100" s="150"/>
      <c r="V100" s="150"/>
      <c r="W100" s="150"/>
      <c r="X100" s="150"/>
      <c r="Y100" s="150"/>
      <c r="Z100" s="150"/>
      <c r="AA100" s="150"/>
      <c r="AB100" s="150"/>
      <c r="AC100" s="150"/>
      <c r="AD100" s="150"/>
      <c r="AE100" s="150"/>
      <c r="AF100" s="150"/>
      <c r="AG100" s="150"/>
    </row>
    <row r="101" spans="1:33" s="331" customFormat="1" ht="11.25">
      <c r="A101" s="150"/>
      <c r="B101" s="150"/>
      <c r="C101" s="150"/>
      <c r="D101" s="150"/>
      <c r="E101" s="150"/>
      <c r="F101" s="150"/>
      <c r="G101" s="150"/>
      <c r="H101" s="150"/>
      <c r="I101" s="150"/>
      <c r="J101" s="445"/>
      <c r="K101" s="150"/>
      <c r="L101" s="150"/>
      <c r="M101" s="150"/>
      <c r="N101" s="150"/>
      <c r="O101" s="150"/>
      <c r="P101" s="150"/>
      <c r="Q101" s="150"/>
      <c r="R101" s="150"/>
      <c r="S101" s="445"/>
      <c r="T101" s="445"/>
      <c r="U101" s="150"/>
      <c r="V101" s="150"/>
      <c r="W101" s="150"/>
      <c r="X101" s="150"/>
      <c r="Y101" s="150"/>
      <c r="Z101" s="150"/>
      <c r="AA101" s="150"/>
      <c r="AB101" s="150"/>
      <c r="AC101" s="150"/>
      <c r="AD101" s="150"/>
      <c r="AE101" s="150"/>
      <c r="AF101" s="150"/>
      <c r="AG101" s="150"/>
    </row>
    <row r="102" spans="1:33" s="331" customFormat="1" ht="11.25">
      <c r="A102" s="150"/>
      <c r="B102" s="150"/>
      <c r="C102" s="150"/>
      <c r="D102" s="150"/>
      <c r="E102" s="150"/>
      <c r="F102" s="150"/>
      <c r="G102" s="150"/>
      <c r="H102" s="150"/>
      <c r="I102" s="150"/>
      <c r="J102" s="445"/>
      <c r="K102" s="150"/>
      <c r="L102" s="150"/>
      <c r="M102" s="150"/>
      <c r="N102" s="150"/>
      <c r="O102" s="150"/>
      <c r="P102" s="150"/>
      <c r="Q102" s="150"/>
      <c r="R102" s="150"/>
      <c r="S102" s="445"/>
      <c r="T102" s="445"/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0"/>
      <c r="AE102" s="150"/>
      <c r="AF102" s="150"/>
      <c r="AG102" s="150"/>
    </row>
    <row r="103" spans="1:33" s="331" customFormat="1" ht="11.25">
      <c r="A103" s="150"/>
      <c r="B103" s="150"/>
      <c r="C103" s="150"/>
      <c r="D103" s="150"/>
      <c r="E103" s="150"/>
      <c r="F103" s="150"/>
      <c r="G103" s="150"/>
      <c r="H103" s="150"/>
      <c r="I103" s="150"/>
      <c r="J103" s="445"/>
      <c r="K103" s="150"/>
      <c r="L103" s="150"/>
      <c r="M103" s="150"/>
      <c r="N103" s="150"/>
      <c r="O103" s="150"/>
      <c r="P103" s="150"/>
      <c r="Q103" s="150"/>
      <c r="R103" s="150"/>
      <c r="S103" s="445"/>
      <c r="T103" s="445"/>
      <c r="U103" s="150"/>
      <c r="V103" s="150"/>
      <c r="W103" s="150"/>
      <c r="X103" s="150"/>
      <c r="Y103" s="150"/>
      <c r="Z103" s="150"/>
      <c r="AA103" s="150"/>
      <c r="AB103" s="150"/>
      <c r="AC103" s="150"/>
      <c r="AD103" s="150"/>
      <c r="AE103" s="150"/>
      <c r="AF103" s="150"/>
      <c r="AG103" s="150"/>
    </row>
  </sheetData>
  <sheetProtection selectLockedCells="1"/>
  <mergeCells count="58">
    <mergeCell ref="AI8:AI11"/>
    <mergeCell ref="AD6:AI7"/>
    <mergeCell ref="AB4:AI4"/>
    <mergeCell ref="AB3:AI3"/>
    <mergeCell ref="A15:B15"/>
    <mergeCell ref="AB15:AC15"/>
    <mergeCell ref="A4:J4"/>
    <mergeCell ref="R8:R11"/>
    <mergeCell ref="N8:N11"/>
    <mergeCell ref="A6:B11"/>
    <mergeCell ref="G6:J7"/>
    <mergeCell ref="K6:K11"/>
    <mergeCell ref="C8:C11"/>
    <mergeCell ref="D8:D11"/>
    <mergeCell ref="A3:J3"/>
    <mergeCell ref="K3:Q3"/>
    <mergeCell ref="C6:F7"/>
    <mergeCell ref="R3:AA3"/>
    <mergeCell ref="R4:AA4"/>
    <mergeCell ref="E8:E11"/>
    <mergeCell ref="F8:F11"/>
    <mergeCell ref="G8:I9"/>
    <mergeCell ref="J8:J11"/>
    <mergeCell ref="G10:G11"/>
    <mergeCell ref="H10:H11"/>
    <mergeCell ref="U6:W7"/>
    <mergeCell ref="T6:T11"/>
    <mergeCell ref="X8:X11"/>
    <mergeCell ref="Y8:Y11"/>
    <mergeCell ref="A12:B12"/>
    <mergeCell ref="AB12:AC12"/>
    <mergeCell ref="AA6:AA11"/>
    <mergeCell ref="L6:Q7"/>
    <mergeCell ref="R6:S7"/>
    <mergeCell ref="S8:S11"/>
    <mergeCell ref="L8:L11"/>
    <mergeCell ref="M8:M11"/>
    <mergeCell ref="U8:U11"/>
    <mergeCell ref="V8:V11"/>
    <mergeCell ref="W8:W11"/>
    <mergeCell ref="I10:I11"/>
    <mergeCell ref="P8:P11"/>
    <mergeCell ref="Q8:Q11"/>
    <mergeCell ref="X6:Z7"/>
    <mergeCell ref="O8:O11"/>
    <mergeCell ref="A16:B16"/>
    <mergeCell ref="AB16:AC16"/>
    <mergeCell ref="A14:B14"/>
    <mergeCell ref="AB14:AC14"/>
    <mergeCell ref="AB13:AC13"/>
    <mergeCell ref="A13:B13"/>
    <mergeCell ref="AB6:AC11"/>
    <mergeCell ref="AG8:AG11"/>
    <mergeCell ref="AD8:AD11"/>
    <mergeCell ref="Z8:Z11"/>
    <mergeCell ref="AH8:AH11"/>
    <mergeCell ref="AF8:AF11"/>
    <mergeCell ref="AE8:AE11"/>
  </mergeCells>
  <phoneticPr fontId="1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3" manualBreakCount="3">
    <brk id="10" max="46" man="1"/>
    <brk id="17" max="46" man="1"/>
    <brk id="27" max="46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view="pageBreakPreview" zoomScaleNormal="100" zoomScaleSheetLayoutView="100" workbookViewId="0">
      <selection activeCell="E13" sqref="E13"/>
    </sheetView>
  </sheetViews>
  <sheetFormatPr defaultRowHeight="14.25"/>
  <cols>
    <col min="1" max="1" width="12.625" style="91" customWidth="1"/>
    <col min="2" max="2" width="10.125" style="91" customWidth="1"/>
    <col min="3" max="4" width="12.625" style="92" customWidth="1"/>
    <col min="5" max="6" width="11.625" style="92" customWidth="1"/>
    <col min="7" max="7" width="11.125" style="94" customWidth="1"/>
    <col min="8" max="16384" width="9" style="94"/>
  </cols>
  <sheetData>
    <row r="1" spans="1:7" ht="14.1" customHeight="1">
      <c r="A1" s="90"/>
      <c r="E1" s="93"/>
      <c r="F1" s="93"/>
      <c r="G1" s="93" t="s">
        <v>1137</v>
      </c>
    </row>
    <row r="2" spans="1:7" ht="14.1" customHeight="1">
      <c r="A2" s="90"/>
      <c r="E2" s="93"/>
      <c r="F2" s="93"/>
      <c r="G2" s="93"/>
    </row>
    <row r="3" spans="1:7" s="95" customFormat="1" ht="20.100000000000001" customHeight="1">
      <c r="A3" s="1002" t="s">
        <v>487</v>
      </c>
      <c r="B3" s="1002"/>
      <c r="C3" s="1002"/>
      <c r="D3" s="1002"/>
      <c r="E3" s="1002"/>
      <c r="F3" s="1002"/>
      <c r="G3" s="1002"/>
    </row>
    <row r="4" spans="1:7" s="96" customFormat="1" ht="24" customHeight="1">
      <c r="A4" s="1003" t="s">
        <v>488</v>
      </c>
      <c r="B4" s="1003"/>
      <c r="C4" s="1003"/>
      <c r="D4" s="1003"/>
      <c r="E4" s="1003"/>
      <c r="F4" s="1003"/>
      <c r="G4" s="1003"/>
    </row>
    <row r="5" spans="1:7" s="97" customFormat="1" ht="18" customHeight="1" thickBot="1">
      <c r="A5" s="97" t="s">
        <v>548</v>
      </c>
      <c r="G5" s="98" t="s">
        <v>549</v>
      </c>
    </row>
    <row r="6" spans="1:7" s="99" customFormat="1" ht="23.1" customHeight="1">
      <c r="A6" s="800" t="s">
        <v>601</v>
      </c>
      <c r="B6" s="1004" t="s">
        <v>1153</v>
      </c>
      <c r="C6" s="1007" t="s">
        <v>550</v>
      </c>
      <c r="D6" s="1008"/>
      <c r="E6" s="1009"/>
      <c r="F6" s="1016" t="s">
        <v>1025</v>
      </c>
      <c r="G6" s="1010" t="s">
        <v>725</v>
      </c>
    </row>
    <row r="7" spans="1:7" s="99" customFormat="1" ht="23.1" customHeight="1">
      <c r="A7" s="801"/>
      <c r="B7" s="1005"/>
      <c r="C7" s="1013" t="s">
        <v>551</v>
      </c>
      <c r="D7" s="1014"/>
      <c r="E7" s="1015"/>
      <c r="F7" s="1017"/>
      <c r="G7" s="1011"/>
    </row>
    <row r="8" spans="1:7" s="99" customFormat="1" ht="23.1" customHeight="1">
      <c r="A8" s="802"/>
      <c r="B8" s="1006"/>
      <c r="C8" s="145"/>
      <c r="D8" s="100" t="s">
        <v>552</v>
      </c>
      <c r="E8" s="101" t="s">
        <v>726</v>
      </c>
      <c r="F8" s="1018"/>
      <c r="G8" s="1012"/>
    </row>
    <row r="9" spans="1:7" s="103" customFormat="1" ht="28.5" customHeight="1">
      <c r="A9" s="104" t="s">
        <v>14</v>
      </c>
      <c r="B9" s="105">
        <v>305</v>
      </c>
      <c r="C9" s="106">
        <v>25950848</v>
      </c>
      <c r="D9" s="106">
        <v>25121673</v>
      </c>
      <c r="E9" s="106">
        <v>829175</v>
      </c>
      <c r="F9" s="106" t="s">
        <v>1023</v>
      </c>
      <c r="G9" s="105">
        <v>61913667</v>
      </c>
    </row>
    <row r="10" spans="1:7" s="103" customFormat="1" ht="28.5" customHeight="1">
      <c r="A10" s="104" t="s">
        <v>15</v>
      </c>
      <c r="B10" s="105">
        <v>330</v>
      </c>
      <c r="C10" s="106">
        <v>27910801</v>
      </c>
      <c r="D10" s="106">
        <v>26687742</v>
      </c>
      <c r="E10" s="106">
        <v>1223059</v>
      </c>
      <c r="F10" s="106" t="s">
        <v>1023</v>
      </c>
      <c r="G10" s="105">
        <v>68022173</v>
      </c>
    </row>
    <row r="11" spans="1:7" s="103" customFormat="1" ht="28.5" customHeight="1">
      <c r="A11" s="104" t="s">
        <v>445</v>
      </c>
      <c r="B11" s="105">
        <v>386</v>
      </c>
      <c r="C11" s="106">
        <v>29468228</v>
      </c>
      <c r="D11" s="106">
        <v>28180482</v>
      </c>
      <c r="E11" s="106">
        <v>1287746</v>
      </c>
      <c r="F11" s="106" t="s">
        <v>1023</v>
      </c>
      <c r="G11" s="105">
        <v>75047975</v>
      </c>
    </row>
    <row r="12" spans="1:7" s="103" customFormat="1" ht="28.5" customHeight="1">
      <c r="A12" s="104" t="s">
        <v>822</v>
      </c>
      <c r="B12" s="105">
        <v>387</v>
      </c>
      <c r="C12" s="106">
        <v>26083756</v>
      </c>
      <c r="D12" s="106">
        <v>25131911</v>
      </c>
      <c r="E12" s="106">
        <v>951845</v>
      </c>
      <c r="F12" s="106" t="s">
        <v>113</v>
      </c>
      <c r="G12" s="105">
        <v>79748220</v>
      </c>
    </row>
    <row r="13" spans="1:7" s="103" customFormat="1" ht="28.5" customHeight="1">
      <c r="A13" s="107" t="s">
        <v>1027</v>
      </c>
      <c r="B13" s="296">
        <v>126</v>
      </c>
      <c r="C13" s="108">
        <f>SUM(C15:C26)</f>
        <v>21437316</v>
      </c>
      <c r="D13" s="108">
        <f>SUM(D15:D26)</f>
        <v>20841818</v>
      </c>
      <c r="E13" s="108">
        <f>SUM(E15:E26)</f>
        <v>595498</v>
      </c>
      <c r="F13" s="108">
        <f>SUM(F15:F26)</f>
        <v>4636</v>
      </c>
      <c r="G13" s="108">
        <f>SUM(G15:G26)</f>
        <v>9811578</v>
      </c>
    </row>
    <row r="14" spans="1:7" s="99" customFormat="1" ht="14.45" customHeight="1">
      <c r="A14" s="109"/>
      <c r="B14" s="485"/>
      <c r="C14" s="102"/>
      <c r="D14" s="102"/>
      <c r="E14" s="102"/>
      <c r="F14" s="102"/>
      <c r="G14" s="102"/>
    </row>
    <row r="15" spans="1:7" s="99" customFormat="1" ht="27" customHeight="1">
      <c r="A15" s="110" t="s">
        <v>825</v>
      </c>
      <c r="B15" s="578">
        <v>126</v>
      </c>
      <c r="C15" s="111">
        <f>D15+E15</f>
        <v>1033176</v>
      </c>
      <c r="D15" s="252">
        <v>999864</v>
      </c>
      <c r="E15" s="252">
        <v>33312</v>
      </c>
      <c r="F15" s="252">
        <v>234</v>
      </c>
      <c r="G15" s="252">
        <v>719475</v>
      </c>
    </row>
    <row r="16" spans="1:7" s="99" customFormat="1" ht="27" customHeight="1">
      <c r="A16" s="110" t="s">
        <v>219</v>
      </c>
      <c r="B16" s="578">
        <v>126</v>
      </c>
      <c r="C16" s="111">
        <f t="shared" ref="C16:C26" si="0">D16+E16</f>
        <v>1007921</v>
      </c>
      <c r="D16" s="252">
        <v>979227</v>
      </c>
      <c r="E16" s="252">
        <v>28694</v>
      </c>
      <c r="F16" s="252">
        <v>62</v>
      </c>
      <c r="G16" s="252">
        <v>732206</v>
      </c>
    </row>
    <row r="17" spans="1:7" s="99" customFormat="1" ht="27" customHeight="1">
      <c r="A17" s="110" t="s">
        <v>220</v>
      </c>
      <c r="B17" s="578">
        <v>126</v>
      </c>
      <c r="C17" s="111">
        <f t="shared" si="0"/>
        <v>1531362</v>
      </c>
      <c r="D17" s="252">
        <v>1491567</v>
      </c>
      <c r="E17" s="252">
        <v>39795</v>
      </c>
      <c r="F17" s="252">
        <v>107</v>
      </c>
      <c r="G17" s="252">
        <v>1134788</v>
      </c>
    </row>
    <row r="18" spans="1:7" s="99" customFormat="1" ht="27" customHeight="1">
      <c r="A18" s="110" t="s">
        <v>221</v>
      </c>
      <c r="B18" s="578">
        <v>126</v>
      </c>
      <c r="C18" s="111">
        <f t="shared" si="0"/>
        <v>2605827</v>
      </c>
      <c r="D18" s="252">
        <v>2546997</v>
      </c>
      <c r="E18" s="252">
        <v>58830</v>
      </c>
      <c r="F18" s="252">
        <v>230</v>
      </c>
      <c r="G18" s="252">
        <v>792793</v>
      </c>
    </row>
    <row r="19" spans="1:7" s="99" customFormat="1" ht="27" customHeight="1">
      <c r="A19" s="110" t="s">
        <v>826</v>
      </c>
      <c r="B19" s="578">
        <v>126</v>
      </c>
      <c r="C19" s="111">
        <f t="shared" si="0"/>
        <v>2630672</v>
      </c>
      <c r="D19" s="252">
        <v>2568956</v>
      </c>
      <c r="E19" s="252">
        <v>61716</v>
      </c>
      <c r="F19" s="252">
        <v>518</v>
      </c>
      <c r="G19" s="252">
        <v>956233</v>
      </c>
    </row>
    <row r="20" spans="1:7" s="99" customFormat="1" ht="27" customHeight="1">
      <c r="A20" s="110" t="s">
        <v>827</v>
      </c>
      <c r="B20" s="578">
        <v>126</v>
      </c>
      <c r="C20" s="111">
        <f t="shared" si="0"/>
        <v>1494516</v>
      </c>
      <c r="D20" s="252">
        <v>1455636</v>
      </c>
      <c r="E20" s="252">
        <v>38880</v>
      </c>
      <c r="F20" s="252">
        <v>381</v>
      </c>
      <c r="G20" s="252">
        <v>984638</v>
      </c>
    </row>
    <row r="21" spans="1:7" s="99" customFormat="1" ht="27" customHeight="1">
      <c r="A21" s="110" t="s">
        <v>828</v>
      </c>
      <c r="B21" s="578">
        <v>126</v>
      </c>
      <c r="C21" s="111">
        <f t="shared" si="0"/>
        <v>1350412</v>
      </c>
      <c r="D21" s="252">
        <v>1309610</v>
      </c>
      <c r="E21" s="252">
        <v>40802</v>
      </c>
      <c r="F21" s="252">
        <v>392</v>
      </c>
      <c r="G21" s="252">
        <v>791114</v>
      </c>
    </row>
    <row r="22" spans="1:7" s="99" customFormat="1" ht="27" customHeight="1">
      <c r="A22" s="110" t="s">
        <v>829</v>
      </c>
      <c r="B22" s="578">
        <v>126</v>
      </c>
      <c r="C22" s="111">
        <f t="shared" si="0"/>
        <v>1892587</v>
      </c>
      <c r="D22" s="252">
        <v>1844201</v>
      </c>
      <c r="E22" s="252">
        <v>48386</v>
      </c>
      <c r="F22" s="252">
        <v>407</v>
      </c>
      <c r="G22" s="252">
        <v>839810</v>
      </c>
    </row>
    <row r="23" spans="1:7" s="99" customFormat="1" ht="27" customHeight="1">
      <c r="A23" s="110" t="s">
        <v>830</v>
      </c>
      <c r="B23" s="578">
        <v>126</v>
      </c>
      <c r="C23" s="111">
        <f t="shared" si="0"/>
        <v>1960583</v>
      </c>
      <c r="D23" s="252">
        <v>1910930</v>
      </c>
      <c r="E23" s="252">
        <v>49653</v>
      </c>
      <c r="F23" s="252">
        <v>219</v>
      </c>
      <c r="G23" s="252">
        <v>614112</v>
      </c>
    </row>
    <row r="24" spans="1:7" s="99" customFormat="1" ht="27" customHeight="1">
      <c r="A24" s="110" t="s">
        <v>831</v>
      </c>
      <c r="B24" s="578">
        <v>126</v>
      </c>
      <c r="C24" s="111">
        <f t="shared" si="0"/>
        <v>3224716</v>
      </c>
      <c r="D24" s="252">
        <v>3108739</v>
      </c>
      <c r="E24" s="252">
        <v>115977</v>
      </c>
      <c r="F24" s="252">
        <v>741</v>
      </c>
      <c r="G24" s="252">
        <v>938845</v>
      </c>
    </row>
    <row r="25" spans="1:7" s="99" customFormat="1" ht="27" customHeight="1">
      <c r="A25" s="110" t="s">
        <v>832</v>
      </c>
      <c r="B25" s="578">
        <v>126</v>
      </c>
      <c r="C25" s="111">
        <f t="shared" si="0"/>
        <v>1640461</v>
      </c>
      <c r="D25" s="252">
        <v>1589823</v>
      </c>
      <c r="E25" s="252">
        <v>50638</v>
      </c>
      <c r="F25" s="252">
        <v>813</v>
      </c>
      <c r="G25" s="252">
        <v>899961</v>
      </c>
    </row>
    <row r="26" spans="1:7" s="99" customFormat="1" ht="27" customHeight="1" thickBot="1">
      <c r="A26" s="112" t="s">
        <v>833</v>
      </c>
      <c r="B26" s="578">
        <v>126</v>
      </c>
      <c r="C26" s="111">
        <f t="shared" si="0"/>
        <v>1065083</v>
      </c>
      <c r="D26" s="252">
        <v>1036268</v>
      </c>
      <c r="E26" s="252">
        <v>28815</v>
      </c>
      <c r="F26" s="252">
        <v>532</v>
      </c>
      <c r="G26" s="252">
        <v>407603</v>
      </c>
    </row>
    <row r="27" spans="1:7" s="113" customFormat="1" ht="12" customHeight="1">
      <c r="A27" s="253" t="s">
        <v>866</v>
      </c>
      <c r="B27" s="254"/>
      <c r="C27" s="254"/>
      <c r="D27" s="254"/>
      <c r="E27" s="255"/>
      <c r="F27" s="255"/>
      <c r="G27" s="255" t="s">
        <v>867</v>
      </c>
    </row>
    <row r="28" spans="1:7" s="113" customFormat="1" ht="11.1" customHeight="1">
      <c r="A28" s="256" t="s">
        <v>553</v>
      </c>
      <c r="B28" s="257"/>
      <c r="C28" s="257"/>
      <c r="D28" s="257"/>
      <c r="E28" s="257"/>
      <c r="F28" s="257"/>
      <c r="G28" s="253"/>
    </row>
    <row r="29" spans="1:7" s="114" customFormat="1" ht="11.1" customHeight="1">
      <c r="A29" s="209" t="s">
        <v>1026</v>
      </c>
      <c r="B29" s="258"/>
      <c r="C29" s="259"/>
      <c r="D29" s="259"/>
      <c r="E29" s="259"/>
      <c r="F29" s="259"/>
      <c r="G29" s="260"/>
    </row>
    <row r="30" spans="1:7" s="99" customFormat="1" ht="11.1" customHeight="1">
      <c r="A30" s="227" t="s">
        <v>1110</v>
      </c>
      <c r="B30" s="486"/>
      <c r="C30" s="487"/>
      <c r="D30" s="487"/>
      <c r="E30" s="487"/>
      <c r="F30" s="487"/>
      <c r="G30" s="488"/>
    </row>
    <row r="31" spans="1:7" s="99" customFormat="1" ht="11.25">
      <c r="A31" s="71"/>
      <c r="B31" s="71"/>
      <c r="C31" s="115"/>
      <c r="D31" s="115"/>
      <c r="E31" s="115"/>
      <c r="F31" s="115"/>
    </row>
    <row r="32" spans="1:7" s="99" customFormat="1" ht="11.25">
      <c r="A32" s="71"/>
      <c r="B32" s="71"/>
      <c r="C32" s="115"/>
      <c r="D32" s="115"/>
      <c r="E32" s="115"/>
      <c r="F32" s="115"/>
    </row>
    <row r="33" spans="1:6" s="99" customFormat="1" ht="11.25">
      <c r="A33" s="71"/>
      <c r="B33" s="71"/>
      <c r="C33" s="115"/>
      <c r="D33" s="115"/>
      <c r="E33" s="115"/>
      <c r="F33" s="115"/>
    </row>
    <row r="34" spans="1:6" s="99" customFormat="1" ht="11.25">
      <c r="A34" s="71"/>
      <c r="B34" s="71"/>
      <c r="C34" s="115"/>
      <c r="D34" s="115"/>
      <c r="E34" s="115"/>
      <c r="F34" s="115"/>
    </row>
    <row r="35" spans="1:6" s="99" customFormat="1" ht="11.25">
      <c r="A35" s="71"/>
      <c r="B35" s="71"/>
      <c r="C35" s="115"/>
      <c r="D35" s="115"/>
      <c r="E35" s="115"/>
      <c r="F35" s="115"/>
    </row>
    <row r="36" spans="1:6" s="99" customFormat="1" ht="11.25">
      <c r="A36" s="71"/>
      <c r="B36" s="71"/>
      <c r="C36" s="115"/>
      <c r="D36" s="115"/>
      <c r="E36" s="115"/>
      <c r="F36" s="115"/>
    </row>
    <row r="37" spans="1:6" s="99" customFormat="1" ht="11.25">
      <c r="A37" s="71"/>
      <c r="B37" s="71"/>
      <c r="C37" s="115"/>
      <c r="D37" s="115"/>
      <c r="E37" s="115"/>
      <c r="F37" s="115"/>
    </row>
    <row r="38" spans="1:6" s="99" customFormat="1" ht="11.25">
      <c r="A38" s="71"/>
      <c r="B38" s="71"/>
      <c r="C38" s="115"/>
      <c r="D38" s="115"/>
      <c r="E38" s="115"/>
      <c r="F38" s="115"/>
    </row>
    <row r="39" spans="1:6" s="99" customFormat="1" ht="11.25">
      <c r="A39" s="71"/>
      <c r="B39" s="71"/>
      <c r="C39" s="115"/>
      <c r="D39" s="115"/>
      <c r="E39" s="115"/>
      <c r="F39" s="115"/>
    </row>
    <row r="40" spans="1:6" s="99" customFormat="1" ht="11.25">
      <c r="A40" s="71"/>
      <c r="B40" s="71"/>
      <c r="C40" s="115"/>
      <c r="D40" s="115"/>
      <c r="E40" s="115"/>
      <c r="F40" s="115"/>
    </row>
    <row r="41" spans="1:6" s="99" customFormat="1" ht="11.25">
      <c r="A41" s="71"/>
      <c r="B41" s="71"/>
      <c r="C41" s="115"/>
      <c r="D41" s="115"/>
      <c r="E41" s="115"/>
      <c r="F41" s="115"/>
    </row>
    <row r="42" spans="1:6" s="99" customFormat="1" ht="11.25">
      <c r="A42" s="71"/>
      <c r="B42" s="71"/>
      <c r="C42" s="115"/>
      <c r="D42" s="115"/>
      <c r="E42" s="115"/>
      <c r="F42" s="115"/>
    </row>
    <row r="43" spans="1:6" s="99" customFormat="1" ht="11.25">
      <c r="A43" s="71"/>
      <c r="B43" s="71"/>
      <c r="C43" s="115"/>
      <c r="D43" s="115"/>
      <c r="E43" s="115"/>
      <c r="F43" s="115"/>
    </row>
    <row r="44" spans="1:6" s="99" customFormat="1" ht="11.25">
      <c r="A44" s="71"/>
      <c r="B44" s="71"/>
      <c r="C44" s="115"/>
      <c r="D44" s="115"/>
      <c r="E44" s="115"/>
      <c r="F44" s="115"/>
    </row>
    <row r="45" spans="1:6" s="99" customFormat="1" ht="11.25">
      <c r="A45" s="71"/>
      <c r="B45" s="71"/>
      <c r="C45" s="115"/>
      <c r="D45" s="115"/>
      <c r="E45" s="115"/>
      <c r="F45" s="115"/>
    </row>
    <row r="46" spans="1:6" s="99" customFormat="1" ht="11.25">
      <c r="C46" s="115"/>
      <c r="D46" s="115"/>
      <c r="E46" s="115"/>
      <c r="F46" s="115"/>
    </row>
    <row r="47" spans="1:6" s="99" customFormat="1" ht="11.25">
      <c r="A47" s="115"/>
      <c r="B47" s="115"/>
      <c r="C47" s="115"/>
      <c r="D47" s="115"/>
      <c r="E47" s="115"/>
      <c r="F47" s="115"/>
    </row>
    <row r="48" spans="1:6" s="99" customFormat="1" ht="11.25">
      <c r="A48" s="115"/>
      <c r="B48" s="115"/>
      <c r="C48" s="115"/>
      <c r="D48" s="115"/>
      <c r="E48" s="115"/>
      <c r="F48" s="115"/>
    </row>
    <row r="49" spans="1:6" s="99" customFormat="1" ht="11.25">
      <c r="A49" s="115"/>
      <c r="B49" s="115"/>
      <c r="C49" s="115"/>
      <c r="D49" s="115"/>
      <c r="E49" s="115"/>
      <c r="F49" s="115"/>
    </row>
    <row r="50" spans="1:6" s="99" customFormat="1" ht="11.25">
      <c r="A50" s="115"/>
      <c r="B50" s="115"/>
      <c r="C50" s="115"/>
      <c r="D50" s="115"/>
      <c r="E50" s="115"/>
      <c r="F50" s="115"/>
    </row>
    <row r="51" spans="1:6" s="99" customFormat="1" ht="11.25">
      <c r="A51" s="115"/>
      <c r="B51" s="115"/>
      <c r="C51" s="115"/>
      <c r="D51" s="115"/>
      <c r="E51" s="115"/>
      <c r="F51" s="115"/>
    </row>
    <row r="52" spans="1:6" s="99" customFormat="1" ht="11.25">
      <c r="A52" s="115"/>
      <c r="B52" s="115"/>
      <c r="C52" s="115"/>
      <c r="D52" s="115"/>
      <c r="E52" s="115"/>
      <c r="F52" s="115"/>
    </row>
    <row r="53" spans="1:6" s="99" customFormat="1" ht="11.25">
      <c r="A53" s="115"/>
      <c r="B53" s="115"/>
      <c r="C53" s="115"/>
      <c r="D53" s="115"/>
      <c r="E53" s="115"/>
      <c r="F53" s="115"/>
    </row>
    <row r="54" spans="1:6" s="99" customFormat="1" ht="11.25">
      <c r="A54" s="115"/>
      <c r="B54" s="115"/>
      <c r="C54" s="115"/>
      <c r="D54" s="115"/>
      <c r="E54" s="115"/>
      <c r="F54" s="115"/>
    </row>
    <row r="55" spans="1:6" s="99" customFormat="1" ht="11.25">
      <c r="A55" s="115"/>
      <c r="B55" s="115"/>
      <c r="C55" s="115"/>
      <c r="D55" s="115"/>
      <c r="E55" s="115"/>
      <c r="F55" s="115"/>
    </row>
    <row r="56" spans="1:6" s="99" customFormat="1" ht="11.25">
      <c r="A56" s="115"/>
      <c r="B56" s="115"/>
      <c r="C56" s="115"/>
      <c r="D56" s="115"/>
      <c r="E56" s="115"/>
      <c r="F56" s="115"/>
    </row>
    <row r="57" spans="1:6" s="99" customFormat="1" ht="11.25">
      <c r="A57" s="115"/>
      <c r="B57" s="115"/>
      <c r="C57" s="115"/>
      <c r="D57" s="115"/>
      <c r="E57" s="115"/>
      <c r="F57" s="115"/>
    </row>
    <row r="58" spans="1:6" s="99" customFormat="1" ht="11.25">
      <c r="A58" s="115"/>
      <c r="B58" s="115"/>
      <c r="C58" s="115"/>
      <c r="D58" s="115"/>
      <c r="E58" s="115"/>
      <c r="F58" s="115"/>
    </row>
    <row r="59" spans="1:6" s="99" customFormat="1" ht="11.25">
      <c r="A59" s="115"/>
      <c r="B59" s="115"/>
      <c r="C59" s="115"/>
      <c r="D59" s="115"/>
      <c r="E59" s="115"/>
      <c r="F59" s="115"/>
    </row>
    <row r="60" spans="1:6" s="99" customFormat="1" ht="11.25">
      <c r="A60" s="115"/>
      <c r="B60" s="115"/>
      <c r="C60" s="115"/>
      <c r="D60" s="115"/>
      <c r="E60" s="115"/>
      <c r="F60" s="115"/>
    </row>
    <row r="61" spans="1:6" s="99" customFormat="1" ht="11.25">
      <c r="A61" s="115"/>
      <c r="B61" s="115"/>
      <c r="C61" s="115"/>
      <c r="D61" s="115"/>
      <c r="E61" s="115"/>
      <c r="F61" s="115"/>
    </row>
    <row r="62" spans="1:6" s="99" customFormat="1" ht="11.25">
      <c r="A62" s="115"/>
      <c r="B62" s="115"/>
      <c r="C62" s="115"/>
      <c r="D62" s="115"/>
      <c r="E62" s="115"/>
      <c r="F62" s="115"/>
    </row>
    <row r="63" spans="1:6" s="99" customFormat="1" ht="11.25">
      <c r="A63" s="115"/>
      <c r="B63" s="115"/>
      <c r="C63" s="115"/>
      <c r="D63" s="115"/>
      <c r="E63" s="115"/>
      <c r="F63" s="115"/>
    </row>
    <row r="64" spans="1:6" s="99" customFormat="1" ht="11.25">
      <c r="A64" s="115"/>
      <c r="B64" s="115"/>
      <c r="C64" s="115"/>
      <c r="D64" s="115"/>
      <c r="E64" s="115"/>
      <c r="F64" s="115"/>
    </row>
    <row r="65" spans="1:6" s="99" customFormat="1" ht="11.25">
      <c r="A65" s="115"/>
      <c r="B65" s="115"/>
      <c r="C65" s="115"/>
      <c r="D65" s="115"/>
      <c r="E65" s="115"/>
      <c r="F65" s="115"/>
    </row>
    <row r="66" spans="1:6" s="99" customFormat="1" ht="11.25">
      <c r="A66" s="115"/>
      <c r="B66" s="115"/>
      <c r="C66" s="115"/>
      <c r="D66" s="115"/>
      <c r="E66" s="115"/>
      <c r="F66" s="115"/>
    </row>
    <row r="67" spans="1:6" s="99" customFormat="1" ht="11.25">
      <c r="A67" s="115"/>
      <c r="B67" s="115"/>
      <c r="C67" s="115"/>
      <c r="D67" s="115"/>
      <c r="E67" s="115"/>
      <c r="F67" s="115"/>
    </row>
    <row r="68" spans="1:6" s="99" customFormat="1" ht="11.25">
      <c r="A68" s="115"/>
      <c r="B68" s="115"/>
      <c r="C68" s="115"/>
      <c r="D68" s="115"/>
      <c r="E68" s="115"/>
      <c r="F68" s="115"/>
    </row>
    <row r="69" spans="1:6" s="99" customFormat="1" ht="11.25">
      <c r="A69" s="115"/>
      <c r="B69" s="115"/>
      <c r="C69" s="115"/>
      <c r="D69" s="115"/>
      <c r="E69" s="115"/>
      <c r="F69" s="115"/>
    </row>
    <row r="70" spans="1:6" s="99" customFormat="1" ht="11.25">
      <c r="A70" s="115"/>
      <c r="B70" s="115"/>
      <c r="C70" s="115"/>
      <c r="D70" s="115"/>
      <c r="E70" s="115"/>
      <c r="F70" s="115"/>
    </row>
    <row r="71" spans="1:6" s="99" customFormat="1" ht="11.25">
      <c r="A71" s="115"/>
      <c r="B71" s="115"/>
      <c r="C71" s="115"/>
      <c r="D71" s="115"/>
      <c r="E71" s="115"/>
      <c r="F71" s="115"/>
    </row>
    <row r="72" spans="1:6" s="99" customFormat="1" ht="11.25">
      <c r="A72" s="115"/>
      <c r="B72" s="115"/>
      <c r="C72" s="115"/>
      <c r="D72" s="115"/>
      <c r="E72" s="115"/>
      <c r="F72" s="115"/>
    </row>
    <row r="73" spans="1:6" s="99" customFormat="1" ht="11.25">
      <c r="A73" s="115"/>
      <c r="B73" s="115"/>
      <c r="C73" s="115"/>
      <c r="D73" s="115"/>
      <c r="E73" s="115"/>
      <c r="F73" s="115"/>
    </row>
    <row r="74" spans="1:6" s="99" customFormat="1" ht="11.25">
      <c r="A74" s="115"/>
      <c r="B74" s="115"/>
      <c r="C74" s="115"/>
      <c r="D74" s="115"/>
      <c r="E74" s="115"/>
      <c r="F74" s="115"/>
    </row>
    <row r="75" spans="1:6" s="99" customFormat="1" ht="11.25">
      <c r="A75" s="115"/>
      <c r="B75" s="115"/>
      <c r="C75" s="115"/>
      <c r="D75" s="115"/>
      <c r="E75" s="115"/>
      <c r="F75" s="115"/>
    </row>
    <row r="76" spans="1:6" s="99" customFormat="1" ht="11.25">
      <c r="A76" s="115"/>
      <c r="B76" s="115"/>
      <c r="C76" s="115"/>
      <c r="D76" s="115"/>
      <c r="E76" s="115"/>
      <c r="F76" s="115"/>
    </row>
    <row r="77" spans="1:6" s="99" customFormat="1" ht="11.25">
      <c r="A77" s="115"/>
      <c r="B77" s="115"/>
      <c r="C77" s="115"/>
      <c r="D77" s="115"/>
      <c r="E77" s="115"/>
      <c r="F77" s="115"/>
    </row>
    <row r="78" spans="1:6" s="99" customFormat="1" ht="11.25">
      <c r="A78" s="115"/>
      <c r="B78" s="115"/>
      <c r="C78" s="115"/>
      <c r="D78" s="115"/>
      <c r="E78" s="115"/>
      <c r="F78" s="115"/>
    </row>
    <row r="79" spans="1:6" s="99" customFormat="1" ht="11.25">
      <c r="A79" s="115"/>
      <c r="B79" s="115"/>
      <c r="C79" s="115"/>
      <c r="D79" s="115"/>
      <c r="E79" s="115"/>
      <c r="F79" s="115"/>
    </row>
    <row r="80" spans="1:6" s="99" customFormat="1" ht="11.25">
      <c r="A80" s="115"/>
      <c r="B80" s="115"/>
      <c r="C80" s="115"/>
      <c r="D80" s="115"/>
      <c r="E80" s="115"/>
      <c r="F80" s="115"/>
    </row>
    <row r="81" spans="1:6" s="99" customFormat="1" ht="11.25">
      <c r="A81" s="115"/>
      <c r="B81" s="115"/>
      <c r="C81" s="115"/>
      <c r="D81" s="115"/>
      <c r="E81" s="115"/>
      <c r="F81" s="115"/>
    </row>
    <row r="82" spans="1:6" s="99" customFormat="1" ht="11.25">
      <c r="A82" s="115"/>
      <c r="B82" s="115"/>
      <c r="C82" s="115"/>
      <c r="D82" s="115"/>
      <c r="E82" s="115"/>
      <c r="F82" s="115"/>
    </row>
    <row r="83" spans="1:6" s="99" customFormat="1" ht="11.25">
      <c r="A83" s="115"/>
      <c r="B83" s="115"/>
      <c r="C83" s="115"/>
      <c r="D83" s="115"/>
      <c r="E83" s="115"/>
      <c r="F83" s="115"/>
    </row>
    <row r="84" spans="1:6" s="99" customFormat="1" ht="11.25">
      <c r="A84" s="115"/>
      <c r="B84" s="115"/>
      <c r="C84" s="115"/>
      <c r="D84" s="115"/>
      <c r="E84" s="115"/>
      <c r="F84" s="115"/>
    </row>
    <row r="85" spans="1:6" s="99" customFormat="1" ht="11.25">
      <c r="A85" s="115"/>
      <c r="B85" s="115"/>
      <c r="C85" s="115"/>
      <c r="D85" s="115"/>
      <c r="E85" s="115"/>
      <c r="F85" s="115"/>
    </row>
    <row r="86" spans="1:6" s="99" customFormat="1" ht="11.25">
      <c r="A86" s="115"/>
      <c r="B86" s="115"/>
      <c r="C86" s="115"/>
      <c r="D86" s="115"/>
      <c r="E86" s="115"/>
      <c r="F86" s="115"/>
    </row>
    <row r="87" spans="1:6" s="99" customFormat="1" ht="11.25">
      <c r="A87" s="115"/>
      <c r="B87" s="115"/>
      <c r="C87" s="115"/>
      <c r="D87" s="115"/>
      <c r="E87" s="115"/>
      <c r="F87" s="115"/>
    </row>
    <row r="88" spans="1:6" s="99" customFormat="1" ht="11.25">
      <c r="A88" s="115"/>
      <c r="B88" s="115"/>
      <c r="C88" s="115"/>
      <c r="D88" s="115"/>
      <c r="E88" s="115"/>
      <c r="F88" s="115"/>
    </row>
    <row r="89" spans="1:6" s="99" customFormat="1" ht="11.25">
      <c r="A89" s="115"/>
      <c r="B89" s="115"/>
      <c r="C89" s="115"/>
      <c r="D89" s="115"/>
      <c r="E89" s="115"/>
      <c r="F89" s="115"/>
    </row>
    <row r="90" spans="1:6" s="99" customFormat="1" ht="11.25">
      <c r="A90" s="115"/>
      <c r="B90" s="115"/>
      <c r="C90" s="115"/>
      <c r="D90" s="115"/>
      <c r="E90" s="115"/>
      <c r="F90" s="115"/>
    </row>
    <row r="91" spans="1:6" s="99" customFormat="1" ht="11.25">
      <c r="A91" s="115"/>
      <c r="B91" s="115"/>
      <c r="C91" s="115"/>
      <c r="D91" s="115"/>
      <c r="E91" s="115"/>
      <c r="F91" s="115"/>
    </row>
    <row r="92" spans="1:6" s="99" customFormat="1" ht="11.25">
      <c r="A92" s="115"/>
      <c r="B92" s="115"/>
      <c r="C92" s="115"/>
      <c r="D92" s="115"/>
      <c r="E92" s="115"/>
      <c r="F92" s="115"/>
    </row>
    <row r="93" spans="1:6" s="99" customFormat="1" ht="11.25">
      <c r="A93" s="115"/>
      <c r="B93" s="115"/>
      <c r="C93" s="115"/>
      <c r="D93" s="115"/>
      <c r="E93" s="115"/>
      <c r="F93" s="115"/>
    </row>
    <row r="94" spans="1:6" s="99" customFormat="1" ht="11.25">
      <c r="A94" s="115"/>
      <c r="B94" s="115"/>
      <c r="C94" s="115"/>
      <c r="D94" s="115"/>
      <c r="E94" s="115"/>
      <c r="F94" s="115"/>
    </row>
    <row r="95" spans="1:6" s="99" customFormat="1" ht="11.25">
      <c r="A95" s="115"/>
      <c r="B95" s="115"/>
      <c r="C95" s="115"/>
      <c r="D95" s="115"/>
      <c r="E95" s="115"/>
      <c r="F95" s="115"/>
    </row>
    <row r="96" spans="1:6" s="99" customFormat="1" ht="11.25">
      <c r="A96" s="115"/>
      <c r="B96" s="115"/>
      <c r="C96" s="115"/>
      <c r="D96" s="115"/>
      <c r="E96" s="115"/>
      <c r="F96" s="115"/>
    </row>
    <row r="97" spans="1:6" s="99" customFormat="1" ht="11.25">
      <c r="A97" s="115"/>
      <c r="B97" s="115"/>
      <c r="C97" s="115"/>
      <c r="D97" s="115"/>
      <c r="E97" s="115"/>
      <c r="F97" s="115"/>
    </row>
    <row r="98" spans="1:6" s="99" customFormat="1" ht="11.25">
      <c r="A98" s="115"/>
      <c r="B98" s="115"/>
      <c r="C98" s="115"/>
      <c r="D98" s="115"/>
      <c r="E98" s="115"/>
      <c r="F98" s="115"/>
    </row>
    <row r="99" spans="1:6" s="99" customFormat="1" ht="11.25">
      <c r="A99" s="115"/>
      <c r="B99" s="115"/>
      <c r="C99" s="115"/>
      <c r="D99" s="115"/>
      <c r="E99" s="115"/>
      <c r="F99" s="115"/>
    </row>
    <row r="100" spans="1:6" s="99" customFormat="1" ht="11.25">
      <c r="A100" s="115"/>
      <c r="B100" s="115"/>
      <c r="C100" s="115"/>
      <c r="D100" s="115"/>
      <c r="E100" s="115"/>
      <c r="F100" s="115"/>
    </row>
    <row r="101" spans="1:6" s="99" customFormat="1" ht="11.25">
      <c r="A101" s="115"/>
      <c r="B101" s="115"/>
      <c r="C101" s="115"/>
      <c r="D101" s="115"/>
      <c r="E101" s="115"/>
      <c r="F101" s="115"/>
    </row>
    <row r="102" spans="1:6" s="99" customFormat="1" ht="11.25">
      <c r="A102" s="115"/>
      <c r="B102" s="115"/>
      <c r="C102" s="115"/>
      <c r="D102" s="115"/>
      <c r="E102" s="115"/>
      <c r="F102" s="115"/>
    </row>
  </sheetData>
  <sheetProtection selectLockedCells="1"/>
  <mergeCells count="8">
    <mergeCell ref="A3:G3"/>
    <mergeCell ref="A4:G4"/>
    <mergeCell ref="A6:A8"/>
    <mergeCell ref="B6:B8"/>
    <mergeCell ref="C6:E6"/>
    <mergeCell ref="G6:G8"/>
    <mergeCell ref="C7:E7"/>
    <mergeCell ref="F6:F8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view="pageBreakPreview" zoomScaleNormal="100" zoomScaleSheetLayoutView="100" workbookViewId="0">
      <selection activeCell="E14" sqref="E14"/>
    </sheetView>
  </sheetViews>
  <sheetFormatPr defaultRowHeight="14.25"/>
  <cols>
    <col min="1" max="1" width="14.625" style="91" customWidth="1"/>
    <col min="2" max="2" width="14.125" style="91" customWidth="1"/>
    <col min="3" max="7" width="10.75" style="92" customWidth="1"/>
    <col min="8" max="16384" width="9" style="94"/>
  </cols>
  <sheetData>
    <row r="1" spans="1:8" ht="14.1" customHeight="1">
      <c r="A1" s="116" t="s">
        <v>1138</v>
      </c>
      <c r="G1" s="93"/>
    </row>
    <row r="2" spans="1:8" ht="14.1" customHeight="1">
      <c r="A2" s="116"/>
      <c r="G2" s="93"/>
    </row>
    <row r="3" spans="1:8" s="95" customFormat="1" ht="20.100000000000001" customHeight="1">
      <c r="A3" s="1002" t="s">
        <v>489</v>
      </c>
      <c r="B3" s="1002"/>
      <c r="C3" s="1002"/>
      <c r="D3" s="1002"/>
      <c r="E3" s="1002"/>
      <c r="F3" s="1002"/>
      <c r="G3" s="1002"/>
    </row>
    <row r="4" spans="1:8" s="96" customFormat="1" ht="24" customHeight="1">
      <c r="A4" s="1003" t="s">
        <v>490</v>
      </c>
      <c r="B4" s="1003"/>
      <c r="C4" s="1003"/>
      <c r="D4" s="1003"/>
      <c r="E4" s="1003"/>
      <c r="F4" s="1003"/>
      <c r="G4" s="1003"/>
    </row>
    <row r="5" spans="1:8" s="97" customFormat="1" ht="18" customHeight="1" thickBot="1">
      <c r="A5" s="97" t="s">
        <v>607</v>
      </c>
      <c r="G5" s="98" t="s">
        <v>608</v>
      </c>
    </row>
    <row r="6" spans="1:8" s="117" customFormat="1" ht="17.100000000000001" customHeight="1">
      <c r="A6" s="1023" t="s">
        <v>609</v>
      </c>
      <c r="B6" s="1026" t="s">
        <v>1155</v>
      </c>
      <c r="C6" s="1029" t="s">
        <v>610</v>
      </c>
      <c r="D6" s="1029" t="s">
        <v>611</v>
      </c>
      <c r="E6" s="1032" t="s">
        <v>612</v>
      </c>
      <c r="F6" s="1033"/>
      <c r="G6" s="1033"/>
    </row>
    <row r="7" spans="1:8" s="117" customFormat="1" ht="8.4499999999999993" customHeight="1">
      <c r="A7" s="1024"/>
      <c r="B7" s="1027"/>
      <c r="C7" s="1030"/>
      <c r="D7" s="1030"/>
      <c r="E7" s="118"/>
      <c r="F7" s="1034" t="s">
        <v>261</v>
      </c>
      <c r="G7" s="1021" t="s">
        <v>613</v>
      </c>
    </row>
    <row r="8" spans="1:8" s="117" customFormat="1" ht="8.4499999999999993" customHeight="1">
      <c r="A8" s="1024"/>
      <c r="B8" s="1027"/>
      <c r="C8" s="1030"/>
      <c r="D8" s="1030"/>
      <c r="E8" s="118"/>
      <c r="F8" s="1035"/>
      <c r="G8" s="1021"/>
    </row>
    <row r="9" spans="1:8" s="117" customFormat="1" ht="8.4499999999999993" customHeight="1">
      <c r="A9" s="1025"/>
      <c r="B9" s="1028"/>
      <c r="C9" s="1031"/>
      <c r="D9" s="1031"/>
      <c r="E9" s="119"/>
      <c r="F9" s="1036"/>
      <c r="G9" s="1022"/>
    </row>
    <row r="10" spans="1:8" s="121" customFormat="1" ht="13.5" customHeight="1">
      <c r="A10" s="613" t="s">
        <v>14</v>
      </c>
      <c r="B10" s="614" t="s">
        <v>262</v>
      </c>
      <c r="C10" s="614"/>
      <c r="D10" s="614" t="s">
        <v>113</v>
      </c>
      <c r="E10" s="615">
        <v>16669236</v>
      </c>
      <c r="F10" s="615">
        <v>16596535</v>
      </c>
      <c r="G10" s="615">
        <v>72701</v>
      </c>
    </row>
    <row r="11" spans="1:8" s="121" customFormat="1" ht="13.5" customHeight="1">
      <c r="A11" s="122" t="s">
        <v>15</v>
      </c>
      <c r="B11" s="120" t="s">
        <v>463</v>
      </c>
      <c r="C11" s="120"/>
      <c r="D11" s="120" t="s">
        <v>113</v>
      </c>
      <c r="E11" s="123">
        <v>24855610</v>
      </c>
      <c r="F11" s="123">
        <v>24515797</v>
      </c>
      <c r="G11" s="123">
        <v>339813</v>
      </c>
    </row>
    <row r="12" spans="1:8" s="121" customFormat="1" ht="13.5" customHeight="1">
      <c r="A12" s="122" t="s">
        <v>445</v>
      </c>
      <c r="B12" s="120" t="s">
        <v>463</v>
      </c>
      <c r="C12" s="120"/>
      <c r="D12" s="120">
        <v>29.670999999999999</v>
      </c>
      <c r="E12" s="123">
        <v>23070161</v>
      </c>
      <c r="F12" s="123">
        <v>22973186</v>
      </c>
      <c r="G12" s="123">
        <v>523636</v>
      </c>
    </row>
    <row r="13" spans="1:8" s="121" customFormat="1" ht="13.5" customHeight="1">
      <c r="A13" s="122" t="s">
        <v>822</v>
      </c>
      <c r="B13" s="120" t="s">
        <v>463</v>
      </c>
      <c r="C13" s="120"/>
      <c r="D13" s="120"/>
      <c r="E13" s="123">
        <v>20133137</v>
      </c>
      <c r="F13" s="123">
        <v>20018927</v>
      </c>
      <c r="G13" s="123">
        <v>114210</v>
      </c>
    </row>
    <row r="14" spans="1:8" s="121" customFormat="1" ht="13.5" customHeight="1">
      <c r="A14" s="203" t="s">
        <v>1027</v>
      </c>
      <c r="B14" s="204" t="s">
        <v>614</v>
      </c>
      <c r="C14" s="204"/>
      <c r="D14" s="616" t="s">
        <v>1023</v>
      </c>
      <c r="E14" s="616">
        <f>SUM(E15:E48)</f>
        <v>19000293</v>
      </c>
      <c r="F14" s="616">
        <f>SUM(F15:F48)</f>
        <v>18684408</v>
      </c>
      <c r="G14" s="616">
        <f>SUM(G15:G48)</f>
        <v>317069</v>
      </c>
    </row>
    <row r="15" spans="1:8" s="117" customFormat="1" ht="9.9499999999999993" customHeight="1">
      <c r="A15" s="205"/>
      <c r="B15" s="206"/>
      <c r="C15" s="617"/>
      <c r="D15" s="120"/>
      <c r="E15" s="617"/>
      <c r="F15" s="617"/>
      <c r="G15" s="617"/>
    </row>
    <row r="16" spans="1:8" s="117" customFormat="1" ht="12.95" customHeight="1">
      <c r="A16" s="318" t="s">
        <v>263</v>
      </c>
      <c r="B16" s="535" t="s">
        <v>969</v>
      </c>
      <c r="C16" s="536" t="s">
        <v>264</v>
      </c>
      <c r="D16" s="544">
        <v>221</v>
      </c>
      <c r="E16" s="537">
        <v>953888</v>
      </c>
      <c r="F16" s="538">
        <v>953530</v>
      </c>
      <c r="G16" s="538">
        <v>358</v>
      </c>
      <c r="H16" s="149"/>
    </row>
    <row r="17" spans="1:8" s="117" customFormat="1" ht="12.95" customHeight="1">
      <c r="A17" s="318" t="s">
        <v>970</v>
      </c>
      <c r="B17" s="535" t="s">
        <v>265</v>
      </c>
      <c r="C17" s="536" t="s">
        <v>266</v>
      </c>
      <c r="D17" s="544">
        <v>0.184</v>
      </c>
      <c r="E17" s="537">
        <v>1473157</v>
      </c>
      <c r="F17" s="538">
        <v>1390742</v>
      </c>
      <c r="G17" s="538">
        <v>82415</v>
      </c>
      <c r="H17" s="149"/>
    </row>
    <row r="18" spans="1:8" s="117" customFormat="1" ht="12.95" customHeight="1">
      <c r="A18" s="318" t="s">
        <v>267</v>
      </c>
      <c r="B18" s="535" t="s">
        <v>268</v>
      </c>
      <c r="C18" s="536" t="s">
        <v>269</v>
      </c>
      <c r="D18" s="544">
        <v>1.157</v>
      </c>
      <c r="E18" s="537">
        <v>35387</v>
      </c>
      <c r="F18" s="538">
        <v>35387</v>
      </c>
      <c r="G18" s="538">
        <v>0</v>
      </c>
      <c r="H18" s="149"/>
    </row>
    <row r="19" spans="1:8" s="117" customFormat="1" ht="12.95" customHeight="1">
      <c r="A19" s="318" t="s">
        <v>270</v>
      </c>
      <c r="B19" s="535" t="s">
        <v>271</v>
      </c>
      <c r="C19" s="536" t="s">
        <v>272</v>
      </c>
      <c r="D19" s="623">
        <v>0</v>
      </c>
      <c r="E19" s="537">
        <v>287541</v>
      </c>
      <c r="F19" s="538">
        <v>285884</v>
      </c>
      <c r="G19" s="538">
        <v>1657</v>
      </c>
      <c r="H19" s="149"/>
    </row>
    <row r="20" spans="1:8" s="117" customFormat="1" ht="12.95" customHeight="1">
      <c r="A20" s="318" t="s">
        <v>971</v>
      </c>
      <c r="B20" s="535" t="s">
        <v>273</v>
      </c>
      <c r="C20" s="536" t="s">
        <v>972</v>
      </c>
      <c r="D20" s="623">
        <v>0</v>
      </c>
      <c r="E20" s="537">
        <v>185600</v>
      </c>
      <c r="F20" s="538">
        <v>185600</v>
      </c>
      <c r="G20" s="538">
        <v>0</v>
      </c>
      <c r="H20" s="149"/>
    </row>
    <row r="21" spans="1:8" s="117" customFormat="1" ht="12.95" customHeight="1">
      <c r="A21" s="318" t="s">
        <v>274</v>
      </c>
      <c r="B21" s="535" t="s">
        <v>275</v>
      </c>
      <c r="C21" s="536" t="s">
        <v>276</v>
      </c>
      <c r="D21" s="544">
        <v>0.95599999999999996</v>
      </c>
      <c r="E21" s="538">
        <v>0</v>
      </c>
      <c r="F21" s="538">
        <v>0</v>
      </c>
      <c r="G21" s="538">
        <v>0</v>
      </c>
      <c r="H21" s="149"/>
    </row>
    <row r="22" spans="1:8" s="117" customFormat="1" ht="12.95" customHeight="1">
      <c r="A22" s="318" t="s">
        <v>277</v>
      </c>
      <c r="B22" s="535" t="s">
        <v>278</v>
      </c>
      <c r="C22" s="536" t="s">
        <v>279</v>
      </c>
      <c r="D22" s="544">
        <v>0.20899999999999999</v>
      </c>
      <c r="E22" s="537">
        <v>302362</v>
      </c>
      <c r="F22" s="538">
        <v>301833</v>
      </c>
      <c r="G22" s="538">
        <v>529</v>
      </c>
      <c r="H22" s="149"/>
    </row>
    <row r="23" spans="1:8" s="117" customFormat="1" ht="12.95" customHeight="1">
      <c r="A23" s="318" t="s">
        <v>280</v>
      </c>
      <c r="B23" s="535" t="s">
        <v>281</v>
      </c>
      <c r="C23" s="536" t="s">
        <v>282</v>
      </c>
      <c r="D23" s="623">
        <v>0</v>
      </c>
      <c r="E23" s="537">
        <v>466352</v>
      </c>
      <c r="F23" s="538">
        <v>437500</v>
      </c>
      <c r="G23" s="538">
        <v>28852</v>
      </c>
      <c r="H23" s="149"/>
    </row>
    <row r="24" spans="1:8" s="117" customFormat="1" ht="12.95" customHeight="1">
      <c r="A24" s="318" t="s">
        <v>283</v>
      </c>
      <c r="B24" s="535" t="s">
        <v>284</v>
      </c>
      <c r="C24" s="536" t="s">
        <v>266</v>
      </c>
      <c r="D24" s="623">
        <v>0</v>
      </c>
      <c r="E24" s="538">
        <v>0</v>
      </c>
      <c r="F24" s="538">
        <v>0</v>
      </c>
      <c r="G24" s="538">
        <v>0</v>
      </c>
      <c r="H24" s="149"/>
    </row>
    <row r="25" spans="1:8" s="117" customFormat="1" ht="12.95" customHeight="1">
      <c r="A25" s="318" t="s">
        <v>285</v>
      </c>
      <c r="B25" s="535" t="s">
        <v>286</v>
      </c>
      <c r="C25" s="536" t="s">
        <v>973</v>
      </c>
      <c r="D25" s="623">
        <v>0.26200000000000001</v>
      </c>
      <c r="E25" s="537">
        <v>51047</v>
      </c>
      <c r="F25" s="538">
        <v>51046</v>
      </c>
      <c r="G25" s="538">
        <v>1</v>
      </c>
      <c r="H25" s="149"/>
    </row>
    <row r="26" spans="1:8" s="117" customFormat="1" ht="12.95" customHeight="1">
      <c r="A26" s="318" t="s">
        <v>974</v>
      </c>
      <c r="B26" s="535" t="s">
        <v>287</v>
      </c>
      <c r="C26" s="536" t="s">
        <v>975</v>
      </c>
      <c r="D26" s="544">
        <v>1.34</v>
      </c>
      <c r="E26" s="537">
        <v>66912</v>
      </c>
      <c r="F26" s="538">
        <v>66316</v>
      </c>
      <c r="G26" s="538">
        <v>596</v>
      </c>
      <c r="H26" s="149"/>
    </row>
    <row r="27" spans="1:8" s="117" customFormat="1" ht="12.95" customHeight="1">
      <c r="A27" s="318" t="s">
        <v>288</v>
      </c>
      <c r="B27" s="535" t="s">
        <v>289</v>
      </c>
      <c r="C27" s="536" t="s">
        <v>976</v>
      </c>
      <c r="D27" s="623">
        <v>0</v>
      </c>
      <c r="E27" s="538">
        <v>0</v>
      </c>
      <c r="F27" s="538">
        <v>0</v>
      </c>
      <c r="G27" s="538">
        <v>0</v>
      </c>
      <c r="H27" s="149"/>
    </row>
    <row r="28" spans="1:8" s="117" customFormat="1" ht="12.95" customHeight="1">
      <c r="A28" s="318" t="s">
        <v>290</v>
      </c>
      <c r="B28" s="535" t="s">
        <v>291</v>
      </c>
      <c r="C28" s="536" t="s">
        <v>292</v>
      </c>
      <c r="D28" s="623">
        <v>0</v>
      </c>
      <c r="E28" s="537">
        <v>897845</v>
      </c>
      <c r="F28" s="538">
        <v>897845</v>
      </c>
      <c r="G28" s="538">
        <v>0</v>
      </c>
      <c r="H28" s="149"/>
    </row>
    <row r="29" spans="1:8" s="117" customFormat="1" ht="12.95" customHeight="1">
      <c r="A29" s="318" t="s">
        <v>293</v>
      </c>
      <c r="B29" s="535" t="s">
        <v>294</v>
      </c>
      <c r="C29" s="536" t="s">
        <v>977</v>
      </c>
      <c r="D29" s="623">
        <v>0</v>
      </c>
      <c r="E29" s="537">
        <v>312315</v>
      </c>
      <c r="F29" s="538">
        <v>312315</v>
      </c>
      <c r="G29" s="538">
        <v>0</v>
      </c>
      <c r="H29" s="149"/>
    </row>
    <row r="30" spans="1:8" s="117" customFormat="1" ht="12.95" customHeight="1">
      <c r="A30" s="318" t="s">
        <v>295</v>
      </c>
      <c r="B30" s="535" t="s">
        <v>296</v>
      </c>
      <c r="C30" s="536" t="s">
        <v>297</v>
      </c>
      <c r="D30" s="623">
        <v>0</v>
      </c>
      <c r="E30" s="537">
        <v>258318</v>
      </c>
      <c r="F30" s="538">
        <v>258318</v>
      </c>
      <c r="G30" s="538">
        <v>0</v>
      </c>
      <c r="H30" s="149"/>
    </row>
    <row r="31" spans="1:8" s="117" customFormat="1" ht="12.95" customHeight="1">
      <c r="A31" s="318" t="s">
        <v>298</v>
      </c>
      <c r="B31" s="535" t="s">
        <v>299</v>
      </c>
      <c r="C31" s="536" t="s">
        <v>300</v>
      </c>
      <c r="D31" s="623">
        <v>0</v>
      </c>
      <c r="E31" s="539">
        <v>0</v>
      </c>
      <c r="F31" s="538">
        <v>0</v>
      </c>
      <c r="G31" s="538">
        <v>0</v>
      </c>
      <c r="H31" s="149"/>
    </row>
    <row r="32" spans="1:8" s="117" customFormat="1" ht="12.95" customHeight="1">
      <c r="A32" s="318" t="s">
        <v>303</v>
      </c>
      <c r="B32" s="535" t="s">
        <v>304</v>
      </c>
      <c r="C32" s="536" t="s">
        <v>305</v>
      </c>
      <c r="D32" s="623">
        <v>0</v>
      </c>
      <c r="E32" s="537">
        <v>591561</v>
      </c>
      <c r="F32" s="538">
        <v>591561</v>
      </c>
      <c r="G32" s="538">
        <v>0</v>
      </c>
      <c r="H32" s="149"/>
    </row>
    <row r="33" spans="1:8" s="117" customFormat="1" ht="12.95" customHeight="1">
      <c r="A33" s="318" t="s">
        <v>306</v>
      </c>
      <c r="B33" s="535" t="s">
        <v>307</v>
      </c>
      <c r="C33" s="536" t="s">
        <v>308</v>
      </c>
      <c r="D33" s="623">
        <v>0</v>
      </c>
      <c r="E33" s="537">
        <v>388067</v>
      </c>
      <c r="F33" s="538">
        <v>388067</v>
      </c>
      <c r="G33" s="538">
        <v>0</v>
      </c>
      <c r="H33" s="149"/>
    </row>
    <row r="34" spans="1:8" s="117" customFormat="1" ht="12.95" customHeight="1">
      <c r="A34" s="318" t="s">
        <v>309</v>
      </c>
      <c r="B34" s="535" t="s">
        <v>310</v>
      </c>
      <c r="C34" s="536" t="s">
        <v>311</v>
      </c>
      <c r="D34" s="623">
        <v>0</v>
      </c>
      <c r="E34" s="537">
        <v>17572</v>
      </c>
      <c r="F34" s="538">
        <v>17572</v>
      </c>
      <c r="G34" s="538">
        <v>0</v>
      </c>
      <c r="H34" s="149"/>
    </row>
    <row r="35" spans="1:8" s="117" customFormat="1" ht="12.95" customHeight="1">
      <c r="A35" s="318" t="s">
        <v>978</v>
      </c>
      <c r="B35" s="535" t="s">
        <v>312</v>
      </c>
      <c r="C35" s="536" t="s">
        <v>313</v>
      </c>
      <c r="D35" s="623">
        <v>0</v>
      </c>
      <c r="E35" s="537">
        <v>486282</v>
      </c>
      <c r="F35" s="538">
        <v>486255</v>
      </c>
      <c r="G35" s="538">
        <v>27</v>
      </c>
      <c r="H35" s="149"/>
    </row>
    <row r="36" spans="1:8" s="117" customFormat="1" ht="12.95" customHeight="1">
      <c r="A36" s="318" t="s">
        <v>979</v>
      </c>
      <c r="B36" s="535" t="s">
        <v>314</v>
      </c>
      <c r="C36" s="536" t="s">
        <v>315</v>
      </c>
      <c r="D36" s="623">
        <v>0</v>
      </c>
      <c r="E36" s="537">
        <v>473442</v>
      </c>
      <c r="F36" s="538">
        <v>473400</v>
      </c>
      <c r="G36" s="538">
        <v>42</v>
      </c>
      <c r="H36" s="149"/>
    </row>
    <row r="37" spans="1:8" s="117" customFormat="1" ht="12.95" customHeight="1">
      <c r="A37" s="318" t="s">
        <v>316</v>
      </c>
      <c r="B37" s="535" t="s">
        <v>317</v>
      </c>
      <c r="C37" s="536" t="s">
        <v>318</v>
      </c>
      <c r="D37" s="623">
        <v>0</v>
      </c>
      <c r="E37" s="537">
        <v>573042</v>
      </c>
      <c r="F37" s="538">
        <v>560903</v>
      </c>
      <c r="G37" s="538">
        <v>12139</v>
      </c>
      <c r="H37" s="149"/>
    </row>
    <row r="38" spans="1:8" s="117" customFormat="1" ht="12.95" customHeight="1">
      <c r="A38" s="318" t="s">
        <v>319</v>
      </c>
      <c r="B38" s="535" t="s">
        <v>320</v>
      </c>
      <c r="C38" s="536" t="s">
        <v>321</v>
      </c>
      <c r="D38" s="623">
        <v>0</v>
      </c>
      <c r="E38" s="537">
        <v>296901</v>
      </c>
      <c r="F38" s="538">
        <v>296314</v>
      </c>
      <c r="G38" s="538">
        <v>587</v>
      </c>
      <c r="H38" s="149"/>
    </row>
    <row r="39" spans="1:8" s="117" customFormat="1" ht="12.95" customHeight="1">
      <c r="A39" s="318" t="s">
        <v>322</v>
      </c>
      <c r="B39" s="535" t="s">
        <v>323</v>
      </c>
      <c r="C39" s="536" t="s">
        <v>324</v>
      </c>
      <c r="D39" s="623">
        <v>0</v>
      </c>
      <c r="E39" s="537">
        <v>413996</v>
      </c>
      <c r="F39" s="538">
        <v>413996</v>
      </c>
      <c r="G39" s="538">
        <v>1184</v>
      </c>
      <c r="H39" s="149"/>
    </row>
    <row r="40" spans="1:8" s="117" customFormat="1" ht="12.95" customHeight="1">
      <c r="A40" s="318" t="s">
        <v>325</v>
      </c>
      <c r="B40" s="535" t="s">
        <v>302</v>
      </c>
      <c r="C40" s="536" t="s">
        <v>326</v>
      </c>
      <c r="D40" s="623">
        <v>0</v>
      </c>
      <c r="E40" s="537">
        <v>290566</v>
      </c>
      <c r="F40" s="538">
        <v>290566</v>
      </c>
      <c r="G40" s="538">
        <v>0</v>
      </c>
      <c r="H40" s="149"/>
    </row>
    <row r="41" spans="1:8" s="117" customFormat="1" ht="12.95" customHeight="1">
      <c r="A41" s="318" t="s">
        <v>980</v>
      </c>
      <c r="B41" s="535" t="s">
        <v>327</v>
      </c>
      <c r="C41" s="536" t="s">
        <v>328</v>
      </c>
      <c r="D41" s="637">
        <v>0.249</v>
      </c>
      <c r="E41" s="538">
        <v>881013</v>
      </c>
      <c r="F41" s="538">
        <v>880908</v>
      </c>
      <c r="G41" s="538">
        <v>105</v>
      </c>
      <c r="H41" s="149"/>
    </row>
    <row r="42" spans="1:8" s="117" customFormat="1" ht="12.95" customHeight="1">
      <c r="A42" s="535" t="s">
        <v>981</v>
      </c>
      <c r="B42" s="540" t="s">
        <v>982</v>
      </c>
      <c r="C42" s="536" t="s">
        <v>983</v>
      </c>
      <c r="D42" s="623">
        <v>0</v>
      </c>
      <c r="E42" s="537">
        <v>923426</v>
      </c>
      <c r="F42" s="538">
        <v>922098</v>
      </c>
      <c r="G42" s="538">
        <v>1328</v>
      </c>
      <c r="H42" s="149"/>
    </row>
    <row r="43" spans="1:8" s="117" customFormat="1" ht="12.95" customHeight="1">
      <c r="A43" s="535" t="s">
        <v>984</v>
      </c>
      <c r="B43" s="540" t="s">
        <v>985</v>
      </c>
      <c r="C43" s="536" t="s">
        <v>986</v>
      </c>
      <c r="D43" s="623">
        <v>0</v>
      </c>
      <c r="E43" s="538">
        <v>0</v>
      </c>
      <c r="F43" s="538">
        <v>0</v>
      </c>
      <c r="G43" s="538">
        <v>0</v>
      </c>
      <c r="H43" s="149"/>
    </row>
    <row r="44" spans="1:8" s="117" customFormat="1" ht="12.95" customHeight="1">
      <c r="A44" s="535" t="s">
        <v>987</v>
      </c>
      <c r="B44" s="540" t="s">
        <v>988</v>
      </c>
      <c r="C44" s="536" t="s">
        <v>989</v>
      </c>
      <c r="D44" s="623">
        <v>0</v>
      </c>
      <c r="E44" s="538">
        <v>0</v>
      </c>
      <c r="F44" s="538">
        <v>0</v>
      </c>
      <c r="G44" s="538">
        <v>0</v>
      </c>
      <c r="H44" s="149"/>
    </row>
    <row r="45" spans="1:8" s="117" customFormat="1" ht="12.95" customHeight="1">
      <c r="A45" s="318" t="s">
        <v>990</v>
      </c>
      <c r="B45" s="535" t="s">
        <v>329</v>
      </c>
      <c r="C45" s="536" t="s">
        <v>991</v>
      </c>
      <c r="D45" s="623">
        <v>0</v>
      </c>
      <c r="E45" s="537">
        <v>7931732</v>
      </c>
      <c r="F45" s="538">
        <v>7749033</v>
      </c>
      <c r="G45" s="538">
        <v>182699</v>
      </c>
      <c r="H45" s="149"/>
    </row>
    <row r="46" spans="1:8" s="117" customFormat="1" ht="12.95" customHeight="1">
      <c r="A46" s="618" t="s">
        <v>992</v>
      </c>
      <c r="B46" s="541" t="s">
        <v>330</v>
      </c>
      <c r="C46" s="536" t="s">
        <v>331</v>
      </c>
      <c r="D46" s="623">
        <v>0</v>
      </c>
      <c r="E46" s="537">
        <v>96324</v>
      </c>
      <c r="F46" s="538">
        <v>96324</v>
      </c>
      <c r="G46" s="538">
        <v>0</v>
      </c>
      <c r="H46" s="149"/>
    </row>
    <row r="47" spans="1:8" s="117" customFormat="1" ht="12.95" customHeight="1">
      <c r="A47" s="618" t="s">
        <v>993</v>
      </c>
      <c r="B47" s="541" t="s">
        <v>332</v>
      </c>
      <c r="C47" s="536" t="s">
        <v>333</v>
      </c>
      <c r="D47" s="623">
        <v>0</v>
      </c>
      <c r="E47" s="539">
        <v>0</v>
      </c>
      <c r="F47" s="538">
        <v>0</v>
      </c>
      <c r="G47" s="538">
        <v>0</v>
      </c>
      <c r="H47" s="149"/>
    </row>
    <row r="48" spans="1:8" s="117" customFormat="1" ht="12.95" customHeight="1">
      <c r="A48" s="618" t="s">
        <v>334</v>
      </c>
      <c r="B48" s="542" t="s">
        <v>335</v>
      </c>
      <c r="C48" s="536" t="s">
        <v>336</v>
      </c>
      <c r="D48" s="544">
        <v>1.6619999999999999</v>
      </c>
      <c r="E48" s="537">
        <v>345645</v>
      </c>
      <c r="F48" s="538">
        <v>341095</v>
      </c>
      <c r="G48" s="538">
        <v>4550</v>
      </c>
      <c r="H48" s="149"/>
    </row>
    <row r="49" spans="1:8" s="125" customFormat="1" ht="12.95" customHeight="1" thickBot="1">
      <c r="A49" s="622" t="s">
        <v>994</v>
      </c>
      <c r="B49" s="543" t="s">
        <v>337</v>
      </c>
      <c r="C49" s="619" t="s">
        <v>338</v>
      </c>
      <c r="D49" s="624">
        <v>0</v>
      </c>
      <c r="E49" s="620">
        <v>0</v>
      </c>
      <c r="F49" s="621">
        <v>0</v>
      </c>
      <c r="G49" s="621">
        <v>0</v>
      </c>
      <c r="H49" s="149"/>
    </row>
    <row r="50" spans="1:8" s="126" customFormat="1" ht="11.1" customHeight="1">
      <c r="A50" s="124" t="s">
        <v>995</v>
      </c>
      <c r="B50" s="124"/>
      <c r="C50" s="305"/>
      <c r="D50" s="305"/>
      <c r="E50" s="304"/>
      <c r="F50" s="306"/>
      <c r="G50" s="303" t="s">
        <v>996</v>
      </c>
      <c r="H50" s="149"/>
    </row>
    <row r="51" spans="1:8" s="99" customFormat="1" ht="14.25" customHeight="1">
      <c r="A51" s="1019" t="s">
        <v>997</v>
      </c>
      <c r="B51" s="1019"/>
      <c r="C51" s="1019"/>
      <c r="D51" s="1019"/>
      <c r="E51" s="1019"/>
      <c r="F51" s="1019"/>
      <c r="G51" s="1019"/>
      <c r="H51" s="149"/>
    </row>
    <row r="52" spans="1:8" s="99" customFormat="1" ht="9.75" customHeight="1">
      <c r="A52" s="1020" t="s">
        <v>998</v>
      </c>
      <c r="B52" s="1020"/>
      <c r="C52" s="1020"/>
      <c r="D52" s="1020"/>
      <c r="E52" s="1020"/>
      <c r="F52" s="1020"/>
      <c r="G52" s="1020"/>
      <c r="H52" s="149"/>
    </row>
    <row r="53" spans="1:8" s="99" customFormat="1" ht="11.25">
      <c r="A53" s="71"/>
      <c r="B53" s="71"/>
      <c r="C53" s="115"/>
      <c r="D53" s="115"/>
      <c r="E53" s="115"/>
      <c r="F53" s="115"/>
      <c r="G53" s="115"/>
    </row>
    <row r="54" spans="1:8" s="99" customFormat="1" ht="11.25">
      <c r="A54" s="71"/>
      <c r="B54" s="71"/>
      <c r="C54" s="115"/>
      <c r="D54" s="115"/>
      <c r="E54" s="115"/>
      <c r="F54" s="115"/>
      <c r="G54" s="115"/>
    </row>
    <row r="55" spans="1:8" s="99" customFormat="1" ht="11.25">
      <c r="A55" s="71"/>
      <c r="B55" s="71"/>
      <c r="C55" s="115"/>
      <c r="D55" s="115"/>
      <c r="E55" s="115"/>
      <c r="F55" s="115"/>
      <c r="G55" s="115"/>
    </row>
    <row r="56" spans="1:8" s="99" customFormat="1" ht="11.25">
      <c r="A56" s="71"/>
      <c r="B56" s="71"/>
      <c r="C56" s="115"/>
      <c r="D56" s="115"/>
      <c r="E56" s="115"/>
      <c r="F56" s="115"/>
      <c r="G56" s="115"/>
    </row>
    <row r="57" spans="1:8" s="99" customFormat="1" ht="11.25">
      <c r="A57" s="71"/>
      <c r="B57" s="71"/>
      <c r="C57" s="115"/>
      <c r="D57" s="115"/>
      <c r="E57" s="115"/>
      <c r="F57" s="115"/>
      <c r="G57" s="115"/>
    </row>
    <row r="58" spans="1:8" s="99" customFormat="1" ht="11.25">
      <c r="A58" s="71"/>
      <c r="B58" s="71"/>
      <c r="C58" s="115"/>
      <c r="D58" s="115"/>
      <c r="E58" s="115"/>
      <c r="F58" s="115"/>
      <c r="G58" s="115"/>
    </row>
    <row r="59" spans="1:8" s="99" customFormat="1" ht="11.25">
      <c r="A59" s="71"/>
      <c r="B59" s="71"/>
      <c r="C59" s="115"/>
      <c r="D59" s="115"/>
      <c r="E59" s="115"/>
      <c r="F59" s="115"/>
      <c r="G59" s="115"/>
    </row>
    <row r="60" spans="1:8" s="99" customFormat="1" ht="11.25">
      <c r="A60" s="71"/>
      <c r="B60" s="71"/>
      <c r="C60" s="115"/>
      <c r="D60" s="115"/>
      <c r="E60" s="115"/>
      <c r="F60" s="115"/>
      <c r="G60" s="115"/>
    </row>
    <row r="61" spans="1:8" s="99" customFormat="1" ht="11.25">
      <c r="A61" s="71"/>
      <c r="B61" s="71"/>
      <c r="C61" s="115"/>
      <c r="D61" s="115"/>
      <c r="E61" s="115"/>
      <c r="F61" s="115"/>
      <c r="G61" s="115"/>
    </row>
    <row r="62" spans="1:8" s="99" customFormat="1" ht="11.25">
      <c r="A62" s="71"/>
      <c r="B62" s="71"/>
      <c r="C62" s="115"/>
      <c r="D62" s="115"/>
      <c r="E62" s="115"/>
      <c r="F62" s="115"/>
      <c r="G62" s="115"/>
    </row>
    <row r="63" spans="1:8" s="99" customFormat="1" ht="11.25">
      <c r="A63" s="71"/>
      <c r="B63" s="71"/>
      <c r="C63" s="115"/>
      <c r="D63" s="115"/>
      <c r="E63" s="115"/>
      <c r="F63" s="115"/>
      <c r="G63" s="115"/>
    </row>
    <row r="64" spans="1:8" s="99" customFormat="1" ht="11.25">
      <c r="A64" s="71"/>
      <c r="B64" s="71"/>
      <c r="C64" s="115"/>
      <c r="D64" s="115"/>
      <c r="E64" s="115"/>
      <c r="F64" s="115"/>
      <c r="G64" s="115"/>
    </row>
    <row r="65" spans="1:7" s="99" customFormat="1" ht="11.25">
      <c r="A65" s="71"/>
      <c r="B65" s="71"/>
      <c r="C65" s="115"/>
      <c r="D65" s="115"/>
      <c r="E65" s="115"/>
      <c r="F65" s="115"/>
      <c r="G65" s="115"/>
    </row>
    <row r="66" spans="1:7" s="99" customFormat="1" ht="11.25">
      <c r="A66" s="71"/>
      <c r="B66" s="71"/>
      <c r="C66" s="115"/>
      <c r="D66" s="115"/>
      <c r="E66" s="115"/>
      <c r="F66" s="115"/>
      <c r="G66" s="115"/>
    </row>
    <row r="67" spans="1:7" s="99" customFormat="1" ht="11.25">
      <c r="C67" s="115"/>
      <c r="D67" s="115"/>
      <c r="E67" s="115"/>
      <c r="F67" s="115"/>
      <c r="G67" s="115"/>
    </row>
    <row r="68" spans="1:7" s="99" customFormat="1" ht="11.25">
      <c r="A68" s="115"/>
      <c r="B68" s="115"/>
      <c r="C68" s="115"/>
      <c r="D68" s="115"/>
      <c r="E68" s="115"/>
      <c r="F68" s="115"/>
      <c r="G68" s="115"/>
    </row>
    <row r="69" spans="1:7" s="99" customFormat="1" ht="11.25">
      <c r="A69" s="115"/>
      <c r="B69" s="115"/>
      <c r="C69" s="115"/>
      <c r="D69" s="115"/>
      <c r="E69" s="115"/>
      <c r="F69" s="115"/>
      <c r="G69" s="115"/>
    </row>
    <row r="70" spans="1:7" s="99" customFormat="1" ht="11.25">
      <c r="A70" s="115"/>
      <c r="B70" s="115"/>
      <c r="C70" s="115"/>
      <c r="D70" s="115"/>
      <c r="E70" s="115"/>
      <c r="F70" s="115"/>
      <c r="G70" s="115"/>
    </row>
    <row r="71" spans="1:7" s="99" customFormat="1" ht="11.25">
      <c r="A71" s="115"/>
      <c r="B71" s="115"/>
      <c r="C71" s="115"/>
      <c r="D71" s="115"/>
      <c r="E71" s="115"/>
      <c r="F71" s="115"/>
      <c r="G71" s="115"/>
    </row>
    <row r="72" spans="1:7" s="99" customFormat="1" ht="11.25">
      <c r="A72" s="115"/>
      <c r="B72" s="115"/>
      <c r="C72" s="115"/>
      <c r="D72" s="115"/>
      <c r="E72" s="115"/>
      <c r="F72" s="115"/>
      <c r="G72" s="115"/>
    </row>
    <row r="73" spans="1:7" s="99" customFormat="1" ht="11.25">
      <c r="A73" s="115"/>
      <c r="B73" s="115"/>
      <c r="C73" s="115"/>
      <c r="D73" s="115"/>
      <c r="E73" s="115"/>
      <c r="F73" s="115"/>
      <c r="G73" s="115"/>
    </row>
    <row r="74" spans="1:7" s="99" customFormat="1" ht="11.25">
      <c r="A74" s="115"/>
      <c r="B74" s="115"/>
      <c r="C74" s="115"/>
      <c r="D74" s="115"/>
      <c r="E74" s="115"/>
      <c r="F74" s="115"/>
      <c r="G74" s="115"/>
    </row>
    <row r="75" spans="1:7" s="99" customFormat="1" ht="11.25">
      <c r="A75" s="115"/>
      <c r="B75" s="115"/>
      <c r="C75" s="115"/>
      <c r="D75" s="115"/>
      <c r="E75" s="115"/>
      <c r="F75" s="115"/>
      <c r="G75" s="115"/>
    </row>
    <row r="76" spans="1:7" s="99" customFormat="1" ht="11.25">
      <c r="A76" s="115"/>
      <c r="B76" s="115"/>
      <c r="C76" s="115"/>
      <c r="D76" s="115"/>
      <c r="E76" s="115"/>
      <c r="F76" s="115"/>
      <c r="G76" s="115"/>
    </row>
    <row r="77" spans="1:7" s="99" customFormat="1" ht="11.25">
      <c r="A77" s="115"/>
      <c r="B77" s="115"/>
      <c r="C77" s="115"/>
      <c r="D77" s="115"/>
      <c r="E77" s="115"/>
      <c r="F77" s="115"/>
      <c r="G77" s="115"/>
    </row>
    <row r="78" spans="1:7" s="99" customFormat="1" ht="11.25">
      <c r="A78" s="115"/>
      <c r="B78" s="115"/>
      <c r="C78" s="115"/>
      <c r="D78" s="115"/>
      <c r="E78" s="115"/>
      <c r="F78" s="115"/>
      <c r="G78" s="115"/>
    </row>
    <row r="79" spans="1:7" s="99" customFormat="1" ht="11.25">
      <c r="A79" s="115"/>
      <c r="B79" s="115"/>
      <c r="C79" s="115"/>
      <c r="D79" s="115"/>
      <c r="E79" s="115"/>
      <c r="F79" s="115"/>
      <c r="G79" s="115"/>
    </row>
    <row r="80" spans="1:7" s="99" customFormat="1" ht="11.25">
      <c r="A80" s="115"/>
      <c r="B80" s="115"/>
      <c r="C80" s="115"/>
      <c r="D80" s="115"/>
      <c r="E80" s="115"/>
      <c r="F80" s="115"/>
      <c r="G80" s="115"/>
    </row>
    <row r="81" spans="1:7" s="99" customFormat="1" ht="11.25">
      <c r="A81" s="115"/>
      <c r="B81" s="115"/>
      <c r="C81" s="115"/>
      <c r="D81" s="115"/>
      <c r="E81" s="115"/>
      <c r="F81" s="115"/>
      <c r="G81" s="115"/>
    </row>
    <row r="82" spans="1:7" s="99" customFormat="1" ht="11.25">
      <c r="A82" s="115"/>
      <c r="B82" s="115"/>
      <c r="C82" s="115"/>
      <c r="D82" s="115"/>
      <c r="E82" s="115"/>
      <c r="F82" s="115"/>
      <c r="G82" s="115"/>
    </row>
    <row r="83" spans="1:7" s="99" customFormat="1" ht="11.25">
      <c r="A83" s="115"/>
      <c r="B83" s="115"/>
      <c r="C83" s="115"/>
      <c r="D83" s="115"/>
      <c r="E83" s="115"/>
      <c r="F83" s="115"/>
      <c r="G83" s="115"/>
    </row>
    <row r="84" spans="1:7" s="99" customFormat="1" ht="11.25">
      <c r="A84" s="115"/>
      <c r="B84" s="115"/>
      <c r="C84" s="115"/>
      <c r="D84" s="115"/>
      <c r="E84" s="115"/>
      <c r="F84" s="115"/>
      <c r="G84" s="115"/>
    </row>
    <row r="85" spans="1:7" s="99" customFormat="1" ht="11.25">
      <c r="A85" s="115"/>
      <c r="B85" s="115"/>
      <c r="C85" s="115"/>
      <c r="D85" s="115"/>
      <c r="E85" s="115"/>
      <c r="F85" s="115"/>
      <c r="G85" s="115"/>
    </row>
    <row r="86" spans="1:7" s="99" customFormat="1" ht="11.25">
      <c r="A86" s="115"/>
      <c r="B86" s="115"/>
      <c r="C86" s="115"/>
      <c r="D86" s="115"/>
      <c r="E86" s="115"/>
      <c r="F86" s="115"/>
      <c r="G86" s="115"/>
    </row>
    <row r="87" spans="1:7" s="99" customFormat="1" ht="11.25">
      <c r="A87" s="115"/>
      <c r="B87" s="115"/>
      <c r="C87" s="115"/>
      <c r="D87" s="115"/>
      <c r="E87" s="115"/>
      <c r="F87" s="115"/>
      <c r="G87" s="115"/>
    </row>
    <row r="88" spans="1:7" s="99" customFormat="1" ht="11.25">
      <c r="A88" s="115"/>
      <c r="B88" s="115"/>
      <c r="C88" s="115"/>
      <c r="D88" s="115"/>
      <c r="E88" s="115"/>
      <c r="F88" s="115"/>
      <c r="G88" s="115"/>
    </row>
    <row r="89" spans="1:7" s="99" customFormat="1" ht="11.25">
      <c r="A89" s="115"/>
      <c r="B89" s="115"/>
      <c r="C89" s="115"/>
      <c r="D89" s="115"/>
      <c r="E89" s="115"/>
      <c r="F89" s="115"/>
      <c r="G89" s="115"/>
    </row>
    <row r="90" spans="1:7" s="99" customFormat="1" ht="11.25">
      <c r="A90" s="115"/>
      <c r="B90" s="115"/>
      <c r="C90" s="115"/>
      <c r="D90" s="115"/>
      <c r="E90" s="115"/>
      <c r="F90" s="115"/>
      <c r="G90" s="115"/>
    </row>
    <row r="91" spans="1:7" s="99" customFormat="1" ht="11.25">
      <c r="A91" s="115"/>
      <c r="B91" s="115"/>
      <c r="C91" s="115"/>
      <c r="D91" s="115"/>
      <c r="E91" s="115"/>
      <c r="F91" s="115"/>
      <c r="G91" s="115"/>
    </row>
    <row r="92" spans="1:7" s="99" customFormat="1" ht="11.25">
      <c r="A92" s="115"/>
      <c r="B92" s="115"/>
      <c r="C92" s="115"/>
      <c r="D92" s="115"/>
      <c r="E92" s="115"/>
      <c r="F92" s="115"/>
      <c r="G92" s="115"/>
    </row>
    <row r="93" spans="1:7" s="99" customFormat="1" ht="11.25">
      <c r="A93" s="115"/>
      <c r="B93" s="115"/>
      <c r="C93" s="115"/>
      <c r="D93" s="115"/>
      <c r="E93" s="115"/>
      <c r="F93" s="115"/>
      <c r="G93" s="115"/>
    </row>
    <row r="94" spans="1:7" s="99" customFormat="1" ht="11.25">
      <c r="A94" s="115"/>
      <c r="B94" s="115"/>
      <c r="C94" s="115"/>
      <c r="D94" s="115"/>
      <c r="E94" s="115"/>
      <c r="F94" s="115"/>
      <c r="G94" s="115"/>
    </row>
    <row r="95" spans="1:7" s="99" customFormat="1" ht="11.25">
      <c r="A95" s="115"/>
      <c r="B95" s="115"/>
      <c r="C95" s="115"/>
      <c r="D95" s="115"/>
      <c r="E95" s="115"/>
      <c r="F95" s="115"/>
      <c r="G95" s="115"/>
    </row>
    <row r="96" spans="1:7" s="99" customFormat="1" ht="11.25">
      <c r="A96" s="115"/>
      <c r="B96" s="115"/>
      <c r="C96" s="115"/>
      <c r="D96" s="115"/>
      <c r="E96" s="115"/>
      <c r="F96" s="115"/>
      <c r="G96" s="115"/>
    </row>
    <row r="97" spans="1:7" s="99" customFormat="1" ht="11.25">
      <c r="A97" s="115"/>
      <c r="B97" s="115"/>
      <c r="C97" s="115"/>
      <c r="D97" s="115"/>
      <c r="E97" s="115"/>
      <c r="F97" s="115"/>
      <c r="G97" s="115"/>
    </row>
    <row r="98" spans="1:7" s="99" customFormat="1" ht="11.25">
      <c r="A98" s="115"/>
      <c r="B98" s="115"/>
      <c r="C98" s="115"/>
      <c r="D98" s="115"/>
      <c r="E98" s="115"/>
      <c r="F98" s="115"/>
      <c r="G98" s="115"/>
    </row>
    <row r="99" spans="1:7" s="99" customFormat="1" ht="11.25">
      <c r="A99" s="115"/>
      <c r="B99" s="115"/>
      <c r="C99" s="115"/>
      <c r="D99" s="115"/>
      <c r="E99" s="115"/>
      <c r="F99" s="115"/>
      <c r="G99" s="115"/>
    </row>
    <row r="100" spans="1:7" s="99" customFormat="1" ht="11.25">
      <c r="A100" s="115"/>
      <c r="B100" s="115"/>
      <c r="C100" s="115"/>
      <c r="D100" s="115"/>
      <c r="E100" s="115"/>
      <c r="F100" s="115"/>
      <c r="G100" s="115"/>
    </row>
    <row r="101" spans="1:7" s="99" customFormat="1" ht="11.25">
      <c r="A101" s="115"/>
      <c r="B101" s="115"/>
      <c r="C101" s="115"/>
      <c r="D101" s="115"/>
      <c r="E101" s="115"/>
      <c r="F101" s="115"/>
      <c r="G101" s="115"/>
    </row>
    <row r="102" spans="1:7" s="99" customFormat="1" ht="11.25">
      <c r="A102" s="115"/>
      <c r="B102" s="115"/>
      <c r="C102" s="115"/>
      <c r="D102" s="115"/>
      <c r="E102" s="115"/>
      <c r="F102" s="115"/>
      <c r="G102" s="115"/>
    </row>
    <row r="103" spans="1:7" s="99" customFormat="1" ht="11.25">
      <c r="A103" s="115"/>
      <c r="B103" s="115"/>
      <c r="C103" s="115"/>
      <c r="D103" s="115"/>
      <c r="E103" s="115"/>
      <c r="F103" s="115"/>
      <c r="G103" s="115"/>
    </row>
    <row r="104" spans="1:7" s="99" customFormat="1" ht="11.25">
      <c r="A104" s="115"/>
      <c r="B104" s="115"/>
      <c r="C104" s="115"/>
      <c r="D104" s="115"/>
      <c r="E104" s="115"/>
      <c r="F104" s="115"/>
      <c r="G104" s="115"/>
    </row>
    <row r="105" spans="1:7" s="99" customFormat="1" ht="11.25">
      <c r="A105" s="115"/>
      <c r="B105" s="115"/>
      <c r="C105" s="115"/>
      <c r="D105" s="115"/>
      <c r="E105" s="115"/>
      <c r="F105" s="115"/>
      <c r="G105" s="115"/>
    </row>
    <row r="106" spans="1:7" s="99" customFormat="1" ht="11.25">
      <c r="A106" s="115"/>
      <c r="B106" s="115"/>
      <c r="C106" s="115"/>
      <c r="D106" s="115"/>
      <c r="E106" s="115"/>
      <c r="F106" s="115"/>
      <c r="G106" s="115"/>
    </row>
    <row r="107" spans="1:7" s="99" customFormat="1" ht="11.25">
      <c r="A107" s="115"/>
      <c r="B107" s="115"/>
      <c r="C107" s="115"/>
      <c r="D107" s="115"/>
      <c r="E107" s="115"/>
      <c r="F107" s="115"/>
      <c r="G107" s="115"/>
    </row>
    <row r="108" spans="1:7" s="99" customFormat="1" ht="11.25">
      <c r="A108" s="115"/>
      <c r="B108" s="115"/>
      <c r="C108" s="115"/>
      <c r="D108" s="115"/>
      <c r="E108" s="115"/>
      <c r="F108" s="115"/>
      <c r="G108" s="115"/>
    </row>
    <row r="109" spans="1:7" s="99" customFormat="1" ht="11.25">
      <c r="A109" s="115"/>
      <c r="B109" s="115"/>
      <c r="C109" s="115"/>
      <c r="D109" s="115"/>
      <c r="E109" s="115"/>
      <c r="F109" s="115"/>
      <c r="G109" s="115"/>
    </row>
    <row r="110" spans="1:7" s="99" customFormat="1" ht="11.25">
      <c r="A110" s="115"/>
      <c r="B110" s="115"/>
      <c r="C110" s="115"/>
      <c r="D110" s="115"/>
      <c r="E110" s="115"/>
      <c r="F110" s="115"/>
      <c r="G110" s="115"/>
    </row>
    <row r="111" spans="1:7" s="99" customFormat="1" ht="11.25">
      <c r="A111" s="115"/>
      <c r="B111" s="115"/>
      <c r="C111" s="115"/>
      <c r="D111" s="115"/>
      <c r="E111" s="115"/>
      <c r="F111" s="115"/>
      <c r="G111" s="115"/>
    </row>
    <row r="112" spans="1:7" s="99" customFormat="1" ht="11.25">
      <c r="A112" s="115"/>
      <c r="B112" s="115"/>
      <c r="C112" s="115"/>
      <c r="D112" s="115"/>
      <c r="E112" s="115"/>
      <c r="F112" s="115"/>
      <c r="G112" s="115"/>
    </row>
    <row r="113" spans="1:7" s="99" customFormat="1" ht="11.25">
      <c r="A113" s="115"/>
      <c r="B113" s="115"/>
      <c r="C113" s="115"/>
      <c r="D113" s="115"/>
      <c r="E113" s="115"/>
      <c r="F113" s="115"/>
      <c r="G113" s="115"/>
    </row>
    <row r="114" spans="1:7" s="99" customFormat="1" ht="11.25">
      <c r="A114" s="115"/>
      <c r="B114" s="115"/>
      <c r="C114" s="115"/>
      <c r="D114" s="115"/>
      <c r="E114" s="115"/>
      <c r="F114" s="115"/>
      <c r="G114" s="115"/>
    </row>
    <row r="115" spans="1:7" s="99" customFormat="1" ht="11.25">
      <c r="A115" s="115"/>
      <c r="B115" s="115"/>
      <c r="C115" s="115"/>
      <c r="D115" s="115"/>
      <c r="E115" s="115"/>
      <c r="F115" s="115"/>
      <c r="G115" s="115"/>
    </row>
    <row r="116" spans="1:7" s="99" customFormat="1" ht="11.25">
      <c r="A116" s="115"/>
      <c r="B116" s="115"/>
      <c r="C116" s="115"/>
      <c r="D116" s="115"/>
      <c r="E116" s="115"/>
      <c r="F116" s="115"/>
      <c r="G116" s="115"/>
    </row>
    <row r="117" spans="1:7" s="99" customFormat="1" ht="11.25">
      <c r="A117" s="115"/>
      <c r="B117" s="115"/>
      <c r="C117" s="115"/>
      <c r="D117" s="115"/>
      <c r="E117" s="115"/>
      <c r="F117" s="115"/>
      <c r="G117" s="115"/>
    </row>
    <row r="118" spans="1:7" s="99" customFormat="1" ht="11.25">
      <c r="A118" s="115"/>
      <c r="B118" s="115"/>
      <c r="C118" s="115"/>
      <c r="D118" s="115"/>
      <c r="E118" s="115"/>
      <c r="F118" s="115"/>
      <c r="G118" s="115"/>
    </row>
    <row r="119" spans="1:7" s="99" customFormat="1" ht="11.25">
      <c r="A119" s="115"/>
      <c r="B119" s="115"/>
      <c r="C119" s="115"/>
      <c r="D119" s="115"/>
      <c r="E119" s="115"/>
      <c r="F119" s="115"/>
      <c r="G119" s="115"/>
    </row>
    <row r="120" spans="1:7" s="99" customFormat="1" ht="11.25">
      <c r="A120" s="115"/>
      <c r="B120" s="115"/>
      <c r="C120" s="115"/>
      <c r="D120" s="115"/>
      <c r="E120" s="115"/>
      <c r="F120" s="115"/>
      <c r="G120" s="115"/>
    </row>
    <row r="121" spans="1:7" s="99" customFormat="1" ht="11.25">
      <c r="A121" s="115"/>
      <c r="B121" s="115"/>
      <c r="C121" s="115"/>
      <c r="D121" s="115"/>
      <c r="E121" s="115"/>
      <c r="F121" s="115"/>
      <c r="G121" s="115"/>
    </row>
    <row r="122" spans="1:7" s="99" customFormat="1" ht="11.25">
      <c r="A122" s="115"/>
      <c r="B122" s="115"/>
      <c r="C122" s="115"/>
      <c r="D122" s="115"/>
      <c r="E122" s="115"/>
      <c r="F122" s="115"/>
      <c r="G122" s="115"/>
    </row>
    <row r="123" spans="1:7" s="99" customFormat="1" ht="11.25">
      <c r="A123" s="115"/>
      <c r="B123" s="115"/>
      <c r="C123" s="115"/>
      <c r="D123" s="115"/>
      <c r="E123" s="115"/>
      <c r="F123" s="115"/>
      <c r="G123" s="115"/>
    </row>
  </sheetData>
  <sheetProtection selectLockedCells="1"/>
  <mergeCells count="11">
    <mergeCell ref="A51:G51"/>
    <mergeCell ref="A52:G52"/>
    <mergeCell ref="G7:G9"/>
    <mergeCell ref="A3:G3"/>
    <mergeCell ref="A4:G4"/>
    <mergeCell ref="A6:A9"/>
    <mergeCell ref="B6:B9"/>
    <mergeCell ref="C6:C9"/>
    <mergeCell ref="D6:D9"/>
    <mergeCell ref="E6:G6"/>
    <mergeCell ref="F7:F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ignoredErrors>
    <ignoredError sqref="E14" formulaRange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view="pageBreakPreview" zoomScaleNormal="100" zoomScaleSheetLayoutView="100" workbookViewId="0">
      <selection activeCell="V2" sqref="V2"/>
    </sheetView>
  </sheetViews>
  <sheetFormatPr defaultRowHeight="14.25"/>
  <cols>
    <col min="1" max="1" width="8.625" style="39" customWidth="1"/>
    <col min="2" max="2" width="12.625" style="39" customWidth="1"/>
    <col min="3" max="3" width="19.625" style="39" customWidth="1"/>
    <col min="4" max="4" width="8.875" style="39" customWidth="1"/>
    <col min="5" max="5" width="7.625" style="39" customWidth="1"/>
    <col min="6" max="6" width="1.25" style="39" customWidth="1"/>
    <col min="7" max="7" width="23.875" style="39" customWidth="1"/>
    <col min="8" max="16384" width="9" style="4"/>
  </cols>
  <sheetData>
    <row r="1" spans="1:7" ht="14.1" customHeight="1">
      <c r="A1" s="10"/>
      <c r="G1" s="9" t="s">
        <v>1139</v>
      </c>
    </row>
    <row r="2" spans="1:7" ht="14.1" customHeight="1">
      <c r="A2" s="10"/>
      <c r="G2" s="9"/>
    </row>
    <row r="3" spans="1:7" s="12" customFormat="1" ht="20.100000000000001" customHeight="1">
      <c r="A3" s="670" t="s">
        <v>491</v>
      </c>
      <c r="B3" s="670"/>
      <c r="C3" s="670"/>
      <c r="D3" s="670"/>
      <c r="E3" s="670"/>
      <c r="F3" s="670"/>
      <c r="G3" s="670"/>
    </row>
    <row r="4" spans="1:7" s="14" customFormat="1" ht="24" customHeight="1">
      <c r="A4" s="671" t="s">
        <v>492</v>
      </c>
      <c r="B4" s="671"/>
      <c r="C4" s="671"/>
      <c r="D4" s="671"/>
      <c r="E4" s="671"/>
      <c r="F4" s="671"/>
      <c r="G4" s="671"/>
    </row>
    <row r="5" spans="1:7" s="15" customFormat="1" ht="18" customHeight="1" thickBot="1">
      <c r="A5" s="15" t="s">
        <v>339</v>
      </c>
      <c r="G5" s="16" t="s">
        <v>340</v>
      </c>
    </row>
    <row r="6" spans="1:7" s="11" customFormat="1" ht="16.5" customHeight="1">
      <c r="A6" s="1037" t="s">
        <v>341</v>
      </c>
      <c r="B6" s="1039" t="s">
        <v>342</v>
      </c>
      <c r="C6" s="1041" t="s">
        <v>343</v>
      </c>
      <c r="D6" s="1041" t="s">
        <v>610</v>
      </c>
      <c r="E6" s="1043" t="s">
        <v>344</v>
      </c>
      <c r="F6" s="127"/>
      <c r="G6" s="1043" t="s">
        <v>1154</v>
      </c>
    </row>
    <row r="7" spans="1:7" s="11" customFormat="1" ht="16.5" customHeight="1">
      <c r="A7" s="1038"/>
      <c r="B7" s="1040"/>
      <c r="C7" s="1042"/>
      <c r="D7" s="1042"/>
      <c r="E7" s="1044"/>
      <c r="F7" s="128"/>
      <c r="G7" s="1044"/>
    </row>
    <row r="8" spans="1:7" s="11" customFormat="1" ht="11.45" customHeight="1">
      <c r="A8" s="307" t="s">
        <v>345</v>
      </c>
      <c r="B8" s="308" t="s">
        <v>346</v>
      </c>
      <c r="C8" s="308" t="s">
        <v>347</v>
      </c>
      <c r="D8" s="309">
        <v>26585</v>
      </c>
      <c r="E8" s="310">
        <v>77074</v>
      </c>
      <c r="F8" s="310"/>
      <c r="G8" s="311" t="s">
        <v>348</v>
      </c>
    </row>
    <row r="9" spans="1:7" s="11" customFormat="1" ht="11.45" customHeight="1">
      <c r="A9" s="307" t="s">
        <v>349</v>
      </c>
      <c r="B9" s="308" t="s">
        <v>350</v>
      </c>
      <c r="C9" s="308" t="s">
        <v>351</v>
      </c>
      <c r="D9" s="309">
        <v>25203</v>
      </c>
      <c r="E9" s="310">
        <v>138715</v>
      </c>
      <c r="F9" s="310"/>
      <c r="G9" s="308" t="s">
        <v>352</v>
      </c>
    </row>
    <row r="10" spans="1:7" s="11" customFormat="1" ht="11.45" customHeight="1">
      <c r="A10" s="307"/>
      <c r="B10" s="308" t="s">
        <v>353</v>
      </c>
      <c r="C10" s="308" t="s">
        <v>354</v>
      </c>
      <c r="D10" s="309">
        <v>32125</v>
      </c>
      <c r="E10" s="310">
        <v>322383</v>
      </c>
      <c r="F10" s="310"/>
      <c r="G10" s="308" t="s">
        <v>355</v>
      </c>
    </row>
    <row r="11" spans="1:7" s="11" customFormat="1" ht="11.45" customHeight="1">
      <c r="A11" s="307"/>
      <c r="B11" s="308" t="s">
        <v>356</v>
      </c>
      <c r="C11" s="308" t="s">
        <v>357</v>
      </c>
      <c r="D11" s="309">
        <v>25651</v>
      </c>
      <c r="E11" s="310">
        <v>274541</v>
      </c>
      <c r="F11" s="310"/>
      <c r="G11" s="308" t="s">
        <v>358</v>
      </c>
    </row>
    <row r="12" spans="1:7" s="11" customFormat="1" ht="11.45" customHeight="1">
      <c r="A12" s="307"/>
      <c r="B12" s="308" t="s">
        <v>359</v>
      </c>
      <c r="C12" s="308" t="s">
        <v>360</v>
      </c>
      <c r="D12" s="309">
        <v>31047</v>
      </c>
      <c r="E12" s="310">
        <v>287977</v>
      </c>
      <c r="F12" s="310"/>
      <c r="G12" s="308" t="s">
        <v>361</v>
      </c>
    </row>
    <row r="13" spans="1:7" s="11" customFormat="1" ht="11.45" customHeight="1">
      <c r="A13" s="307"/>
      <c r="B13" s="308" t="s">
        <v>362</v>
      </c>
      <c r="C13" s="308" t="s">
        <v>363</v>
      </c>
      <c r="D13" s="309">
        <v>27849</v>
      </c>
      <c r="E13" s="310">
        <v>107425</v>
      </c>
      <c r="F13" s="310"/>
      <c r="G13" s="308" t="s">
        <v>364</v>
      </c>
    </row>
    <row r="14" spans="1:7" s="11" customFormat="1" ht="7.7" customHeight="1">
      <c r="A14" s="307"/>
      <c r="B14" s="308"/>
      <c r="C14" s="308"/>
      <c r="D14" s="309"/>
      <c r="E14" s="310"/>
      <c r="F14" s="310"/>
      <c r="G14" s="308"/>
    </row>
    <row r="15" spans="1:7" s="11" customFormat="1" ht="12.6" customHeight="1">
      <c r="A15" s="307" t="s">
        <v>365</v>
      </c>
      <c r="B15" s="308" t="s">
        <v>366</v>
      </c>
      <c r="C15" s="312" t="s">
        <v>367</v>
      </c>
      <c r="D15" s="309">
        <v>29354</v>
      </c>
      <c r="E15" s="310">
        <v>91.486999999999995</v>
      </c>
      <c r="F15" s="310"/>
      <c r="G15" s="313" t="s">
        <v>999</v>
      </c>
    </row>
    <row r="16" spans="1:7" s="11" customFormat="1" ht="12.6" customHeight="1">
      <c r="A16" s="307" t="s">
        <v>368</v>
      </c>
      <c r="B16" s="308" t="s">
        <v>369</v>
      </c>
      <c r="C16" s="308" t="s">
        <v>370</v>
      </c>
      <c r="D16" s="309">
        <v>25720</v>
      </c>
      <c r="E16" s="310">
        <v>37.65</v>
      </c>
      <c r="F16" s="310"/>
      <c r="G16" s="308" t="s">
        <v>371</v>
      </c>
    </row>
    <row r="17" spans="1:7" s="11" customFormat="1" ht="12.6" customHeight="1">
      <c r="A17" s="307"/>
      <c r="B17" s="308" t="s">
        <v>372</v>
      </c>
      <c r="C17" s="308" t="s">
        <v>1156</v>
      </c>
      <c r="D17" s="309">
        <v>30184</v>
      </c>
      <c r="E17" s="310">
        <v>48.76</v>
      </c>
      <c r="F17" s="310"/>
      <c r="G17" s="308" t="s">
        <v>373</v>
      </c>
    </row>
    <row r="18" spans="1:7" s="11" customFormat="1" ht="12.6" customHeight="1">
      <c r="A18" s="307"/>
      <c r="B18" s="308" t="s">
        <v>374</v>
      </c>
      <c r="C18" s="308" t="s">
        <v>360</v>
      </c>
      <c r="D18" s="309">
        <v>29741</v>
      </c>
      <c r="E18" s="310">
        <v>5.4939999999999998</v>
      </c>
      <c r="F18" s="310"/>
      <c r="G18" s="308" t="s">
        <v>375</v>
      </c>
    </row>
    <row r="19" spans="1:7" s="11" customFormat="1" ht="7.7" customHeight="1">
      <c r="A19" s="307"/>
      <c r="B19" s="308"/>
      <c r="C19" s="308"/>
      <c r="D19" s="309"/>
      <c r="E19" s="310"/>
      <c r="F19" s="310"/>
      <c r="G19" s="308"/>
    </row>
    <row r="20" spans="1:7" s="11" customFormat="1" ht="11.45" customHeight="1">
      <c r="A20" s="316" t="s">
        <v>376</v>
      </c>
      <c r="B20" s="535" t="s">
        <v>263</v>
      </c>
      <c r="C20" s="535" t="s">
        <v>969</v>
      </c>
      <c r="D20" s="323">
        <v>37931</v>
      </c>
      <c r="E20" s="544">
        <v>0.221</v>
      </c>
      <c r="F20" s="544"/>
      <c r="G20" s="535" t="s">
        <v>1000</v>
      </c>
    </row>
    <row r="21" spans="1:7" s="11" customFormat="1" ht="11.45" customHeight="1">
      <c r="A21" s="317"/>
      <c r="B21" s="535" t="s">
        <v>1043</v>
      </c>
      <c r="C21" s="535" t="s">
        <v>265</v>
      </c>
      <c r="D21" s="323">
        <v>36958</v>
      </c>
      <c r="E21" s="544">
        <v>0.184</v>
      </c>
      <c r="F21" s="544"/>
      <c r="G21" s="535" t="s">
        <v>1001</v>
      </c>
    </row>
    <row r="22" spans="1:7" s="11" customFormat="1" ht="11.45" customHeight="1">
      <c r="A22" s="318"/>
      <c r="B22" s="535" t="s">
        <v>267</v>
      </c>
      <c r="C22" s="535" t="s">
        <v>268</v>
      </c>
      <c r="D22" s="323">
        <v>34710</v>
      </c>
      <c r="E22" s="544">
        <v>1.157</v>
      </c>
      <c r="F22" s="544"/>
      <c r="G22" s="535" t="s">
        <v>377</v>
      </c>
    </row>
    <row r="23" spans="1:7" s="11" customFormat="1" ht="11.45" customHeight="1">
      <c r="A23" s="318"/>
      <c r="B23" s="535" t="s">
        <v>270</v>
      </c>
      <c r="C23" s="535" t="s">
        <v>271</v>
      </c>
      <c r="D23" s="323">
        <v>35838</v>
      </c>
      <c r="E23" s="544">
        <v>0.123</v>
      </c>
      <c r="F23" s="544"/>
      <c r="G23" s="535" t="s">
        <v>1002</v>
      </c>
    </row>
    <row r="24" spans="1:7" s="11" customFormat="1" ht="11.45" customHeight="1">
      <c r="A24" s="318"/>
      <c r="B24" s="535" t="s">
        <v>301</v>
      </c>
      <c r="C24" s="535" t="s">
        <v>302</v>
      </c>
      <c r="D24" s="323">
        <v>36703</v>
      </c>
      <c r="E24" s="544">
        <v>9.6000000000000002E-2</v>
      </c>
      <c r="F24" s="544"/>
      <c r="G24" s="535" t="s">
        <v>380</v>
      </c>
    </row>
    <row r="25" spans="1:7" s="11" customFormat="1" ht="11.45" customHeight="1">
      <c r="A25" s="318"/>
      <c r="B25" s="535" t="s">
        <v>1044</v>
      </c>
      <c r="C25" s="535" t="s">
        <v>982</v>
      </c>
      <c r="D25" s="536" t="s">
        <v>1010</v>
      </c>
      <c r="E25" s="544">
        <v>0.24199999999999999</v>
      </c>
      <c r="F25" s="544"/>
      <c r="G25" s="535" t="s">
        <v>1045</v>
      </c>
    </row>
    <row r="26" spans="1:7" s="11" customFormat="1" ht="11.45" customHeight="1">
      <c r="A26" s="318"/>
      <c r="B26" s="535" t="s">
        <v>971</v>
      </c>
      <c r="C26" s="535" t="s">
        <v>273</v>
      </c>
      <c r="D26" s="323">
        <v>33238</v>
      </c>
      <c r="E26" s="324">
        <v>0.27</v>
      </c>
      <c r="F26" s="544"/>
      <c r="G26" s="535" t="s">
        <v>378</v>
      </c>
    </row>
    <row r="27" spans="1:7" s="11" customFormat="1" ht="11.45" customHeight="1">
      <c r="A27" s="318"/>
      <c r="B27" s="535" t="s">
        <v>274</v>
      </c>
      <c r="C27" s="535" t="s">
        <v>275</v>
      </c>
      <c r="D27" s="323">
        <v>32108</v>
      </c>
      <c r="E27" s="544">
        <v>0.95599999999999996</v>
      </c>
      <c r="F27" s="544"/>
      <c r="G27" s="535" t="s">
        <v>377</v>
      </c>
    </row>
    <row r="28" spans="1:7" s="11" customFormat="1" ht="11.45" customHeight="1">
      <c r="A28" s="318"/>
      <c r="B28" s="535" t="s">
        <v>277</v>
      </c>
      <c r="C28" s="535" t="s">
        <v>278</v>
      </c>
      <c r="D28" s="323">
        <v>31948</v>
      </c>
      <c r="E28" s="544">
        <v>0.20899999999999999</v>
      </c>
      <c r="F28" s="544"/>
      <c r="G28" s="535" t="s">
        <v>379</v>
      </c>
    </row>
    <row r="29" spans="1:7" s="11" customFormat="1" ht="11.45" customHeight="1">
      <c r="A29" s="318"/>
      <c r="B29" s="535" t="s">
        <v>1046</v>
      </c>
      <c r="C29" s="573" t="s">
        <v>1047</v>
      </c>
      <c r="D29" s="574" t="s">
        <v>1048</v>
      </c>
      <c r="E29" s="544">
        <v>0.16500000000000001</v>
      </c>
      <c r="F29" s="544"/>
      <c r="G29" s="535" t="s">
        <v>379</v>
      </c>
    </row>
    <row r="30" spans="1:7" s="11" customFormat="1" ht="11.45" customHeight="1">
      <c r="A30" s="318"/>
      <c r="B30" s="535" t="s">
        <v>280</v>
      </c>
      <c r="C30" s="535" t="s">
        <v>281</v>
      </c>
      <c r="D30" s="323">
        <v>35821</v>
      </c>
      <c r="E30" s="325">
        <v>0.4</v>
      </c>
      <c r="F30" s="544"/>
      <c r="G30" s="535" t="s">
        <v>380</v>
      </c>
    </row>
    <row r="31" spans="1:7" s="11" customFormat="1" ht="11.45" customHeight="1">
      <c r="A31" s="318"/>
      <c r="B31" s="535" t="s">
        <v>283</v>
      </c>
      <c r="C31" s="535" t="s">
        <v>284</v>
      </c>
      <c r="D31" s="323">
        <v>36958</v>
      </c>
      <c r="E31" s="544">
        <v>0.24299999999999999</v>
      </c>
      <c r="F31" s="544"/>
      <c r="G31" s="535" t="s">
        <v>381</v>
      </c>
    </row>
    <row r="32" spans="1:7" s="11" customFormat="1" ht="11.45" customHeight="1">
      <c r="A32" s="318"/>
      <c r="B32" s="535" t="s">
        <v>285</v>
      </c>
      <c r="C32" s="535" t="s">
        <v>286</v>
      </c>
      <c r="D32" s="323" t="s">
        <v>1003</v>
      </c>
      <c r="E32" s="544">
        <v>0.26200000000000001</v>
      </c>
      <c r="F32" s="544"/>
      <c r="G32" s="535" t="s">
        <v>382</v>
      </c>
    </row>
    <row r="33" spans="1:7" s="11" customFormat="1" ht="11.45" customHeight="1">
      <c r="A33" s="318"/>
      <c r="B33" s="535" t="s">
        <v>974</v>
      </c>
      <c r="C33" s="535" t="s">
        <v>287</v>
      </c>
      <c r="D33" s="323">
        <v>35795</v>
      </c>
      <c r="E33" s="544">
        <v>0.13600000000000001</v>
      </c>
      <c r="F33" s="544"/>
      <c r="G33" s="535" t="s">
        <v>380</v>
      </c>
    </row>
    <row r="34" spans="1:7" s="11" customFormat="1" ht="11.45" customHeight="1">
      <c r="A34" s="318"/>
      <c r="B34" s="535" t="s">
        <v>1008</v>
      </c>
      <c r="C34" s="535" t="s">
        <v>327</v>
      </c>
      <c r="D34" s="323">
        <v>39377</v>
      </c>
      <c r="E34" s="544">
        <v>0.249</v>
      </c>
      <c r="F34" s="544"/>
      <c r="G34" s="535" t="s">
        <v>1009</v>
      </c>
    </row>
    <row r="35" spans="1:7" s="11" customFormat="1" ht="11.45" customHeight="1">
      <c r="A35" s="318"/>
      <c r="B35" s="535" t="s">
        <v>288</v>
      </c>
      <c r="C35" s="535" t="s">
        <v>289</v>
      </c>
      <c r="D35" s="323">
        <v>36958</v>
      </c>
      <c r="E35" s="544">
        <v>9.5000000000000001E-2</v>
      </c>
      <c r="F35" s="544"/>
      <c r="G35" s="535" t="s">
        <v>1004</v>
      </c>
    </row>
    <row r="36" spans="1:7" s="11" customFormat="1" ht="11.45" customHeight="1">
      <c r="A36" s="318"/>
      <c r="B36" s="535" t="s">
        <v>290</v>
      </c>
      <c r="C36" s="535" t="s">
        <v>291</v>
      </c>
      <c r="D36" s="323">
        <v>32230</v>
      </c>
      <c r="E36" s="324">
        <v>0.88</v>
      </c>
      <c r="F36" s="544"/>
      <c r="G36" s="535" t="s">
        <v>383</v>
      </c>
    </row>
    <row r="37" spans="1:7" s="11" customFormat="1" ht="11.45" customHeight="1">
      <c r="A37" s="318"/>
      <c r="B37" s="535" t="s">
        <v>293</v>
      </c>
      <c r="C37" s="535" t="s">
        <v>294</v>
      </c>
      <c r="D37" s="323">
        <v>29950</v>
      </c>
      <c r="E37" s="544">
        <v>0.104</v>
      </c>
      <c r="F37" s="544"/>
      <c r="G37" s="535" t="s">
        <v>384</v>
      </c>
    </row>
    <row r="38" spans="1:7" s="11" customFormat="1" ht="11.45" customHeight="1">
      <c r="A38" s="318"/>
      <c r="B38" s="535" t="s">
        <v>295</v>
      </c>
      <c r="C38" s="535" t="s">
        <v>296</v>
      </c>
      <c r="D38" s="323">
        <v>35359</v>
      </c>
      <c r="E38" s="544">
        <v>0.89100000000000001</v>
      </c>
      <c r="F38" s="544"/>
      <c r="G38" s="535" t="s">
        <v>380</v>
      </c>
    </row>
    <row r="39" spans="1:7" s="11" customFormat="1" ht="11.45" customHeight="1">
      <c r="A39" s="318"/>
      <c r="B39" s="535" t="s">
        <v>298</v>
      </c>
      <c r="C39" s="535" t="s">
        <v>1157</v>
      </c>
      <c r="D39" s="323">
        <v>32662</v>
      </c>
      <c r="E39" s="544">
        <v>0.47299999999999998</v>
      </c>
      <c r="F39" s="544"/>
      <c r="G39" s="535" t="s">
        <v>377</v>
      </c>
    </row>
    <row r="40" spans="1:7" s="11" customFormat="1" ht="11.45" customHeight="1">
      <c r="A40" s="318"/>
      <c r="B40" s="535" t="s">
        <v>1049</v>
      </c>
      <c r="C40" s="535" t="s">
        <v>985</v>
      </c>
      <c r="D40" s="536" t="s">
        <v>1011</v>
      </c>
      <c r="E40" s="544">
        <v>0.29699999999999999</v>
      </c>
      <c r="F40" s="544"/>
      <c r="G40" s="535" t="s">
        <v>1050</v>
      </c>
    </row>
    <row r="41" spans="1:7" s="11" customFormat="1" ht="11.45" customHeight="1">
      <c r="A41" s="318"/>
      <c r="B41" s="573" t="s">
        <v>1051</v>
      </c>
      <c r="C41" s="573" t="s">
        <v>1052</v>
      </c>
      <c r="D41" s="574" t="s">
        <v>1048</v>
      </c>
      <c r="E41" s="575">
        <v>3.6999999999999998E-2</v>
      </c>
      <c r="F41" s="573"/>
      <c r="G41" s="535" t="s">
        <v>1009</v>
      </c>
    </row>
    <row r="42" spans="1:7" s="11" customFormat="1" ht="11.45" customHeight="1">
      <c r="A42" s="318"/>
      <c r="B42" s="535" t="s">
        <v>303</v>
      </c>
      <c r="C42" s="535" t="s">
        <v>304</v>
      </c>
      <c r="D42" s="323">
        <v>31709</v>
      </c>
      <c r="E42" s="544">
        <v>0.39200000000000002</v>
      </c>
      <c r="F42" s="544"/>
      <c r="G42" s="535" t="s">
        <v>385</v>
      </c>
    </row>
    <row r="43" spans="1:7" s="11" customFormat="1" ht="11.45" customHeight="1">
      <c r="A43" s="318"/>
      <c r="B43" s="535" t="s">
        <v>306</v>
      </c>
      <c r="C43" s="535" t="s">
        <v>307</v>
      </c>
      <c r="D43" s="323">
        <v>36605</v>
      </c>
      <c r="E43" s="544">
        <v>0.222</v>
      </c>
      <c r="F43" s="544"/>
      <c r="G43" s="535" t="s">
        <v>377</v>
      </c>
    </row>
    <row r="44" spans="1:7" s="11" customFormat="1" ht="11.45" customHeight="1">
      <c r="A44" s="318"/>
      <c r="B44" s="535" t="s">
        <v>309</v>
      </c>
      <c r="C44" s="535" t="s">
        <v>310</v>
      </c>
      <c r="D44" s="323">
        <v>38299</v>
      </c>
      <c r="E44" s="324">
        <v>0.21</v>
      </c>
      <c r="F44" s="544"/>
      <c r="G44" s="535" t="s">
        <v>386</v>
      </c>
    </row>
    <row r="45" spans="1:7" s="11" customFormat="1" ht="11.45" customHeight="1">
      <c r="A45" s="318"/>
      <c r="B45" s="535" t="s">
        <v>978</v>
      </c>
      <c r="C45" s="535" t="s">
        <v>312</v>
      </c>
      <c r="D45" s="323">
        <v>36977</v>
      </c>
      <c r="E45" s="544">
        <v>8.8999999999999996E-2</v>
      </c>
      <c r="F45" s="544"/>
      <c r="G45" s="535" t="s">
        <v>1005</v>
      </c>
    </row>
    <row r="46" spans="1:7" s="11" customFormat="1" ht="11.45" customHeight="1">
      <c r="A46" s="318"/>
      <c r="B46" s="535" t="s">
        <v>979</v>
      </c>
      <c r="C46" s="535" t="s">
        <v>314</v>
      </c>
      <c r="D46" s="323">
        <v>31300</v>
      </c>
      <c r="E46" s="544">
        <v>0.13700000000000001</v>
      </c>
      <c r="F46" s="544"/>
      <c r="G46" s="535" t="s">
        <v>1006</v>
      </c>
    </row>
    <row r="47" spans="1:7" s="11" customFormat="1" ht="11.45" customHeight="1">
      <c r="A47" s="318"/>
      <c r="B47" s="535" t="s">
        <v>316</v>
      </c>
      <c r="C47" s="535" t="s">
        <v>317</v>
      </c>
      <c r="D47" s="323">
        <v>29220</v>
      </c>
      <c r="E47" s="544">
        <v>0.35699999999999998</v>
      </c>
      <c r="F47" s="544"/>
      <c r="G47" s="535" t="s">
        <v>387</v>
      </c>
    </row>
    <row r="48" spans="1:7" s="11" customFormat="1" ht="11.45" customHeight="1">
      <c r="A48" s="318"/>
      <c r="B48" s="535" t="s">
        <v>319</v>
      </c>
      <c r="C48" s="535" t="s">
        <v>320</v>
      </c>
      <c r="D48" s="323">
        <v>29604</v>
      </c>
      <c r="E48" s="544">
        <v>5.6000000000000001E-2</v>
      </c>
      <c r="F48" s="544"/>
      <c r="G48" s="535" t="s">
        <v>1007</v>
      </c>
    </row>
    <row r="49" spans="1:7" s="11" customFormat="1" ht="11.45" customHeight="1">
      <c r="A49" s="318"/>
      <c r="B49" s="535" t="s">
        <v>322</v>
      </c>
      <c r="C49" s="535" t="s">
        <v>323</v>
      </c>
      <c r="D49" s="323">
        <v>32142</v>
      </c>
      <c r="E49" s="324">
        <v>1.06</v>
      </c>
      <c r="F49" s="544"/>
      <c r="G49" s="535" t="s">
        <v>388</v>
      </c>
    </row>
    <row r="50" spans="1:7" s="11" customFormat="1" ht="11.45" customHeight="1">
      <c r="A50" s="318"/>
      <c r="B50" s="535" t="s">
        <v>1053</v>
      </c>
      <c r="C50" s="535" t="s">
        <v>988</v>
      </c>
      <c r="D50" s="536" t="s">
        <v>1012</v>
      </c>
      <c r="E50" s="544">
        <v>0.152</v>
      </c>
      <c r="F50" s="544"/>
      <c r="G50" s="535" t="s">
        <v>1054</v>
      </c>
    </row>
    <row r="51" spans="1:7" s="11" customFormat="1" ht="11.45" customHeight="1">
      <c r="A51" s="319" t="s">
        <v>389</v>
      </c>
      <c r="B51" s="540" t="s">
        <v>990</v>
      </c>
      <c r="C51" s="535" t="s">
        <v>329</v>
      </c>
      <c r="D51" s="323">
        <v>27488</v>
      </c>
      <c r="E51" s="544">
        <v>8.5150000000000006</v>
      </c>
      <c r="F51" s="544"/>
      <c r="G51" s="535" t="s">
        <v>390</v>
      </c>
    </row>
    <row r="52" spans="1:7" s="11" customFormat="1" ht="11.45" customHeight="1">
      <c r="A52" s="320"/>
      <c r="B52" s="542" t="s">
        <v>992</v>
      </c>
      <c r="C52" s="541" t="s">
        <v>330</v>
      </c>
      <c r="D52" s="323">
        <v>34334</v>
      </c>
      <c r="E52" s="544">
        <v>4.0190000000000001</v>
      </c>
      <c r="F52" s="544"/>
      <c r="G52" s="535" t="s">
        <v>391</v>
      </c>
    </row>
    <row r="53" spans="1:7" s="66" customFormat="1" ht="11.45" customHeight="1">
      <c r="A53" s="321"/>
      <c r="B53" s="542" t="s">
        <v>993</v>
      </c>
      <c r="C53" s="541" t="s">
        <v>332</v>
      </c>
      <c r="D53" s="323">
        <v>35136</v>
      </c>
      <c r="E53" s="544">
        <v>1.4239999999999999</v>
      </c>
      <c r="F53" s="544"/>
      <c r="G53" s="535" t="s">
        <v>392</v>
      </c>
    </row>
    <row r="54" spans="1:7" s="37" customFormat="1" ht="11.45" customHeight="1">
      <c r="A54" s="321"/>
      <c r="B54" s="542" t="s">
        <v>334</v>
      </c>
      <c r="C54" s="541" t="s">
        <v>335</v>
      </c>
      <c r="D54" s="323">
        <v>37970</v>
      </c>
      <c r="E54" s="544">
        <v>1.663</v>
      </c>
      <c r="F54" s="544"/>
      <c r="G54" s="535" t="s">
        <v>393</v>
      </c>
    </row>
    <row r="55" spans="1:7" s="11" customFormat="1" ht="12" customHeight="1" thickBot="1">
      <c r="A55" s="322"/>
      <c r="B55" s="326" t="s">
        <v>994</v>
      </c>
      <c r="C55" s="535" t="s">
        <v>337</v>
      </c>
      <c r="D55" s="323">
        <v>34417</v>
      </c>
      <c r="E55" s="544">
        <v>6.4189999999999996</v>
      </c>
      <c r="F55" s="544"/>
      <c r="G55" s="535" t="s">
        <v>1055</v>
      </c>
    </row>
    <row r="56" spans="1:7" s="11" customFormat="1" ht="15.75" customHeight="1">
      <c r="A56" s="489" t="s">
        <v>1013</v>
      </c>
      <c r="B56" s="314"/>
      <c r="C56" s="314"/>
      <c r="D56" s="314"/>
      <c r="E56" s="314"/>
      <c r="F56" s="314"/>
      <c r="G56" s="315" t="s">
        <v>996</v>
      </c>
    </row>
    <row r="57" spans="1:7" s="11" customFormat="1" ht="11.25">
      <c r="A57" s="71"/>
      <c r="B57" s="71"/>
      <c r="C57" s="71"/>
      <c r="D57" s="71"/>
      <c r="E57" s="71"/>
      <c r="F57" s="71"/>
      <c r="G57" s="71"/>
    </row>
    <row r="58" spans="1:7" s="11" customFormat="1" ht="11.25">
      <c r="A58" s="71"/>
      <c r="B58" s="71"/>
      <c r="C58" s="71"/>
      <c r="D58" s="71"/>
      <c r="E58" s="71"/>
      <c r="F58" s="71"/>
      <c r="G58" s="71"/>
    </row>
    <row r="59" spans="1:7" s="11" customFormat="1" ht="11.25">
      <c r="A59" s="71"/>
      <c r="B59" s="71"/>
      <c r="C59" s="71"/>
      <c r="D59" s="71"/>
      <c r="E59" s="71"/>
      <c r="F59" s="71"/>
      <c r="G59" s="71"/>
    </row>
    <row r="60" spans="1:7" s="11" customFormat="1" ht="11.25">
      <c r="A60" s="71"/>
      <c r="B60" s="71"/>
      <c r="C60" s="71"/>
      <c r="D60" s="71"/>
      <c r="E60" s="71"/>
      <c r="F60" s="71"/>
      <c r="G60" s="71"/>
    </row>
    <row r="61" spans="1:7" s="11" customFormat="1" ht="11.25">
      <c r="A61" s="71"/>
      <c r="B61" s="71"/>
      <c r="C61" s="71"/>
      <c r="D61" s="71"/>
      <c r="E61" s="71"/>
      <c r="F61" s="71"/>
      <c r="G61" s="71"/>
    </row>
    <row r="62" spans="1:7" s="11" customFormat="1" ht="11.25">
      <c r="A62" s="71"/>
      <c r="B62" s="71"/>
      <c r="C62" s="71"/>
      <c r="D62" s="71"/>
      <c r="E62" s="71"/>
      <c r="F62" s="71"/>
      <c r="G62" s="71"/>
    </row>
    <row r="63" spans="1:7" s="11" customFormat="1" ht="11.25">
      <c r="A63" s="71"/>
      <c r="B63" s="71"/>
      <c r="C63" s="71"/>
      <c r="D63" s="71"/>
      <c r="E63" s="71"/>
      <c r="F63" s="71"/>
      <c r="G63" s="71"/>
    </row>
    <row r="64" spans="1:7" s="11" customFormat="1" ht="11.25">
      <c r="A64" s="71"/>
      <c r="B64" s="71"/>
      <c r="C64" s="71"/>
      <c r="D64" s="71"/>
      <c r="E64" s="71"/>
      <c r="F64" s="71"/>
      <c r="G64" s="71"/>
    </row>
    <row r="65" spans="1:7" s="11" customFormat="1" ht="11.25">
      <c r="A65" s="71"/>
      <c r="B65" s="71"/>
      <c r="C65" s="71"/>
      <c r="D65" s="71"/>
      <c r="E65" s="71"/>
      <c r="F65" s="71"/>
      <c r="G65" s="71"/>
    </row>
    <row r="66" spans="1:7" s="11" customFormat="1" ht="11.25">
      <c r="A66" s="71"/>
      <c r="B66" s="71"/>
      <c r="C66" s="71"/>
      <c r="D66" s="71"/>
      <c r="E66" s="71"/>
      <c r="F66" s="71"/>
      <c r="G66" s="71"/>
    </row>
    <row r="67" spans="1:7" s="11" customFormat="1" ht="11.25">
      <c r="A67" s="71"/>
      <c r="B67" s="71"/>
      <c r="C67" s="71"/>
      <c r="D67" s="71"/>
      <c r="E67" s="71"/>
      <c r="F67" s="71"/>
      <c r="G67" s="71"/>
    </row>
    <row r="68" spans="1:7" s="11" customFormat="1" ht="11.25">
      <c r="A68" s="71"/>
      <c r="B68" s="71"/>
      <c r="C68" s="71"/>
      <c r="D68" s="71"/>
      <c r="E68" s="71"/>
      <c r="F68" s="71"/>
      <c r="G68" s="71"/>
    </row>
    <row r="69" spans="1:7" s="11" customFormat="1" ht="11.25">
      <c r="A69" s="71"/>
      <c r="B69" s="71"/>
      <c r="C69" s="71"/>
      <c r="D69" s="71"/>
      <c r="E69" s="71"/>
      <c r="F69" s="71"/>
      <c r="G69" s="71"/>
    </row>
    <row r="70" spans="1:7" s="11" customFormat="1" ht="11.25">
      <c r="A70" s="71"/>
      <c r="B70" s="71"/>
      <c r="C70" s="71"/>
      <c r="D70" s="71"/>
      <c r="E70" s="71"/>
      <c r="F70" s="71"/>
      <c r="G70" s="71"/>
    </row>
    <row r="71" spans="1:7" s="11" customFormat="1" ht="11.25">
      <c r="A71" s="71"/>
      <c r="B71" s="71"/>
      <c r="C71" s="71"/>
      <c r="D71" s="71"/>
      <c r="E71" s="71"/>
      <c r="F71" s="71"/>
      <c r="G71" s="71"/>
    </row>
    <row r="72" spans="1:7" s="11" customFormat="1" ht="11.25"/>
    <row r="73" spans="1:7" s="11" customFormat="1" ht="11.25">
      <c r="A73" s="8"/>
      <c r="B73" s="8"/>
      <c r="C73" s="8"/>
      <c r="D73" s="8"/>
      <c r="E73" s="8"/>
      <c r="F73" s="8"/>
      <c r="G73" s="8"/>
    </row>
    <row r="74" spans="1:7" s="11" customFormat="1" ht="11.25">
      <c r="A74" s="8"/>
      <c r="B74" s="8"/>
      <c r="C74" s="8"/>
      <c r="D74" s="8"/>
      <c r="E74" s="8"/>
      <c r="F74" s="8"/>
      <c r="G74" s="8"/>
    </row>
    <row r="75" spans="1:7" s="11" customFormat="1" ht="11.25">
      <c r="A75" s="8"/>
      <c r="B75" s="8"/>
      <c r="C75" s="8"/>
      <c r="D75" s="8"/>
      <c r="E75" s="8"/>
      <c r="F75" s="8"/>
      <c r="G75" s="8"/>
    </row>
    <row r="76" spans="1:7" s="11" customFormat="1" ht="11.25">
      <c r="A76" s="8"/>
      <c r="B76" s="8"/>
      <c r="C76" s="8"/>
      <c r="D76" s="8"/>
      <c r="E76" s="8"/>
      <c r="F76" s="8"/>
      <c r="G76" s="8"/>
    </row>
    <row r="77" spans="1:7" s="11" customFormat="1" ht="11.25">
      <c r="A77" s="8"/>
      <c r="B77" s="8"/>
      <c r="C77" s="8"/>
      <c r="D77" s="8"/>
      <c r="E77" s="8"/>
      <c r="F77" s="8"/>
      <c r="G77" s="8"/>
    </row>
    <row r="78" spans="1:7" s="11" customFormat="1" ht="11.25">
      <c r="A78" s="8"/>
      <c r="B78" s="8"/>
      <c r="C78" s="8"/>
      <c r="D78" s="8"/>
      <c r="E78" s="8"/>
      <c r="F78" s="8"/>
      <c r="G78" s="8"/>
    </row>
    <row r="79" spans="1:7" s="11" customFormat="1" ht="11.25">
      <c r="A79" s="8"/>
      <c r="B79" s="8"/>
      <c r="C79" s="8"/>
      <c r="D79" s="8"/>
      <c r="E79" s="8"/>
      <c r="F79" s="8"/>
      <c r="G79" s="8"/>
    </row>
    <row r="80" spans="1:7" s="11" customFormat="1" ht="11.25">
      <c r="A80" s="8"/>
      <c r="B80" s="8"/>
      <c r="C80" s="8"/>
      <c r="D80" s="8"/>
      <c r="E80" s="8"/>
      <c r="F80" s="8"/>
      <c r="G80" s="8"/>
    </row>
    <row r="81" spans="1:7" s="11" customFormat="1" ht="11.25">
      <c r="A81" s="8"/>
      <c r="B81" s="8"/>
      <c r="C81" s="8"/>
      <c r="D81" s="8"/>
      <c r="E81" s="8"/>
      <c r="F81" s="8"/>
      <c r="G81" s="8"/>
    </row>
    <row r="82" spans="1:7" s="11" customFormat="1" ht="11.25">
      <c r="A82" s="8"/>
      <c r="B82" s="8"/>
      <c r="C82" s="8"/>
      <c r="D82" s="8"/>
      <c r="E82" s="8"/>
      <c r="F82" s="8"/>
      <c r="G82" s="8"/>
    </row>
    <row r="83" spans="1:7" s="11" customFormat="1" ht="11.25">
      <c r="A83" s="8"/>
      <c r="B83" s="8"/>
      <c r="C83" s="8"/>
      <c r="D83" s="8"/>
      <c r="E83" s="8"/>
      <c r="F83" s="8"/>
      <c r="G83" s="8"/>
    </row>
    <row r="84" spans="1:7" s="11" customFormat="1" ht="11.25">
      <c r="A84" s="8"/>
      <c r="B84" s="8"/>
      <c r="C84" s="8"/>
      <c r="D84" s="8"/>
      <c r="E84" s="8"/>
      <c r="F84" s="8"/>
      <c r="G84" s="8"/>
    </row>
    <row r="85" spans="1:7" s="11" customFormat="1" ht="11.25">
      <c r="A85" s="8"/>
      <c r="B85" s="8"/>
      <c r="C85" s="8"/>
      <c r="D85" s="8"/>
      <c r="E85" s="8"/>
      <c r="F85" s="8"/>
      <c r="G85" s="8"/>
    </row>
    <row r="86" spans="1:7" s="11" customFormat="1" ht="11.25">
      <c r="A86" s="8"/>
      <c r="B86" s="8"/>
      <c r="C86" s="8"/>
      <c r="D86" s="8"/>
      <c r="E86" s="8"/>
      <c r="F86" s="8"/>
      <c r="G86" s="8"/>
    </row>
    <row r="87" spans="1:7" s="11" customFormat="1" ht="11.25">
      <c r="A87" s="8"/>
      <c r="B87" s="8"/>
      <c r="C87" s="8"/>
      <c r="D87" s="8"/>
      <c r="E87" s="8"/>
      <c r="F87" s="8"/>
      <c r="G87" s="8"/>
    </row>
    <row r="88" spans="1:7" s="11" customFormat="1" ht="11.25">
      <c r="A88" s="8"/>
      <c r="B88" s="8"/>
      <c r="C88" s="8"/>
      <c r="D88" s="8"/>
      <c r="E88" s="8"/>
      <c r="F88" s="8"/>
      <c r="G88" s="8"/>
    </row>
    <row r="89" spans="1:7" s="11" customFormat="1" ht="11.25">
      <c r="A89" s="8"/>
      <c r="B89" s="8"/>
      <c r="C89" s="8"/>
      <c r="D89" s="8"/>
      <c r="E89" s="8"/>
      <c r="F89" s="8"/>
      <c r="G89" s="8"/>
    </row>
    <row r="90" spans="1:7" s="11" customFormat="1" ht="11.25">
      <c r="A90" s="8"/>
      <c r="B90" s="8"/>
      <c r="C90" s="8"/>
      <c r="D90" s="8"/>
      <c r="E90" s="8"/>
      <c r="F90" s="8"/>
      <c r="G90" s="8"/>
    </row>
    <row r="91" spans="1:7" s="11" customFormat="1" ht="11.25">
      <c r="A91" s="8"/>
      <c r="B91" s="8"/>
      <c r="C91" s="8"/>
      <c r="D91" s="8"/>
      <c r="E91" s="8"/>
      <c r="F91" s="8"/>
      <c r="G91" s="8"/>
    </row>
    <row r="92" spans="1:7" s="11" customFormat="1" ht="11.25">
      <c r="A92" s="8"/>
      <c r="B92" s="8"/>
      <c r="C92" s="8"/>
      <c r="D92" s="8"/>
      <c r="E92" s="8"/>
      <c r="F92" s="8"/>
      <c r="G92" s="8"/>
    </row>
    <row r="93" spans="1:7" s="11" customFormat="1" ht="11.25">
      <c r="A93" s="8"/>
      <c r="B93" s="8"/>
      <c r="C93" s="8"/>
      <c r="D93" s="8"/>
      <c r="E93" s="8"/>
      <c r="F93" s="8"/>
      <c r="G93" s="8"/>
    </row>
    <row r="94" spans="1:7" s="11" customFormat="1" ht="11.25">
      <c r="A94" s="8"/>
      <c r="B94" s="8"/>
      <c r="C94" s="8"/>
      <c r="D94" s="8"/>
      <c r="E94" s="8"/>
      <c r="F94" s="8"/>
      <c r="G94" s="8"/>
    </row>
    <row r="95" spans="1:7" s="11" customFormat="1" ht="11.25">
      <c r="A95" s="8"/>
      <c r="B95" s="8"/>
      <c r="C95" s="8"/>
      <c r="D95" s="8"/>
      <c r="E95" s="8"/>
      <c r="F95" s="8"/>
      <c r="G95" s="8"/>
    </row>
    <row r="96" spans="1:7" s="11" customFormat="1" ht="11.25">
      <c r="A96" s="8"/>
      <c r="B96" s="8"/>
      <c r="C96" s="8"/>
      <c r="D96" s="8"/>
      <c r="E96" s="8"/>
      <c r="F96" s="8"/>
      <c r="G96" s="8"/>
    </row>
    <row r="97" spans="1:7" s="11" customFormat="1" ht="11.25">
      <c r="A97" s="8"/>
      <c r="B97" s="8"/>
      <c r="C97" s="8"/>
      <c r="D97" s="8"/>
      <c r="E97" s="8"/>
      <c r="F97" s="8"/>
      <c r="G97" s="8"/>
    </row>
    <row r="98" spans="1:7" s="11" customFormat="1" ht="11.25">
      <c r="A98" s="8"/>
      <c r="B98" s="8"/>
      <c r="C98" s="8"/>
      <c r="D98" s="8"/>
      <c r="E98" s="8"/>
      <c r="F98" s="8"/>
      <c r="G98" s="8"/>
    </row>
    <row r="99" spans="1:7" s="11" customFormat="1" ht="11.25">
      <c r="A99" s="8"/>
      <c r="B99" s="8"/>
      <c r="C99" s="8"/>
      <c r="D99" s="8"/>
      <c r="E99" s="8"/>
      <c r="F99" s="8"/>
      <c r="G99" s="8"/>
    </row>
    <row r="100" spans="1:7" s="11" customFormat="1" ht="11.25">
      <c r="A100" s="8"/>
      <c r="B100" s="8"/>
      <c r="C100" s="8"/>
      <c r="D100" s="8"/>
      <c r="E100" s="8"/>
      <c r="F100" s="8"/>
      <c r="G100" s="8"/>
    </row>
    <row r="101" spans="1:7" s="11" customFormat="1" ht="11.25">
      <c r="A101" s="8"/>
      <c r="B101" s="8"/>
      <c r="C101" s="8"/>
      <c r="D101" s="8"/>
      <c r="E101" s="8"/>
      <c r="F101" s="8"/>
      <c r="G101" s="8"/>
    </row>
    <row r="102" spans="1:7" s="11" customFormat="1" ht="11.25">
      <c r="A102" s="8"/>
      <c r="B102" s="8"/>
      <c r="C102" s="8"/>
      <c r="D102" s="8"/>
      <c r="E102" s="8"/>
      <c r="F102" s="8"/>
      <c r="G102" s="8"/>
    </row>
    <row r="103" spans="1:7" s="11" customFormat="1" ht="11.25">
      <c r="A103" s="8"/>
      <c r="B103" s="8"/>
      <c r="C103" s="8"/>
      <c r="D103" s="8"/>
      <c r="E103" s="8"/>
      <c r="F103" s="8"/>
      <c r="G103" s="8"/>
    </row>
    <row r="104" spans="1:7" s="11" customFormat="1" ht="11.25">
      <c r="A104" s="8"/>
      <c r="B104" s="8"/>
      <c r="C104" s="8"/>
      <c r="D104" s="8"/>
      <c r="E104" s="8"/>
      <c r="F104" s="8"/>
      <c r="G104" s="8"/>
    </row>
    <row r="105" spans="1:7" s="11" customFormat="1" ht="11.25">
      <c r="A105" s="8"/>
      <c r="B105" s="8"/>
      <c r="C105" s="8"/>
      <c r="D105" s="8"/>
      <c r="E105" s="8"/>
      <c r="F105" s="8"/>
      <c r="G105" s="8"/>
    </row>
    <row r="106" spans="1:7" s="11" customFormat="1" ht="11.25">
      <c r="A106" s="8"/>
      <c r="B106" s="8"/>
      <c r="C106" s="8"/>
      <c r="D106" s="8"/>
      <c r="E106" s="8"/>
      <c r="F106" s="8"/>
      <c r="G106" s="8"/>
    </row>
    <row r="107" spans="1:7" s="11" customFormat="1" ht="11.25">
      <c r="A107" s="8"/>
      <c r="B107" s="8"/>
      <c r="C107" s="8"/>
      <c r="D107" s="8"/>
      <c r="E107" s="8"/>
      <c r="F107" s="8"/>
      <c r="G107" s="8"/>
    </row>
    <row r="108" spans="1:7" s="11" customFormat="1" ht="11.25">
      <c r="A108" s="8"/>
      <c r="B108" s="8"/>
      <c r="C108" s="8"/>
      <c r="D108" s="8"/>
      <c r="E108" s="8"/>
      <c r="F108" s="8"/>
      <c r="G108" s="8"/>
    </row>
    <row r="109" spans="1:7" s="11" customFormat="1" ht="11.25">
      <c r="A109" s="8"/>
      <c r="B109" s="8"/>
      <c r="C109" s="8"/>
      <c r="D109" s="8"/>
      <c r="E109" s="8"/>
      <c r="F109" s="8"/>
      <c r="G109" s="8"/>
    </row>
    <row r="110" spans="1:7" s="11" customFormat="1" ht="11.25">
      <c r="A110" s="8"/>
      <c r="B110" s="8"/>
      <c r="C110" s="8"/>
      <c r="D110" s="8"/>
      <c r="E110" s="8"/>
      <c r="F110" s="8"/>
      <c r="G110" s="8"/>
    </row>
    <row r="111" spans="1:7" s="11" customFormat="1" ht="11.25">
      <c r="A111" s="8"/>
      <c r="B111" s="8"/>
      <c r="C111" s="8"/>
      <c r="D111" s="8"/>
      <c r="E111" s="8"/>
      <c r="F111" s="8"/>
      <c r="G111" s="8"/>
    </row>
    <row r="112" spans="1:7" s="11" customFormat="1" ht="11.25">
      <c r="A112" s="8"/>
      <c r="B112" s="8"/>
      <c r="C112" s="8"/>
      <c r="D112" s="8"/>
      <c r="E112" s="8"/>
      <c r="F112" s="8"/>
      <c r="G112" s="8"/>
    </row>
    <row r="113" spans="1:7" s="11" customFormat="1" ht="11.25">
      <c r="A113" s="8"/>
      <c r="B113" s="8"/>
      <c r="C113" s="8"/>
      <c r="D113" s="8"/>
      <c r="E113" s="8"/>
      <c r="F113" s="8"/>
      <c r="G113" s="8"/>
    </row>
    <row r="114" spans="1:7" s="11" customFormat="1" ht="11.25">
      <c r="A114" s="8"/>
      <c r="B114" s="8"/>
      <c r="C114" s="8"/>
      <c r="D114" s="8"/>
      <c r="E114" s="8"/>
      <c r="F114" s="8"/>
      <c r="G114" s="8"/>
    </row>
    <row r="115" spans="1:7" s="11" customFormat="1" ht="11.25">
      <c r="A115" s="8"/>
      <c r="B115" s="8"/>
      <c r="C115" s="8"/>
      <c r="D115" s="8"/>
      <c r="E115" s="8"/>
      <c r="F115" s="8"/>
      <c r="G115" s="8"/>
    </row>
    <row r="116" spans="1:7" s="11" customFormat="1" ht="11.25">
      <c r="A116" s="8"/>
      <c r="B116" s="8"/>
      <c r="C116" s="8"/>
      <c r="D116" s="8"/>
      <c r="E116" s="8"/>
      <c r="F116" s="8"/>
      <c r="G116" s="8"/>
    </row>
    <row r="117" spans="1:7" s="11" customFormat="1" ht="11.25">
      <c r="A117" s="8"/>
      <c r="B117" s="8"/>
      <c r="C117" s="8"/>
      <c r="D117" s="8"/>
      <c r="E117" s="8"/>
      <c r="F117" s="8"/>
      <c r="G117" s="8"/>
    </row>
    <row r="118" spans="1:7" s="11" customFormat="1" ht="11.25">
      <c r="A118" s="8"/>
      <c r="B118" s="8"/>
      <c r="C118" s="8"/>
      <c r="D118" s="8"/>
      <c r="E118" s="8"/>
      <c r="F118" s="8"/>
      <c r="G118" s="8"/>
    </row>
    <row r="119" spans="1:7" s="11" customFormat="1" ht="11.25">
      <c r="A119" s="8"/>
      <c r="B119" s="8"/>
      <c r="C119" s="8"/>
      <c r="D119" s="8"/>
      <c r="E119" s="8"/>
      <c r="F119" s="8"/>
      <c r="G119" s="8"/>
    </row>
    <row r="120" spans="1:7" s="11" customFormat="1" ht="11.25">
      <c r="A120" s="8"/>
      <c r="B120" s="8"/>
      <c r="C120" s="8"/>
      <c r="D120" s="8"/>
      <c r="E120" s="8"/>
      <c r="F120" s="8"/>
      <c r="G120" s="8"/>
    </row>
    <row r="121" spans="1:7" s="11" customFormat="1" ht="11.25">
      <c r="A121" s="8"/>
      <c r="B121" s="8"/>
      <c r="C121" s="8"/>
      <c r="D121" s="8"/>
      <c r="E121" s="8"/>
      <c r="F121" s="8"/>
      <c r="G121" s="8"/>
    </row>
    <row r="122" spans="1:7" s="11" customFormat="1" ht="11.25">
      <c r="A122" s="8"/>
      <c r="B122" s="8"/>
      <c r="C122" s="8"/>
      <c r="D122" s="8"/>
      <c r="E122" s="8"/>
      <c r="F122" s="8"/>
      <c r="G122" s="8"/>
    </row>
    <row r="123" spans="1:7" s="11" customFormat="1" ht="11.25">
      <c r="A123" s="8"/>
      <c r="B123" s="8"/>
      <c r="C123" s="8"/>
      <c r="D123" s="8"/>
      <c r="E123" s="8"/>
      <c r="F123" s="8"/>
      <c r="G123" s="8"/>
    </row>
    <row r="124" spans="1:7" s="11" customFormat="1" ht="11.25">
      <c r="A124" s="8"/>
      <c r="B124" s="8"/>
      <c r="C124" s="8"/>
      <c r="D124" s="8"/>
      <c r="E124" s="8"/>
      <c r="F124" s="8"/>
      <c r="G124" s="8"/>
    </row>
    <row r="125" spans="1:7" s="11" customFormat="1" ht="11.25">
      <c r="A125" s="8"/>
      <c r="B125" s="8"/>
      <c r="C125" s="8"/>
      <c r="D125" s="8"/>
      <c r="E125" s="8"/>
      <c r="F125" s="8"/>
      <c r="G125" s="8"/>
    </row>
    <row r="126" spans="1:7" s="11" customFormat="1" ht="11.25">
      <c r="A126" s="8"/>
      <c r="B126" s="8"/>
      <c r="C126" s="8"/>
      <c r="D126" s="8"/>
      <c r="E126" s="8"/>
      <c r="F126" s="8"/>
      <c r="G126" s="8"/>
    </row>
    <row r="127" spans="1:7" s="11" customFormat="1" ht="11.25">
      <c r="A127" s="8"/>
      <c r="B127" s="8"/>
      <c r="C127" s="8"/>
      <c r="D127" s="8"/>
      <c r="E127" s="8"/>
      <c r="F127" s="8"/>
      <c r="G127" s="8"/>
    </row>
    <row r="128" spans="1:7" s="11" customFormat="1" ht="11.25">
      <c r="A128" s="8"/>
      <c r="B128" s="8"/>
      <c r="C128" s="8"/>
      <c r="D128" s="8"/>
      <c r="E128" s="8"/>
      <c r="F128" s="8"/>
      <c r="G128" s="8"/>
    </row>
  </sheetData>
  <mergeCells count="8">
    <mergeCell ref="A3:G3"/>
    <mergeCell ref="A4:G4"/>
    <mergeCell ref="A6:A7"/>
    <mergeCell ref="B6:B7"/>
    <mergeCell ref="C6:C7"/>
    <mergeCell ref="D6:D7"/>
    <mergeCell ref="E6:E7"/>
    <mergeCell ref="G6:G7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"/>
  <sheetViews>
    <sheetView view="pageBreakPreview" zoomScaleNormal="100" zoomScaleSheetLayoutView="100" workbookViewId="0">
      <selection activeCell="L12" sqref="L12"/>
    </sheetView>
  </sheetViews>
  <sheetFormatPr defaultRowHeight="14.25"/>
  <cols>
    <col min="1" max="1" width="13" style="39" customWidth="1"/>
    <col min="2" max="2" width="13.875" style="39" customWidth="1"/>
    <col min="3" max="6" width="13.875" style="40" customWidth="1"/>
    <col min="7" max="7" width="12.125" style="40" customWidth="1"/>
    <col min="8" max="8" width="11.375" style="40" customWidth="1"/>
    <col min="9" max="9" width="12.875" style="40" customWidth="1"/>
    <col min="10" max="10" width="9.5" style="40" customWidth="1"/>
    <col min="11" max="11" width="10" style="40" customWidth="1"/>
    <col min="12" max="12" width="11.25" style="40" customWidth="1"/>
    <col min="13" max="13" width="14.875" style="4" customWidth="1"/>
    <col min="14" max="16384" width="9" style="4"/>
  </cols>
  <sheetData>
    <row r="1" spans="1:13" ht="14.1" customHeight="1">
      <c r="A1" s="10" t="s">
        <v>1140</v>
      </c>
      <c r="L1" s="4"/>
      <c r="M1" s="9" t="s">
        <v>1141</v>
      </c>
    </row>
    <row r="2" spans="1:13" ht="14.1" customHeight="1">
      <c r="A2" s="10"/>
      <c r="L2" s="9"/>
    </row>
    <row r="3" spans="1:13" s="12" customFormat="1" ht="20.100000000000001" customHeight="1">
      <c r="A3" s="670" t="s">
        <v>493</v>
      </c>
      <c r="B3" s="670"/>
      <c r="C3" s="670"/>
      <c r="D3" s="670"/>
      <c r="E3" s="670"/>
      <c r="F3" s="670"/>
      <c r="G3" s="670" t="s">
        <v>494</v>
      </c>
      <c r="H3" s="670"/>
      <c r="I3" s="670"/>
      <c r="J3" s="670"/>
      <c r="K3" s="670"/>
      <c r="L3" s="670"/>
      <c r="M3" s="670"/>
    </row>
    <row r="4" spans="1:13" s="14" customFormat="1" ht="24" customHeight="1">
      <c r="G4" s="671"/>
      <c r="H4" s="1053"/>
      <c r="I4" s="1053"/>
      <c r="J4" s="1053"/>
      <c r="K4" s="1053"/>
      <c r="L4" s="1053"/>
      <c r="M4" s="1053"/>
    </row>
    <row r="5" spans="1:13" s="15" customFormat="1" ht="18" customHeight="1" thickBot="1">
      <c r="A5" s="15" t="s">
        <v>394</v>
      </c>
      <c r="I5" s="156"/>
      <c r="M5" s="16" t="s">
        <v>395</v>
      </c>
    </row>
    <row r="6" spans="1:13" s="11" customFormat="1" ht="30" customHeight="1">
      <c r="A6" s="1054" t="s">
        <v>396</v>
      </c>
      <c r="B6" s="1057" t="s">
        <v>727</v>
      </c>
      <c r="C6" s="1060" t="s">
        <v>397</v>
      </c>
      <c r="D6" s="1061"/>
      <c r="E6" s="1060" t="s">
        <v>398</v>
      </c>
      <c r="F6" s="1062"/>
      <c r="G6" s="1063" t="s">
        <v>398</v>
      </c>
      <c r="H6" s="1062"/>
      <c r="I6" s="1062"/>
      <c r="J6" s="1062"/>
      <c r="K6" s="1064"/>
      <c r="L6" s="1065" t="s">
        <v>399</v>
      </c>
      <c r="M6" s="1068" t="s">
        <v>396</v>
      </c>
    </row>
    <row r="7" spans="1:13" s="11" customFormat="1" ht="9.9499999999999993" customHeight="1">
      <c r="A7" s="1055"/>
      <c r="B7" s="1058"/>
      <c r="C7" s="1045" t="s">
        <v>400</v>
      </c>
      <c r="D7" s="1045" t="s">
        <v>728</v>
      </c>
      <c r="E7" s="915" t="s">
        <v>729</v>
      </c>
      <c r="F7" s="916" t="s">
        <v>730</v>
      </c>
      <c r="G7" s="1050" t="s">
        <v>731</v>
      </c>
      <c r="H7" s="915" t="s">
        <v>732</v>
      </c>
      <c r="I7" s="823" t="s">
        <v>856</v>
      </c>
      <c r="J7" s="915" t="s">
        <v>401</v>
      </c>
      <c r="K7" s="916" t="s">
        <v>733</v>
      </c>
      <c r="L7" s="1066"/>
      <c r="M7" s="1069"/>
    </row>
    <row r="8" spans="1:13" s="11" customFormat="1" ht="9.9499999999999993" customHeight="1">
      <c r="A8" s="1055"/>
      <c r="B8" s="1058"/>
      <c r="C8" s="1046"/>
      <c r="D8" s="1046"/>
      <c r="E8" s="915"/>
      <c r="F8" s="916"/>
      <c r="G8" s="1050"/>
      <c r="H8" s="915"/>
      <c r="I8" s="823"/>
      <c r="J8" s="915"/>
      <c r="K8" s="916"/>
      <c r="L8" s="1066"/>
      <c r="M8" s="1069"/>
    </row>
    <row r="9" spans="1:13" s="11" customFormat="1" ht="9.9499999999999993" customHeight="1">
      <c r="A9" s="1056"/>
      <c r="B9" s="1059"/>
      <c r="C9" s="1047"/>
      <c r="D9" s="1047"/>
      <c r="E9" s="1048"/>
      <c r="F9" s="1049"/>
      <c r="G9" s="1051"/>
      <c r="H9" s="1048"/>
      <c r="I9" s="825"/>
      <c r="J9" s="1048"/>
      <c r="K9" s="1049"/>
      <c r="L9" s="1067"/>
      <c r="M9" s="1070"/>
    </row>
    <row r="10" spans="1:13" s="21" customFormat="1" ht="15.95" customHeight="1">
      <c r="A10" s="44" t="s">
        <v>14</v>
      </c>
      <c r="B10" s="566">
        <v>854800</v>
      </c>
      <c r="C10" s="566">
        <v>833206</v>
      </c>
      <c r="D10" s="584">
        <v>21488</v>
      </c>
      <c r="E10" s="584">
        <v>38</v>
      </c>
      <c r="F10" s="584">
        <v>45</v>
      </c>
      <c r="G10" s="584">
        <v>45</v>
      </c>
      <c r="H10" s="18">
        <v>0</v>
      </c>
      <c r="I10" s="343">
        <v>1</v>
      </c>
      <c r="J10" s="584">
        <v>41</v>
      </c>
      <c r="K10" s="584">
        <v>48</v>
      </c>
      <c r="L10" s="584">
        <v>3871264</v>
      </c>
      <c r="M10" s="87" t="s">
        <v>14</v>
      </c>
    </row>
    <row r="11" spans="1:13" s="21" customFormat="1" ht="15.95" customHeight="1">
      <c r="A11" s="44" t="s">
        <v>15</v>
      </c>
      <c r="B11" s="566">
        <v>854800</v>
      </c>
      <c r="C11" s="566">
        <v>833206</v>
      </c>
      <c r="D11" s="584">
        <v>21488</v>
      </c>
      <c r="E11" s="584">
        <v>39</v>
      </c>
      <c r="F11" s="584">
        <v>46</v>
      </c>
      <c r="G11" s="584">
        <v>46</v>
      </c>
      <c r="H11" s="343">
        <v>0</v>
      </c>
      <c r="I11" s="343">
        <v>1</v>
      </c>
      <c r="J11" s="584">
        <v>50</v>
      </c>
      <c r="K11" s="584">
        <v>49</v>
      </c>
      <c r="L11" s="584">
        <v>5983334</v>
      </c>
      <c r="M11" s="87" t="s">
        <v>15</v>
      </c>
    </row>
    <row r="12" spans="1:13" s="21" customFormat="1" ht="15.95" customHeight="1">
      <c r="A12" s="44" t="s">
        <v>445</v>
      </c>
      <c r="B12" s="566">
        <v>854800</v>
      </c>
      <c r="C12" s="566">
        <v>833206</v>
      </c>
      <c r="D12" s="584">
        <v>21488</v>
      </c>
      <c r="E12" s="584">
        <v>39</v>
      </c>
      <c r="F12" s="584">
        <v>47</v>
      </c>
      <c r="G12" s="584">
        <v>47</v>
      </c>
      <c r="H12" s="343">
        <v>0</v>
      </c>
      <c r="I12" s="343">
        <v>2</v>
      </c>
      <c r="J12" s="584">
        <v>53</v>
      </c>
      <c r="K12" s="584">
        <v>49</v>
      </c>
      <c r="L12" s="584">
        <v>4771262</v>
      </c>
      <c r="M12" s="87" t="s">
        <v>445</v>
      </c>
    </row>
    <row r="13" spans="1:13" s="21" customFormat="1" ht="15.95" customHeight="1">
      <c r="A13" s="490" t="s">
        <v>822</v>
      </c>
      <c r="B13" s="566">
        <v>854800</v>
      </c>
      <c r="C13" s="566">
        <v>833206</v>
      </c>
      <c r="D13" s="584">
        <v>21488</v>
      </c>
      <c r="E13" s="584">
        <v>39</v>
      </c>
      <c r="F13" s="584">
        <v>47</v>
      </c>
      <c r="G13" s="584">
        <v>47</v>
      </c>
      <c r="H13" s="343">
        <v>0</v>
      </c>
      <c r="I13" s="343">
        <v>3</v>
      </c>
      <c r="J13" s="584">
        <v>53</v>
      </c>
      <c r="K13" s="584">
        <v>49</v>
      </c>
      <c r="L13" s="584">
        <v>5335781</v>
      </c>
      <c r="M13" s="87" t="s">
        <v>822</v>
      </c>
    </row>
    <row r="14" spans="1:13" s="21" customFormat="1" ht="15.95" customHeight="1">
      <c r="A14" s="47" t="s">
        <v>1017</v>
      </c>
      <c r="B14" s="161">
        <f t="shared" ref="B14:K14" si="0">SUM(B16:B41)</f>
        <v>932206</v>
      </c>
      <c r="C14" s="161">
        <f t="shared" si="0"/>
        <v>1127</v>
      </c>
      <c r="D14" s="161">
        <f t="shared" si="0"/>
        <v>21188</v>
      </c>
      <c r="E14" s="161">
        <f t="shared" si="0"/>
        <v>39</v>
      </c>
      <c r="F14" s="161">
        <f t="shared" si="0"/>
        <v>47</v>
      </c>
      <c r="G14" s="161">
        <f t="shared" si="0"/>
        <v>47</v>
      </c>
      <c r="H14" s="161">
        <f t="shared" si="0"/>
        <v>0</v>
      </c>
      <c r="I14" s="161">
        <f t="shared" si="0"/>
        <v>20</v>
      </c>
      <c r="J14" s="161">
        <f t="shared" si="0"/>
        <v>53</v>
      </c>
      <c r="K14" s="161">
        <f t="shared" si="0"/>
        <v>49</v>
      </c>
      <c r="L14" s="161">
        <f>SUM(L16:L41)</f>
        <v>5335781</v>
      </c>
      <c r="M14" s="48" t="s">
        <v>1017</v>
      </c>
    </row>
    <row r="15" spans="1:13" s="11" customFormat="1" ht="11.25" customHeight="1">
      <c r="A15" s="56"/>
      <c r="B15" s="20"/>
      <c r="C15" s="129"/>
      <c r="D15" s="129"/>
      <c r="E15" s="130"/>
      <c r="F15" s="130"/>
      <c r="G15" s="129"/>
      <c r="H15" s="129"/>
      <c r="I15" s="129"/>
      <c r="J15" s="129"/>
      <c r="K15" s="129"/>
      <c r="L15" s="129"/>
      <c r="M15" s="88"/>
    </row>
    <row r="16" spans="1:13" s="11" customFormat="1" ht="15.75" customHeight="1">
      <c r="A16" s="75" t="s">
        <v>1056</v>
      </c>
      <c r="B16" s="272">
        <v>87500</v>
      </c>
      <c r="C16" s="272">
        <v>50</v>
      </c>
      <c r="D16" s="272">
        <v>1750</v>
      </c>
      <c r="E16" s="272">
        <v>1</v>
      </c>
      <c r="F16" s="272">
        <v>3</v>
      </c>
      <c r="G16" s="272">
        <v>3</v>
      </c>
      <c r="H16" s="272">
        <v>0</v>
      </c>
      <c r="I16" s="272">
        <v>1</v>
      </c>
      <c r="J16" s="272">
        <v>4</v>
      </c>
      <c r="K16" s="272">
        <v>2</v>
      </c>
      <c r="L16" s="272">
        <v>1449660</v>
      </c>
      <c r="M16" s="86" t="s">
        <v>1057</v>
      </c>
    </row>
    <row r="17" spans="1:13" s="11" customFormat="1" ht="15.75" customHeight="1">
      <c r="A17" s="75" t="s">
        <v>1058</v>
      </c>
      <c r="B17" s="272">
        <v>120000</v>
      </c>
      <c r="C17" s="272">
        <v>30</v>
      </c>
      <c r="D17" s="272">
        <v>4000</v>
      </c>
      <c r="E17" s="272">
        <v>1</v>
      </c>
      <c r="F17" s="272">
        <v>3</v>
      </c>
      <c r="G17" s="272">
        <v>3</v>
      </c>
      <c r="H17" s="272">
        <v>0</v>
      </c>
      <c r="I17" s="272">
        <v>1</v>
      </c>
      <c r="J17" s="272">
        <v>4</v>
      </c>
      <c r="K17" s="272">
        <v>2</v>
      </c>
      <c r="L17" s="272">
        <v>130740</v>
      </c>
      <c r="M17" s="86" t="s">
        <v>1059</v>
      </c>
    </row>
    <row r="18" spans="1:13" s="11" customFormat="1" ht="15.75" customHeight="1">
      <c r="A18" s="41" t="s">
        <v>1060</v>
      </c>
      <c r="B18" s="272">
        <v>33000</v>
      </c>
      <c r="C18" s="272">
        <v>30</v>
      </c>
      <c r="D18" s="272">
        <v>1100</v>
      </c>
      <c r="E18" s="272">
        <v>3</v>
      </c>
      <c r="F18" s="272">
        <v>3</v>
      </c>
      <c r="G18" s="272">
        <v>3</v>
      </c>
      <c r="H18" s="272">
        <v>0</v>
      </c>
      <c r="I18" s="272">
        <v>1</v>
      </c>
      <c r="J18" s="272">
        <v>5</v>
      </c>
      <c r="K18" s="272">
        <v>1</v>
      </c>
      <c r="L18" s="274">
        <v>1273000</v>
      </c>
      <c r="M18" s="45" t="s">
        <v>1061</v>
      </c>
    </row>
    <row r="19" spans="1:13" s="11" customFormat="1" ht="15.75" customHeight="1">
      <c r="A19" s="75" t="s">
        <v>1062</v>
      </c>
      <c r="B19" s="272">
        <v>22500</v>
      </c>
      <c r="C19" s="272">
        <v>30</v>
      </c>
      <c r="D19" s="272">
        <v>750</v>
      </c>
      <c r="E19" s="272">
        <v>2</v>
      </c>
      <c r="F19" s="272">
        <v>2</v>
      </c>
      <c r="G19" s="272">
        <v>2</v>
      </c>
      <c r="H19" s="272">
        <v>0</v>
      </c>
      <c r="I19" s="272">
        <v>1</v>
      </c>
      <c r="J19" s="272">
        <v>3</v>
      </c>
      <c r="K19" s="272">
        <v>2</v>
      </c>
      <c r="L19" s="272">
        <v>210070</v>
      </c>
      <c r="M19" s="86" t="s">
        <v>1063</v>
      </c>
    </row>
    <row r="20" spans="1:13" s="11" customFormat="1" ht="15.75" customHeight="1">
      <c r="A20" s="75" t="s">
        <v>1064</v>
      </c>
      <c r="B20" s="272">
        <v>10000</v>
      </c>
      <c r="C20" s="272">
        <v>25</v>
      </c>
      <c r="D20" s="272">
        <v>400</v>
      </c>
      <c r="E20" s="272">
        <v>2</v>
      </c>
      <c r="F20" s="272">
        <v>2</v>
      </c>
      <c r="G20" s="272">
        <v>2</v>
      </c>
      <c r="H20" s="272">
        <v>0</v>
      </c>
      <c r="I20" s="272">
        <v>1</v>
      </c>
      <c r="J20" s="272">
        <v>2</v>
      </c>
      <c r="K20" s="272">
        <v>1</v>
      </c>
      <c r="L20" s="272">
        <v>77330</v>
      </c>
      <c r="M20" s="86" t="s">
        <v>1065</v>
      </c>
    </row>
    <row r="21" spans="1:13" s="11" customFormat="1" ht="15.75" customHeight="1">
      <c r="A21" s="41" t="s">
        <v>1066</v>
      </c>
      <c r="B21" s="272">
        <v>24000</v>
      </c>
      <c r="C21" s="272">
        <v>30</v>
      </c>
      <c r="D21" s="272">
        <v>800</v>
      </c>
      <c r="E21" s="272">
        <v>1</v>
      </c>
      <c r="F21" s="272">
        <v>1</v>
      </c>
      <c r="G21" s="272">
        <v>1</v>
      </c>
      <c r="H21" s="272">
        <v>0</v>
      </c>
      <c r="I21" s="272">
        <v>1</v>
      </c>
      <c r="J21" s="272">
        <v>2</v>
      </c>
      <c r="K21" s="272">
        <v>1</v>
      </c>
      <c r="L21" s="272">
        <v>19350</v>
      </c>
      <c r="M21" s="45" t="s">
        <v>1067</v>
      </c>
    </row>
    <row r="22" spans="1:13" s="11" customFormat="1" ht="15.75" customHeight="1">
      <c r="A22" s="75" t="s">
        <v>1068</v>
      </c>
      <c r="B22" s="272">
        <v>33000</v>
      </c>
      <c r="C22" s="272">
        <v>55</v>
      </c>
      <c r="D22" s="272">
        <v>600</v>
      </c>
      <c r="E22" s="272">
        <v>2</v>
      </c>
      <c r="F22" s="272">
        <v>2</v>
      </c>
      <c r="G22" s="272">
        <v>2</v>
      </c>
      <c r="H22" s="272">
        <v>0</v>
      </c>
      <c r="I22" s="272">
        <v>1</v>
      </c>
      <c r="J22" s="272">
        <v>1</v>
      </c>
      <c r="K22" s="272">
        <v>2</v>
      </c>
      <c r="L22" s="272">
        <v>216500</v>
      </c>
      <c r="M22" s="86" t="s">
        <v>1069</v>
      </c>
    </row>
    <row r="23" spans="1:13" s="11" customFormat="1" ht="15.75" customHeight="1">
      <c r="A23" s="75" t="s">
        <v>1070</v>
      </c>
      <c r="B23" s="272">
        <v>30000</v>
      </c>
      <c r="C23" s="272">
        <v>50</v>
      </c>
      <c r="D23" s="272">
        <v>600</v>
      </c>
      <c r="E23" s="272">
        <v>1</v>
      </c>
      <c r="F23" s="272">
        <v>1</v>
      </c>
      <c r="G23" s="272">
        <v>1</v>
      </c>
      <c r="H23" s="272">
        <v>0</v>
      </c>
      <c r="I23" s="272">
        <v>1</v>
      </c>
      <c r="J23" s="272">
        <v>2</v>
      </c>
      <c r="K23" s="272">
        <v>3</v>
      </c>
      <c r="L23" s="272">
        <v>128600</v>
      </c>
      <c r="M23" s="86" t="s">
        <v>1071</v>
      </c>
    </row>
    <row r="24" spans="1:13" s="11" customFormat="1" ht="15.75" customHeight="1">
      <c r="A24" s="41" t="s">
        <v>1072</v>
      </c>
      <c r="B24" s="272">
        <v>29250</v>
      </c>
      <c r="C24" s="272">
        <v>65</v>
      </c>
      <c r="D24" s="272">
        <v>450</v>
      </c>
      <c r="E24" s="272">
        <v>2</v>
      </c>
      <c r="F24" s="272">
        <v>2</v>
      </c>
      <c r="G24" s="272">
        <v>2</v>
      </c>
      <c r="H24" s="272">
        <v>0</v>
      </c>
      <c r="I24" s="272">
        <v>1</v>
      </c>
      <c r="J24" s="272">
        <v>3</v>
      </c>
      <c r="K24" s="272">
        <v>1</v>
      </c>
      <c r="L24" s="272">
        <v>176200</v>
      </c>
      <c r="M24" s="45" t="s">
        <v>1073</v>
      </c>
    </row>
    <row r="25" spans="1:13" s="11" customFormat="1" ht="15.75" customHeight="1">
      <c r="A25" s="75" t="s">
        <v>1074</v>
      </c>
      <c r="B25" s="272">
        <v>40000</v>
      </c>
      <c r="C25" s="272">
        <v>50</v>
      </c>
      <c r="D25" s="272">
        <v>800</v>
      </c>
      <c r="E25" s="272">
        <v>1</v>
      </c>
      <c r="F25" s="272">
        <v>1</v>
      </c>
      <c r="G25" s="272">
        <v>1</v>
      </c>
      <c r="H25" s="272">
        <v>0</v>
      </c>
      <c r="I25" s="272">
        <v>0</v>
      </c>
      <c r="J25" s="272">
        <v>1</v>
      </c>
      <c r="K25" s="272">
        <v>2</v>
      </c>
      <c r="L25" s="272">
        <v>146700</v>
      </c>
      <c r="M25" s="86" t="s">
        <v>1075</v>
      </c>
    </row>
    <row r="26" spans="1:13" s="11" customFormat="1" ht="15.75" customHeight="1">
      <c r="A26" s="75" t="s">
        <v>1076</v>
      </c>
      <c r="B26" s="272">
        <v>40000</v>
      </c>
      <c r="C26" s="272">
        <v>40</v>
      </c>
      <c r="D26" s="272">
        <v>1000</v>
      </c>
      <c r="E26" s="272">
        <v>2</v>
      </c>
      <c r="F26" s="272">
        <v>2</v>
      </c>
      <c r="G26" s="272">
        <v>2</v>
      </c>
      <c r="H26" s="272">
        <v>0</v>
      </c>
      <c r="I26" s="272">
        <v>1</v>
      </c>
      <c r="J26" s="272">
        <v>3</v>
      </c>
      <c r="K26" s="272">
        <v>2</v>
      </c>
      <c r="L26" s="272">
        <v>546000</v>
      </c>
      <c r="M26" s="86" t="s">
        <v>1077</v>
      </c>
    </row>
    <row r="27" spans="1:13" s="11" customFormat="1" ht="15.75" customHeight="1">
      <c r="A27" s="41" t="s">
        <v>1078</v>
      </c>
      <c r="B27" s="272">
        <v>20956</v>
      </c>
      <c r="C27" s="272">
        <v>62</v>
      </c>
      <c r="D27" s="272">
        <v>338</v>
      </c>
      <c r="E27" s="272">
        <v>0</v>
      </c>
      <c r="F27" s="272">
        <v>0</v>
      </c>
      <c r="G27" s="272">
        <v>0</v>
      </c>
      <c r="H27" s="272">
        <v>0</v>
      </c>
      <c r="I27" s="272">
        <v>0</v>
      </c>
      <c r="J27" s="272">
        <v>2</v>
      </c>
      <c r="K27" s="272">
        <v>1</v>
      </c>
      <c r="L27" s="272">
        <v>0</v>
      </c>
      <c r="M27" s="45" t="s">
        <v>1079</v>
      </c>
    </row>
    <row r="28" spans="1:13" s="11" customFormat="1" ht="15.75" customHeight="1">
      <c r="A28" s="75" t="s">
        <v>1080</v>
      </c>
      <c r="B28" s="272">
        <v>84000</v>
      </c>
      <c r="C28" s="272">
        <v>70</v>
      </c>
      <c r="D28" s="272">
        <v>1200</v>
      </c>
      <c r="E28" s="272">
        <v>2</v>
      </c>
      <c r="F28" s="272">
        <v>2</v>
      </c>
      <c r="G28" s="272">
        <v>2</v>
      </c>
      <c r="H28" s="272">
        <v>0</v>
      </c>
      <c r="I28" s="272">
        <v>1</v>
      </c>
      <c r="J28" s="272">
        <v>3</v>
      </c>
      <c r="K28" s="272">
        <v>4</v>
      </c>
      <c r="L28" s="272">
        <v>134695</v>
      </c>
      <c r="M28" s="86" t="s">
        <v>1081</v>
      </c>
    </row>
    <row r="29" spans="1:13" s="11" customFormat="1" ht="15.75" customHeight="1">
      <c r="A29" s="75" t="s">
        <v>1082</v>
      </c>
      <c r="B29" s="272">
        <v>35000</v>
      </c>
      <c r="C29" s="272">
        <v>100</v>
      </c>
      <c r="D29" s="272">
        <v>350</v>
      </c>
      <c r="E29" s="272">
        <v>1</v>
      </c>
      <c r="F29" s="272">
        <v>1</v>
      </c>
      <c r="G29" s="272">
        <v>1</v>
      </c>
      <c r="H29" s="272">
        <v>0</v>
      </c>
      <c r="I29" s="272">
        <v>1</v>
      </c>
      <c r="J29" s="272">
        <v>0</v>
      </c>
      <c r="K29" s="272">
        <v>2</v>
      </c>
      <c r="L29" s="272">
        <v>29090</v>
      </c>
      <c r="M29" s="86" t="s">
        <v>1083</v>
      </c>
    </row>
    <row r="30" spans="1:13" s="11" customFormat="1" ht="15.75" customHeight="1">
      <c r="A30" s="41" t="s">
        <v>1084</v>
      </c>
      <c r="B30" s="274">
        <v>160000</v>
      </c>
      <c r="C30" s="274">
        <v>80</v>
      </c>
      <c r="D30" s="272">
        <v>2000</v>
      </c>
      <c r="E30" s="272">
        <v>4</v>
      </c>
      <c r="F30" s="272">
        <v>5</v>
      </c>
      <c r="G30" s="272">
        <v>5</v>
      </c>
      <c r="H30" s="272">
        <v>0</v>
      </c>
      <c r="I30" s="272">
        <v>1</v>
      </c>
      <c r="J30" s="272">
        <v>3</v>
      </c>
      <c r="K30" s="272">
        <v>12</v>
      </c>
      <c r="L30" s="272">
        <v>628900</v>
      </c>
      <c r="M30" s="45" t="s">
        <v>1085</v>
      </c>
    </row>
    <row r="31" spans="1:13" s="11" customFormat="1" ht="15.75" customHeight="1">
      <c r="A31" s="75" t="s">
        <v>1086</v>
      </c>
      <c r="B31" s="272">
        <v>20000</v>
      </c>
      <c r="C31" s="272">
        <v>40</v>
      </c>
      <c r="D31" s="272">
        <v>500</v>
      </c>
      <c r="E31" s="272">
        <v>2</v>
      </c>
      <c r="F31" s="272">
        <v>2</v>
      </c>
      <c r="G31" s="272">
        <v>2</v>
      </c>
      <c r="H31" s="272">
        <v>0</v>
      </c>
      <c r="I31" s="272">
        <v>0</v>
      </c>
      <c r="J31" s="272">
        <v>0</v>
      </c>
      <c r="K31" s="272">
        <v>0</v>
      </c>
      <c r="L31" s="272">
        <v>20605</v>
      </c>
      <c r="M31" s="86" t="s">
        <v>1087</v>
      </c>
    </row>
    <row r="32" spans="1:13" s="11" customFormat="1" ht="15.75" customHeight="1">
      <c r="A32" s="75" t="s">
        <v>1088</v>
      </c>
      <c r="B32" s="272">
        <v>11000</v>
      </c>
      <c r="C32" s="272">
        <v>20</v>
      </c>
      <c r="D32" s="272">
        <v>550</v>
      </c>
      <c r="E32" s="272">
        <v>1</v>
      </c>
      <c r="F32" s="272">
        <v>1</v>
      </c>
      <c r="G32" s="272">
        <v>1</v>
      </c>
      <c r="H32" s="272">
        <v>0</v>
      </c>
      <c r="I32" s="272">
        <v>0</v>
      </c>
      <c r="J32" s="272">
        <v>1</v>
      </c>
      <c r="K32" s="272">
        <v>1</v>
      </c>
      <c r="L32" s="272">
        <v>14150</v>
      </c>
      <c r="M32" s="86" t="s">
        <v>1089</v>
      </c>
    </row>
    <row r="33" spans="1:13" s="11" customFormat="1" ht="15.75" customHeight="1">
      <c r="A33" s="41" t="s">
        <v>1090</v>
      </c>
      <c r="B33" s="272">
        <v>7500</v>
      </c>
      <c r="C33" s="272">
        <v>30</v>
      </c>
      <c r="D33" s="272">
        <v>250</v>
      </c>
      <c r="E33" s="272">
        <v>1</v>
      </c>
      <c r="F33" s="272">
        <v>1</v>
      </c>
      <c r="G33" s="272">
        <v>1</v>
      </c>
      <c r="H33" s="272">
        <v>0</v>
      </c>
      <c r="I33" s="272">
        <v>0</v>
      </c>
      <c r="J33" s="272">
        <v>1</v>
      </c>
      <c r="K33" s="272">
        <v>1</v>
      </c>
      <c r="L33" s="272">
        <v>4248</v>
      </c>
      <c r="M33" s="45" t="s">
        <v>1091</v>
      </c>
    </row>
    <row r="34" spans="1:13" s="11" customFormat="1" ht="15.75" customHeight="1">
      <c r="A34" s="75" t="s">
        <v>1092</v>
      </c>
      <c r="B34" s="272">
        <v>12000</v>
      </c>
      <c r="C34" s="272">
        <v>30</v>
      </c>
      <c r="D34" s="272">
        <v>400</v>
      </c>
      <c r="E34" s="272">
        <v>1</v>
      </c>
      <c r="F34" s="272">
        <v>1</v>
      </c>
      <c r="G34" s="272">
        <v>1</v>
      </c>
      <c r="H34" s="272">
        <v>0</v>
      </c>
      <c r="I34" s="272">
        <v>0</v>
      </c>
      <c r="J34" s="272">
        <v>1</v>
      </c>
      <c r="K34" s="272">
        <v>1</v>
      </c>
      <c r="L34" s="272">
        <v>4340</v>
      </c>
      <c r="M34" s="86" t="s">
        <v>1093</v>
      </c>
    </row>
    <row r="35" spans="1:13" s="11" customFormat="1" ht="15.75" customHeight="1">
      <c r="A35" s="41" t="s">
        <v>1094</v>
      </c>
      <c r="B35" s="272">
        <v>18000</v>
      </c>
      <c r="C35" s="272">
        <v>30</v>
      </c>
      <c r="D35" s="272">
        <v>600</v>
      </c>
      <c r="E35" s="272">
        <v>1</v>
      </c>
      <c r="F35" s="272">
        <v>2</v>
      </c>
      <c r="G35" s="272">
        <v>2</v>
      </c>
      <c r="H35" s="272">
        <v>0</v>
      </c>
      <c r="I35" s="272">
        <v>1</v>
      </c>
      <c r="J35" s="272">
        <v>2</v>
      </c>
      <c r="K35" s="272">
        <v>1</v>
      </c>
      <c r="L35" s="272">
        <v>12599</v>
      </c>
      <c r="M35" s="45" t="s">
        <v>1095</v>
      </c>
    </row>
    <row r="36" spans="1:13" s="11" customFormat="1" ht="15.75" customHeight="1">
      <c r="A36" s="75" t="s">
        <v>1096</v>
      </c>
      <c r="B36" s="272">
        <v>10000</v>
      </c>
      <c r="C36" s="272">
        <v>40</v>
      </c>
      <c r="D36" s="272">
        <v>250</v>
      </c>
      <c r="E36" s="272">
        <v>1</v>
      </c>
      <c r="F36" s="272">
        <v>1</v>
      </c>
      <c r="G36" s="272">
        <v>1</v>
      </c>
      <c r="H36" s="272">
        <v>0</v>
      </c>
      <c r="I36" s="272">
        <v>1</v>
      </c>
      <c r="J36" s="272">
        <v>1</v>
      </c>
      <c r="K36" s="272">
        <v>1</v>
      </c>
      <c r="L36" s="272">
        <v>18852</v>
      </c>
      <c r="M36" s="86" t="s">
        <v>1097</v>
      </c>
    </row>
    <row r="37" spans="1:13" s="11" customFormat="1" ht="15.75" customHeight="1">
      <c r="A37" s="75" t="s">
        <v>1098</v>
      </c>
      <c r="B37" s="272">
        <v>7500</v>
      </c>
      <c r="C37" s="272">
        <v>30</v>
      </c>
      <c r="D37" s="272">
        <v>250</v>
      </c>
      <c r="E37" s="272">
        <v>1</v>
      </c>
      <c r="F37" s="272">
        <v>2</v>
      </c>
      <c r="G37" s="272">
        <v>2</v>
      </c>
      <c r="H37" s="272">
        <v>0</v>
      </c>
      <c r="I37" s="272">
        <v>1</v>
      </c>
      <c r="J37" s="272">
        <v>1</v>
      </c>
      <c r="K37" s="272">
        <v>1</v>
      </c>
      <c r="L37" s="272">
        <v>10311</v>
      </c>
      <c r="M37" s="86" t="s">
        <v>1099</v>
      </c>
    </row>
    <row r="38" spans="1:13" s="11" customFormat="1" ht="15.75" customHeight="1">
      <c r="A38" s="41" t="s">
        <v>1100</v>
      </c>
      <c r="B38" s="272">
        <v>18000</v>
      </c>
      <c r="C38" s="272">
        <v>40</v>
      </c>
      <c r="D38" s="272">
        <v>450</v>
      </c>
      <c r="E38" s="272">
        <v>1</v>
      </c>
      <c r="F38" s="272">
        <v>2</v>
      </c>
      <c r="G38" s="272">
        <v>2</v>
      </c>
      <c r="H38" s="272">
        <v>0</v>
      </c>
      <c r="I38" s="272">
        <v>1</v>
      </c>
      <c r="J38" s="272">
        <v>2</v>
      </c>
      <c r="K38" s="272">
        <v>2</v>
      </c>
      <c r="L38" s="272">
        <v>25642</v>
      </c>
      <c r="M38" s="45" t="s">
        <v>1101</v>
      </c>
    </row>
    <row r="39" spans="1:13" s="11" customFormat="1" ht="15.75" customHeight="1">
      <c r="A39" s="75" t="s">
        <v>1102</v>
      </c>
      <c r="B39" s="272">
        <v>15000</v>
      </c>
      <c r="C39" s="272">
        <v>30</v>
      </c>
      <c r="D39" s="272">
        <v>500</v>
      </c>
      <c r="E39" s="272">
        <v>2</v>
      </c>
      <c r="F39" s="272">
        <v>2</v>
      </c>
      <c r="G39" s="272">
        <v>2</v>
      </c>
      <c r="H39" s="272">
        <v>0</v>
      </c>
      <c r="I39" s="272">
        <v>1</v>
      </c>
      <c r="J39" s="272">
        <v>2</v>
      </c>
      <c r="K39" s="272">
        <v>1</v>
      </c>
      <c r="L39" s="272">
        <v>11367</v>
      </c>
      <c r="M39" s="86" t="s">
        <v>1103</v>
      </c>
    </row>
    <row r="40" spans="1:13" s="11" customFormat="1" ht="15.75" customHeight="1">
      <c r="A40" s="75" t="s">
        <v>1104</v>
      </c>
      <c r="B40" s="272">
        <v>20000</v>
      </c>
      <c r="C40" s="272">
        <v>40</v>
      </c>
      <c r="D40" s="272">
        <v>500</v>
      </c>
      <c r="E40" s="272">
        <v>2</v>
      </c>
      <c r="F40" s="272">
        <v>2</v>
      </c>
      <c r="G40" s="272">
        <v>2</v>
      </c>
      <c r="H40" s="272">
        <v>0</v>
      </c>
      <c r="I40" s="272">
        <v>1</v>
      </c>
      <c r="J40" s="272">
        <v>2</v>
      </c>
      <c r="K40" s="272">
        <v>1</v>
      </c>
      <c r="L40" s="272">
        <v>46832</v>
      </c>
      <c r="M40" s="86" t="s">
        <v>1105</v>
      </c>
    </row>
    <row r="41" spans="1:13" s="11" customFormat="1" ht="15.75" customHeight="1" thickBot="1">
      <c r="A41" s="131" t="s">
        <v>1106</v>
      </c>
      <c r="B41" s="272">
        <v>24000</v>
      </c>
      <c r="C41" s="272">
        <v>30</v>
      </c>
      <c r="D41" s="272">
        <v>800</v>
      </c>
      <c r="E41" s="272">
        <v>1</v>
      </c>
      <c r="F41" s="272">
        <v>1</v>
      </c>
      <c r="G41" s="272">
        <v>1</v>
      </c>
      <c r="H41" s="272">
        <v>0</v>
      </c>
      <c r="I41" s="272">
        <v>1</v>
      </c>
      <c r="J41" s="272">
        <v>2</v>
      </c>
      <c r="K41" s="272">
        <v>1</v>
      </c>
      <c r="L41" s="273">
        <v>0</v>
      </c>
      <c r="M41" s="132" t="s">
        <v>1107</v>
      </c>
    </row>
    <row r="42" spans="1:13" s="66" customFormat="1" ht="11.1" customHeight="1">
      <c r="A42" s="230" t="s">
        <v>868</v>
      </c>
      <c r="B42" s="576"/>
      <c r="C42" s="577"/>
      <c r="D42" s="577"/>
      <c r="E42" s="577"/>
      <c r="F42" s="577"/>
      <c r="G42" s="577"/>
      <c r="H42" s="577"/>
      <c r="I42" s="577"/>
      <c r="J42" s="577"/>
      <c r="K42" s="577"/>
      <c r="L42" s="230"/>
      <c r="M42" s="244" t="s">
        <v>869</v>
      </c>
    </row>
    <row r="43" spans="1:13" s="66" customFormat="1" ht="11.1" customHeight="1">
      <c r="A43" s="1052" t="s">
        <v>1108</v>
      </c>
      <c r="B43" s="1052"/>
      <c r="C43" s="1052"/>
      <c r="D43" s="1052"/>
      <c r="E43" s="1052"/>
      <c r="F43" s="1052"/>
      <c r="G43" s="1052"/>
      <c r="H43" s="1052"/>
      <c r="I43" s="1052"/>
      <c r="J43" s="1052"/>
      <c r="K43" s="1052"/>
      <c r="L43" s="1052"/>
      <c r="M43" s="225"/>
    </row>
    <row r="44" spans="1:13" s="11" customFormat="1" ht="10.5" customHeight="1">
      <c r="A44" s="1052" t="s">
        <v>1109</v>
      </c>
      <c r="B44" s="1052"/>
      <c r="C44" s="1052"/>
      <c r="D44" s="1052"/>
      <c r="E44" s="1052"/>
      <c r="F44" s="1052"/>
      <c r="G44" s="1052"/>
      <c r="H44" s="1052"/>
      <c r="I44" s="1052"/>
      <c r="J44" s="1052"/>
      <c r="K44" s="1052"/>
      <c r="L44" s="1052"/>
    </row>
    <row r="45" spans="1:13" s="11" customFormat="1" ht="15.75" customHeight="1">
      <c r="A45" s="71"/>
      <c r="B45" s="71"/>
      <c r="C45" s="8"/>
      <c r="D45" s="8"/>
      <c r="E45" s="8"/>
      <c r="F45" s="8"/>
      <c r="G45" s="8"/>
      <c r="H45" s="8"/>
      <c r="I45" s="8"/>
      <c r="J45" s="8"/>
      <c r="K45" s="8"/>
      <c r="L45" s="8"/>
    </row>
    <row r="46" spans="1:13" s="11" customFormat="1" ht="11.25">
      <c r="A46" s="71"/>
      <c r="B46" s="71"/>
      <c r="C46" s="8"/>
      <c r="D46" s="8"/>
      <c r="E46" s="8"/>
      <c r="F46" s="8"/>
      <c r="G46" s="8"/>
      <c r="H46" s="8"/>
      <c r="I46" s="8"/>
      <c r="J46" s="8"/>
      <c r="K46" s="8"/>
      <c r="L46" s="8"/>
    </row>
    <row r="47" spans="1:13" s="11" customFormat="1" ht="11.25">
      <c r="A47" s="71"/>
      <c r="B47" s="71"/>
      <c r="C47" s="8"/>
      <c r="D47" s="8"/>
      <c r="E47" s="8"/>
      <c r="F47" s="8"/>
      <c r="G47" s="8"/>
      <c r="H47" s="8"/>
      <c r="I47" s="8"/>
      <c r="J47" s="8"/>
      <c r="K47" s="8"/>
      <c r="L47" s="8"/>
    </row>
    <row r="48" spans="1:13" s="11" customFormat="1" ht="11.25">
      <c r="A48" s="71"/>
      <c r="B48" s="71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2" s="11" customFormat="1" ht="11.25">
      <c r="A49" s="71"/>
      <c r="B49" s="71"/>
      <c r="C49" s="8"/>
      <c r="D49" s="8"/>
      <c r="E49" s="8"/>
      <c r="F49" s="8"/>
      <c r="G49" s="8"/>
      <c r="H49" s="8"/>
      <c r="I49" s="8"/>
      <c r="J49" s="8"/>
      <c r="K49" s="8"/>
      <c r="L49" s="8"/>
    </row>
    <row r="50" spans="1:12" s="11" customFormat="1" ht="11.25">
      <c r="A50" s="71"/>
      <c r="B50" s="71"/>
      <c r="C50" s="8"/>
      <c r="D50" s="8"/>
      <c r="E50" s="8"/>
      <c r="F50" s="8"/>
      <c r="G50" s="8"/>
      <c r="H50" s="8"/>
      <c r="I50" s="8"/>
      <c r="J50" s="8"/>
      <c r="K50" s="8"/>
      <c r="L50" s="8"/>
    </row>
    <row r="51" spans="1:12" s="11" customFormat="1" ht="11.25">
      <c r="A51" s="71"/>
      <c r="B51" s="71"/>
      <c r="C51" s="8"/>
      <c r="D51" s="8"/>
      <c r="E51" s="8"/>
      <c r="F51" s="8"/>
      <c r="G51" s="8"/>
      <c r="H51" s="8"/>
      <c r="I51" s="8"/>
      <c r="J51" s="8"/>
      <c r="K51" s="8"/>
      <c r="L51" s="8"/>
    </row>
    <row r="52" spans="1:12" s="11" customFormat="1" ht="11.25">
      <c r="A52" s="71"/>
      <c r="B52" s="71"/>
      <c r="C52" s="8"/>
      <c r="D52" s="8"/>
      <c r="E52" s="8"/>
      <c r="F52" s="8"/>
      <c r="G52" s="8"/>
      <c r="H52" s="8"/>
      <c r="I52" s="8"/>
      <c r="J52" s="8"/>
      <c r="K52" s="8"/>
      <c r="L52" s="8"/>
    </row>
    <row r="53" spans="1:12" s="11" customFormat="1" ht="11.25">
      <c r="A53" s="71"/>
      <c r="B53" s="71"/>
      <c r="C53" s="8"/>
      <c r="D53" s="8"/>
      <c r="E53" s="8"/>
      <c r="F53" s="8"/>
      <c r="G53" s="8"/>
      <c r="H53" s="8"/>
      <c r="I53" s="8"/>
      <c r="J53" s="8"/>
      <c r="K53" s="8"/>
      <c r="L53" s="8"/>
    </row>
    <row r="54" spans="1:12" s="11" customFormat="1" ht="11.25">
      <c r="A54" s="71"/>
      <c r="B54" s="71"/>
      <c r="C54" s="8"/>
      <c r="D54" s="8"/>
      <c r="E54" s="8"/>
      <c r="F54" s="8"/>
      <c r="G54" s="8"/>
      <c r="H54" s="8"/>
      <c r="I54" s="8"/>
      <c r="J54" s="8"/>
      <c r="K54" s="8"/>
      <c r="L54" s="8"/>
    </row>
    <row r="55" spans="1:12" s="11" customFormat="1" ht="11.25">
      <c r="A55" s="71"/>
      <c r="B55" s="71"/>
      <c r="C55" s="8"/>
      <c r="D55" s="8"/>
      <c r="E55" s="8"/>
      <c r="F55" s="8"/>
      <c r="G55" s="8"/>
      <c r="H55" s="8"/>
      <c r="I55" s="8"/>
      <c r="J55" s="8"/>
      <c r="K55" s="8"/>
      <c r="L55" s="8"/>
    </row>
    <row r="56" spans="1:12" s="11" customFormat="1" ht="11.25">
      <c r="A56" s="71"/>
      <c r="B56" s="71"/>
      <c r="C56" s="8"/>
      <c r="D56" s="8"/>
      <c r="E56" s="8"/>
      <c r="F56" s="8"/>
      <c r="G56" s="8"/>
      <c r="H56" s="8"/>
      <c r="I56" s="8"/>
      <c r="J56" s="8"/>
      <c r="K56" s="8"/>
      <c r="L56" s="8"/>
    </row>
    <row r="57" spans="1:12" s="11" customFormat="1" ht="11.25">
      <c r="A57" s="71"/>
      <c r="B57" s="71"/>
      <c r="C57" s="8"/>
      <c r="D57" s="8"/>
      <c r="E57" s="8"/>
      <c r="F57" s="8"/>
      <c r="G57" s="8"/>
      <c r="H57" s="8"/>
      <c r="I57" s="8"/>
      <c r="J57" s="8"/>
      <c r="K57" s="8"/>
      <c r="L57" s="8"/>
    </row>
    <row r="58" spans="1:12" s="11" customFormat="1" ht="11.25">
      <c r="A58" s="71"/>
      <c r="B58" s="71"/>
      <c r="C58" s="8"/>
      <c r="D58" s="8"/>
      <c r="E58" s="8"/>
      <c r="F58" s="8"/>
      <c r="G58" s="8"/>
      <c r="H58" s="8"/>
      <c r="I58" s="8"/>
      <c r="J58" s="8"/>
      <c r="K58" s="8"/>
      <c r="L58" s="8"/>
    </row>
    <row r="59" spans="1:12" s="11" customFormat="1" ht="11.25">
      <c r="A59" s="71"/>
      <c r="B59" s="71"/>
      <c r="C59" s="8"/>
      <c r="D59" s="8"/>
      <c r="E59" s="8"/>
      <c r="F59" s="8"/>
      <c r="G59" s="8"/>
      <c r="H59" s="8"/>
      <c r="I59" s="8"/>
      <c r="J59" s="8"/>
      <c r="K59" s="8"/>
      <c r="L59" s="8"/>
    </row>
    <row r="60" spans="1:12" s="11" customFormat="1" ht="11.25">
      <c r="A60" s="71"/>
      <c r="B60" s="71"/>
      <c r="C60" s="8"/>
      <c r="D60" s="8"/>
      <c r="E60" s="8"/>
      <c r="F60" s="8"/>
      <c r="G60" s="8"/>
      <c r="H60" s="8"/>
      <c r="I60" s="8"/>
      <c r="J60" s="8"/>
      <c r="K60" s="8"/>
      <c r="L60" s="8"/>
    </row>
    <row r="61" spans="1:12" s="11" customFormat="1" ht="11.25">
      <c r="C61" s="8"/>
      <c r="D61" s="8"/>
      <c r="E61" s="8"/>
      <c r="F61" s="8"/>
      <c r="G61" s="8"/>
      <c r="H61" s="8"/>
      <c r="I61" s="8"/>
      <c r="J61" s="8"/>
      <c r="K61" s="8"/>
      <c r="L61" s="8"/>
    </row>
    <row r="62" spans="1:12" s="11" customFormat="1" ht="11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</row>
    <row r="63" spans="1:12" s="11" customFormat="1" ht="11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</row>
    <row r="64" spans="1:12" s="11" customFormat="1" ht="11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</row>
    <row r="65" spans="1:12" s="11" customFormat="1" ht="11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</row>
    <row r="66" spans="1:12" s="11" customFormat="1" ht="11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</row>
    <row r="67" spans="1:12" s="11" customFormat="1" ht="11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</row>
    <row r="68" spans="1:12" s="11" customFormat="1" ht="11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</row>
    <row r="69" spans="1:12" s="11" customFormat="1" ht="11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</row>
    <row r="70" spans="1:12" s="11" customFormat="1" ht="11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</row>
    <row r="71" spans="1:12" s="11" customFormat="1" ht="11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</row>
    <row r="72" spans="1:12" s="11" customFormat="1" ht="11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</row>
    <row r="73" spans="1:12" s="11" customFormat="1" ht="11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</row>
    <row r="74" spans="1:12" s="11" customFormat="1" ht="11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</row>
    <row r="75" spans="1:12" s="11" customFormat="1" ht="11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</row>
    <row r="76" spans="1:12" s="11" customFormat="1" ht="11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</row>
    <row r="77" spans="1:12" s="11" customFormat="1" ht="11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</row>
    <row r="78" spans="1:12" s="11" customFormat="1" ht="11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</row>
    <row r="79" spans="1:12" s="11" customFormat="1" ht="11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</row>
    <row r="80" spans="1:12" s="11" customFormat="1" ht="11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</row>
    <row r="81" spans="1:12" s="11" customFormat="1" ht="11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</row>
    <row r="82" spans="1:12" s="11" customFormat="1" ht="11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</row>
    <row r="83" spans="1:12" s="11" customFormat="1" ht="11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</row>
    <row r="84" spans="1:12" s="11" customFormat="1" ht="11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</row>
    <row r="85" spans="1:12" s="11" customFormat="1" ht="11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</row>
    <row r="86" spans="1:12" s="11" customFormat="1" ht="11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</row>
    <row r="87" spans="1:12" s="11" customFormat="1" ht="11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</row>
    <row r="88" spans="1:12" s="11" customFormat="1" ht="11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</row>
    <row r="89" spans="1:12" s="11" customFormat="1" ht="11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</row>
    <row r="90" spans="1:12" s="11" customFormat="1" ht="11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</row>
    <row r="91" spans="1:12" s="11" customFormat="1" ht="11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</row>
    <row r="92" spans="1:12" s="11" customFormat="1" ht="11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</row>
    <row r="93" spans="1:12" s="11" customFormat="1" ht="11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</row>
    <row r="94" spans="1:12" s="11" customFormat="1" ht="11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</row>
    <row r="95" spans="1:12" s="11" customFormat="1" ht="11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</row>
    <row r="96" spans="1:12" s="11" customFormat="1" ht="11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</row>
    <row r="97" spans="1:12" s="11" customFormat="1" ht="11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</row>
    <row r="98" spans="1:12" s="11" customFormat="1" ht="11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</row>
    <row r="99" spans="1:12" s="11" customFormat="1" ht="11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</row>
    <row r="100" spans="1:12" s="11" customFormat="1" ht="11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</row>
    <row r="101" spans="1:12" s="11" customFormat="1" ht="11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</row>
    <row r="102" spans="1:12" s="11" customFormat="1" ht="11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</row>
    <row r="103" spans="1:12" s="11" customFormat="1" ht="11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</row>
    <row r="104" spans="1:12" s="11" customFormat="1" ht="11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</row>
    <row r="105" spans="1:12" s="11" customFormat="1" ht="11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</row>
    <row r="106" spans="1:12" s="11" customFormat="1" ht="11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</row>
    <row r="107" spans="1:12" s="11" customFormat="1" ht="11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</row>
    <row r="108" spans="1:12" s="11" customFormat="1" ht="11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</row>
    <row r="109" spans="1:12" s="11" customFormat="1" ht="11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</row>
    <row r="110" spans="1:12" s="11" customFormat="1" ht="11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</row>
    <row r="111" spans="1:12" s="11" customFormat="1" ht="11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</row>
    <row r="112" spans="1:12" s="11" customFormat="1" ht="11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</row>
    <row r="113" spans="1:12" s="11" customFormat="1" ht="11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</row>
    <row r="114" spans="1:12" s="11" customFormat="1" ht="11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</row>
    <row r="115" spans="1:12" s="11" customFormat="1" ht="11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</row>
    <row r="116" spans="1:12" s="11" customFormat="1" ht="11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</row>
    <row r="117" spans="1:12" s="11" customFormat="1" ht="11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</row>
  </sheetData>
  <sheetProtection selectLockedCells="1"/>
  <mergeCells count="21">
    <mergeCell ref="A44:L44"/>
    <mergeCell ref="A3:F3"/>
    <mergeCell ref="G3:M3"/>
    <mergeCell ref="G4:M4"/>
    <mergeCell ref="A6:A9"/>
    <mergeCell ref="B6:B9"/>
    <mergeCell ref="C6:D6"/>
    <mergeCell ref="E6:F6"/>
    <mergeCell ref="G6:K6"/>
    <mergeCell ref="L6:L9"/>
    <mergeCell ref="M6:M9"/>
    <mergeCell ref="I7:I9"/>
    <mergeCell ref="J7:J9"/>
    <mergeCell ref="K7:K9"/>
    <mergeCell ref="A43:L43"/>
    <mergeCell ref="C7:C9"/>
    <mergeCell ref="D7:D9"/>
    <mergeCell ref="E7:E9"/>
    <mergeCell ref="F7:F9"/>
    <mergeCell ref="G7:G9"/>
    <mergeCell ref="H7:H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3"/>
  <sheetViews>
    <sheetView view="pageBreakPreview" zoomScaleNormal="100" zoomScaleSheetLayoutView="100" workbookViewId="0">
      <selection activeCell="C14" sqref="C14"/>
    </sheetView>
  </sheetViews>
  <sheetFormatPr defaultRowHeight="14.25"/>
  <cols>
    <col min="1" max="1" width="6.75" style="173" customWidth="1"/>
    <col min="2" max="2" width="6.125" style="174" customWidth="1"/>
    <col min="3" max="3" width="7.375" style="174" customWidth="1"/>
    <col min="4" max="4" width="6.125" style="174" customWidth="1"/>
    <col min="5" max="5" width="7.125" style="174" customWidth="1"/>
    <col min="6" max="8" width="6.125" style="174" customWidth="1"/>
    <col min="9" max="11" width="6.125" style="175" customWidth="1"/>
    <col min="12" max="17" width="6.125" style="174" customWidth="1"/>
    <col min="18" max="19" width="5.875" style="174" customWidth="1"/>
    <col min="20" max="22" width="5.375" style="174" customWidth="1"/>
    <col min="23" max="24" width="5.125" style="174" customWidth="1"/>
    <col min="25" max="25" width="9.875" style="174" customWidth="1"/>
    <col min="26" max="26" width="10" style="174" customWidth="1"/>
    <col min="27" max="16384" width="9" style="174"/>
  </cols>
  <sheetData>
    <row r="1" spans="1:27" s="491" customFormat="1" ht="14.1" customHeight="1">
      <c r="A1" s="152" t="s">
        <v>1142</v>
      </c>
      <c r="I1" s="492"/>
      <c r="J1" s="492"/>
      <c r="K1" s="492"/>
      <c r="Z1" s="151" t="s">
        <v>1143</v>
      </c>
    </row>
    <row r="2" spans="1:27" ht="14.1" customHeight="1">
      <c r="A2" s="152"/>
      <c r="Z2" s="151"/>
    </row>
    <row r="3" spans="1:27" s="337" customFormat="1" ht="20.100000000000001" customHeight="1">
      <c r="A3" s="738" t="s">
        <v>495</v>
      </c>
      <c r="B3" s="738"/>
      <c r="C3" s="738"/>
      <c r="D3" s="738"/>
      <c r="E3" s="738"/>
      <c r="F3" s="738"/>
      <c r="G3" s="738"/>
      <c r="H3" s="738"/>
      <c r="I3" s="738"/>
      <c r="J3" s="738"/>
      <c r="K3" s="738"/>
      <c r="L3" s="738"/>
      <c r="M3" s="738"/>
      <c r="N3" s="738" t="s">
        <v>496</v>
      </c>
      <c r="O3" s="738"/>
      <c r="P3" s="738"/>
      <c r="Q3" s="738"/>
      <c r="R3" s="738"/>
      <c r="S3" s="738"/>
      <c r="T3" s="738"/>
      <c r="U3" s="738"/>
      <c r="V3" s="738"/>
      <c r="W3" s="738"/>
      <c r="X3" s="738"/>
      <c r="Y3" s="738"/>
      <c r="Z3" s="738"/>
      <c r="AA3" s="467"/>
    </row>
    <row r="4" spans="1:27" s="341" customFormat="1" ht="24" customHeight="1">
      <c r="L4" s="809"/>
      <c r="M4" s="809"/>
      <c r="N4" s="809"/>
      <c r="O4" s="809"/>
      <c r="P4" s="809"/>
      <c r="Q4" s="809"/>
      <c r="R4" s="809"/>
      <c r="S4" s="809"/>
      <c r="T4" s="809"/>
      <c r="U4" s="809"/>
      <c r="V4" s="809"/>
      <c r="W4" s="809"/>
      <c r="X4" s="809"/>
      <c r="Y4" s="809"/>
      <c r="Z4" s="809"/>
    </row>
    <row r="5" spans="1:27" s="156" customFormat="1" ht="18" customHeight="1" thickBot="1">
      <c r="A5" s="156" t="s">
        <v>505</v>
      </c>
      <c r="I5" s="406"/>
      <c r="J5" s="406"/>
      <c r="Z5" s="151" t="s">
        <v>506</v>
      </c>
    </row>
    <row r="6" spans="1:27" s="331" customFormat="1" ht="15.95" customHeight="1">
      <c r="A6" s="1094" t="s">
        <v>741</v>
      </c>
      <c r="B6" s="1097" t="s">
        <v>742</v>
      </c>
      <c r="C6" s="1087"/>
      <c r="D6" s="1083" t="s">
        <v>743</v>
      </c>
      <c r="E6" s="1087"/>
      <c r="F6" s="1083" t="s">
        <v>744</v>
      </c>
      <c r="G6" s="1087"/>
      <c r="H6" s="1083" t="s">
        <v>745</v>
      </c>
      <c r="I6" s="1087"/>
      <c r="J6" s="1083" t="s">
        <v>746</v>
      </c>
      <c r="K6" s="1087"/>
      <c r="L6" s="1083" t="s">
        <v>747</v>
      </c>
      <c r="M6" s="1084"/>
      <c r="N6" s="1084" t="s">
        <v>1029</v>
      </c>
      <c r="O6" s="1087"/>
      <c r="P6" s="1084" t="s">
        <v>1028</v>
      </c>
      <c r="Q6" s="1087"/>
      <c r="R6" s="1083" t="s">
        <v>748</v>
      </c>
      <c r="S6" s="1084"/>
      <c r="T6" s="1084"/>
      <c r="U6" s="1084"/>
      <c r="V6" s="1084"/>
      <c r="W6" s="1084"/>
      <c r="X6" s="1087"/>
      <c r="Y6" s="1089" t="s">
        <v>749</v>
      </c>
      <c r="Z6" s="1080" t="s">
        <v>750</v>
      </c>
    </row>
    <row r="7" spans="1:27" s="331" customFormat="1" ht="15.95" customHeight="1">
      <c r="A7" s="1095"/>
      <c r="B7" s="1098"/>
      <c r="C7" s="1088"/>
      <c r="D7" s="1085"/>
      <c r="E7" s="1088"/>
      <c r="F7" s="1085"/>
      <c r="G7" s="1088"/>
      <c r="H7" s="1085"/>
      <c r="I7" s="1088"/>
      <c r="J7" s="1085"/>
      <c r="K7" s="1088"/>
      <c r="L7" s="1085"/>
      <c r="M7" s="1086"/>
      <c r="N7" s="1086"/>
      <c r="O7" s="1088"/>
      <c r="P7" s="1086"/>
      <c r="Q7" s="1088"/>
      <c r="R7" s="1085"/>
      <c r="S7" s="1086"/>
      <c r="T7" s="1086"/>
      <c r="U7" s="1086"/>
      <c r="V7" s="1086"/>
      <c r="W7" s="1086"/>
      <c r="X7" s="1088"/>
      <c r="Y7" s="1090"/>
      <c r="Z7" s="1081"/>
    </row>
    <row r="8" spans="1:27" s="331" customFormat="1" ht="15.95" customHeight="1">
      <c r="A8" s="1095"/>
      <c r="B8" s="1078" t="s">
        <v>751</v>
      </c>
      <c r="C8" s="1076" t="s">
        <v>752</v>
      </c>
      <c r="D8" s="1076" t="s">
        <v>751</v>
      </c>
      <c r="E8" s="1076" t="s">
        <v>752</v>
      </c>
      <c r="F8" s="1076" t="s">
        <v>751</v>
      </c>
      <c r="G8" s="1076" t="s">
        <v>752</v>
      </c>
      <c r="H8" s="1076" t="s">
        <v>751</v>
      </c>
      <c r="I8" s="1076" t="s">
        <v>752</v>
      </c>
      <c r="J8" s="1076" t="s">
        <v>751</v>
      </c>
      <c r="K8" s="1076" t="s">
        <v>752</v>
      </c>
      <c r="L8" s="1076" t="s">
        <v>751</v>
      </c>
      <c r="M8" s="1073" t="s">
        <v>752</v>
      </c>
      <c r="N8" s="1092" t="s">
        <v>751</v>
      </c>
      <c r="O8" s="1076" t="s">
        <v>752</v>
      </c>
      <c r="P8" s="1092" t="s">
        <v>751</v>
      </c>
      <c r="Q8" s="1076" t="s">
        <v>752</v>
      </c>
      <c r="R8" s="1075" t="s">
        <v>753</v>
      </c>
      <c r="S8" s="1075" t="s">
        <v>754</v>
      </c>
      <c r="T8" s="1075" t="s">
        <v>402</v>
      </c>
      <c r="U8" s="1075" t="s">
        <v>403</v>
      </c>
      <c r="V8" s="1071" t="s">
        <v>404</v>
      </c>
      <c r="W8" s="1071" t="s">
        <v>735</v>
      </c>
      <c r="X8" s="1071" t="s">
        <v>736</v>
      </c>
      <c r="Y8" s="1090"/>
      <c r="Z8" s="1081"/>
    </row>
    <row r="9" spans="1:27" s="331" customFormat="1" ht="15.95" customHeight="1">
      <c r="A9" s="1096"/>
      <c r="B9" s="1079"/>
      <c r="C9" s="1077"/>
      <c r="D9" s="1077"/>
      <c r="E9" s="1077"/>
      <c r="F9" s="1077"/>
      <c r="G9" s="1077"/>
      <c r="H9" s="1077"/>
      <c r="I9" s="1077"/>
      <c r="J9" s="1077"/>
      <c r="K9" s="1077"/>
      <c r="L9" s="1077"/>
      <c r="M9" s="1074"/>
      <c r="N9" s="1093"/>
      <c r="O9" s="1077"/>
      <c r="P9" s="1093"/>
      <c r="Q9" s="1077"/>
      <c r="R9" s="1072"/>
      <c r="S9" s="1072"/>
      <c r="T9" s="1072"/>
      <c r="U9" s="1072"/>
      <c r="V9" s="1072"/>
      <c r="W9" s="1072"/>
      <c r="X9" s="1072"/>
      <c r="Y9" s="1091"/>
      <c r="Z9" s="1082"/>
    </row>
    <row r="10" spans="1:27" s="159" customFormat="1" ht="18" customHeight="1">
      <c r="A10" s="469" t="s">
        <v>14</v>
      </c>
      <c r="B10" s="493">
        <v>39</v>
      </c>
      <c r="C10" s="493">
        <v>4045</v>
      </c>
      <c r="D10" s="493">
        <v>5</v>
      </c>
      <c r="E10" s="493">
        <v>1661</v>
      </c>
      <c r="F10" s="493">
        <v>3</v>
      </c>
      <c r="G10" s="493">
        <v>532</v>
      </c>
      <c r="H10" s="493">
        <v>13</v>
      </c>
      <c r="I10" s="493">
        <v>872</v>
      </c>
      <c r="J10" s="493">
        <v>9</v>
      </c>
      <c r="K10" s="493">
        <v>524</v>
      </c>
      <c r="L10" s="446">
        <v>9</v>
      </c>
      <c r="M10" s="446">
        <v>456</v>
      </c>
      <c r="N10" s="446" t="s">
        <v>737</v>
      </c>
      <c r="O10" s="446" t="s">
        <v>737</v>
      </c>
      <c r="P10" s="446" t="s">
        <v>737</v>
      </c>
      <c r="Q10" s="446" t="s">
        <v>737</v>
      </c>
      <c r="R10" s="446">
        <v>46</v>
      </c>
      <c r="S10" s="446">
        <v>118.3</v>
      </c>
      <c r="T10" s="446">
        <v>307.55</v>
      </c>
      <c r="U10" s="446">
        <v>122.1</v>
      </c>
      <c r="V10" s="446">
        <v>191.4</v>
      </c>
      <c r="W10" s="446" t="s">
        <v>737</v>
      </c>
      <c r="X10" s="446" t="s">
        <v>737</v>
      </c>
      <c r="Y10" s="494">
        <v>102134</v>
      </c>
      <c r="Z10" s="468" t="s">
        <v>14</v>
      </c>
    </row>
    <row r="11" spans="1:27" s="159" customFormat="1" ht="18" customHeight="1">
      <c r="A11" s="469" t="s">
        <v>15</v>
      </c>
      <c r="B11" s="493">
        <v>50</v>
      </c>
      <c r="C11" s="493">
        <v>4570</v>
      </c>
      <c r="D11" s="493">
        <v>7</v>
      </c>
      <c r="E11" s="493">
        <v>1866</v>
      </c>
      <c r="F11" s="493">
        <v>3</v>
      </c>
      <c r="G11" s="493">
        <v>532</v>
      </c>
      <c r="H11" s="493">
        <v>13</v>
      </c>
      <c r="I11" s="493">
        <v>868</v>
      </c>
      <c r="J11" s="493">
        <v>8</v>
      </c>
      <c r="K11" s="493">
        <v>444</v>
      </c>
      <c r="L11" s="446">
        <v>8</v>
      </c>
      <c r="M11" s="446">
        <v>384</v>
      </c>
      <c r="N11" s="446">
        <v>10</v>
      </c>
      <c r="O11" s="446">
        <v>460</v>
      </c>
      <c r="P11" s="446">
        <v>1</v>
      </c>
      <c r="Q11" s="446">
        <v>16</v>
      </c>
      <c r="R11" s="446">
        <v>61</v>
      </c>
      <c r="S11" s="446">
        <v>51</v>
      </c>
      <c r="T11" s="446">
        <v>48</v>
      </c>
      <c r="U11" s="446">
        <v>22</v>
      </c>
      <c r="V11" s="446">
        <v>36</v>
      </c>
      <c r="W11" s="446">
        <v>0</v>
      </c>
      <c r="X11" s="446">
        <v>0</v>
      </c>
      <c r="Y11" s="494">
        <v>114804</v>
      </c>
      <c r="Z11" s="468" t="s">
        <v>15</v>
      </c>
    </row>
    <row r="12" spans="1:27" s="159" customFormat="1" ht="18" customHeight="1">
      <c r="A12" s="469" t="s">
        <v>445</v>
      </c>
      <c r="B12" s="493">
        <v>50</v>
      </c>
      <c r="C12" s="493">
        <v>4547</v>
      </c>
      <c r="D12" s="493">
        <v>5</v>
      </c>
      <c r="E12" s="493">
        <v>1661</v>
      </c>
      <c r="F12" s="493">
        <v>3</v>
      </c>
      <c r="G12" s="493">
        <v>532</v>
      </c>
      <c r="H12" s="493">
        <v>15</v>
      </c>
      <c r="I12" s="493">
        <v>967</v>
      </c>
      <c r="J12" s="493">
        <v>9</v>
      </c>
      <c r="K12" s="493">
        <v>524</v>
      </c>
      <c r="L12" s="446">
        <v>7</v>
      </c>
      <c r="M12" s="446">
        <v>331</v>
      </c>
      <c r="N12" s="446">
        <v>10</v>
      </c>
      <c r="O12" s="446">
        <v>516</v>
      </c>
      <c r="P12" s="446">
        <v>1</v>
      </c>
      <c r="Q12" s="446">
        <v>16</v>
      </c>
      <c r="R12" s="446">
        <v>56</v>
      </c>
      <c r="S12" s="446">
        <v>159</v>
      </c>
      <c r="T12" s="446">
        <v>319</v>
      </c>
      <c r="U12" s="446">
        <v>125</v>
      </c>
      <c r="V12" s="446">
        <v>183</v>
      </c>
      <c r="W12" s="446">
        <v>310</v>
      </c>
      <c r="X12" s="446">
        <v>49</v>
      </c>
      <c r="Y12" s="494">
        <v>55844</v>
      </c>
      <c r="Z12" s="468" t="s">
        <v>445</v>
      </c>
    </row>
    <row r="13" spans="1:27" s="159" customFormat="1" ht="18" customHeight="1">
      <c r="A13" s="469" t="s">
        <v>822</v>
      </c>
      <c r="B13" s="493">
        <v>49</v>
      </c>
      <c r="C13" s="493">
        <v>4351</v>
      </c>
      <c r="D13" s="493">
        <v>5</v>
      </c>
      <c r="E13" s="493">
        <v>1627</v>
      </c>
      <c r="F13" s="493">
        <v>4</v>
      </c>
      <c r="G13" s="493">
        <v>656</v>
      </c>
      <c r="H13" s="493">
        <v>15</v>
      </c>
      <c r="I13" s="493">
        <v>867</v>
      </c>
      <c r="J13" s="493">
        <v>10</v>
      </c>
      <c r="K13" s="493">
        <v>514</v>
      </c>
      <c r="L13" s="446">
        <v>8</v>
      </c>
      <c r="M13" s="446">
        <v>347</v>
      </c>
      <c r="N13" s="446">
        <v>6</v>
      </c>
      <c r="O13" s="446">
        <v>324</v>
      </c>
      <c r="P13" s="446">
        <v>1</v>
      </c>
      <c r="Q13" s="446">
        <v>16</v>
      </c>
      <c r="R13" s="446">
        <v>102.33500000000001</v>
      </c>
      <c r="S13" s="446">
        <v>148.29</v>
      </c>
      <c r="T13" s="446">
        <v>397.77000000000004</v>
      </c>
      <c r="U13" s="446">
        <v>111.69</v>
      </c>
      <c r="V13" s="446">
        <v>386.31310000000002</v>
      </c>
      <c r="W13" s="446">
        <v>118.32</v>
      </c>
      <c r="X13" s="446">
        <v>0</v>
      </c>
      <c r="Y13" s="494">
        <v>61735.123</v>
      </c>
      <c r="Z13" s="468" t="s">
        <v>822</v>
      </c>
    </row>
    <row r="14" spans="1:27" s="159" customFormat="1" ht="18" customHeight="1">
      <c r="A14" s="495" t="s">
        <v>1027</v>
      </c>
      <c r="B14" s="496">
        <f t="shared" ref="B14:Y14" si="0">SUM(B16:B38)</f>
        <v>46</v>
      </c>
      <c r="C14" s="496">
        <f t="shared" si="0"/>
        <v>4318</v>
      </c>
      <c r="D14" s="496">
        <f t="shared" si="0"/>
        <v>5</v>
      </c>
      <c r="E14" s="496">
        <f t="shared" si="0"/>
        <v>1649</v>
      </c>
      <c r="F14" s="496">
        <f t="shared" si="0"/>
        <v>4</v>
      </c>
      <c r="G14" s="496">
        <f t="shared" si="0"/>
        <v>691</v>
      </c>
      <c r="H14" s="496">
        <f t="shared" si="0"/>
        <v>14</v>
      </c>
      <c r="I14" s="496">
        <f t="shared" si="0"/>
        <v>834</v>
      </c>
      <c r="J14" s="496">
        <f t="shared" si="0"/>
        <v>9</v>
      </c>
      <c r="K14" s="496">
        <f t="shared" si="0"/>
        <v>522</v>
      </c>
      <c r="L14" s="448">
        <f t="shared" si="0"/>
        <v>4</v>
      </c>
      <c r="M14" s="448">
        <f t="shared" si="0"/>
        <v>182</v>
      </c>
      <c r="N14" s="448">
        <f t="shared" si="0"/>
        <v>9</v>
      </c>
      <c r="O14" s="448">
        <f t="shared" si="0"/>
        <v>350</v>
      </c>
      <c r="P14" s="448">
        <f t="shared" si="0"/>
        <v>1</v>
      </c>
      <c r="Q14" s="448">
        <f t="shared" si="0"/>
        <v>90</v>
      </c>
      <c r="R14" s="448">
        <f t="shared" si="0"/>
        <v>0</v>
      </c>
      <c r="S14" s="448">
        <f t="shared" si="0"/>
        <v>221</v>
      </c>
      <c r="T14" s="448">
        <f t="shared" si="0"/>
        <v>196.4</v>
      </c>
      <c r="U14" s="448">
        <f t="shared" si="0"/>
        <v>155</v>
      </c>
      <c r="V14" s="448">
        <f t="shared" si="0"/>
        <v>141</v>
      </c>
      <c r="W14" s="448">
        <f t="shared" si="0"/>
        <v>122.1</v>
      </c>
      <c r="X14" s="448">
        <f t="shared" si="0"/>
        <v>31.1</v>
      </c>
      <c r="Y14" s="497">
        <f t="shared" si="0"/>
        <v>54157.076000000001</v>
      </c>
      <c r="Z14" s="498" t="s">
        <v>1027</v>
      </c>
    </row>
    <row r="15" spans="1:27" s="331" customFormat="1" ht="13.5" customHeight="1">
      <c r="A15" s="451"/>
      <c r="B15" s="493"/>
      <c r="C15" s="493"/>
      <c r="D15" s="493"/>
      <c r="E15" s="493"/>
      <c r="F15" s="493"/>
      <c r="G15" s="493"/>
      <c r="H15" s="493"/>
      <c r="I15" s="493"/>
      <c r="J15" s="493"/>
      <c r="K15" s="493"/>
      <c r="L15" s="446"/>
      <c r="M15" s="446"/>
      <c r="N15" s="446"/>
      <c r="O15" s="446"/>
      <c r="P15" s="446"/>
      <c r="Q15" s="446"/>
      <c r="R15" s="446"/>
      <c r="S15" s="446"/>
      <c r="T15" s="446"/>
      <c r="U15" s="446"/>
      <c r="V15" s="446"/>
      <c r="W15" s="446"/>
      <c r="X15" s="446"/>
      <c r="Y15" s="499"/>
      <c r="Z15" s="450"/>
    </row>
    <row r="16" spans="1:27" s="331" customFormat="1" ht="17.649999999999999" customHeight="1">
      <c r="A16" s="451" t="s">
        <v>738</v>
      </c>
      <c r="B16" s="639">
        <f>SUM(D16,F16,H16,J16,L16,N16,P16)</f>
        <v>7</v>
      </c>
      <c r="C16" s="638">
        <f>SUM(E16,G16,I16,K16,M16,O16,Q16)</f>
        <v>437</v>
      </c>
      <c r="D16" s="545">
        <v>0</v>
      </c>
      <c r="E16" s="545">
        <v>0</v>
      </c>
      <c r="F16" s="545">
        <v>1</v>
      </c>
      <c r="G16" s="545">
        <v>131</v>
      </c>
      <c r="H16" s="545">
        <v>3</v>
      </c>
      <c r="I16" s="545">
        <v>190</v>
      </c>
      <c r="J16" s="545">
        <v>3</v>
      </c>
      <c r="K16" s="545">
        <v>116</v>
      </c>
      <c r="L16" s="545">
        <v>0</v>
      </c>
      <c r="M16" s="545">
        <v>0</v>
      </c>
      <c r="N16" s="545">
        <v>0</v>
      </c>
      <c r="O16" s="545">
        <v>0</v>
      </c>
      <c r="P16" s="545">
        <v>0</v>
      </c>
      <c r="Q16" s="545">
        <v>0</v>
      </c>
      <c r="R16" s="545">
        <v>0</v>
      </c>
      <c r="S16" s="545">
        <v>30</v>
      </c>
      <c r="T16" s="545">
        <v>55</v>
      </c>
      <c r="U16" s="545">
        <v>54</v>
      </c>
      <c r="V16" s="545">
        <v>0</v>
      </c>
      <c r="W16" s="545">
        <v>0</v>
      </c>
      <c r="X16" s="545">
        <v>0</v>
      </c>
      <c r="Y16" s="546">
        <v>38193</v>
      </c>
      <c r="Z16" s="500" t="s">
        <v>739</v>
      </c>
    </row>
    <row r="17" spans="1:26" s="331" customFormat="1" ht="17.649999999999999" customHeight="1">
      <c r="A17" s="451" t="s">
        <v>60</v>
      </c>
      <c r="B17" s="639">
        <f t="shared" ref="B17:B38" si="1">SUM(D17,F17,H17,J17,L17,N17,P17)</f>
        <v>14</v>
      </c>
      <c r="C17" s="638">
        <f t="shared" ref="C17:C38" si="2">SUM(E17,G17,I17,K17,M17,O17,Q17)</f>
        <v>2328</v>
      </c>
      <c r="D17" s="545">
        <v>5</v>
      </c>
      <c r="E17" s="545">
        <v>1649</v>
      </c>
      <c r="F17" s="545">
        <v>1</v>
      </c>
      <c r="G17" s="545">
        <v>304</v>
      </c>
      <c r="H17" s="545">
        <v>3</v>
      </c>
      <c r="I17" s="545">
        <v>202</v>
      </c>
      <c r="J17" s="545">
        <v>2</v>
      </c>
      <c r="K17" s="545">
        <v>102</v>
      </c>
      <c r="L17" s="545">
        <v>0</v>
      </c>
      <c r="M17" s="545">
        <v>0</v>
      </c>
      <c r="N17" s="545">
        <v>3</v>
      </c>
      <c r="O17" s="545">
        <v>71</v>
      </c>
      <c r="P17" s="545">
        <v>0</v>
      </c>
      <c r="Q17" s="545">
        <v>0</v>
      </c>
      <c r="R17" s="545">
        <v>0</v>
      </c>
      <c r="S17" s="545">
        <v>0</v>
      </c>
      <c r="T17" s="545">
        <v>0</v>
      </c>
      <c r="U17" s="545">
        <v>0</v>
      </c>
      <c r="V17" s="545">
        <v>0</v>
      </c>
      <c r="W17" s="545">
        <v>0</v>
      </c>
      <c r="X17" s="545">
        <v>0</v>
      </c>
      <c r="Y17" s="546">
        <v>0</v>
      </c>
      <c r="Z17" s="500" t="s">
        <v>699</v>
      </c>
    </row>
    <row r="18" spans="1:26" s="331" customFormat="1" ht="17.649999999999999" customHeight="1">
      <c r="A18" s="451" t="s">
        <v>62</v>
      </c>
      <c r="B18" s="639">
        <f t="shared" si="1"/>
        <v>2</v>
      </c>
      <c r="C18" s="638">
        <f t="shared" si="2"/>
        <v>105</v>
      </c>
      <c r="D18" s="545">
        <v>0</v>
      </c>
      <c r="E18" s="545">
        <v>0</v>
      </c>
      <c r="F18" s="545">
        <v>0</v>
      </c>
      <c r="G18" s="545">
        <v>0</v>
      </c>
      <c r="H18" s="545">
        <v>2</v>
      </c>
      <c r="I18" s="545">
        <v>105</v>
      </c>
      <c r="J18" s="545">
        <v>0</v>
      </c>
      <c r="K18" s="545">
        <v>0</v>
      </c>
      <c r="L18" s="545">
        <v>0</v>
      </c>
      <c r="M18" s="545">
        <v>0</v>
      </c>
      <c r="N18" s="545">
        <v>0</v>
      </c>
      <c r="O18" s="545">
        <v>0</v>
      </c>
      <c r="P18" s="545">
        <v>0</v>
      </c>
      <c r="Q18" s="545">
        <v>0</v>
      </c>
      <c r="R18" s="545">
        <v>0</v>
      </c>
      <c r="S18" s="545">
        <v>0</v>
      </c>
      <c r="T18" s="545">
        <v>0</v>
      </c>
      <c r="U18" s="545">
        <v>0</v>
      </c>
      <c r="V18" s="545">
        <v>0</v>
      </c>
      <c r="W18" s="545">
        <v>0</v>
      </c>
      <c r="X18" s="545">
        <v>0</v>
      </c>
      <c r="Y18" s="546">
        <v>0</v>
      </c>
      <c r="Z18" s="500" t="s">
        <v>700</v>
      </c>
    </row>
    <row r="19" spans="1:26" s="331" customFormat="1" ht="17.649999999999999" customHeight="1">
      <c r="A19" s="451" t="s">
        <v>64</v>
      </c>
      <c r="B19" s="639">
        <f t="shared" si="1"/>
        <v>1</v>
      </c>
      <c r="C19" s="638">
        <f t="shared" si="2"/>
        <v>90</v>
      </c>
      <c r="D19" s="545">
        <v>0</v>
      </c>
      <c r="E19" s="545">
        <v>0</v>
      </c>
      <c r="F19" s="545">
        <v>0</v>
      </c>
      <c r="G19" s="545">
        <v>0</v>
      </c>
      <c r="H19" s="545">
        <v>0</v>
      </c>
      <c r="I19" s="545">
        <v>0</v>
      </c>
      <c r="J19" s="545">
        <v>0</v>
      </c>
      <c r="K19" s="545">
        <v>0</v>
      </c>
      <c r="L19" s="545">
        <v>0</v>
      </c>
      <c r="M19" s="545">
        <v>0</v>
      </c>
      <c r="N19" s="545">
        <v>0</v>
      </c>
      <c r="O19" s="545">
        <v>0</v>
      </c>
      <c r="P19" s="545">
        <v>1</v>
      </c>
      <c r="Q19" s="545">
        <v>90</v>
      </c>
      <c r="R19" s="545">
        <v>0</v>
      </c>
      <c r="S19" s="545">
        <v>0</v>
      </c>
      <c r="T19" s="545">
        <v>0</v>
      </c>
      <c r="U19" s="545">
        <v>0</v>
      </c>
      <c r="V19" s="545">
        <v>0</v>
      </c>
      <c r="W19" s="545">
        <v>0</v>
      </c>
      <c r="X19" s="545">
        <v>31.1</v>
      </c>
      <c r="Y19" s="546">
        <v>1206</v>
      </c>
      <c r="Z19" s="500" t="s">
        <v>701</v>
      </c>
    </row>
    <row r="20" spans="1:26" s="331" customFormat="1" ht="17.649999999999999" customHeight="1">
      <c r="A20" s="451" t="s">
        <v>740</v>
      </c>
      <c r="B20" s="639">
        <f t="shared" si="1"/>
        <v>7</v>
      </c>
      <c r="C20" s="638">
        <f t="shared" si="2"/>
        <v>524</v>
      </c>
      <c r="D20" s="545">
        <v>0</v>
      </c>
      <c r="E20" s="545">
        <v>0</v>
      </c>
      <c r="F20" s="545">
        <v>2</v>
      </c>
      <c r="G20" s="545">
        <v>256</v>
      </c>
      <c r="H20" s="545">
        <v>1</v>
      </c>
      <c r="I20" s="545">
        <v>48</v>
      </c>
      <c r="J20" s="545">
        <v>1</v>
      </c>
      <c r="K20" s="545">
        <v>86</v>
      </c>
      <c r="L20" s="545">
        <v>2</v>
      </c>
      <c r="M20" s="545">
        <v>102</v>
      </c>
      <c r="N20" s="545">
        <v>1</v>
      </c>
      <c r="O20" s="545">
        <v>32</v>
      </c>
      <c r="P20" s="545">
        <v>0</v>
      </c>
      <c r="Q20" s="545">
        <v>0</v>
      </c>
      <c r="R20" s="545">
        <v>0</v>
      </c>
      <c r="S20" s="545">
        <v>191</v>
      </c>
      <c r="T20" s="545">
        <v>29</v>
      </c>
      <c r="U20" s="545">
        <v>61</v>
      </c>
      <c r="V20" s="545">
        <v>62</v>
      </c>
      <c r="W20" s="545">
        <v>21</v>
      </c>
      <c r="X20" s="545">
        <v>0</v>
      </c>
      <c r="Y20" s="546">
        <v>9425</v>
      </c>
      <c r="Z20" s="500" t="s">
        <v>702</v>
      </c>
    </row>
    <row r="21" spans="1:26" s="331" customFormat="1" ht="17.649999999999999" customHeight="1">
      <c r="A21" s="451" t="s">
        <v>68</v>
      </c>
      <c r="B21" s="639">
        <f t="shared" si="1"/>
        <v>1</v>
      </c>
      <c r="C21" s="638">
        <f t="shared" si="2"/>
        <v>51</v>
      </c>
      <c r="D21" s="545">
        <v>0</v>
      </c>
      <c r="E21" s="545">
        <v>0</v>
      </c>
      <c r="F21" s="545">
        <v>0</v>
      </c>
      <c r="G21" s="545">
        <v>0</v>
      </c>
      <c r="H21" s="545">
        <v>0</v>
      </c>
      <c r="I21" s="545">
        <v>0</v>
      </c>
      <c r="J21" s="545">
        <v>0</v>
      </c>
      <c r="K21" s="545">
        <v>0</v>
      </c>
      <c r="L21" s="545">
        <v>0</v>
      </c>
      <c r="M21" s="545">
        <v>0</v>
      </c>
      <c r="N21" s="545">
        <v>1</v>
      </c>
      <c r="O21" s="545">
        <v>51</v>
      </c>
      <c r="P21" s="545">
        <v>0</v>
      </c>
      <c r="Q21" s="545">
        <v>0</v>
      </c>
      <c r="R21" s="545">
        <v>0</v>
      </c>
      <c r="S21" s="545">
        <v>0</v>
      </c>
      <c r="T21" s="545">
        <v>0</v>
      </c>
      <c r="U21" s="545">
        <v>0</v>
      </c>
      <c r="V21" s="545">
        <v>0</v>
      </c>
      <c r="W21" s="545">
        <v>48</v>
      </c>
      <c r="X21" s="545">
        <v>0</v>
      </c>
      <c r="Y21" s="546">
        <v>358</v>
      </c>
      <c r="Z21" s="500" t="s">
        <v>703</v>
      </c>
    </row>
    <row r="22" spans="1:26" s="331" customFormat="1" ht="17.649999999999999" customHeight="1">
      <c r="A22" s="451" t="s">
        <v>70</v>
      </c>
      <c r="B22" s="639">
        <f t="shared" si="1"/>
        <v>0</v>
      </c>
      <c r="C22" s="638">
        <f t="shared" si="2"/>
        <v>0</v>
      </c>
      <c r="D22" s="545">
        <v>0</v>
      </c>
      <c r="E22" s="545">
        <v>0</v>
      </c>
      <c r="F22" s="545">
        <v>0</v>
      </c>
      <c r="G22" s="545">
        <v>0</v>
      </c>
      <c r="H22" s="545">
        <v>0</v>
      </c>
      <c r="I22" s="545">
        <v>0</v>
      </c>
      <c r="J22" s="545">
        <v>0</v>
      </c>
      <c r="K22" s="545">
        <v>0</v>
      </c>
      <c r="L22" s="545">
        <v>0</v>
      </c>
      <c r="M22" s="545">
        <v>0</v>
      </c>
      <c r="N22" s="545">
        <v>0</v>
      </c>
      <c r="O22" s="545">
        <v>0</v>
      </c>
      <c r="P22" s="545">
        <v>0</v>
      </c>
      <c r="Q22" s="545">
        <v>0</v>
      </c>
      <c r="R22" s="545">
        <v>0</v>
      </c>
      <c r="S22" s="545">
        <v>0</v>
      </c>
      <c r="T22" s="545">
        <v>0</v>
      </c>
      <c r="U22" s="545">
        <v>0</v>
      </c>
      <c r="V22" s="545">
        <v>0</v>
      </c>
      <c r="W22" s="545">
        <v>0</v>
      </c>
      <c r="X22" s="545">
        <v>0</v>
      </c>
      <c r="Y22" s="546">
        <v>0</v>
      </c>
      <c r="Z22" s="500" t="s">
        <v>704</v>
      </c>
    </row>
    <row r="23" spans="1:26" s="331" customFormat="1" ht="17.649999999999999" customHeight="1">
      <c r="A23" s="451" t="s">
        <v>72</v>
      </c>
      <c r="B23" s="639">
        <f t="shared" si="1"/>
        <v>1</v>
      </c>
      <c r="C23" s="638">
        <f t="shared" si="2"/>
        <v>30</v>
      </c>
      <c r="D23" s="545">
        <v>0</v>
      </c>
      <c r="E23" s="545">
        <v>0</v>
      </c>
      <c r="F23" s="545">
        <v>0</v>
      </c>
      <c r="G23" s="545">
        <v>0</v>
      </c>
      <c r="H23" s="545">
        <v>0</v>
      </c>
      <c r="I23" s="545">
        <v>0</v>
      </c>
      <c r="J23" s="545">
        <v>1</v>
      </c>
      <c r="K23" s="545">
        <v>30</v>
      </c>
      <c r="L23" s="545">
        <v>0</v>
      </c>
      <c r="M23" s="545">
        <v>0</v>
      </c>
      <c r="N23" s="545">
        <v>0</v>
      </c>
      <c r="O23" s="545">
        <v>0</v>
      </c>
      <c r="P23" s="545">
        <v>0</v>
      </c>
      <c r="Q23" s="545">
        <v>0</v>
      </c>
      <c r="R23" s="545">
        <v>0</v>
      </c>
      <c r="S23" s="545">
        <v>0</v>
      </c>
      <c r="T23" s="545">
        <v>0</v>
      </c>
      <c r="U23" s="545">
        <v>26</v>
      </c>
      <c r="V23" s="545">
        <v>0</v>
      </c>
      <c r="W23" s="545">
        <v>0</v>
      </c>
      <c r="X23" s="545">
        <v>0</v>
      </c>
      <c r="Y23" s="546">
        <v>194</v>
      </c>
      <c r="Z23" s="500" t="s">
        <v>705</v>
      </c>
    </row>
    <row r="24" spans="1:26" s="331" customFormat="1" ht="17.649999999999999" customHeight="1">
      <c r="A24" s="451" t="s">
        <v>74</v>
      </c>
      <c r="B24" s="639">
        <f t="shared" si="1"/>
        <v>1</v>
      </c>
      <c r="C24" s="638">
        <f t="shared" si="2"/>
        <v>43</v>
      </c>
      <c r="D24" s="545">
        <v>0</v>
      </c>
      <c r="E24" s="545">
        <v>0</v>
      </c>
      <c r="F24" s="545">
        <v>0</v>
      </c>
      <c r="G24" s="545">
        <v>0</v>
      </c>
      <c r="H24" s="545">
        <v>1</v>
      </c>
      <c r="I24" s="545">
        <v>43</v>
      </c>
      <c r="J24" s="545">
        <v>0</v>
      </c>
      <c r="K24" s="545">
        <v>0</v>
      </c>
      <c r="L24" s="545">
        <v>0</v>
      </c>
      <c r="M24" s="545">
        <v>0</v>
      </c>
      <c r="N24" s="545">
        <v>0</v>
      </c>
      <c r="O24" s="545">
        <v>0</v>
      </c>
      <c r="P24" s="545">
        <v>0</v>
      </c>
      <c r="Q24" s="545">
        <v>0</v>
      </c>
      <c r="R24" s="545">
        <v>0</v>
      </c>
      <c r="S24" s="545">
        <v>0</v>
      </c>
      <c r="T24" s="545">
        <v>31.9</v>
      </c>
      <c r="U24" s="545">
        <v>0</v>
      </c>
      <c r="V24" s="545">
        <v>0</v>
      </c>
      <c r="W24" s="545">
        <v>0</v>
      </c>
      <c r="X24" s="545">
        <v>0</v>
      </c>
      <c r="Y24" s="546">
        <v>781</v>
      </c>
      <c r="Z24" s="500" t="s">
        <v>706</v>
      </c>
    </row>
    <row r="25" spans="1:26" s="331" customFormat="1" ht="17.649999999999999" customHeight="1">
      <c r="A25" s="451" t="s">
        <v>76</v>
      </c>
      <c r="B25" s="639">
        <f t="shared" si="1"/>
        <v>1</v>
      </c>
      <c r="C25" s="638">
        <f t="shared" si="2"/>
        <v>50</v>
      </c>
      <c r="D25" s="545">
        <v>0</v>
      </c>
      <c r="E25" s="545">
        <v>0</v>
      </c>
      <c r="F25" s="545">
        <v>0</v>
      </c>
      <c r="G25" s="545">
        <v>0</v>
      </c>
      <c r="H25" s="545">
        <v>1</v>
      </c>
      <c r="I25" s="545">
        <v>50</v>
      </c>
      <c r="J25" s="545">
        <v>0</v>
      </c>
      <c r="K25" s="545">
        <v>0</v>
      </c>
      <c r="L25" s="545">
        <v>0</v>
      </c>
      <c r="M25" s="545">
        <v>0</v>
      </c>
      <c r="N25" s="545">
        <v>0</v>
      </c>
      <c r="O25" s="545">
        <v>0</v>
      </c>
      <c r="P25" s="545">
        <v>0</v>
      </c>
      <c r="Q25" s="545">
        <v>0</v>
      </c>
      <c r="R25" s="545">
        <v>0</v>
      </c>
      <c r="S25" s="545">
        <v>0</v>
      </c>
      <c r="T25" s="545">
        <v>3.5</v>
      </c>
      <c r="U25" s="545">
        <v>0</v>
      </c>
      <c r="V25" s="545">
        <v>0</v>
      </c>
      <c r="W25" s="545">
        <v>0</v>
      </c>
      <c r="X25" s="545">
        <v>0</v>
      </c>
      <c r="Y25" s="546">
        <v>39</v>
      </c>
      <c r="Z25" s="500" t="s">
        <v>707</v>
      </c>
    </row>
    <row r="26" spans="1:26" s="331" customFormat="1" ht="17.649999999999999" customHeight="1">
      <c r="A26" s="451" t="s">
        <v>78</v>
      </c>
      <c r="B26" s="639">
        <f t="shared" si="1"/>
        <v>1</v>
      </c>
      <c r="C26" s="638">
        <f t="shared" si="2"/>
        <v>30</v>
      </c>
      <c r="D26" s="545">
        <v>0</v>
      </c>
      <c r="E26" s="545">
        <v>0</v>
      </c>
      <c r="F26" s="545">
        <v>0</v>
      </c>
      <c r="G26" s="545">
        <v>0</v>
      </c>
      <c r="H26" s="545">
        <v>0</v>
      </c>
      <c r="I26" s="545">
        <v>0</v>
      </c>
      <c r="J26" s="545">
        <v>1</v>
      </c>
      <c r="K26" s="545">
        <v>30</v>
      </c>
      <c r="L26" s="545">
        <v>0</v>
      </c>
      <c r="M26" s="545">
        <v>0</v>
      </c>
      <c r="N26" s="545">
        <v>0</v>
      </c>
      <c r="O26" s="545">
        <v>0</v>
      </c>
      <c r="P26" s="545">
        <v>0</v>
      </c>
      <c r="Q26" s="545">
        <v>0</v>
      </c>
      <c r="R26" s="545">
        <v>0</v>
      </c>
      <c r="S26" s="545">
        <v>0</v>
      </c>
      <c r="T26" s="545">
        <v>0</v>
      </c>
      <c r="U26" s="545">
        <v>0</v>
      </c>
      <c r="V26" s="545">
        <v>0</v>
      </c>
      <c r="W26" s="545">
        <v>0</v>
      </c>
      <c r="X26" s="545">
        <v>0</v>
      </c>
      <c r="Y26" s="546">
        <v>0</v>
      </c>
      <c r="Z26" s="500" t="s">
        <v>708</v>
      </c>
    </row>
    <row r="27" spans="1:26" s="331" customFormat="1" ht="17.649999999999999" customHeight="1">
      <c r="A27" s="451" t="s">
        <v>80</v>
      </c>
      <c r="B27" s="639">
        <f t="shared" si="1"/>
        <v>0</v>
      </c>
      <c r="C27" s="638">
        <f t="shared" si="2"/>
        <v>0</v>
      </c>
      <c r="D27" s="545">
        <v>0</v>
      </c>
      <c r="E27" s="545">
        <v>0</v>
      </c>
      <c r="F27" s="545">
        <v>0</v>
      </c>
      <c r="G27" s="545">
        <v>0</v>
      </c>
      <c r="H27" s="545">
        <v>0</v>
      </c>
      <c r="I27" s="545">
        <v>0</v>
      </c>
      <c r="J27" s="545">
        <v>0</v>
      </c>
      <c r="K27" s="545">
        <v>0</v>
      </c>
      <c r="L27" s="545">
        <v>0</v>
      </c>
      <c r="M27" s="545">
        <v>0</v>
      </c>
      <c r="N27" s="545">
        <v>0</v>
      </c>
      <c r="O27" s="545">
        <v>0</v>
      </c>
      <c r="P27" s="545">
        <v>0</v>
      </c>
      <c r="Q27" s="545">
        <v>0</v>
      </c>
      <c r="R27" s="545">
        <v>0</v>
      </c>
      <c r="S27" s="545">
        <v>0</v>
      </c>
      <c r="T27" s="545">
        <v>0</v>
      </c>
      <c r="U27" s="545">
        <v>0</v>
      </c>
      <c r="V27" s="545">
        <v>0</v>
      </c>
      <c r="W27" s="545">
        <v>0</v>
      </c>
      <c r="X27" s="545">
        <v>0</v>
      </c>
      <c r="Y27" s="546">
        <v>0</v>
      </c>
      <c r="Z27" s="500" t="s">
        <v>709</v>
      </c>
    </row>
    <row r="28" spans="1:26" s="331" customFormat="1" ht="17.649999999999999" customHeight="1">
      <c r="A28" s="451" t="s">
        <v>82</v>
      </c>
      <c r="B28" s="639">
        <f t="shared" si="1"/>
        <v>1</v>
      </c>
      <c r="C28" s="638">
        <f t="shared" si="2"/>
        <v>52</v>
      </c>
      <c r="D28" s="549">
        <v>0</v>
      </c>
      <c r="E28" s="549">
        <v>0</v>
      </c>
      <c r="F28" s="549">
        <v>0</v>
      </c>
      <c r="G28" s="549">
        <v>0</v>
      </c>
      <c r="H28" s="549">
        <v>1</v>
      </c>
      <c r="I28" s="638">
        <v>52</v>
      </c>
      <c r="J28" s="549">
        <v>0</v>
      </c>
      <c r="K28" s="549">
        <v>0</v>
      </c>
      <c r="L28" s="549">
        <v>0</v>
      </c>
      <c r="M28" s="549">
        <v>0</v>
      </c>
      <c r="N28" s="549">
        <v>0</v>
      </c>
      <c r="O28" s="549">
        <v>0</v>
      </c>
      <c r="P28" s="549">
        <v>0</v>
      </c>
      <c r="Q28" s="549">
        <v>0</v>
      </c>
      <c r="R28" s="549">
        <v>0</v>
      </c>
      <c r="S28" s="549">
        <v>0</v>
      </c>
      <c r="T28" s="549">
        <v>36</v>
      </c>
      <c r="U28" s="549">
        <v>0</v>
      </c>
      <c r="V28" s="549">
        <v>0</v>
      </c>
      <c r="W28" s="549">
        <v>0</v>
      </c>
      <c r="X28" s="549">
        <v>0</v>
      </c>
      <c r="Y28" s="550">
        <v>391</v>
      </c>
      <c r="Z28" s="500" t="s">
        <v>710</v>
      </c>
    </row>
    <row r="29" spans="1:26" s="331" customFormat="1" ht="17.649999999999999" customHeight="1">
      <c r="A29" s="451" t="s">
        <v>84</v>
      </c>
      <c r="B29" s="639">
        <f t="shared" si="1"/>
        <v>1</v>
      </c>
      <c r="C29" s="638">
        <f t="shared" si="2"/>
        <v>52</v>
      </c>
      <c r="D29" s="545">
        <v>0</v>
      </c>
      <c r="E29" s="545">
        <v>0</v>
      </c>
      <c r="F29" s="545">
        <v>0</v>
      </c>
      <c r="G29" s="545">
        <v>0</v>
      </c>
      <c r="H29" s="545">
        <v>0</v>
      </c>
      <c r="I29" s="545">
        <v>0</v>
      </c>
      <c r="J29" s="545">
        <v>0</v>
      </c>
      <c r="K29" s="545">
        <v>0</v>
      </c>
      <c r="L29" s="545">
        <v>0</v>
      </c>
      <c r="M29" s="545">
        <v>0</v>
      </c>
      <c r="N29" s="545">
        <v>1</v>
      </c>
      <c r="O29" s="545">
        <v>52</v>
      </c>
      <c r="P29" s="545">
        <v>0</v>
      </c>
      <c r="Q29" s="545">
        <v>0</v>
      </c>
      <c r="R29" s="545">
        <v>0</v>
      </c>
      <c r="S29" s="545">
        <v>0</v>
      </c>
      <c r="T29" s="545">
        <v>0</v>
      </c>
      <c r="U29" s="545">
        <v>0</v>
      </c>
      <c r="V29" s="545">
        <v>0</v>
      </c>
      <c r="W29" s="545">
        <v>0</v>
      </c>
      <c r="X29" s="545">
        <v>0</v>
      </c>
      <c r="Y29" s="546">
        <v>0</v>
      </c>
      <c r="Z29" s="500" t="s">
        <v>711</v>
      </c>
    </row>
    <row r="30" spans="1:26" s="331" customFormat="1" ht="17.649999999999999" customHeight="1">
      <c r="A30" s="451" t="s">
        <v>86</v>
      </c>
      <c r="B30" s="639">
        <f t="shared" si="1"/>
        <v>2</v>
      </c>
      <c r="C30" s="638">
        <f t="shared" si="2"/>
        <v>99</v>
      </c>
      <c r="D30" s="549">
        <v>0</v>
      </c>
      <c r="E30" s="549">
        <v>0</v>
      </c>
      <c r="F30" s="549">
        <v>0</v>
      </c>
      <c r="G30" s="549">
        <v>0</v>
      </c>
      <c r="H30" s="549">
        <v>0</v>
      </c>
      <c r="I30" s="549">
        <v>0</v>
      </c>
      <c r="J30" s="549">
        <v>0</v>
      </c>
      <c r="K30" s="549">
        <v>0</v>
      </c>
      <c r="L30" s="549">
        <v>1</v>
      </c>
      <c r="M30" s="549">
        <v>44</v>
      </c>
      <c r="N30" s="549">
        <v>1</v>
      </c>
      <c r="O30" s="549">
        <v>55</v>
      </c>
      <c r="P30" s="549">
        <v>0</v>
      </c>
      <c r="Q30" s="549">
        <v>0</v>
      </c>
      <c r="R30" s="549">
        <v>0</v>
      </c>
      <c r="S30" s="549">
        <v>0</v>
      </c>
      <c r="T30" s="549">
        <v>0</v>
      </c>
      <c r="U30" s="549">
        <v>0</v>
      </c>
      <c r="V30" s="549">
        <v>15</v>
      </c>
      <c r="W30" s="549">
        <v>33</v>
      </c>
      <c r="X30" s="549">
        <v>0</v>
      </c>
      <c r="Y30" s="550">
        <v>501</v>
      </c>
      <c r="Z30" s="500" t="s">
        <v>712</v>
      </c>
    </row>
    <row r="31" spans="1:26" s="331" customFormat="1" ht="17.649999999999999" customHeight="1">
      <c r="A31" s="451" t="s">
        <v>88</v>
      </c>
      <c r="B31" s="639">
        <f t="shared" si="1"/>
        <v>1</v>
      </c>
      <c r="C31" s="638">
        <f t="shared" si="2"/>
        <v>36</v>
      </c>
      <c r="D31" s="545">
        <v>0</v>
      </c>
      <c r="E31" s="545">
        <v>0</v>
      </c>
      <c r="F31" s="545">
        <v>0</v>
      </c>
      <c r="G31" s="545">
        <v>0</v>
      </c>
      <c r="H31" s="545">
        <v>0</v>
      </c>
      <c r="I31" s="545">
        <v>0</v>
      </c>
      <c r="J31" s="545">
        <v>0</v>
      </c>
      <c r="K31" s="545">
        <v>0</v>
      </c>
      <c r="L31" s="545">
        <v>1</v>
      </c>
      <c r="M31" s="545">
        <v>36</v>
      </c>
      <c r="N31" s="545">
        <v>0</v>
      </c>
      <c r="O31" s="545">
        <v>0</v>
      </c>
      <c r="P31" s="545">
        <v>0</v>
      </c>
      <c r="Q31" s="545">
        <v>0</v>
      </c>
      <c r="R31" s="545">
        <v>0</v>
      </c>
      <c r="S31" s="545">
        <v>0</v>
      </c>
      <c r="T31" s="545">
        <v>0</v>
      </c>
      <c r="U31" s="545">
        <v>0</v>
      </c>
      <c r="V31" s="545">
        <v>64</v>
      </c>
      <c r="W31" s="545">
        <v>0</v>
      </c>
      <c r="X31" s="545">
        <v>0</v>
      </c>
      <c r="Y31" s="546">
        <v>432</v>
      </c>
      <c r="Z31" s="500" t="s">
        <v>713</v>
      </c>
    </row>
    <row r="32" spans="1:26" s="331" customFormat="1" ht="17.649999999999999" customHeight="1">
      <c r="A32" s="451" t="s">
        <v>90</v>
      </c>
      <c r="B32" s="639">
        <f t="shared" si="1"/>
        <v>0</v>
      </c>
      <c r="C32" s="638">
        <f t="shared" si="2"/>
        <v>0</v>
      </c>
      <c r="D32" s="545">
        <v>0</v>
      </c>
      <c r="E32" s="545">
        <v>0</v>
      </c>
      <c r="F32" s="545">
        <v>0</v>
      </c>
      <c r="G32" s="545">
        <v>0</v>
      </c>
      <c r="H32" s="545">
        <v>0</v>
      </c>
      <c r="I32" s="545">
        <v>0</v>
      </c>
      <c r="J32" s="545">
        <v>0</v>
      </c>
      <c r="K32" s="545">
        <v>0</v>
      </c>
      <c r="L32" s="545">
        <v>0</v>
      </c>
      <c r="M32" s="545">
        <v>0</v>
      </c>
      <c r="N32" s="545">
        <v>0</v>
      </c>
      <c r="O32" s="545">
        <v>0</v>
      </c>
      <c r="P32" s="545">
        <v>0</v>
      </c>
      <c r="Q32" s="545">
        <v>0</v>
      </c>
      <c r="R32" s="545">
        <v>0</v>
      </c>
      <c r="S32" s="545">
        <v>0</v>
      </c>
      <c r="T32" s="545">
        <v>0</v>
      </c>
      <c r="U32" s="545">
        <v>0</v>
      </c>
      <c r="V32" s="545">
        <v>0</v>
      </c>
      <c r="W32" s="545">
        <v>0</v>
      </c>
      <c r="X32" s="545">
        <v>0</v>
      </c>
      <c r="Y32" s="546">
        <v>0</v>
      </c>
      <c r="Z32" s="500" t="s">
        <v>714</v>
      </c>
    </row>
    <row r="33" spans="1:26" s="331" customFormat="1" ht="17.649999999999999" customHeight="1">
      <c r="A33" s="451" t="s">
        <v>92</v>
      </c>
      <c r="B33" s="639">
        <f t="shared" si="1"/>
        <v>1</v>
      </c>
      <c r="C33" s="638">
        <f t="shared" si="2"/>
        <v>59</v>
      </c>
      <c r="D33" s="545">
        <v>0</v>
      </c>
      <c r="E33" s="545">
        <v>0</v>
      </c>
      <c r="F33" s="545">
        <v>0</v>
      </c>
      <c r="G33" s="545">
        <v>0</v>
      </c>
      <c r="H33" s="545">
        <v>0</v>
      </c>
      <c r="I33" s="545">
        <v>0</v>
      </c>
      <c r="J33" s="545">
        <v>0</v>
      </c>
      <c r="K33" s="545">
        <v>0</v>
      </c>
      <c r="L33" s="545">
        <v>0</v>
      </c>
      <c r="M33" s="545">
        <v>0</v>
      </c>
      <c r="N33" s="545">
        <v>1</v>
      </c>
      <c r="O33" s="545">
        <v>59</v>
      </c>
      <c r="P33" s="545">
        <v>0</v>
      </c>
      <c r="Q33" s="545">
        <v>0</v>
      </c>
      <c r="R33" s="545">
        <v>0</v>
      </c>
      <c r="S33" s="545">
        <v>0</v>
      </c>
      <c r="T33" s="545">
        <v>0</v>
      </c>
      <c r="U33" s="545">
        <v>0</v>
      </c>
      <c r="V33" s="545">
        <v>0</v>
      </c>
      <c r="W33" s="545">
        <v>20.100000000000001</v>
      </c>
      <c r="X33" s="545">
        <v>0</v>
      </c>
      <c r="Y33" s="546">
        <v>375.07600000000002</v>
      </c>
      <c r="Z33" s="500" t="s">
        <v>715</v>
      </c>
    </row>
    <row r="34" spans="1:26" s="331" customFormat="1" ht="17.649999999999999" customHeight="1">
      <c r="A34" s="451" t="s">
        <v>94</v>
      </c>
      <c r="B34" s="639">
        <f t="shared" si="1"/>
        <v>0</v>
      </c>
      <c r="C34" s="638">
        <f t="shared" si="2"/>
        <v>0</v>
      </c>
      <c r="D34" s="545">
        <v>0</v>
      </c>
      <c r="E34" s="545">
        <v>0</v>
      </c>
      <c r="F34" s="545">
        <v>0</v>
      </c>
      <c r="G34" s="545">
        <v>0</v>
      </c>
      <c r="H34" s="545">
        <v>0</v>
      </c>
      <c r="I34" s="545">
        <v>0</v>
      </c>
      <c r="J34" s="545">
        <v>0</v>
      </c>
      <c r="K34" s="545">
        <v>0</v>
      </c>
      <c r="L34" s="545">
        <v>0</v>
      </c>
      <c r="M34" s="545">
        <v>0</v>
      </c>
      <c r="N34" s="545">
        <v>0</v>
      </c>
      <c r="O34" s="545">
        <v>0</v>
      </c>
      <c r="P34" s="545">
        <v>0</v>
      </c>
      <c r="Q34" s="545">
        <v>0</v>
      </c>
      <c r="R34" s="545">
        <v>0</v>
      </c>
      <c r="S34" s="545">
        <v>0</v>
      </c>
      <c r="T34" s="545">
        <v>0</v>
      </c>
      <c r="U34" s="545">
        <v>0</v>
      </c>
      <c r="V34" s="545">
        <v>0</v>
      </c>
      <c r="W34" s="545">
        <v>0</v>
      </c>
      <c r="X34" s="545">
        <v>0</v>
      </c>
      <c r="Y34" s="546">
        <v>0</v>
      </c>
      <c r="Z34" s="500" t="s">
        <v>716</v>
      </c>
    </row>
    <row r="35" spans="1:26" s="331" customFormat="1" ht="17.649999999999999" customHeight="1">
      <c r="A35" s="451" t="s">
        <v>96</v>
      </c>
      <c r="B35" s="639">
        <f t="shared" si="1"/>
        <v>0</v>
      </c>
      <c r="C35" s="638">
        <f t="shared" si="2"/>
        <v>0</v>
      </c>
      <c r="D35" s="545">
        <v>0</v>
      </c>
      <c r="E35" s="545">
        <v>0</v>
      </c>
      <c r="F35" s="545">
        <v>0</v>
      </c>
      <c r="G35" s="545">
        <v>0</v>
      </c>
      <c r="H35" s="545">
        <v>0</v>
      </c>
      <c r="I35" s="545">
        <v>0</v>
      </c>
      <c r="J35" s="545">
        <v>0</v>
      </c>
      <c r="K35" s="545">
        <v>0</v>
      </c>
      <c r="L35" s="545">
        <v>0</v>
      </c>
      <c r="M35" s="545">
        <v>0</v>
      </c>
      <c r="N35" s="545">
        <v>0</v>
      </c>
      <c r="O35" s="545">
        <v>0</v>
      </c>
      <c r="P35" s="545">
        <v>0</v>
      </c>
      <c r="Q35" s="545">
        <v>0</v>
      </c>
      <c r="R35" s="545">
        <v>0</v>
      </c>
      <c r="S35" s="545">
        <v>0</v>
      </c>
      <c r="T35" s="545">
        <v>0</v>
      </c>
      <c r="U35" s="545">
        <v>0</v>
      </c>
      <c r="V35" s="545">
        <v>0</v>
      </c>
      <c r="W35" s="545">
        <v>0</v>
      </c>
      <c r="X35" s="545">
        <v>0</v>
      </c>
      <c r="Y35" s="546">
        <v>0</v>
      </c>
      <c r="Z35" s="500" t="s">
        <v>717</v>
      </c>
    </row>
    <row r="36" spans="1:26" s="331" customFormat="1" ht="17.649999999999999" customHeight="1">
      <c r="A36" s="451" t="s">
        <v>98</v>
      </c>
      <c r="B36" s="639">
        <f t="shared" si="1"/>
        <v>0</v>
      </c>
      <c r="C36" s="638">
        <f t="shared" si="2"/>
        <v>0</v>
      </c>
      <c r="D36" s="545">
        <v>0</v>
      </c>
      <c r="E36" s="545">
        <v>0</v>
      </c>
      <c r="F36" s="545">
        <v>0</v>
      </c>
      <c r="G36" s="545">
        <v>0</v>
      </c>
      <c r="H36" s="545">
        <v>0</v>
      </c>
      <c r="I36" s="545">
        <v>0</v>
      </c>
      <c r="J36" s="545">
        <v>0</v>
      </c>
      <c r="K36" s="545">
        <v>0</v>
      </c>
      <c r="L36" s="545">
        <v>0</v>
      </c>
      <c r="M36" s="545">
        <v>0</v>
      </c>
      <c r="N36" s="545">
        <v>0</v>
      </c>
      <c r="O36" s="545">
        <v>0</v>
      </c>
      <c r="P36" s="545">
        <v>0</v>
      </c>
      <c r="Q36" s="545">
        <v>0</v>
      </c>
      <c r="R36" s="545">
        <v>0</v>
      </c>
      <c r="S36" s="545">
        <v>0</v>
      </c>
      <c r="T36" s="545">
        <v>0</v>
      </c>
      <c r="U36" s="545">
        <v>0</v>
      </c>
      <c r="V36" s="545">
        <v>0</v>
      </c>
      <c r="W36" s="545">
        <v>0</v>
      </c>
      <c r="X36" s="545">
        <v>0</v>
      </c>
      <c r="Y36" s="546">
        <v>0</v>
      </c>
      <c r="Z36" s="500" t="s">
        <v>718</v>
      </c>
    </row>
    <row r="37" spans="1:26" s="331" customFormat="1" ht="17.649999999999999" customHeight="1">
      <c r="A37" s="451" t="s">
        <v>100</v>
      </c>
      <c r="B37" s="639">
        <f t="shared" si="1"/>
        <v>3</v>
      </c>
      <c r="C37" s="638">
        <f t="shared" si="2"/>
        <v>302</v>
      </c>
      <c r="D37" s="545">
        <v>0</v>
      </c>
      <c r="E37" s="545">
        <v>0</v>
      </c>
      <c r="F37" s="545">
        <v>0</v>
      </c>
      <c r="G37" s="545">
        <v>0</v>
      </c>
      <c r="H37" s="545">
        <v>2</v>
      </c>
      <c r="I37" s="545">
        <v>144</v>
      </c>
      <c r="J37" s="545">
        <v>1</v>
      </c>
      <c r="K37" s="545">
        <v>158</v>
      </c>
      <c r="L37" s="545">
        <v>0</v>
      </c>
      <c r="M37" s="545">
        <v>0</v>
      </c>
      <c r="N37" s="545">
        <v>0</v>
      </c>
      <c r="O37" s="545">
        <v>0</v>
      </c>
      <c r="P37" s="545">
        <v>0</v>
      </c>
      <c r="Q37" s="545">
        <v>0</v>
      </c>
      <c r="R37" s="545">
        <v>0</v>
      </c>
      <c r="S37" s="545">
        <v>0</v>
      </c>
      <c r="T37" s="545">
        <v>41</v>
      </c>
      <c r="U37" s="545">
        <v>14</v>
      </c>
      <c r="V37" s="545">
        <v>0</v>
      </c>
      <c r="W37" s="545">
        <v>0</v>
      </c>
      <c r="X37" s="545">
        <v>0</v>
      </c>
      <c r="Y37" s="546">
        <v>2262</v>
      </c>
      <c r="Z37" s="500" t="s">
        <v>719</v>
      </c>
    </row>
    <row r="38" spans="1:26" s="331" customFormat="1" ht="17.649999999999999" customHeight="1" thickBot="1">
      <c r="A38" s="501" t="s">
        <v>102</v>
      </c>
      <c r="B38" s="640">
        <f t="shared" si="1"/>
        <v>1</v>
      </c>
      <c r="C38" s="641">
        <f t="shared" si="2"/>
        <v>30</v>
      </c>
      <c r="D38" s="547">
        <v>0</v>
      </c>
      <c r="E38" s="547">
        <v>0</v>
      </c>
      <c r="F38" s="547">
        <v>0</v>
      </c>
      <c r="G38" s="547">
        <v>0</v>
      </c>
      <c r="H38" s="547">
        <v>0</v>
      </c>
      <c r="I38" s="547">
        <v>0</v>
      </c>
      <c r="J38" s="547">
        <v>0</v>
      </c>
      <c r="K38" s="547">
        <v>0</v>
      </c>
      <c r="L38" s="547">
        <v>0</v>
      </c>
      <c r="M38" s="547">
        <v>0</v>
      </c>
      <c r="N38" s="547">
        <v>1</v>
      </c>
      <c r="O38" s="547">
        <v>30</v>
      </c>
      <c r="P38" s="547">
        <v>0</v>
      </c>
      <c r="Q38" s="547">
        <v>0</v>
      </c>
      <c r="R38" s="547">
        <v>0</v>
      </c>
      <c r="S38" s="547">
        <v>0</v>
      </c>
      <c r="T38" s="547">
        <v>0</v>
      </c>
      <c r="U38" s="547">
        <v>0</v>
      </c>
      <c r="V38" s="547">
        <v>0</v>
      </c>
      <c r="W38" s="547">
        <v>0</v>
      </c>
      <c r="X38" s="547">
        <v>0</v>
      </c>
      <c r="Y38" s="548">
        <v>0</v>
      </c>
      <c r="Z38" s="502" t="s">
        <v>720</v>
      </c>
    </row>
    <row r="39" spans="1:26" s="503" customFormat="1" ht="11.1" customHeight="1">
      <c r="A39" s="504" t="s">
        <v>554</v>
      </c>
      <c r="B39" s="371"/>
      <c r="C39" s="504"/>
      <c r="D39" s="504"/>
      <c r="E39" s="504"/>
      <c r="F39" s="504"/>
      <c r="G39" s="504"/>
      <c r="H39" s="504"/>
      <c r="I39" s="504"/>
      <c r="J39" s="504"/>
      <c r="K39" s="505"/>
      <c r="L39" s="506"/>
      <c r="M39" s="504"/>
      <c r="N39" s="504"/>
      <c r="O39" s="504"/>
      <c r="P39" s="506"/>
      <c r="Q39" s="504"/>
      <c r="R39" s="504"/>
      <c r="S39" s="504"/>
      <c r="T39" s="504"/>
      <c r="U39" s="504"/>
      <c r="V39" s="504"/>
      <c r="W39" s="504"/>
      <c r="X39" s="504"/>
      <c r="Y39" s="504"/>
      <c r="Z39" s="507" t="s">
        <v>996</v>
      </c>
    </row>
    <row r="40" spans="1:26" s="401" customFormat="1" ht="11.1" customHeight="1">
      <c r="A40" s="508" t="s">
        <v>0</v>
      </c>
      <c r="B40" s="478"/>
      <c r="C40" s="478"/>
      <c r="D40" s="478"/>
      <c r="E40" s="478"/>
      <c r="F40" s="478"/>
      <c r="G40" s="478"/>
      <c r="H40" s="478"/>
      <c r="I40" s="479"/>
      <c r="J40" s="479"/>
      <c r="K40" s="479"/>
      <c r="L40" s="478"/>
      <c r="M40" s="478"/>
      <c r="N40" s="478"/>
      <c r="O40" s="478"/>
      <c r="P40" s="478"/>
      <c r="Q40" s="478"/>
      <c r="R40" s="478"/>
      <c r="S40" s="478"/>
      <c r="T40" s="478"/>
      <c r="U40" s="478"/>
      <c r="V40" s="478"/>
      <c r="W40" s="478"/>
      <c r="X40" s="478"/>
      <c r="Y40" s="478"/>
      <c r="Z40" s="478"/>
    </row>
    <row r="41" spans="1:26" s="331" customFormat="1" ht="11.25">
      <c r="A41" s="150"/>
      <c r="I41" s="163"/>
      <c r="J41" s="163"/>
      <c r="K41" s="163"/>
    </row>
    <row r="42" spans="1:26" s="331" customFormat="1" ht="11.25">
      <c r="A42" s="150"/>
      <c r="I42" s="163"/>
      <c r="J42" s="163"/>
      <c r="K42" s="163"/>
    </row>
    <row r="43" spans="1:26" s="331" customFormat="1" ht="11.25">
      <c r="A43" s="150"/>
      <c r="I43" s="163"/>
      <c r="J43" s="163"/>
      <c r="K43" s="163"/>
    </row>
    <row r="44" spans="1:26" s="331" customFormat="1" ht="11.25">
      <c r="A44" s="150"/>
      <c r="I44" s="163"/>
      <c r="J44" s="163"/>
      <c r="K44" s="163"/>
    </row>
    <row r="45" spans="1:26" s="331" customFormat="1" ht="11.25">
      <c r="A45" s="150"/>
      <c r="I45" s="163"/>
      <c r="J45" s="163"/>
      <c r="K45" s="163"/>
    </row>
    <row r="46" spans="1:26" s="331" customFormat="1" ht="11.25">
      <c r="A46" s="150"/>
      <c r="I46" s="163"/>
      <c r="J46" s="163"/>
      <c r="K46" s="163"/>
    </row>
    <row r="47" spans="1:26" s="331" customFormat="1" ht="11.25">
      <c r="A47" s="150"/>
      <c r="I47" s="163"/>
      <c r="J47" s="163"/>
      <c r="K47" s="163"/>
    </row>
    <row r="48" spans="1:26" s="331" customFormat="1" ht="11.25">
      <c r="A48" s="150"/>
      <c r="I48" s="163"/>
      <c r="J48" s="163"/>
      <c r="K48" s="163"/>
    </row>
    <row r="49" spans="1:11" s="331" customFormat="1" ht="11.25">
      <c r="A49" s="150"/>
      <c r="I49" s="163"/>
      <c r="J49" s="163"/>
      <c r="K49" s="163"/>
    </row>
    <row r="50" spans="1:11" s="331" customFormat="1" ht="11.25">
      <c r="A50" s="150"/>
      <c r="I50" s="163"/>
      <c r="J50" s="163"/>
      <c r="K50" s="163"/>
    </row>
    <row r="51" spans="1:11" s="331" customFormat="1" ht="11.25">
      <c r="A51" s="150"/>
      <c r="I51" s="163"/>
      <c r="J51" s="163"/>
      <c r="K51" s="163"/>
    </row>
    <row r="52" spans="1:11" s="331" customFormat="1" ht="11.25">
      <c r="A52" s="150"/>
      <c r="I52" s="163"/>
      <c r="J52" s="163"/>
      <c r="K52" s="163"/>
    </row>
    <row r="53" spans="1:11" s="331" customFormat="1" ht="11.25">
      <c r="A53" s="150"/>
      <c r="I53" s="163"/>
      <c r="J53" s="163"/>
      <c r="K53" s="163"/>
    </row>
    <row r="54" spans="1:11" s="331" customFormat="1" ht="11.25">
      <c r="A54" s="150"/>
      <c r="I54" s="163"/>
      <c r="J54" s="163"/>
      <c r="K54" s="163"/>
    </row>
    <row r="55" spans="1:11" s="331" customFormat="1" ht="11.25">
      <c r="A55" s="150"/>
      <c r="I55" s="163"/>
      <c r="J55" s="163"/>
      <c r="K55" s="163"/>
    </row>
    <row r="56" spans="1:11" s="331" customFormat="1" ht="11.25">
      <c r="A56" s="150"/>
      <c r="I56" s="163"/>
      <c r="J56" s="163"/>
      <c r="K56" s="163"/>
    </row>
    <row r="57" spans="1:11" s="331" customFormat="1" ht="11.25">
      <c r="A57" s="150"/>
      <c r="I57" s="163"/>
      <c r="J57" s="163"/>
      <c r="K57" s="163"/>
    </row>
    <row r="58" spans="1:11" s="331" customFormat="1" ht="11.25">
      <c r="A58" s="150"/>
      <c r="I58" s="163"/>
      <c r="J58" s="163"/>
      <c r="K58" s="163"/>
    </row>
    <row r="59" spans="1:11" s="331" customFormat="1" ht="11.25">
      <c r="A59" s="150"/>
      <c r="I59" s="163"/>
      <c r="J59" s="163"/>
      <c r="K59" s="163"/>
    </row>
    <row r="60" spans="1:11" s="331" customFormat="1" ht="11.25">
      <c r="A60" s="150"/>
      <c r="I60" s="163"/>
      <c r="J60" s="163"/>
      <c r="K60" s="163"/>
    </row>
    <row r="61" spans="1:11" s="331" customFormat="1" ht="11.25">
      <c r="A61" s="150"/>
      <c r="I61" s="163"/>
      <c r="J61" s="163"/>
      <c r="K61" s="163"/>
    </row>
    <row r="62" spans="1:11" s="331" customFormat="1" ht="11.25">
      <c r="A62" s="150"/>
      <c r="I62" s="163"/>
      <c r="J62" s="163"/>
      <c r="K62" s="163"/>
    </row>
    <row r="63" spans="1:11" s="331" customFormat="1" ht="11.25">
      <c r="A63" s="150"/>
      <c r="I63" s="163"/>
      <c r="J63" s="163"/>
      <c r="K63" s="163"/>
    </row>
    <row r="64" spans="1:11" s="331" customFormat="1" ht="11.25">
      <c r="A64" s="150"/>
      <c r="I64" s="163"/>
      <c r="J64" s="163"/>
      <c r="K64" s="163"/>
    </row>
    <row r="65" spans="1:11" s="331" customFormat="1" ht="11.25">
      <c r="A65" s="150"/>
      <c r="I65" s="163"/>
      <c r="J65" s="163"/>
      <c r="K65" s="163"/>
    </row>
    <row r="66" spans="1:11" s="331" customFormat="1" ht="11.25">
      <c r="A66" s="150"/>
      <c r="I66" s="163"/>
      <c r="J66" s="163"/>
      <c r="K66" s="163"/>
    </row>
    <row r="67" spans="1:11" s="331" customFormat="1" ht="11.25">
      <c r="A67" s="150"/>
      <c r="I67" s="163"/>
      <c r="J67" s="163"/>
      <c r="K67" s="163"/>
    </row>
    <row r="68" spans="1:11" s="331" customFormat="1" ht="11.25">
      <c r="A68" s="150"/>
      <c r="I68" s="163"/>
      <c r="J68" s="163"/>
      <c r="K68" s="163"/>
    </row>
    <row r="69" spans="1:11" s="331" customFormat="1" ht="11.25">
      <c r="A69" s="150"/>
      <c r="I69" s="163"/>
      <c r="J69" s="163"/>
      <c r="K69" s="163"/>
    </row>
    <row r="70" spans="1:11" s="331" customFormat="1" ht="11.25">
      <c r="A70" s="150"/>
      <c r="I70" s="163"/>
      <c r="J70" s="163"/>
      <c r="K70" s="163"/>
    </row>
    <row r="71" spans="1:11" s="331" customFormat="1" ht="11.25">
      <c r="A71" s="150"/>
      <c r="I71" s="163"/>
      <c r="J71" s="163"/>
      <c r="K71" s="163"/>
    </row>
    <row r="72" spans="1:11" s="331" customFormat="1" ht="11.25">
      <c r="A72" s="150"/>
      <c r="I72" s="163"/>
      <c r="J72" s="163"/>
      <c r="K72" s="163"/>
    </row>
    <row r="73" spans="1:11" s="331" customFormat="1" ht="11.25">
      <c r="A73" s="150"/>
      <c r="I73" s="163"/>
      <c r="J73" s="163"/>
      <c r="K73" s="163"/>
    </row>
    <row r="74" spans="1:11" s="331" customFormat="1" ht="11.25">
      <c r="A74" s="150"/>
      <c r="I74" s="163"/>
      <c r="J74" s="163"/>
      <c r="K74" s="163"/>
    </row>
    <row r="75" spans="1:11" s="331" customFormat="1" ht="11.25">
      <c r="A75" s="150"/>
      <c r="I75" s="163"/>
      <c r="J75" s="163"/>
      <c r="K75" s="163"/>
    </row>
    <row r="76" spans="1:11" s="331" customFormat="1" ht="11.25">
      <c r="A76" s="150"/>
      <c r="I76" s="163"/>
      <c r="J76" s="163"/>
      <c r="K76" s="163"/>
    </row>
    <row r="77" spans="1:11" s="331" customFormat="1" ht="11.25">
      <c r="A77" s="150"/>
      <c r="I77" s="163"/>
      <c r="J77" s="163"/>
      <c r="K77" s="163"/>
    </row>
    <row r="78" spans="1:11" s="331" customFormat="1" ht="11.25">
      <c r="A78" s="150"/>
      <c r="I78" s="163"/>
      <c r="J78" s="163"/>
      <c r="K78" s="163"/>
    </row>
    <row r="79" spans="1:11" s="331" customFormat="1" ht="11.25">
      <c r="A79" s="150"/>
      <c r="I79" s="163"/>
      <c r="J79" s="163"/>
      <c r="K79" s="163"/>
    </row>
    <row r="80" spans="1:11" s="331" customFormat="1" ht="11.25">
      <c r="A80" s="150"/>
      <c r="I80" s="163"/>
      <c r="J80" s="163"/>
      <c r="K80" s="163"/>
    </row>
    <row r="81" spans="1:11" s="331" customFormat="1" ht="11.25">
      <c r="A81" s="150"/>
      <c r="I81" s="163"/>
      <c r="J81" s="163"/>
      <c r="K81" s="163"/>
    </row>
    <row r="82" spans="1:11" s="331" customFormat="1" ht="11.25">
      <c r="A82" s="150"/>
      <c r="I82" s="163"/>
      <c r="J82" s="163"/>
      <c r="K82" s="163"/>
    </row>
    <row r="83" spans="1:11" s="331" customFormat="1" ht="11.25">
      <c r="A83" s="150"/>
      <c r="I83" s="163"/>
      <c r="J83" s="163"/>
      <c r="K83" s="163"/>
    </row>
    <row r="84" spans="1:11" s="331" customFormat="1" ht="11.25">
      <c r="A84" s="150"/>
      <c r="I84" s="163"/>
      <c r="J84" s="163"/>
      <c r="K84" s="163"/>
    </row>
    <row r="85" spans="1:11" s="331" customFormat="1" ht="11.25">
      <c r="A85" s="150"/>
      <c r="I85" s="163"/>
      <c r="J85" s="163"/>
      <c r="K85" s="163"/>
    </row>
    <row r="86" spans="1:11" s="331" customFormat="1" ht="11.25">
      <c r="A86" s="150"/>
      <c r="I86" s="163"/>
      <c r="J86" s="163"/>
      <c r="K86" s="163"/>
    </row>
    <row r="87" spans="1:11" s="331" customFormat="1" ht="11.25">
      <c r="A87" s="150"/>
      <c r="I87" s="163"/>
      <c r="J87" s="163"/>
      <c r="K87" s="163"/>
    </row>
    <row r="88" spans="1:11" s="331" customFormat="1" ht="11.25">
      <c r="A88" s="150"/>
      <c r="I88" s="163"/>
      <c r="J88" s="163"/>
      <c r="K88" s="163"/>
    </row>
    <row r="89" spans="1:11" s="331" customFormat="1" ht="11.25">
      <c r="A89" s="150"/>
      <c r="I89" s="163"/>
      <c r="J89" s="163"/>
      <c r="K89" s="163"/>
    </row>
    <row r="90" spans="1:11" s="331" customFormat="1" ht="11.25">
      <c r="A90" s="150"/>
      <c r="I90" s="163"/>
      <c r="J90" s="163"/>
      <c r="K90" s="163"/>
    </row>
    <row r="91" spans="1:11" s="331" customFormat="1" ht="11.25">
      <c r="A91" s="150"/>
      <c r="I91" s="163"/>
      <c r="J91" s="163"/>
      <c r="K91" s="163"/>
    </row>
    <row r="92" spans="1:11" s="331" customFormat="1" ht="11.25">
      <c r="A92" s="150"/>
      <c r="I92" s="163"/>
      <c r="J92" s="163"/>
      <c r="K92" s="163"/>
    </row>
    <row r="93" spans="1:11" s="331" customFormat="1" ht="11.25">
      <c r="A93" s="150"/>
      <c r="I93" s="163"/>
      <c r="J93" s="163"/>
      <c r="K93" s="163"/>
    </row>
    <row r="94" spans="1:11" s="331" customFormat="1" ht="11.25">
      <c r="A94" s="150"/>
      <c r="I94" s="163"/>
      <c r="J94" s="163"/>
      <c r="K94" s="163"/>
    </row>
    <row r="95" spans="1:11" s="331" customFormat="1" ht="11.25">
      <c r="A95" s="150"/>
      <c r="I95" s="163"/>
      <c r="J95" s="163"/>
      <c r="K95" s="163"/>
    </row>
    <row r="96" spans="1:11" s="331" customFormat="1" ht="11.25">
      <c r="A96" s="150"/>
      <c r="I96" s="163"/>
      <c r="J96" s="163"/>
      <c r="K96" s="163"/>
    </row>
    <row r="97" spans="1:11" s="331" customFormat="1" ht="11.25">
      <c r="A97" s="150"/>
      <c r="I97" s="163"/>
      <c r="J97" s="163"/>
      <c r="K97" s="163"/>
    </row>
    <row r="98" spans="1:11" s="331" customFormat="1" ht="11.25">
      <c r="A98" s="150"/>
      <c r="I98" s="163"/>
      <c r="J98" s="163"/>
      <c r="K98" s="163"/>
    </row>
    <row r="99" spans="1:11" s="331" customFormat="1" ht="11.25">
      <c r="A99" s="150"/>
      <c r="I99" s="163"/>
      <c r="J99" s="163"/>
      <c r="K99" s="163"/>
    </row>
    <row r="100" spans="1:11" s="331" customFormat="1" ht="11.25">
      <c r="A100" s="150"/>
      <c r="I100" s="163"/>
      <c r="J100" s="163"/>
      <c r="K100" s="163"/>
    </row>
    <row r="101" spans="1:11" s="331" customFormat="1" ht="11.25">
      <c r="A101" s="150"/>
      <c r="I101" s="163"/>
      <c r="J101" s="163"/>
      <c r="K101" s="163"/>
    </row>
    <row r="102" spans="1:11" s="331" customFormat="1" ht="11.25">
      <c r="A102" s="150"/>
      <c r="I102" s="163"/>
      <c r="J102" s="163"/>
      <c r="K102" s="163"/>
    </row>
    <row r="103" spans="1:11" s="331" customFormat="1" ht="11.25">
      <c r="A103" s="150"/>
      <c r="I103" s="163"/>
      <c r="J103" s="163"/>
      <c r="K103" s="163"/>
    </row>
  </sheetData>
  <sheetProtection selectLockedCells="1"/>
  <mergeCells count="38">
    <mergeCell ref="A6:A9"/>
    <mergeCell ref="B6:C7"/>
    <mergeCell ref="D6:E7"/>
    <mergeCell ref="F6:G7"/>
    <mergeCell ref="H6:I7"/>
    <mergeCell ref="J6:K7"/>
    <mergeCell ref="F8:F9"/>
    <mergeCell ref="K8:K9"/>
    <mergeCell ref="L8:L9"/>
    <mergeCell ref="N6:O7"/>
    <mergeCell ref="H8:H9"/>
    <mergeCell ref="L4:Z4"/>
    <mergeCell ref="L6:M7"/>
    <mergeCell ref="R6:X7"/>
    <mergeCell ref="Y6:Y9"/>
    <mergeCell ref="R8:R9"/>
    <mergeCell ref="S8:S9"/>
    <mergeCell ref="P6:Q7"/>
    <mergeCell ref="N8:N9"/>
    <mergeCell ref="O8:O9"/>
    <mergeCell ref="P8:P9"/>
    <mergeCell ref="Q8:Q9"/>
    <mergeCell ref="A3:M3"/>
    <mergeCell ref="W8:W9"/>
    <mergeCell ref="X8:X9"/>
    <mergeCell ref="M8:M9"/>
    <mergeCell ref="T8:T9"/>
    <mergeCell ref="G8:G9"/>
    <mergeCell ref="B8:B9"/>
    <mergeCell ref="C8:C9"/>
    <mergeCell ref="D8:D9"/>
    <mergeCell ref="E8:E9"/>
    <mergeCell ref="U8:U9"/>
    <mergeCell ref="V8:V9"/>
    <mergeCell ref="N3:Z3"/>
    <mergeCell ref="Z6:Z9"/>
    <mergeCell ref="I8:I9"/>
    <mergeCell ref="J8:J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13" max="39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view="pageBreakPreview" topLeftCell="A7" zoomScaleNormal="100" zoomScaleSheetLayoutView="100" workbookViewId="0">
      <selection activeCell="V2" sqref="V2"/>
    </sheetView>
  </sheetViews>
  <sheetFormatPr defaultRowHeight="14.25"/>
  <cols>
    <col min="1" max="1" width="7.625" style="39" customWidth="1"/>
    <col min="2" max="6" width="7.625" style="4" customWidth="1"/>
    <col min="7" max="8" width="7.875" style="4" customWidth="1"/>
    <col min="9" max="9" width="7.625" style="60" customWidth="1"/>
    <col min="10" max="10" width="7.125" style="60" customWidth="1"/>
    <col min="11" max="11" width="6" style="60" customWidth="1"/>
    <col min="12" max="12" width="7.625" style="60" customWidth="1"/>
    <col min="13" max="13" width="6.125" style="60" customWidth="1"/>
    <col min="14" max="14" width="6" style="60" customWidth="1"/>
    <col min="15" max="15" width="7.625" style="4" customWidth="1"/>
    <col min="16" max="17" width="7" style="4" customWidth="1"/>
    <col min="18" max="21" width="7.625" style="4" customWidth="1"/>
    <col min="22" max="22" width="10.625" style="4" customWidth="1"/>
    <col min="23" max="16384" width="9" style="4"/>
  </cols>
  <sheetData>
    <row r="1" spans="1:22" ht="14.1" customHeight="1">
      <c r="A1" s="10" t="s">
        <v>1144</v>
      </c>
      <c r="L1" s="9"/>
      <c r="M1" s="9"/>
      <c r="N1" s="9"/>
      <c r="V1" s="16" t="s">
        <v>1145</v>
      </c>
    </row>
    <row r="2" spans="1:22" ht="14.1" customHeight="1">
      <c r="A2" s="10"/>
      <c r="L2" s="9"/>
      <c r="M2" s="9"/>
      <c r="N2" s="9"/>
      <c r="V2" s="16"/>
    </row>
    <row r="3" spans="1:22" s="12" customFormat="1" ht="20.100000000000001" customHeight="1">
      <c r="A3" s="738" t="s">
        <v>497</v>
      </c>
      <c r="B3" s="738"/>
      <c r="C3" s="738"/>
      <c r="D3" s="738"/>
      <c r="E3" s="738"/>
      <c r="F3" s="738"/>
      <c r="G3" s="738"/>
      <c r="H3" s="738"/>
      <c r="I3" s="738"/>
      <c r="J3" s="738"/>
      <c r="K3" s="738"/>
      <c r="L3" s="739" t="s">
        <v>498</v>
      </c>
      <c r="M3" s="739"/>
      <c r="N3" s="739"/>
      <c r="O3" s="739"/>
      <c r="P3" s="739"/>
      <c r="Q3" s="739"/>
      <c r="R3" s="739"/>
      <c r="S3" s="739"/>
      <c r="T3" s="739"/>
      <c r="U3" s="739"/>
      <c r="V3" s="739"/>
    </row>
    <row r="4" spans="1:22" s="14" customFormat="1" ht="24" customHeight="1">
      <c r="A4" s="762"/>
      <c r="B4" s="762"/>
      <c r="C4" s="762"/>
      <c r="D4" s="762"/>
      <c r="E4" s="762"/>
      <c r="F4" s="762"/>
      <c r="G4" s="762"/>
      <c r="H4" s="762"/>
      <c r="I4" s="762"/>
      <c r="J4" s="762"/>
      <c r="K4" s="762"/>
      <c r="L4" s="762"/>
      <c r="M4" s="338"/>
      <c r="N4" s="338"/>
      <c r="O4" s="809"/>
      <c r="P4" s="809"/>
      <c r="Q4" s="809"/>
      <c r="R4" s="809"/>
      <c r="S4" s="809"/>
      <c r="T4" s="809"/>
      <c r="U4" s="809"/>
      <c r="V4" s="809"/>
    </row>
    <row r="5" spans="1:22" s="15" customFormat="1" ht="18" customHeight="1" thickBot="1">
      <c r="A5" s="15" t="s">
        <v>556</v>
      </c>
      <c r="I5" s="78"/>
      <c r="J5" s="78"/>
      <c r="K5" s="78"/>
      <c r="V5" s="16" t="s">
        <v>117</v>
      </c>
    </row>
    <row r="6" spans="1:22" s="11" customFormat="1" ht="20.100000000000001" customHeight="1">
      <c r="A6" s="763" t="s">
        <v>734</v>
      </c>
      <c r="B6" s="662" t="s">
        <v>405</v>
      </c>
      <c r="C6" s="663"/>
      <c r="D6" s="663"/>
      <c r="E6" s="663"/>
      <c r="F6" s="663"/>
      <c r="G6" s="663"/>
      <c r="H6" s="663"/>
      <c r="I6" s="1102" t="s">
        <v>1030</v>
      </c>
      <c r="J6" s="1103"/>
      <c r="K6" s="1103"/>
      <c r="L6" s="1103" t="s">
        <v>1031</v>
      </c>
      <c r="M6" s="1103"/>
      <c r="N6" s="1103"/>
      <c r="O6" s="676" t="s">
        <v>755</v>
      </c>
      <c r="P6" s="663"/>
      <c r="Q6" s="663"/>
      <c r="R6" s="803" t="s">
        <v>406</v>
      </c>
      <c r="S6" s="663" t="s">
        <v>407</v>
      </c>
      <c r="T6" s="663"/>
      <c r="U6" s="919" t="s">
        <v>761</v>
      </c>
      <c r="V6" s="754" t="s">
        <v>131</v>
      </c>
    </row>
    <row r="7" spans="1:22" s="11" customFormat="1" ht="17.100000000000001" customHeight="1">
      <c r="A7" s="765"/>
      <c r="B7" s="843"/>
      <c r="C7" s="1099" t="s">
        <v>756</v>
      </c>
      <c r="D7" s="1099" t="s">
        <v>757</v>
      </c>
      <c r="E7" s="1099" t="s">
        <v>758</v>
      </c>
      <c r="F7" s="1099" t="s">
        <v>408</v>
      </c>
      <c r="G7" s="1099" t="s">
        <v>409</v>
      </c>
      <c r="H7" s="1099" t="s">
        <v>759</v>
      </c>
      <c r="I7" s="509"/>
      <c r="J7" s="965" t="s">
        <v>1032</v>
      </c>
      <c r="K7" s="958" t="s">
        <v>1033</v>
      </c>
      <c r="L7" s="627"/>
      <c r="M7" s="965" t="s">
        <v>1032</v>
      </c>
      <c r="N7" s="958" t="s">
        <v>1033</v>
      </c>
      <c r="O7" s="856"/>
      <c r="P7" s="659" t="s">
        <v>410</v>
      </c>
      <c r="Q7" s="659" t="s">
        <v>760</v>
      </c>
      <c r="R7" s="852"/>
      <c r="S7" s="659" t="s">
        <v>1158</v>
      </c>
      <c r="T7" s="659" t="s">
        <v>1159</v>
      </c>
      <c r="U7" s="1104"/>
      <c r="V7" s="756"/>
    </row>
    <row r="8" spans="1:22" s="11" customFormat="1" ht="17.100000000000001" customHeight="1">
      <c r="A8" s="765"/>
      <c r="B8" s="691"/>
      <c r="C8" s="1100"/>
      <c r="D8" s="1100"/>
      <c r="E8" s="1100"/>
      <c r="F8" s="1100"/>
      <c r="G8" s="1100"/>
      <c r="H8" s="1100"/>
      <c r="I8" s="509"/>
      <c r="J8" s="966"/>
      <c r="K8" s="959"/>
      <c r="L8" s="627"/>
      <c r="M8" s="966"/>
      <c r="N8" s="959"/>
      <c r="O8" s="659"/>
      <c r="P8" s="660"/>
      <c r="Q8" s="660"/>
      <c r="R8" s="852"/>
      <c r="S8" s="660"/>
      <c r="T8" s="659"/>
      <c r="U8" s="1104"/>
      <c r="V8" s="756"/>
    </row>
    <row r="9" spans="1:22" s="11" customFormat="1" ht="17.100000000000001" customHeight="1">
      <c r="A9" s="766"/>
      <c r="B9" s="772"/>
      <c r="C9" s="1101"/>
      <c r="D9" s="1101"/>
      <c r="E9" s="1101"/>
      <c r="F9" s="1101"/>
      <c r="G9" s="1101"/>
      <c r="H9" s="1101"/>
      <c r="I9" s="510"/>
      <c r="J9" s="967"/>
      <c r="K9" s="960"/>
      <c r="L9" s="628"/>
      <c r="M9" s="967"/>
      <c r="N9" s="960"/>
      <c r="O9" s="773"/>
      <c r="P9" s="661"/>
      <c r="Q9" s="661"/>
      <c r="R9" s="899"/>
      <c r="S9" s="661"/>
      <c r="T9" s="773"/>
      <c r="U9" s="1105"/>
      <c r="V9" s="757"/>
    </row>
    <row r="10" spans="1:22" s="21" customFormat="1" ht="18.95" customHeight="1">
      <c r="A10" s="44" t="s">
        <v>14</v>
      </c>
      <c r="B10" s="26">
        <v>351</v>
      </c>
      <c r="C10" s="26">
        <v>153</v>
      </c>
      <c r="D10" s="26">
        <v>19</v>
      </c>
      <c r="E10" s="26">
        <v>135</v>
      </c>
      <c r="F10" s="26">
        <v>3</v>
      </c>
      <c r="G10" s="26">
        <v>0</v>
      </c>
      <c r="H10" s="26">
        <v>41</v>
      </c>
      <c r="I10" s="26">
        <v>2822</v>
      </c>
      <c r="J10" s="26" t="s">
        <v>1023</v>
      </c>
      <c r="K10" s="26" t="s">
        <v>1023</v>
      </c>
      <c r="L10" s="26">
        <v>1181</v>
      </c>
      <c r="M10" s="26" t="s">
        <v>1023</v>
      </c>
      <c r="N10" s="26" t="s">
        <v>1023</v>
      </c>
      <c r="O10" s="18">
        <v>2329</v>
      </c>
      <c r="P10" s="18">
        <v>1398</v>
      </c>
      <c r="Q10" s="18">
        <v>931</v>
      </c>
      <c r="R10" s="18">
        <v>802</v>
      </c>
      <c r="S10" s="18">
        <v>289</v>
      </c>
      <c r="T10" s="18">
        <v>1061</v>
      </c>
      <c r="U10" s="50">
        <v>1019</v>
      </c>
      <c r="V10" s="52" t="s">
        <v>14</v>
      </c>
    </row>
    <row r="11" spans="1:22" s="21" customFormat="1" ht="18.95" customHeight="1">
      <c r="A11" s="44" t="s">
        <v>15</v>
      </c>
      <c r="B11" s="26">
        <v>352</v>
      </c>
      <c r="C11" s="26">
        <v>170</v>
      </c>
      <c r="D11" s="26">
        <v>8</v>
      </c>
      <c r="E11" s="26">
        <v>134</v>
      </c>
      <c r="F11" s="26">
        <v>1</v>
      </c>
      <c r="G11" s="26">
        <v>0</v>
      </c>
      <c r="H11" s="26">
        <v>39</v>
      </c>
      <c r="I11" s="26">
        <v>2570</v>
      </c>
      <c r="J11" s="26" t="s">
        <v>1023</v>
      </c>
      <c r="K11" s="26" t="s">
        <v>1023</v>
      </c>
      <c r="L11" s="26">
        <v>1132</v>
      </c>
      <c r="M11" s="26" t="s">
        <v>1023</v>
      </c>
      <c r="N11" s="26" t="s">
        <v>1023</v>
      </c>
      <c r="O11" s="18">
        <v>2255</v>
      </c>
      <c r="P11" s="18">
        <v>1378</v>
      </c>
      <c r="Q11" s="18">
        <v>877</v>
      </c>
      <c r="R11" s="18">
        <v>836</v>
      </c>
      <c r="S11" s="18">
        <v>289</v>
      </c>
      <c r="T11" s="18">
        <v>1060</v>
      </c>
      <c r="U11" s="50">
        <v>874</v>
      </c>
      <c r="V11" s="52" t="s">
        <v>15</v>
      </c>
    </row>
    <row r="12" spans="1:22" s="21" customFormat="1" ht="18.95" customHeight="1">
      <c r="A12" s="44">
        <v>2011</v>
      </c>
      <c r="B12" s="26">
        <v>351</v>
      </c>
      <c r="C12" s="26">
        <v>171</v>
      </c>
      <c r="D12" s="26">
        <v>6</v>
      </c>
      <c r="E12" s="26">
        <v>133</v>
      </c>
      <c r="F12" s="26">
        <v>2</v>
      </c>
      <c r="G12" s="26">
        <v>0</v>
      </c>
      <c r="H12" s="26">
        <v>39</v>
      </c>
      <c r="I12" s="26">
        <v>2532</v>
      </c>
      <c r="J12" s="26" t="s">
        <v>1023</v>
      </c>
      <c r="K12" s="26" t="s">
        <v>1023</v>
      </c>
      <c r="L12" s="26">
        <v>1138</v>
      </c>
      <c r="M12" s="26" t="s">
        <v>1023</v>
      </c>
      <c r="N12" s="26" t="s">
        <v>1023</v>
      </c>
      <c r="O12" s="18">
        <v>2177</v>
      </c>
      <c r="P12" s="18">
        <v>1334</v>
      </c>
      <c r="Q12" s="18">
        <v>843</v>
      </c>
      <c r="R12" s="18">
        <v>786</v>
      </c>
      <c r="S12" s="18">
        <v>289</v>
      </c>
      <c r="T12" s="18">
        <v>1063</v>
      </c>
      <c r="U12" s="50">
        <v>683</v>
      </c>
      <c r="V12" s="52" t="s">
        <v>445</v>
      </c>
    </row>
    <row r="13" spans="1:22" s="21" customFormat="1" ht="18.95" customHeight="1">
      <c r="A13" s="44">
        <v>2012</v>
      </c>
      <c r="B13" s="26">
        <v>348</v>
      </c>
      <c r="C13" s="26">
        <v>171</v>
      </c>
      <c r="D13" s="26">
        <v>7</v>
      </c>
      <c r="E13" s="26">
        <v>132</v>
      </c>
      <c r="F13" s="26">
        <v>1</v>
      </c>
      <c r="G13" s="26">
        <v>0</v>
      </c>
      <c r="H13" s="26">
        <v>37</v>
      </c>
      <c r="I13" s="26">
        <v>2636</v>
      </c>
      <c r="J13" s="26" t="s">
        <v>113</v>
      </c>
      <c r="K13" s="26" t="s">
        <v>113</v>
      </c>
      <c r="L13" s="26">
        <v>1138</v>
      </c>
      <c r="M13" s="26" t="s">
        <v>113</v>
      </c>
      <c r="N13" s="26" t="s">
        <v>113</v>
      </c>
      <c r="O13" s="18">
        <v>1841</v>
      </c>
      <c r="P13" s="18">
        <v>1211</v>
      </c>
      <c r="Q13" s="18">
        <v>630</v>
      </c>
      <c r="R13" s="18">
        <v>0</v>
      </c>
      <c r="S13" s="18">
        <v>296</v>
      </c>
      <c r="T13" s="18">
        <v>1063</v>
      </c>
      <c r="U13" s="50">
        <v>820</v>
      </c>
      <c r="V13" s="52" t="s">
        <v>822</v>
      </c>
    </row>
    <row r="14" spans="1:22" s="21" customFormat="1" ht="18.95" customHeight="1">
      <c r="A14" s="511" t="s">
        <v>1027</v>
      </c>
      <c r="B14" s="53">
        <f>SUM(B16:B38)</f>
        <v>345</v>
      </c>
      <c r="C14" s="53">
        <f t="shared" ref="C14:U14" si="0">SUM(C16:C38)</f>
        <v>173</v>
      </c>
      <c r="D14" s="53">
        <f t="shared" si="0"/>
        <v>7</v>
      </c>
      <c r="E14" s="53">
        <f t="shared" si="0"/>
        <v>131</v>
      </c>
      <c r="F14" s="53">
        <f t="shared" si="0"/>
        <v>1</v>
      </c>
      <c r="G14" s="53">
        <f t="shared" si="0"/>
        <v>0</v>
      </c>
      <c r="H14" s="53">
        <f t="shared" si="0"/>
        <v>33</v>
      </c>
      <c r="I14" s="53">
        <f t="shared" si="0"/>
        <v>2494</v>
      </c>
      <c r="J14" s="53">
        <f t="shared" si="0"/>
        <v>1763</v>
      </c>
      <c r="K14" s="53">
        <f t="shared" si="0"/>
        <v>731</v>
      </c>
      <c r="L14" s="625">
        <f t="shared" si="0"/>
        <v>1133</v>
      </c>
      <c r="M14" s="625">
        <f t="shared" si="0"/>
        <v>1128</v>
      </c>
      <c r="N14" s="625">
        <f t="shared" si="0"/>
        <v>5</v>
      </c>
      <c r="O14" s="626">
        <f t="shared" si="0"/>
        <v>1437</v>
      </c>
      <c r="P14" s="626">
        <f t="shared" si="0"/>
        <v>990</v>
      </c>
      <c r="Q14" s="626">
        <f t="shared" si="0"/>
        <v>447</v>
      </c>
      <c r="R14" s="626">
        <f t="shared" si="0"/>
        <v>717</v>
      </c>
      <c r="S14" s="626">
        <f t="shared" si="0"/>
        <v>297</v>
      </c>
      <c r="T14" s="626">
        <f t="shared" si="0"/>
        <v>1057</v>
      </c>
      <c r="U14" s="54">
        <f t="shared" si="0"/>
        <v>649</v>
      </c>
      <c r="V14" s="55" t="s">
        <v>1017</v>
      </c>
    </row>
    <row r="15" spans="1:22" s="11" customFormat="1" ht="12.2" customHeight="1">
      <c r="A15" s="5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18"/>
      <c r="P15" s="18"/>
      <c r="Q15" s="18"/>
      <c r="R15" s="18"/>
      <c r="S15" s="18"/>
      <c r="T15" s="18"/>
      <c r="U15" s="50"/>
      <c r="V15" s="57"/>
    </row>
    <row r="16" spans="1:22" s="11" customFormat="1" ht="17.25" customHeight="1">
      <c r="A16" s="56" t="s">
        <v>1</v>
      </c>
      <c r="B16" s="157">
        <f>SUM(C16:H16)</f>
        <v>35</v>
      </c>
      <c r="C16" s="552">
        <v>25</v>
      </c>
      <c r="D16" s="552">
        <v>0</v>
      </c>
      <c r="E16" s="552">
        <v>3</v>
      </c>
      <c r="F16" s="552">
        <v>1</v>
      </c>
      <c r="G16" s="552">
        <v>0</v>
      </c>
      <c r="H16" s="552">
        <v>6</v>
      </c>
      <c r="I16" s="26">
        <f>SUM(J16:K16)</f>
        <v>292</v>
      </c>
      <c r="J16" s="157">
        <v>200</v>
      </c>
      <c r="K16" s="157">
        <v>92</v>
      </c>
      <c r="L16" s="26">
        <f>SUM(M16:N16)</f>
        <v>154</v>
      </c>
      <c r="M16" s="157">
        <v>153</v>
      </c>
      <c r="N16" s="157">
        <v>1</v>
      </c>
      <c r="O16" s="343">
        <f>SUM(P16:Q16)</f>
        <v>172</v>
      </c>
      <c r="P16" s="555">
        <v>112</v>
      </c>
      <c r="Q16" s="555">
        <v>60</v>
      </c>
      <c r="R16" s="559">
        <v>179</v>
      </c>
      <c r="S16" s="555">
        <v>42</v>
      </c>
      <c r="T16" s="555">
        <v>131</v>
      </c>
      <c r="U16" s="557">
        <v>154</v>
      </c>
      <c r="V16" s="15" t="s">
        <v>561</v>
      </c>
    </row>
    <row r="17" spans="1:22" s="11" customFormat="1" ht="17.25" customHeight="1">
      <c r="A17" s="56" t="s">
        <v>60</v>
      </c>
      <c r="B17" s="157">
        <f t="shared" ref="B17:B38" si="1">SUM(C17:H17)</f>
        <v>23</v>
      </c>
      <c r="C17" s="552">
        <v>16</v>
      </c>
      <c r="D17" s="552">
        <v>0</v>
      </c>
      <c r="E17" s="552">
        <v>5</v>
      </c>
      <c r="F17" s="552">
        <v>0</v>
      </c>
      <c r="G17" s="552">
        <v>0</v>
      </c>
      <c r="H17" s="552">
        <v>2</v>
      </c>
      <c r="I17" s="26">
        <f t="shared" ref="I17:I38" si="2">SUM(J17:K17)</f>
        <v>199</v>
      </c>
      <c r="J17" s="157">
        <v>146</v>
      </c>
      <c r="K17" s="157">
        <v>53</v>
      </c>
      <c r="L17" s="26">
        <f t="shared" ref="L17:L38" si="3">SUM(M17:N17)</f>
        <v>99</v>
      </c>
      <c r="M17" s="157">
        <v>99</v>
      </c>
      <c r="N17" s="157">
        <v>0</v>
      </c>
      <c r="O17" s="343">
        <f t="shared" ref="O17:O38" si="4">SUM(P17:Q17)</f>
        <v>112</v>
      </c>
      <c r="P17" s="555">
        <v>85</v>
      </c>
      <c r="Q17" s="555">
        <v>27</v>
      </c>
      <c r="R17" s="559">
        <v>44</v>
      </c>
      <c r="S17" s="555">
        <v>21</v>
      </c>
      <c r="T17" s="555">
        <v>91</v>
      </c>
      <c r="U17" s="557">
        <v>49</v>
      </c>
      <c r="V17" s="15" t="s">
        <v>699</v>
      </c>
    </row>
    <row r="18" spans="1:22" s="11" customFormat="1" ht="17.25" customHeight="1">
      <c r="A18" s="56" t="s">
        <v>62</v>
      </c>
      <c r="B18" s="157">
        <f t="shared" si="1"/>
        <v>20</v>
      </c>
      <c r="C18" s="552">
        <v>8</v>
      </c>
      <c r="D18" s="552">
        <v>0</v>
      </c>
      <c r="E18" s="552">
        <v>11</v>
      </c>
      <c r="F18" s="552">
        <v>0</v>
      </c>
      <c r="G18" s="552">
        <v>0</v>
      </c>
      <c r="H18" s="552">
        <v>1</v>
      </c>
      <c r="I18" s="26">
        <f t="shared" si="2"/>
        <v>125</v>
      </c>
      <c r="J18" s="157">
        <v>91</v>
      </c>
      <c r="K18" s="157">
        <v>34</v>
      </c>
      <c r="L18" s="26">
        <f t="shared" si="3"/>
        <v>54</v>
      </c>
      <c r="M18" s="157">
        <v>54</v>
      </c>
      <c r="N18" s="157">
        <v>0</v>
      </c>
      <c r="O18" s="343">
        <f t="shared" si="4"/>
        <v>80</v>
      </c>
      <c r="P18" s="555">
        <v>48</v>
      </c>
      <c r="Q18" s="555">
        <v>32</v>
      </c>
      <c r="R18" s="559">
        <v>25</v>
      </c>
      <c r="S18" s="555">
        <v>13</v>
      </c>
      <c r="T18" s="555">
        <v>52</v>
      </c>
      <c r="U18" s="557">
        <v>30</v>
      </c>
      <c r="V18" s="15" t="s">
        <v>700</v>
      </c>
    </row>
    <row r="19" spans="1:22" s="11" customFormat="1" ht="17.25" customHeight="1">
      <c r="A19" s="56" t="s">
        <v>64</v>
      </c>
      <c r="B19" s="157">
        <f t="shared" si="1"/>
        <v>24</v>
      </c>
      <c r="C19" s="552">
        <v>12</v>
      </c>
      <c r="D19" s="552">
        <v>1</v>
      </c>
      <c r="E19" s="552">
        <v>8</v>
      </c>
      <c r="F19" s="552">
        <v>0</v>
      </c>
      <c r="G19" s="552">
        <v>0</v>
      </c>
      <c r="H19" s="552">
        <v>3</v>
      </c>
      <c r="I19" s="26">
        <f t="shared" si="2"/>
        <v>185</v>
      </c>
      <c r="J19" s="157">
        <v>130</v>
      </c>
      <c r="K19" s="157">
        <v>55</v>
      </c>
      <c r="L19" s="26">
        <f t="shared" si="3"/>
        <v>82</v>
      </c>
      <c r="M19" s="157">
        <v>80</v>
      </c>
      <c r="N19" s="157">
        <v>2</v>
      </c>
      <c r="O19" s="343">
        <f t="shared" si="4"/>
        <v>139</v>
      </c>
      <c r="P19" s="555">
        <v>110</v>
      </c>
      <c r="Q19" s="555">
        <v>29</v>
      </c>
      <c r="R19" s="559">
        <v>21</v>
      </c>
      <c r="S19" s="555">
        <v>20</v>
      </c>
      <c r="T19" s="555">
        <v>72</v>
      </c>
      <c r="U19" s="557">
        <v>49</v>
      </c>
      <c r="V19" s="15" t="s">
        <v>701</v>
      </c>
    </row>
    <row r="20" spans="1:22" s="11" customFormat="1" ht="17.25" customHeight="1">
      <c r="A20" s="56" t="s">
        <v>740</v>
      </c>
      <c r="B20" s="157">
        <f t="shared" si="1"/>
        <v>24</v>
      </c>
      <c r="C20" s="552">
        <v>16</v>
      </c>
      <c r="D20" s="552">
        <v>1</v>
      </c>
      <c r="E20" s="552">
        <v>4</v>
      </c>
      <c r="F20" s="552">
        <v>0</v>
      </c>
      <c r="G20" s="552">
        <v>0</v>
      </c>
      <c r="H20" s="552">
        <v>3</v>
      </c>
      <c r="I20" s="26">
        <f t="shared" si="2"/>
        <v>207</v>
      </c>
      <c r="J20" s="157">
        <v>138</v>
      </c>
      <c r="K20" s="157">
        <v>69</v>
      </c>
      <c r="L20" s="26">
        <f t="shared" si="3"/>
        <v>109</v>
      </c>
      <c r="M20" s="157">
        <v>109</v>
      </c>
      <c r="N20" s="157">
        <v>0</v>
      </c>
      <c r="O20" s="343">
        <f t="shared" si="4"/>
        <v>165</v>
      </c>
      <c r="P20" s="555">
        <v>138</v>
      </c>
      <c r="Q20" s="555">
        <v>27</v>
      </c>
      <c r="R20" s="559">
        <v>100</v>
      </c>
      <c r="S20" s="555">
        <v>23</v>
      </c>
      <c r="T20" s="555">
        <v>94</v>
      </c>
      <c r="U20" s="557">
        <v>92</v>
      </c>
      <c r="V20" s="15" t="s">
        <v>702</v>
      </c>
    </row>
    <row r="21" spans="1:22" s="11" customFormat="1" ht="17.25" customHeight="1">
      <c r="A21" s="56" t="s">
        <v>68</v>
      </c>
      <c r="B21" s="157">
        <f t="shared" si="1"/>
        <v>13</v>
      </c>
      <c r="C21" s="552">
        <v>6</v>
      </c>
      <c r="D21" s="552">
        <v>0</v>
      </c>
      <c r="E21" s="552">
        <v>7</v>
      </c>
      <c r="F21" s="552">
        <v>0</v>
      </c>
      <c r="G21" s="552">
        <v>0</v>
      </c>
      <c r="H21" s="552">
        <v>0</v>
      </c>
      <c r="I21" s="26">
        <f t="shared" si="2"/>
        <v>122</v>
      </c>
      <c r="J21" s="157">
        <v>84</v>
      </c>
      <c r="K21" s="157">
        <v>38</v>
      </c>
      <c r="L21" s="26">
        <f t="shared" si="3"/>
        <v>53</v>
      </c>
      <c r="M21" s="157">
        <v>53</v>
      </c>
      <c r="N21" s="157">
        <v>0</v>
      </c>
      <c r="O21" s="343">
        <f t="shared" si="4"/>
        <v>75</v>
      </c>
      <c r="P21" s="555">
        <v>70</v>
      </c>
      <c r="Q21" s="555">
        <v>5</v>
      </c>
      <c r="R21" s="559">
        <v>12</v>
      </c>
      <c r="S21" s="555">
        <v>16</v>
      </c>
      <c r="T21" s="555">
        <v>49</v>
      </c>
      <c r="U21" s="557">
        <v>40</v>
      </c>
      <c r="V21" s="15" t="s">
        <v>703</v>
      </c>
    </row>
    <row r="22" spans="1:22" s="11" customFormat="1" ht="17.25" customHeight="1">
      <c r="A22" s="56" t="s">
        <v>70</v>
      </c>
      <c r="B22" s="157">
        <f t="shared" si="1"/>
        <v>18</v>
      </c>
      <c r="C22" s="552">
        <v>7</v>
      </c>
      <c r="D22" s="552">
        <v>1</v>
      </c>
      <c r="E22" s="552">
        <v>7</v>
      </c>
      <c r="F22" s="552">
        <v>0</v>
      </c>
      <c r="G22" s="552">
        <v>0</v>
      </c>
      <c r="H22" s="552">
        <v>3</v>
      </c>
      <c r="I22" s="26">
        <f t="shared" si="2"/>
        <v>108</v>
      </c>
      <c r="J22" s="157">
        <v>79</v>
      </c>
      <c r="K22" s="157">
        <v>29</v>
      </c>
      <c r="L22" s="26">
        <f t="shared" si="3"/>
        <v>53</v>
      </c>
      <c r="M22" s="157">
        <v>53</v>
      </c>
      <c r="N22" s="157">
        <v>0</v>
      </c>
      <c r="O22" s="343">
        <f t="shared" si="4"/>
        <v>79</v>
      </c>
      <c r="P22" s="555">
        <v>50</v>
      </c>
      <c r="Q22" s="555">
        <v>29</v>
      </c>
      <c r="R22" s="559">
        <v>18</v>
      </c>
      <c r="S22" s="555">
        <v>13</v>
      </c>
      <c r="T22" s="555">
        <v>50</v>
      </c>
      <c r="U22" s="557">
        <v>23</v>
      </c>
      <c r="V22" s="15" t="s">
        <v>604</v>
      </c>
    </row>
    <row r="23" spans="1:22" s="11" customFormat="1" ht="17.25" customHeight="1">
      <c r="A23" s="56" t="s">
        <v>72</v>
      </c>
      <c r="B23" s="157">
        <f t="shared" si="1"/>
        <v>21</v>
      </c>
      <c r="C23" s="552">
        <v>8</v>
      </c>
      <c r="D23" s="552">
        <v>1</v>
      </c>
      <c r="E23" s="552">
        <v>11</v>
      </c>
      <c r="F23" s="552">
        <v>0</v>
      </c>
      <c r="G23" s="552">
        <v>0</v>
      </c>
      <c r="H23" s="552">
        <v>1</v>
      </c>
      <c r="I23" s="26">
        <f t="shared" si="2"/>
        <v>133</v>
      </c>
      <c r="J23" s="157">
        <v>95</v>
      </c>
      <c r="K23" s="157">
        <v>38</v>
      </c>
      <c r="L23" s="26">
        <f t="shared" si="3"/>
        <v>58</v>
      </c>
      <c r="M23" s="157">
        <v>58</v>
      </c>
      <c r="N23" s="157">
        <v>0</v>
      </c>
      <c r="O23" s="343">
        <f t="shared" si="4"/>
        <v>75</v>
      </c>
      <c r="P23" s="555">
        <v>45</v>
      </c>
      <c r="Q23" s="555">
        <v>30</v>
      </c>
      <c r="R23" s="559">
        <v>35</v>
      </c>
      <c r="S23" s="555">
        <v>12</v>
      </c>
      <c r="T23" s="555">
        <v>58</v>
      </c>
      <c r="U23" s="557">
        <v>30</v>
      </c>
      <c r="V23" s="15" t="s">
        <v>705</v>
      </c>
    </row>
    <row r="24" spans="1:22" s="11" customFormat="1" ht="17.25" customHeight="1">
      <c r="A24" s="56" t="s">
        <v>74</v>
      </c>
      <c r="B24" s="157">
        <f t="shared" si="1"/>
        <v>14</v>
      </c>
      <c r="C24" s="552">
        <v>8</v>
      </c>
      <c r="D24" s="552">
        <v>0</v>
      </c>
      <c r="E24" s="552">
        <v>5</v>
      </c>
      <c r="F24" s="552">
        <v>0</v>
      </c>
      <c r="G24" s="552">
        <v>0</v>
      </c>
      <c r="H24" s="552">
        <v>1</v>
      </c>
      <c r="I24" s="26">
        <f t="shared" si="2"/>
        <v>91</v>
      </c>
      <c r="J24" s="157">
        <v>67</v>
      </c>
      <c r="K24" s="157">
        <v>24</v>
      </c>
      <c r="L24" s="26">
        <f t="shared" si="3"/>
        <v>39</v>
      </c>
      <c r="M24" s="157">
        <v>39</v>
      </c>
      <c r="N24" s="157">
        <v>0</v>
      </c>
      <c r="O24" s="343">
        <f t="shared" si="4"/>
        <v>53</v>
      </c>
      <c r="P24" s="555">
        <v>44</v>
      </c>
      <c r="Q24" s="555">
        <v>9</v>
      </c>
      <c r="R24" s="559">
        <v>20</v>
      </c>
      <c r="S24" s="555">
        <v>8</v>
      </c>
      <c r="T24" s="555">
        <v>39</v>
      </c>
      <c r="U24" s="557">
        <v>17</v>
      </c>
      <c r="V24" s="15" t="s">
        <v>706</v>
      </c>
    </row>
    <row r="25" spans="1:22" s="11" customFormat="1" ht="17.25" customHeight="1">
      <c r="A25" s="56" t="s">
        <v>76</v>
      </c>
      <c r="B25" s="157">
        <f t="shared" si="1"/>
        <v>25</v>
      </c>
      <c r="C25" s="552">
        <v>12</v>
      </c>
      <c r="D25" s="552">
        <v>1</v>
      </c>
      <c r="E25" s="552">
        <v>4</v>
      </c>
      <c r="F25" s="552">
        <v>0</v>
      </c>
      <c r="G25" s="552">
        <v>0</v>
      </c>
      <c r="H25" s="552">
        <v>8</v>
      </c>
      <c r="I25" s="26">
        <f t="shared" si="2"/>
        <v>162</v>
      </c>
      <c r="J25" s="157">
        <v>114</v>
      </c>
      <c r="K25" s="157">
        <v>48</v>
      </c>
      <c r="L25" s="26">
        <f t="shared" si="3"/>
        <v>81</v>
      </c>
      <c r="M25" s="157">
        <v>79</v>
      </c>
      <c r="N25" s="157">
        <v>2</v>
      </c>
      <c r="O25" s="343">
        <f t="shared" si="4"/>
        <v>86</v>
      </c>
      <c r="P25" s="555">
        <v>71</v>
      </c>
      <c r="Q25" s="555">
        <v>15</v>
      </c>
      <c r="R25" s="559">
        <v>106</v>
      </c>
      <c r="S25" s="555">
        <v>20</v>
      </c>
      <c r="T25" s="555">
        <v>69</v>
      </c>
      <c r="U25" s="557">
        <v>79</v>
      </c>
      <c r="V25" s="15" t="s">
        <v>707</v>
      </c>
    </row>
    <row r="26" spans="1:22" s="11" customFormat="1" ht="17.25" customHeight="1">
      <c r="A26" s="56" t="s">
        <v>78</v>
      </c>
      <c r="B26" s="157">
        <f t="shared" si="1"/>
        <v>8</v>
      </c>
      <c r="C26" s="552">
        <v>3</v>
      </c>
      <c r="D26" s="552">
        <v>0</v>
      </c>
      <c r="E26" s="552">
        <v>5</v>
      </c>
      <c r="F26" s="552">
        <v>0</v>
      </c>
      <c r="G26" s="552">
        <v>0</v>
      </c>
      <c r="H26" s="552">
        <v>0</v>
      </c>
      <c r="I26" s="26">
        <f t="shared" si="2"/>
        <v>52</v>
      </c>
      <c r="J26" s="157">
        <v>35</v>
      </c>
      <c r="K26" s="157">
        <v>17</v>
      </c>
      <c r="L26" s="26">
        <f t="shared" si="3"/>
        <v>19</v>
      </c>
      <c r="M26" s="157">
        <v>19</v>
      </c>
      <c r="N26" s="157">
        <v>0</v>
      </c>
      <c r="O26" s="343">
        <f t="shared" si="4"/>
        <v>27</v>
      </c>
      <c r="P26" s="555">
        <v>18</v>
      </c>
      <c r="Q26" s="555">
        <v>9</v>
      </c>
      <c r="R26" s="559">
        <v>10</v>
      </c>
      <c r="S26" s="555">
        <v>6</v>
      </c>
      <c r="T26" s="555">
        <v>20</v>
      </c>
      <c r="U26" s="557">
        <v>1</v>
      </c>
      <c r="V26" s="15" t="s">
        <v>708</v>
      </c>
    </row>
    <row r="27" spans="1:22" s="11" customFormat="1" ht="17.25" customHeight="1">
      <c r="A27" s="56" t="s">
        <v>80</v>
      </c>
      <c r="B27" s="157">
        <f t="shared" si="1"/>
        <v>18</v>
      </c>
      <c r="C27" s="552">
        <v>8</v>
      </c>
      <c r="D27" s="552">
        <v>0</v>
      </c>
      <c r="E27" s="552">
        <v>10</v>
      </c>
      <c r="F27" s="552">
        <v>0</v>
      </c>
      <c r="G27" s="552">
        <v>0</v>
      </c>
      <c r="H27" s="552">
        <v>0</v>
      </c>
      <c r="I27" s="26">
        <f t="shared" si="2"/>
        <v>105</v>
      </c>
      <c r="J27" s="157">
        <v>70</v>
      </c>
      <c r="K27" s="157">
        <v>35</v>
      </c>
      <c r="L27" s="26">
        <f t="shared" si="3"/>
        <v>40</v>
      </c>
      <c r="M27" s="157">
        <v>40</v>
      </c>
      <c r="N27" s="157">
        <v>0</v>
      </c>
      <c r="O27" s="343">
        <f t="shared" si="4"/>
        <v>62</v>
      </c>
      <c r="P27" s="555">
        <v>25</v>
      </c>
      <c r="Q27" s="555">
        <v>37</v>
      </c>
      <c r="R27" s="559">
        <v>12</v>
      </c>
      <c r="S27" s="555">
        <v>11</v>
      </c>
      <c r="T27" s="555">
        <v>40</v>
      </c>
      <c r="U27" s="557">
        <v>8</v>
      </c>
      <c r="V27" s="15" t="s">
        <v>709</v>
      </c>
    </row>
    <row r="28" spans="1:22" s="11" customFormat="1" ht="17.25" customHeight="1">
      <c r="A28" s="56" t="s">
        <v>82</v>
      </c>
      <c r="B28" s="157">
        <f t="shared" si="1"/>
        <v>9</v>
      </c>
      <c r="C28" s="552">
        <v>4</v>
      </c>
      <c r="D28" s="552">
        <v>0</v>
      </c>
      <c r="E28" s="552">
        <v>4</v>
      </c>
      <c r="F28" s="552">
        <v>0</v>
      </c>
      <c r="G28" s="552">
        <v>0</v>
      </c>
      <c r="H28" s="552">
        <v>1</v>
      </c>
      <c r="I28" s="26">
        <f t="shared" si="2"/>
        <v>67</v>
      </c>
      <c r="J28" s="157">
        <v>50</v>
      </c>
      <c r="K28" s="157">
        <v>17</v>
      </c>
      <c r="L28" s="26">
        <f t="shared" si="3"/>
        <v>24</v>
      </c>
      <c r="M28" s="157">
        <v>24</v>
      </c>
      <c r="N28" s="157">
        <v>0</v>
      </c>
      <c r="O28" s="343">
        <f t="shared" si="4"/>
        <v>28</v>
      </c>
      <c r="P28" s="555">
        <v>18</v>
      </c>
      <c r="Q28" s="555">
        <v>10</v>
      </c>
      <c r="R28" s="559">
        <v>8</v>
      </c>
      <c r="S28" s="555">
        <v>8</v>
      </c>
      <c r="T28" s="555">
        <v>27</v>
      </c>
      <c r="U28" s="557">
        <v>7</v>
      </c>
      <c r="V28" s="15" t="s">
        <v>710</v>
      </c>
    </row>
    <row r="29" spans="1:22" s="11" customFormat="1" ht="17.25" customHeight="1">
      <c r="A29" s="56" t="s">
        <v>84</v>
      </c>
      <c r="B29" s="157">
        <f t="shared" si="1"/>
        <v>6</v>
      </c>
      <c r="C29" s="552">
        <v>2</v>
      </c>
      <c r="D29" s="552">
        <v>0</v>
      </c>
      <c r="E29" s="552">
        <v>4</v>
      </c>
      <c r="F29" s="552">
        <v>0</v>
      </c>
      <c r="G29" s="552">
        <v>0</v>
      </c>
      <c r="H29" s="552">
        <v>0</v>
      </c>
      <c r="I29" s="26">
        <f t="shared" si="2"/>
        <v>48</v>
      </c>
      <c r="J29" s="157">
        <v>36</v>
      </c>
      <c r="K29" s="157">
        <v>12</v>
      </c>
      <c r="L29" s="26">
        <f t="shared" si="3"/>
        <v>19</v>
      </c>
      <c r="M29" s="157">
        <v>19</v>
      </c>
      <c r="N29" s="157">
        <v>0</v>
      </c>
      <c r="O29" s="343">
        <f t="shared" si="4"/>
        <v>24</v>
      </c>
      <c r="P29" s="555">
        <v>7</v>
      </c>
      <c r="Q29" s="555">
        <v>17</v>
      </c>
      <c r="R29" s="559">
        <v>0</v>
      </c>
      <c r="S29" s="555">
        <v>7</v>
      </c>
      <c r="T29" s="555">
        <v>19</v>
      </c>
      <c r="U29" s="557">
        <v>3</v>
      </c>
      <c r="V29" s="15" t="s">
        <v>711</v>
      </c>
    </row>
    <row r="30" spans="1:22" s="11" customFormat="1" ht="17.25" customHeight="1">
      <c r="A30" s="56" t="s">
        <v>86</v>
      </c>
      <c r="B30" s="157">
        <f t="shared" si="1"/>
        <v>9</v>
      </c>
      <c r="C30" s="552">
        <v>4</v>
      </c>
      <c r="D30" s="552">
        <v>0</v>
      </c>
      <c r="E30" s="552">
        <v>5</v>
      </c>
      <c r="F30" s="552">
        <v>0</v>
      </c>
      <c r="G30" s="552">
        <v>0</v>
      </c>
      <c r="H30" s="552">
        <v>0</v>
      </c>
      <c r="I30" s="26">
        <f t="shared" si="2"/>
        <v>68</v>
      </c>
      <c r="J30" s="157">
        <v>50</v>
      </c>
      <c r="K30" s="157">
        <v>18</v>
      </c>
      <c r="L30" s="26">
        <f t="shared" si="3"/>
        <v>27</v>
      </c>
      <c r="M30" s="157">
        <v>27</v>
      </c>
      <c r="N30" s="157">
        <v>0</v>
      </c>
      <c r="O30" s="343">
        <f t="shared" si="4"/>
        <v>45</v>
      </c>
      <c r="P30" s="555">
        <v>17</v>
      </c>
      <c r="Q30" s="555">
        <v>28</v>
      </c>
      <c r="R30" s="559">
        <v>20</v>
      </c>
      <c r="S30" s="555">
        <v>6</v>
      </c>
      <c r="T30" s="555">
        <v>29</v>
      </c>
      <c r="U30" s="557">
        <v>11</v>
      </c>
      <c r="V30" s="15" t="s">
        <v>712</v>
      </c>
    </row>
    <row r="31" spans="1:22" s="11" customFormat="1" ht="17.25" customHeight="1">
      <c r="A31" s="56" t="s">
        <v>88</v>
      </c>
      <c r="B31" s="157">
        <f t="shared" si="1"/>
        <v>11</v>
      </c>
      <c r="C31" s="552">
        <v>4</v>
      </c>
      <c r="D31" s="552">
        <v>0</v>
      </c>
      <c r="E31" s="552">
        <v>6</v>
      </c>
      <c r="F31" s="552">
        <v>0</v>
      </c>
      <c r="G31" s="552">
        <v>0</v>
      </c>
      <c r="H31" s="552">
        <v>1</v>
      </c>
      <c r="I31" s="26">
        <f t="shared" si="2"/>
        <v>68</v>
      </c>
      <c r="J31" s="157">
        <v>47</v>
      </c>
      <c r="K31" s="157">
        <v>21</v>
      </c>
      <c r="L31" s="26">
        <f t="shared" si="3"/>
        <v>27</v>
      </c>
      <c r="M31" s="157">
        <v>27</v>
      </c>
      <c r="N31" s="157">
        <v>0</v>
      </c>
      <c r="O31" s="343">
        <f t="shared" si="4"/>
        <v>28</v>
      </c>
      <c r="P31" s="555">
        <v>20</v>
      </c>
      <c r="Q31" s="555">
        <v>8</v>
      </c>
      <c r="R31" s="559">
        <v>12</v>
      </c>
      <c r="S31" s="555">
        <v>11</v>
      </c>
      <c r="T31" s="555">
        <v>26</v>
      </c>
      <c r="U31" s="557">
        <v>5</v>
      </c>
      <c r="V31" s="15" t="s">
        <v>713</v>
      </c>
    </row>
    <row r="32" spans="1:22" s="11" customFormat="1" ht="17.25" customHeight="1">
      <c r="A32" s="56" t="s">
        <v>90</v>
      </c>
      <c r="B32" s="157">
        <f t="shared" si="1"/>
        <v>8</v>
      </c>
      <c r="C32" s="552">
        <v>2</v>
      </c>
      <c r="D32" s="552">
        <v>0</v>
      </c>
      <c r="E32" s="552">
        <v>6</v>
      </c>
      <c r="F32" s="552">
        <v>0</v>
      </c>
      <c r="G32" s="552">
        <v>0</v>
      </c>
      <c r="H32" s="552">
        <v>0</v>
      </c>
      <c r="I32" s="26">
        <f t="shared" si="2"/>
        <v>51</v>
      </c>
      <c r="J32" s="157">
        <v>32</v>
      </c>
      <c r="K32" s="157">
        <v>19</v>
      </c>
      <c r="L32" s="26">
        <f t="shared" si="3"/>
        <v>20</v>
      </c>
      <c r="M32" s="157">
        <v>20</v>
      </c>
      <c r="N32" s="157">
        <v>0</v>
      </c>
      <c r="O32" s="343">
        <f t="shared" si="4"/>
        <v>10</v>
      </c>
      <c r="P32" s="555">
        <v>7</v>
      </c>
      <c r="Q32" s="555">
        <v>3</v>
      </c>
      <c r="R32" s="559">
        <v>1</v>
      </c>
      <c r="S32" s="555">
        <v>6</v>
      </c>
      <c r="T32" s="555">
        <v>20</v>
      </c>
      <c r="U32" s="557">
        <v>1</v>
      </c>
      <c r="V32" s="15" t="s">
        <v>714</v>
      </c>
    </row>
    <row r="33" spans="1:22" s="11" customFormat="1" ht="17.25" customHeight="1">
      <c r="A33" s="56" t="s">
        <v>92</v>
      </c>
      <c r="B33" s="157">
        <f t="shared" si="1"/>
        <v>10</v>
      </c>
      <c r="C33" s="552">
        <v>2</v>
      </c>
      <c r="D33" s="552">
        <v>0</v>
      </c>
      <c r="E33" s="552">
        <v>8</v>
      </c>
      <c r="F33" s="552">
        <v>0</v>
      </c>
      <c r="G33" s="552">
        <v>0</v>
      </c>
      <c r="H33" s="552">
        <v>0</v>
      </c>
      <c r="I33" s="26">
        <f t="shared" si="2"/>
        <v>66</v>
      </c>
      <c r="J33" s="157">
        <v>47</v>
      </c>
      <c r="K33" s="157">
        <v>19</v>
      </c>
      <c r="L33" s="26">
        <f t="shared" si="3"/>
        <v>28</v>
      </c>
      <c r="M33" s="157">
        <v>28</v>
      </c>
      <c r="N33" s="157">
        <v>0</v>
      </c>
      <c r="O33" s="343">
        <f t="shared" si="4"/>
        <v>29</v>
      </c>
      <c r="P33" s="555">
        <v>23</v>
      </c>
      <c r="Q33" s="555">
        <v>6</v>
      </c>
      <c r="R33" s="559">
        <v>3</v>
      </c>
      <c r="S33" s="555">
        <v>10</v>
      </c>
      <c r="T33" s="555">
        <v>27</v>
      </c>
      <c r="U33" s="557">
        <v>10</v>
      </c>
      <c r="V33" s="15" t="s">
        <v>715</v>
      </c>
    </row>
    <row r="34" spans="1:22" s="11" customFormat="1" ht="17.25" customHeight="1">
      <c r="A34" s="56" t="s">
        <v>94</v>
      </c>
      <c r="B34" s="157">
        <f t="shared" si="1"/>
        <v>10</v>
      </c>
      <c r="C34" s="552">
        <v>5</v>
      </c>
      <c r="D34" s="552">
        <v>1</v>
      </c>
      <c r="E34" s="552">
        <v>3</v>
      </c>
      <c r="F34" s="552">
        <v>0</v>
      </c>
      <c r="G34" s="552">
        <v>0</v>
      </c>
      <c r="H34" s="552">
        <v>1</v>
      </c>
      <c r="I34" s="26">
        <f t="shared" si="2"/>
        <v>81</v>
      </c>
      <c r="J34" s="157">
        <v>53</v>
      </c>
      <c r="K34" s="157">
        <v>28</v>
      </c>
      <c r="L34" s="26">
        <f t="shared" si="3"/>
        <v>42</v>
      </c>
      <c r="M34" s="157">
        <v>42</v>
      </c>
      <c r="N34" s="157">
        <v>0</v>
      </c>
      <c r="O34" s="343">
        <f t="shared" si="4"/>
        <v>35</v>
      </c>
      <c r="P34" s="555">
        <v>26</v>
      </c>
      <c r="Q34" s="555">
        <v>9</v>
      </c>
      <c r="R34" s="559">
        <v>24</v>
      </c>
      <c r="S34" s="555">
        <v>12</v>
      </c>
      <c r="T34" s="555">
        <v>40</v>
      </c>
      <c r="U34" s="557">
        <v>25</v>
      </c>
      <c r="V34" s="15" t="s">
        <v>716</v>
      </c>
    </row>
    <row r="35" spans="1:22" s="11" customFormat="1" ht="17.25" customHeight="1">
      <c r="A35" s="56" t="s">
        <v>96</v>
      </c>
      <c r="B35" s="157">
        <f t="shared" si="1"/>
        <v>13</v>
      </c>
      <c r="C35" s="552">
        <v>5</v>
      </c>
      <c r="D35" s="552">
        <v>1</v>
      </c>
      <c r="E35" s="552">
        <v>7</v>
      </c>
      <c r="F35" s="552">
        <v>0</v>
      </c>
      <c r="G35" s="552">
        <v>0</v>
      </c>
      <c r="H35" s="552">
        <v>0</v>
      </c>
      <c r="I35" s="26">
        <f t="shared" si="2"/>
        <v>75</v>
      </c>
      <c r="J35" s="157">
        <v>49</v>
      </c>
      <c r="K35" s="157">
        <v>26</v>
      </c>
      <c r="L35" s="26">
        <f t="shared" si="3"/>
        <v>31</v>
      </c>
      <c r="M35" s="157">
        <v>31</v>
      </c>
      <c r="N35" s="157">
        <v>0</v>
      </c>
      <c r="O35" s="343">
        <f t="shared" si="4"/>
        <v>67</v>
      </c>
      <c r="P35" s="555">
        <v>24</v>
      </c>
      <c r="Q35" s="555">
        <v>43</v>
      </c>
      <c r="R35" s="559">
        <v>12</v>
      </c>
      <c r="S35" s="555">
        <v>5</v>
      </c>
      <c r="T35" s="555">
        <v>31</v>
      </c>
      <c r="U35" s="557">
        <v>3</v>
      </c>
      <c r="V35" s="15" t="s">
        <v>717</v>
      </c>
    </row>
    <row r="36" spans="1:22" s="11" customFormat="1" ht="17.25" customHeight="1">
      <c r="A36" s="56" t="s">
        <v>98</v>
      </c>
      <c r="B36" s="157">
        <f t="shared" si="1"/>
        <v>10</v>
      </c>
      <c r="C36" s="552">
        <v>5</v>
      </c>
      <c r="D36" s="552">
        <v>0</v>
      </c>
      <c r="E36" s="552">
        <v>5</v>
      </c>
      <c r="F36" s="552">
        <v>0</v>
      </c>
      <c r="G36" s="552">
        <v>0</v>
      </c>
      <c r="H36" s="552">
        <v>0</v>
      </c>
      <c r="I36" s="26">
        <f t="shared" si="2"/>
        <v>78</v>
      </c>
      <c r="J36" s="157">
        <v>64</v>
      </c>
      <c r="K36" s="157">
        <v>14</v>
      </c>
      <c r="L36" s="26">
        <f t="shared" si="3"/>
        <v>34</v>
      </c>
      <c r="M36" s="157">
        <v>34</v>
      </c>
      <c r="N36" s="157">
        <v>0</v>
      </c>
      <c r="O36" s="343">
        <f t="shared" si="4"/>
        <v>18</v>
      </c>
      <c r="P36" s="555">
        <v>12</v>
      </c>
      <c r="Q36" s="555">
        <v>6</v>
      </c>
      <c r="R36" s="559">
        <v>11</v>
      </c>
      <c r="S36" s="555">
        <v>8</v>
      </c>
      <c r="T36" s="555">
        <v>35</v>
      </c>
      <c r="U36" s="557">
        <v>5</v>
      </c>
      <c r="V36" s="15" t="s">
        <v>718</v>
      </c>
    </row>
    <row r="37" spans="1:22" s="11" customFormat="1" ht="17.25" customHeight="1">
      <c r="A37" s="56" t="s">
        <v>100</v>
      </c>
      <c r="B37" s="157">
        <f t="shared" si="1"/>
        <v>11</v>
      </c>
      <c r="C37" s="552">
        <v>8</v>
      </c>
      <c r="D37" s="552">
        <v>0</v>
      </c>
      <c r="E37" s="552">
        <v>2</v>
      </c>
      <c r="F37" s="552">
        <v>0</v>
      </c>
      <c r="G37" s="552">
        <v>0</v>
      </c>
      <c r="H37" s="552">
        <v>1</v>
      </c>
      <c r="I37" s="26">
        <f t="shared" si="2"/>
        <v>78</v>
      </c>
      <c r="J37" s="157">
        <v>61</v>
      </c>
      <c r="K37" s="157">
        <v>17</v>
      </c>
      <c r="L37" s="26">
        <f t="shared" si="3"/>
        <v>32</v>
      </c>
      <c r="M37" s="157">
        <v>32</v>
      </c>
      <c r="N37" s="157">
        <v>0</v>
      </c>
      <c r="O37" s="343">
        <f t="shared" si="4"/>
        <v>19</v>
      </c>
      <c r="P37" s="555">
        <v>15</v>
      </c>
      <c r="Q37" s="555">
        <v>4</v>
      </c>
      <c r="R37" s="559">
        <v>12</v>
      </c>
      <c r="S37" s="555">
        <v>10</v>
      </c>
      <c r="T37" s="555">
        <v>32</v>
      </c>
      <c r="U37" s="557">
        <v>6</v>
      </c>
      <c r="V37" s="15" t="s">
        <v>719</v>
      </c>
    </row>
    <row r="38" spans="1:22" s="11" customFormat="1" ht="17.25" customHeight="1" thickBot="1">
      <c r="A38" s="89" t="s">
        <v>102</v>
      </c>
      <c r="B38" s="382">
        <f t="shared" si="1"/>
        <v>5</v>
      </c>
      <c r="C38" s="551">
        <v>3</v>
      </c>
      <c r="D38" s="551">
        <v>0</v>
      </c>
      <c r="E38" s="551">
        <v>1</v>
      </c>
      <c r="F38" s="551">
        <v>0</v>
      </c>
      <c r="G38" s="551">
        <v>0</v>
      </c>
      <c r="H38" s="551">
        <v>1</v>
      </c>
      <c r="I38" s="295">
        <f t="shared" si="2"/>
        <v>33</v>
      </c>
      <c r="J38" s="553">
        <v>25</v>
      </c>
      <c r="K38" s="553">
        <v>8</v>
      </c>
      <c r="L38" s="295">
        <f t="shared" si="3"/>
        <v>8</v>
      </c>
      <c r="M38" s="554">
        <v>8</v>
      </c>
      <c r="N38" s="554">
        <v>0</v>
      </c>
      <c r="O38" s="295">
        <f t="shared" si="4"/>
        <v>9</v>
      </c>
      <c r="P38" s="556">
        <v>5</v>
      </c>
      <c r="Q38" s="556">
        <v>4</v>
      </c>
      <c r="R38" s="560">
        <v>32</v>
      </c>
      <c r="S38" s="556">
        <v>9</v>
      </c>
      <c r="T38" s="556">
        <v>6</v>
      </c>
      <c r="U38" s="558">
        <v>1</v>
      </c>
      <c r="V38" s="134" t="s">
        <v>720</v>
      </c>
    </row>
    <row r="39" spans="1:22" s="66" customFormat="1" ht="11.1" customHeight="1">
      <c r="A39" s="230" t="s">
        <v>411</v>
      </c>
      <c r="B39" s="261"/>
      <c r="C39" s="261"/>
      <c r="D39" s="261"/>
      <c r="E39" s="261"/>
      <c r="F39" s="261"/>
      <c r="G39" s="225"/>
      <c r="H39" s="261"/>
      <c r="I39" s="235"/>
      <c r="J39" s="235"/>
      <c r="K39" s="235"/>
      <c r="L39" s="244"/>
      <c r="M39" s="244"/>
      <c r="N39" s="244"/>
      <c r="O39" s="225"/>
      <c r="P39" s="235"/>
      <c r="Q39" s="235"/>
      <c r="R39" s="235"/>
      <c r="S39" s="235"/>
      <c r="T39" s="235"/>
      <c r="U39" s="225"/>
      <c r="V39" s="350" t="s">
        <v>412</v>
      </c>
    </row>
    <row r="40" spans="1:22" ht="12" customHeight="1">
      <c r="A40" s="230" t="s">
        <v>1034</v>
      </c>
    </row>
  </sheetData>
  <sheetProtection selectLockedCells="1"/>
  <mergeCells count="29">
    <mergeCell ref="A3:K3"/>
    <mergeCell ref="L3:V3"/>
    <mergeCell ref="B6:H6"/>
    <mergeCell ref="B7:B9"/>
    <mergeCell ref="C7:C9"/>
    <mergeCell ref="D7:D9"/>
    <mergeCell ref="G7:G9"/>
    <mergeCell ref="E7:E9"/>
    <mergeCell ref="J7:J9"/>
    <mergeCell ref="K7:K9"/>
    <mergeCell ref="M7:M9"/>
    <mergeCell ref="N7:N9"/>
    <mergeCell ref="S6:T6"/>
    <mergeCell ref="R6:R9"/>
    <mergeCell ref="O6:Q6"/>
    <mergeCell ref="F7:F9"/>
    <mergeCell ref="H7:H9"/>
    <mergeCell ref="I6:K6"/>
    <mergeCell ref="A4:L4"/>
    <mergeCell ref="O4:V4"/>
    <mergeCell ref="A6:A9"/>
    <mergeCell ref="O7:O9"/>
    <mergeCell ref="P7:P9"/>
    <mergeCell ref="L6:N6"/>
    <mergeCell ref="T7:T9"/>
    <mergeCell ref="V6:V9"/>
    <mergeCell ref="U6:U9"/>
    <mergeCell ref="Q7:Q9"/>
    <mergeCell ref="S7:S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11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"/>
  <sheetViews>
    <sheetView view="pageBreakPreview" zoomScaleNormal="100" zoomScaleSheetLayoutView="100" workbookViewId="0">
      <selection activeCell="P40" sqref="P40"/>
    </sheetView>
  </sheetViews>
  <sheetFormatPr defaultRowHeight="14.25"/>
  <cols>
    <col min="1" max="1" width="14.375" style="39" customWidth="1"/>
    <col min="2" max="17" width="8.5" style="40" customWidth="1"/>
    <col min="18" max="18" width="14.375" style="4" customWidth="1"/>
    <col min="19" max="16384" width="9" style="4"/>
  </cols>
  <sheetData>
    <row r="1" spans="1:18" ht="14.1" customHeight="1">
      <c r="A1" s="10" t="s">
        <v>1146</v>
      </c>
      <c r="I1" s="9"/>
      <c r="R1" s="16" t="s">
        <v>1147</v>
      </c>
    </row>
    <row r="2" spans="1:18" ht="14.1" customHeight="1">
      <c r="A2" s="10"/>
      <c r="I2" s="9"/>
      <c r="R2" s="16"/>
    </row>
    <row r="3" spans="1:18" s="12" customFormat="1" ht="20.100000000000001" customHeight="1">
      <c r="A3" s="670" t="s">
        <v>499</v>
      </c>
      <c r="B3" s="670"/>
      <c r="C3" s="670"/>
      <c r="D3" s="670"/>
      <c r="E3" s="670"/>
      <c r="F3" s="670"/>
      <c r="G3" s="670"/>
      <c r="H3" s="670"/>
      <c r="I3" s="670"/>
      <c r="J3" s="670" t="s">
        <v>500</v>
      </c>
      <c r="K3" s="670"/>
      <c r="L3" s="670"/>
      <c r="M3" s="670"/>
      <c r="N3" s="670"/>
      <c r="O3" s="670"/>
      <c r="P3" s="670"/>
      <c r="Q3" s="670"/>
      <c r="R3" s="670"/>
    </row>
    <row r="4" spans="1:18" s="14" customFormat="1" ht="24" customHeight="1">
      <c r="A4" s="671"/>
      <c r="B4" s="671"/>
      <c r="C4" s="671"/>
      <c r="D4" s="671"/>
      <c r="E4" s="671"/>
      <c r="F4" s="671"/>
      <c r="G4" s="671"/>
      <c r="H4" s="671"/>
      <c r="I4" s="671"/>
      <c r="J4" s="671"/>
      <c r="K4" s="671"/>
      <c r="L4" s="671"/>
      <c r="M4" s="671"/>
      <c r="N4" s="671"/>
      <c r="O4" s="671"/>
      <c r="P4" s="671"/>
      <c r="Q4" s="671"/>
    </row>
    <row r="5" spans="1:18" s="11" customFormat="1" ht="18" customHeight="1" thickBot="1">
      <c r="A5" s="15" t="s">
        <v>413</v>
      </c>
      <c r="R5" s="16" t="s">
        <v>558</v>
      </c>
    </row>
    <row r="6" spans="1:18" s="11" customFormat="1" ht="15.2" customHeight="1">
      <c r="A6" s="700" t="s">
        <v>1035</v>
      </c>
      <c r="B6" s="788" t="s">
        <v>414</v>
      </c>
      <c r="C6" s="663"/>
      <c r="D6" s="663"/>
      <c r="E6" s="663"/>
      <c r="F6" s="663"/>
      <c r="G6" s="663"/>
      <c r="H6" s="663"/>
      <c r="I6" s="677"/>
      <c r="J6" s="692" t="s">
        <v>415</v>
      </c>
      <c r="K6" s="663"/>
      <c r="L6" s="663"/>
      <c r="M6" s="663"/>
      <c r="N6" s="663"/>
      <c r="O6" s="663"/>
      <c r="P6" s="663"/>
      <c r="Q6" s="1107"/>
      <c r="R6" s="754" t="s">
        <v>763</v>
      </c>
    </row>
    <row r="7" spans="1:18" s="11" customFormat="1" ht="15.2" customHeight="1">
      <c r="A7" s="1108"/>
      <c r="B7" s="685" t="s">
        <v>416</v>
      </c>
      <c r="C7" s="660"/>
      <c r="D7" s="660" t="s">
        <v>764</v>
      </c>
      <c r="E7" s="660"/>
      <c r="F7" s="660" t="s">
        <v>417</v>
      </c>
      <c r="G7" s="660"/>
      <c r="H7" s="660" t="s">
        <v>418</v>
      </c>
      <c r="I7" s="679"/>
      <c r="J7" s="657" t="s">
        <v>416</v>
      </c>
      <c r="K7" s="660"/>
      <c r="L7" s="660" t="s">
        <v>764</v>
      </c>
      <c r="M7" s="660"/>
      <c r="N7" s="660" t="s">
        <v>417</v>
      </c>
      <c r="O7" s="660"/>
      <c r="P7" s="660" t="s">
        <v>418</v>
      </c>
      <c r="Q7" s="682"/>
      <c r="R7" s="756"/>
    </row>
    <row r="8" spans="1:18" s="11" customFormat="1" ht="12.75" customHeight="1">
      <c r="A8" s="1108"/>
      <c r="B8" s="684" t="s">
        <v>765</v>
      </c>
      <c r="C8" s="659" t="s">
        <v>766</v>
      </c>
      <c r="D8" s="659" t="s">
        <v>765</v>
      </c>
      <c r="E8" s="659" t="s">
        <v>766</v>
      </c>
      <c r="F8" s="659" t="s">
        <v>765</v>
      </c>
      <c r="G8" s="659" t="s">
        <v>766</v>
      </c>
      <c r="H8" s="659" t="s">
        <v>765</v>
      </c>
      <c r="I8" s="678" t="s">
        <v>766</v>
      </c>
      <c r="J8" s="691" t="s">
        <v>765</v>
      </c>
      <c r="K8" s="659" t="s">
        <v>766</v>
      </c>
      <c r="L8" s="659" t="s">
        <v>765</v>
      </c>
      <c r="M8" s="659" t="s">
        <v>766</v>
      </c>
      <c r="N8" s="659" t="s">
        <v>765</v>
      </c>
      <c r="O8" s="659" t="s">
        <v>766</v>
      </c>
      <c r="P8" s="659" t="s">
        <v>765</v>
      </c>
      <c r="Q8" s="681" t="s">
        <v>766</v>
      </c>
      <c r="R8" s="756"/>
    </row>
    <row r="9" spans="1:18" s="11" customFormat="1" ht="12.75" customHeight="1">
      <c r="A9" s="1109"/>
      <c r="B9" s="784"/>
      <c r="C9" s="773"/>
      <c r="D9" s="773"/>
      <c r="E9" s="773"/>
      <c r="F9" s="773"/>
      <c r="G9" s="773"/>
      <c r="H9" s="773"/>
      <c r="I9" s="783"/>
      <c r="J9" s="772"/>
      <c r="K9" s="773"/>
      <c r="L9" s="773"/>
      <c r="M9" s="773"/>
      <c r="N9" s="773"/>
      <c r="O9" s="773"/>
      <c r="P9" s="773"/>
      <c r="Q9" s="1106"/>
      <c r="R9" s="757"/>
    </row>
    <row r="10" spans="1:18" s="21" customFormat="1" ht="17.100000000000001" customHeight="1">
      <c r="A10" s="135" t="s">
        <v>14</v>
      </c>
      <c r="B10" s="26">
        <v>82605.5</v>
      </c>
      <c r="C10" s="26">
        <v>256245</v>
      </c>
      <c r="D10" s="26">
        <v>67243</v>
      </c>
      <c r="E10" s="26">
        <v>233788</v>
      </c>
      <c r="F10" s="26">
        <v>8501.2999999999993</v>
      </c>
      <c r="G10" s="26">
        <v>15222</v>
      </c>
      <c r="H10" s="26">
        <v>6861.2</v>
      </c>
      <c r="I10" s="26">
        <v>7235</v>
      </c>
      <c r="J10" s="18">
        <v>238</v>
      </c>
      <c r="K10" s="18">
        <v>221.1</v>
      </c>
      <c r="L10" s="18">
        <v>101</v>
      </c>
      <c r="M10" s="18">
        <v>134.30000000000001</v>
      </c>
      <c r="N10" s="18">
        <v>1.7</v>
      </c>
      <c r="O10" s="18">
        <v>62.4</v>
      </c>
      <c r="P10" s="18">
        <v>135.30000000000001</v>
      </c>
      <c r="Q10" s="50">
        <v>24.4</v>
      </c>
      <c r="R10" s="52" t="s">
        <v>14</v>
      </c>
    </row>
    <row r="11" spans="1:18" s="21" customFormat="1" ht="17.100000000000001" customHeight="1">
      <c r="A11" s="135" t="s">
        <v>15</v>
      </c>
      <c r="B11" s="26">
        <v>81795</v>
      </c>
      <c r="C11" s="26">
        <v>254370.28100000002</v>
      </c>
      <c r="D11" s="26">
        <v>66234</v>
      </c>
      <c r="E11" s="26">
        <v>231329.78800000006</v>
      </c>
      <c r="F11" s="26">
        <v>8395</v>
      </c>
      <c r="G11" s="26">
        <v>15418.916999999998</v>
      </c>
      <c r="H11" s="26">
        <v>7166</v>
      </c>
      <c r="I11" s="26">
        <v>7621.5760000000009</v>
      </c>
      <c r="J11" s="18">
        <v>342.85599999999999</v>
      </c>
      <c r="K11" s="18">
        <v>326.51900000000001</v>
      </c>
      <c r="L11" s="18">
        <v>184.482</v>
      </c>
      <c r="M11" s="18">
        <v>230.75900000000001</v>
      </c>
      <c r="N11" s="18">
        <v>3.129</v>
      </c>
      <c r="O11" s="18">
        <v>68.727000000000004</v>
      </c>
      <c r="P11" s="18">
        <v>155.245</v>
      </c>
      <c r="Q11" s="50">
        <v>27.032999999999998</v>
      </c>
      <c r="R11" s="52" t="s">
        <v>15</v>
      </c>
    </row>
    <row r="12" spans="1:18" s="21" customFormat="1" ht="17.100000000000001" customHeight="1">
      <c r="A12" s="135" t="s">
        <v>445</v>
      </c>
      <c r="B12" s="26">
        <v>71570.600000000006</v>
      </c>
      <c r="C12" s="26">
        <v>248967</v>
      </c>
      <c r="D12" s="26">
        <v>57055.3</v>
      </c>
      <c r="E12" s="26">
        <v>225281</v>
      </c>
      <c r="F12" s="26">
        <v>7285.4000000000005</v>
      </c>
      <c r="G12" s="26">
        <v>15360</v>
      </c>
      <c r="H12" s="26">
        <v>7229.9</v>
      </c>
      <c r="I12" s="26">
        <v>8326</v>
      </c>
      <c r="J12" s="18">
        <v>287.30899999999997</v>
      </c>
      <c r="K12" s="18">
        <v>541</v>
      </c>
      <c r="L12" s="18">
        <v>121.49999999999999</v>
      </c>
      <c r="M12" s="18">
        <v>448</v>
      </c>
      <c r="N12" s="18">
        <v>6.1529999999999996</v>
      </c>
      <c r="O12" s="18">
        <v>67</v>
      </c>
      <c r="P12" s="18">
        <v>159.65599999999998</v>
      </c>
      <c r="Q12" s="50">
        <v>26</v>
      </c>
      <c r="R12" s="52" t="s">
        <v>445</v>
      </c>
    </row>
    <row r="13" spans="1:18" s="21" customFormat="1" ht="17.100000000000001" customHeight="1">
      <c r="A13" s="135" t="s">
        <v>822</v>
      </c>
      <c r="B13" s="26">
        <v>78767.758999999991</v>
      </c>
      <c r="C13" s="26">
        <v>244330</v>
      </c>
      <c r="D13" s="26">
        <v>62743.266000000018</v>
      </c>
      <c r="E13" s="26">
        <v>220062</v>
      </c>
      <c r="F13" s="26">
        <v>8258.2109999999975</v>
      </c>
      <c r="G13" s="26">
        <v>15926</v>
      </c>
      <c r="H13" s="26">
        <v>7766.282000000002</v>
      </c>
      <c r="I13" s="26">
        <v>8342</v>
      </c>
      <c r="J13" s="18">
        <v>281.37100000000004</v>
      </c>
      <c r="K13" s="18">
        <v>347</v>
      </c>
      <c r="L13" s="18">
        <v>122.14500000000001</v>
      </c>
      <c r="M13" s="18">
        <v>248</v>
      </c>
      <c r="N13" s="18">
        <v>6.4069999999999991</v>
      </c>
      <c r="O13" s="18">
        <v>72</v>
      </c>
      <c r="P13" s="18">
        <v>152.81899999999993</v>
      </c>
      <c r="Q13" s="50">
        <v>27</v>
      </c>
      <c r="R13" s="52" t="s">
        <v>822</v>
      </c>
    </row>
    <row r="14" spans="1:18" s="21" customFormat="1" ht="17.100000000000001" customHeight="1">
      <c r="A14" s="136" t="s">
        <v>1017</v>
      </c>
      <c r="B14" s="53">
        <f t="shared" ref="B14:Q14" si="0">SUM(B16:B40)</f>
        <v>72903.521999999997</v>
      </c>
      <c r="C14" s="53">
        <f t="shared" si="0"/>
        <v>242523</v>
      </c>
      <c r="D14" s="53">
        <f t="shared" si="0"/>
        <v>55567.32699999999</v>
      </c>
      <c r="E14" s="53">
        <f t="shared" si="0"/>
        <v>216924</v>
      </c>
      <c r="F14" s="53">
        <f t="shared" si="0"/>
        <v>7680.4740000000002</v>
      </c>
      <c r="G14" s="53">
        <f t="shared" si="0"/>
        <v>15671</v>
      </c>
      <c r="H14" s="53">
        <f t="shared" si="0"/>
        <v>9655.7209999999977</v>
      </c>
      <c r="I14" s="53">
        <f t="shared" si="0"/>
        <v>9928</v>
      </c>
      <c r="J14" s="23">
        <f t="shared" si="0"/>
        <v>364.82299999999998</v>
      </c>
      <c r="K14" s="23">
        <f t="shared" si="0"/>
        <v>161.70000000000002</v>
      </c>
      <c r="L14" s="23">
        <f t="shared" si="0"/>
        <v>132.43200000000002</v>
      </c>
      <c r="M14" s="23">
        <f t="shared" si="0"/>
        <v>53.100000000000009</v>
      </c>
      <c r="N14" s="23">
        <v>47</v>
      </c>
      <c r="O14" s="23">
        <f t="shared" si="0"/>
        <v>80.3</v>
      </c>
      <c r="P14" s="23">
        <f t="shared" si="0"/>
        <v>185.98299999999995</v>
      </c>
      <c r="Q14" s="54">
        <f t="shared" si="0"/>
        <v>28.300000000000004</v>
      </c>
      <c r="R14" s="137" t="s">
        <v>1017</v>
      </c>
    </row>
    <row r="15" spans="1:18" s="11" customFormat="1" ht="18.2" customHeight="1">
      <c r="A15" s="56"/>
      <c r="B15" s="26"/>
      <c r="C15" s="26"/>
      <c r="D15" s="26"/>
      <c r="E15" s="26"/>
      <c r="F15" s="26"/>
      <c r="G15" s="26"/>
      <c r="H15" s="26"/>
      <c r="I15" s="26"/>
      <c r="J15" s="18"/>
      <c r="K15" s="18"/>
      <c r="L15" s="18"/>
      <c r="M15" s="18"/>
      <c r="N15" s="18"/>
      <c r="O15" s="18"/>
      <c r="P15" s="18"/>
      <c r="Q15" s="50"/>
      <c r="R15" s="57"/>
    </row>
    <row r="16" spans="1:18" s="11" customFormat="1" ht="16.7" customHeight="1">
      <c r="A16" s="56" t="s">
        <v>767</v>
      </c>
      <c r="B16" s="568">
        <f>D16+F16+H16</f>
        <v>10881.134000000002</v>
      </c>
      <c r="C16" s="563">
        <f>E16+G16+I16</f>
        <v>42093</v>
      </c>
      <c r="D16" s="562">
        <v>8239.5840000000007</v>
      </c>
      <c r="E16" s="562">
        <v>37005</v>
      </c>
      <c r="F16" s="562">
        <v>1564.3050000000001</v>
      </c>
      <c r="G16" s="562">
        <v>3206</v>
      </c>
      <c r="H16" s="562">
        <v>1077.2449999999999</v>
      </c>
      <c r="I16" s="562">
        <v>1882</v>
      </c>
      <c r="J16" s="645">
        <f>L16+N16+P16</f>
        <v>70.62299999999999</v>
      </c>
      <c r="K16" s="645">
        <f>M16+O16+Q16</f>
        <v>35</v>
      </c>
      <c r="L16" s="642">
        <v>34.271000000000001</v>
      </c>
      <c r="M16" s="642">
        <v>16.399999999999999</v>
      </c>
      <c r="N16" s="642">
        <v>5.9370000000000003</v>
      </c>
      <c r="O16" s="642">
        <v>13.8</v>
      </c>
      <c r="P16" s="642">
        <v>30.414999999999999</v>
      </c>
      <c r="Q16" s="643">
        <v>4.8</v>
      </c>
      <c r="R16" s="15" t="s">
        <v>768</v>
      </c>
    </row>
    <row r="17" spans="1:18" s="11" customFormat="1" ht="16.7" customHeight="1">
      <c r="A17" s="56" t="s">
        <v>769</v>
      </c>
      <c r="B17" s="563">
        <f>D17+F17+H17</f>
        <v>6226.5360000000001</v>
      </c>
      <c r="C17" s="568">
        <f t="shared" ref="C17:C40" si="1">E17+G17+I17</f>
        <v>23073</v>
      </c>
      <c r="D17" s="562">
        <v>4828.8100000000004</v>
      </c>
      <c r="E17" s="562">
        <v>20464</v>
      </c>
      <c r="F17" s="562">
        <v>865.41899999999998</v>
      </c>
      <c r="G17" s="562">
        <v>1638</v>
      </c>
      <c r="H17" s="562">
        <v>532.30700000000002</v>
      </c>
      <c r="I17" s="562">
        <v>971</v>
      </c>
      <c r="J17" s="645">
        <f t="shared" ref="J17:J40" si="2">L17+N17+P17</f>
        <v>39.592999999999996</v>
      </c>
      <c r="K17" s="645">
        <f t="shared" ref="K17:K40" si="3">M17+O17+Q17</f>
        <v>31.799999999999997</v>
      </c>
      <c r="L17" s="642">
        <v>13.952</v>
      </c>
      <c r="M17" s="642">
        <v>16.7</v>
      </c>
      <c r="N17" s="642">
        <v>0.80800000000000005</v>
      </c>
      <c r="O17" s="642">
        <v>10.5</v>
      </c>
      <c r="P17" s="642">
        <v>24.832999999999998</v>
      </c>
      <c r="Q17" s="643">
        <v>4.5999999999999996</v>
      </c>
      <c r="R17" s="15" t="s">
        <v>770</v>
      </c>
    </row>
    <row r="18" spans="1:18" s="11" customFormat="1" ht="16.7" customHeight="1">
      <c r="A18" s="56" t="s">
        <v>771</v>
      </c>
      <c r="B18" s="568">
        <f t="shared" ref="B18:B40" si="4">D18+F18+H18</f>
        <v>3281.7939999999999</v>
      </c>
      <c r="C18" s="568">
        <f t="shared" si="1"/>
        <v>11050</v>
      </c>
      <c r="D18" s="562">
        <v>2454.2069999999999</v>
      </c>
      <c r="E18" s="562">
        <v>9916</v>
      </c>
      <c r="F18" s="562">
        <v>472.70600000000002</v>
      </c>
      <c r="G18" s="562">
        <v>707</v>
      </c>
      <c r="H18" s="562">
        <v>354.88099999999997</v>
      </c>
      <c r="I18" s="562">
        <v>427</v>
      </c>
      <c r="J18" s="645">
        <f t="shared" si="2"/>
        <v>8.4169999999999998</v>
      </c>
      <c r="K18" s="645">
        <f t="shared" si="3"/>
        <v>6.1</v>
      </c>
      <c r="L18" s="642">
        <v>2.081</v>
      </c>
      <c r="M18" s="642">
        <v>2.2000000000000002</v>
      </c>
      <c r="N18" s="644">
        <v>0.126</v>
      </c>
      <c r="O18" s="642">
        <v>2.9</v>
      </c>
      <c r="P18" s="642">
        <v>6.21</v>
      </c>
      <c r="Q18" s="643">
        <v>1</v>
      </c>
      <c r="R18" s="15" t="s">
        <v>772</v>
      </c>
    </row>
    <row r="19" spans="1:18" s="11" customFormat="1" ht="16.7" customHeight="1">
      <c r="A19" s="56" t="s">
        <v>773</v>
      </c>
      <c r="B19" s="568">
        <f t="shared" si="4"/>
        <v>802.75200000000007</v>
      </c>
      <c r="C19" s="568">
        <f t="shared" si="1"/>
        <v>0</v>
      </c>
      <c r="D19" s="562">
        <v>782.21900000000005</v>
      </c>
      <c r="E19" s="562">
        <v>0</v>
      </c>
      <c r="F19" s="562">
        <v>16.917999999999999</v>
      </c>
      <c r="G19" s="562">
        <v>0</v>
      </c>
      <c r="H19" s="562">
        <v>3.6150000000000002</v>
      </c>
      <c r="I19" s="562">
        <v>0</v>
      </c>
      <c r="J19" s="645">
        <f t="shared" si="2"/>
        <v>0</v>
      </c>
      <c r="K19" s="645">
        <f t="shared" si="3"/>
        <v>0</v>
      </c>
      <c r="L19" s="644">
        <v>0</v>
      </c>
      <c r="M19" s="644">
        <v>0</v>
      </c>
      <c r="N19" s="644">
        <v>0</v>
      </c>
      <c r="O19" s="644">
        <v>0</v>
      </c>
      <c r="P19" s="644">
        <v>0</v>
      </c>
      <c r="Q19" s="644">
        <v>0</v>
      </c>
      <c r="R19" s="146" t="s">
        <v>774</v>
      </c>
    </row>
    <row r="20" spans="1:18" s="11" customFormat="1" ht="16.7" customHeight="1">
      <c r="A20" s="56" t="s">
        <v>775</v>
      </c>
      <c r="B20" s="568">
        <f t="shared" si="4"/>
        <v>4878.2240000000002</v>
      </c>
      <c r="C20" s="568">
        <f t="shared" si="1"/>
        <v>17621</v>
      </c>
      <c r="D20" s="562">
        <v>3488.7</v>
      </c>
      <c r="E20" s="562">
        <v>16062</v>
      </c>
      <c r="F20" s="562">
        <v>569.54200000000003</v>
      </c>
      <c r="G20" s="562">
        <v>949</v>
      </c>
      <c r="H20" s="562">
        <v>819.98199999999997</v>
      </c>
      <c r="I20" s="562">
        <v>610</v>
      </c>
      <c r="J20" s="645">
        <f t="shared" si="2"/>
        <v>10.161</v>
      </c>
      <c r="K20" s="645">
        <f t="shared" si="3"/>
        <v>4.7</v>
      </c>
      <c r="L20" s="642">
        <v>3.7959999999999998</v>
      </c>
      <c r="M20" s="642">
        <v>0.2</v>
      </c>
      <c r="N20" s="644">
        <v>0</v>
      </c>
      <c r="O20" s="642">
        <v>3.3</v>
      </c>
      <c r="P20" s="642">
        <v>6.3650000000000002</v>
      </c>
      <c r="Q20" s="643">
        <v>1.2</v>
      </c>
      <c r="R20" s="15" t="s">
        <v>776</v>
      </c>
    </row>
    <row r="21" spans="1:18" s="11" customFormat="1" ht="16.7" customHeight="1">
      <c r="A21" s="56" t="s">
        <v>777</v>
      </c>
      <c r="B21" s="568">
        <f t="shared" si="4"/>
        <v>7591.5790000000006</v>
      </c>
      <c r="C21" s="568">
        <f t="shared" si="1"/>
        <v>33338</v>
      </c>
      <c r="D21" s="562">
        <v>5873.5460000000003</v>
      </c>
      <c r="E21" s="562">
        <v>29269</v>
      </c>
      <c r="F21" s="562">
        <v>1012.926</v>
      </c>
      <c r="G21" s="562">
        <v>2373</v>
      </c>
      <c r="H21" s="562">
        <v>705.10699999999997</v>
      </c>
      <c r="I21" s="562">
        <v>1696</v>
      </c>
      <c r="J21" s="645">
        <f t="shared" si="2"/>
        <v>37.569000000000003</v>
      </c>
      <c r="K21" s="645">
        <f t="shared" si="3"/>
        <v>23.299999999999997</v>
      </c>
      <c r="L21" s="642">
        <v>8.7829999999999995</v>
      </c>
      <c r="M21" s="642">
        <v>3.2</v>
      </c>
      <c r="N21" s="642">
        <v>1.506</v>
      </c>
      <c r="O21" s="642">
        <v>15.2</v>
      </c>
      <c r="P21" s="642">
        <v>27.28</v>
      </c>
      <c r="Q21" s="643">
        <v>4.9000000000000004</v>
      </c>
      <c r="R21" s="15" t="s">
        <v>778</v>
      </c>
    </row>
    <row r="22" spans="1:18" s="11" customFormat="1" ht="16.7" customHeight="1">
      <c r="A22" s="56" t="s">
        <v>779</v>
      </c>
      <c r="B22" s="568">
        <f t="shared" si="4"/>
        <v>3296.3940000000002</v>
      </c>
      <c r="C22" s="568">
        <f t="shared" si="1"/>
        <v>10225</v>
      </c>
      <c r="D22" s="562">
        <v>2715.3090000000002</v>
      </c>
      <c r="E22" s="562">
        <v>9314</v>
      </c>
      <c r="F22" s="562">
        <v>216.672</v>
      </c>
      <c r="G22" s="562">
        <v>507</v>
      </c>
      <c r="H22" s="562">
        <v>364.41300000000001</v>
      </c>
      <c r="I22" s="562">
        <v>404</v>
      </c>
      <c r="J22" s="645">
        <f t="shared" si="2"/>
        <v>6.1619999999999999</v>
      </c>
      <c r="K22" s="645">
        <f t="shared" si="3"/>
        <v>3.9000000000000004</v>
      </c>
      <c r="L22" s="642">
        <v>1.554</v>
      </c>
      <c r="M22" s="642">
        <v>1.2</v>
      </c>
      <c r="N22" s="642">
        <v>6.6000000000000003E-2</v>
      </c>
      <c r="O22" s="642">
        <v>2</v>
      </c>
      <c r="P22" s="642">
        <v>4.5419999999999998</v>
      </c>
      <c r="Q22" s="643">
        <v>0.7</v>
      </c>
      <c r="R22" s="15" t="s">
        <v>780</v>
      </c>
    </row>
    <row r="23" spans="1:18" s="11" customFormat="1" ht="16.7" customHeight="1">
      <c r="A23" s="56" t="s">
        <v>605</v>
      </c>
      <c r="B23" s="568">
        <f t="shared" si="4"/>
        <v>3102.0160000000001</v>
      </c>
      <c r="C23" s="568">
        <f t="shared" si="1"/>
        <v>8699</v>
      </c>
      <c r="D23" s="562">
        <v>2488.7440000000001</v>
      </c>
      <c r="E23" s="562">
        <v>7786</v>
      </c>
      <c r="F23" s="562">
        <v>277.65199999999999</v>
      </c>
      <c r="G23" s="562">
        <v>619</v>
      </c>
      <c r="H23" s="562">
        <v>335.62</v>
      </c>
      <c r="I23" s="562">
        <v>294</v>
      </c>
      <c r="J23" s="645">
        <f t="shared" si="2"/>
        <v>8.9469999999999992</v>
      </c>
      <c r="K23" s="645">
        <f t="shared" si="3"/>
        <v>4.7</v>
      </c>
      <c r="L23" s="642">
        <v>1.081</v>
      </c>
      <c r="M23" s="642">
        <v>0.9</v>
      </c>
      <c r="N23" s="642">
        <v>0.10100000000000001</v>
      </c>
      <c r="O23" s="642">
        <v>2.9</v>
      </c>
      <c r="P23" s="642">
        <v>7.7649999999999997</v>
      </c>
      <c r="Q23" s="643">
        <v>0.9</v>
      </c>
      <c r="R23" s="15" t="s">
        <v>604</v>
      </c>
    </row>
    <row r="24" spans="1:18" s="11" customFormat="1" ht="16.7" customHeight="1">
      <c r="A24" s="56" t="s">
        <v>781</v>
      </c>
      <c r="B24" s="568">
        <f t="shared" si="4"/>
        <v>3834.9539999999997</v>
      </c>
      <c r="C24" s="568">
        <f t="shared" si="1"/>
        <v>10443</v>
      </c>
      <c r="D24" s="562">
        <v>2899.0250000000001</v>
      </c>
      <c r="E24" s="562">
        <v>9620</v>
      </c>
      <c r="F24" s="562">
        <v>282.71600000000001</v>
      </c>
      <c r="G24" s="562">
        <v>480</v>
      </c>
      <c r="H24" s="562">
        <v>653.21299999999997</v>
      </c>
      <c r="I24" s="562">
        <v>343</v>
      </c>
      <c r="J24" s="645">
        <f t="shared" si="2"/>
        <v>5.8059999999999992</v>
      </c>
      <c r="K24" s="645">
        <f t="shared" si="3"/>
        <v>3.7</v>
      </c>
      <c r="L24" s="642">
        <v>2.2149999999999999</v>
      </c>
      <c r="M24" s="642">
        <v>1.1000000000000001</v>
      </c>
      <c r="N24" s="642">
        <v>8.5000000000000006E-2</v>
      </c>
      <c r="O24" s="642">
        <v>1.8</v>
      </c>
      <c r="P24" s="642">
        <v>3.5059999999999998</v>
      </c>
      <c r="Q24" s="643">
        <v>0.8</v>
      </c>
      <c r="R24" s="15" t="s">
        <v>782</v>
      </c>
    </row>
    <row r="25" spans="1:18" s="11" customFormat="1" ht="16.7" customHeight="1">
      <c r="A25" s="56" t="s">
        <v>783</v>
      </c>
      <c r="B25" s="568">
        <f t="shared" si="4"/>
        <v>2253.9340000000002</v>
      </c>
      <c r="C25" s="568">
        <f t="shared" si="1"/>
        <v>7722</v>
      </c>
      <c r="D25" s="562">
        <v>1735.5070000000001</v>
      </c>
      <c r="E25" s="562">
        <v>7136</v>
      </c>
      <c r="F25" s="562">
        <v>166.755</v>
      </c>
      <c r="G25" s="562">
        <v>346</v>
      </c>
      <c r="H25" s="562">
        <v>351.67200000000003</v>
      </c>
      <c r="I25" s="562">
        <v>240</v>
      </c>
      <c r="J25" s="645">
        <f t="shared" si="2"/>
        <v>4.04</v>
      </c>
      <c r="K25" s="645">
        <f t="shared" si="3"/>
        <v>2.2999999999999998</v>
      </c>
      <c r="L25" s="642">
        <v>0.86399999999999999</v>
      </c>
      <c r="M25" s="642">
        <v>0.5</v>
      </c>
      <c r="N25" s="644">
        <v>0</v>
      </c>
      <c r="O25" s="642">
        <v>1.2</v>
      </c>
      <c r="P25" s="642">
        <v>3.1760000000000002</v>
      </c>
      <c r="Q25" s="643">
        <v>0.6</v>
      </c>
      <c r="R25" s="15" t="s">
        <v>784</v>
      </c>
    </row>
    <row r="26" spans="1:18" s="11" customFormat="1" ht="16.7" customHeight="1">
      <c r="A26" s="56" t="s">
        <v>785</v>
      </c>
      <c r="B26" s="568">
        <f t="shared" si="4"/>
        <v>5702.69</v>
      </c>
      <c r="C26" s="568">
        <f t="shared" si="1"/>
        <v>20840</v>
      </c>
      <c r="D26" s="562">
        <v>4282.4459999999999</v>
      </c>
      <c r="E26" s="562">
        <v>18260</v>
      </c>
      <c r="F26" s="562">
        <v>721.33699999999999</v>
      </c>
      <c r="G26" s="562">
        <v>1524</v>
      </c>
      <c r="H26" s="562">
        <v>698.90700000000004</v>
      </c>
      <c r="I26" s="562">
        <v>1056</v>
      </c>
      <c r="J26" s="645">
        <f t="shared" si="2"/>
        <v>130.059</v>
      </c>
      <c r="K26" s="645">
        <f t="shared" si="3"/>
        <v>19.899999999999999</v>
      </c>
      <c r="L26" s="642">
        <v>55.74</v>
      </c>
      <c r="M26" s="642">
        <v>3.2</v>
      </c>
      <c r="N26" s="642">
        <v>37.265999999999998</v>
      </c>
      <c r="O26" s="642">
        <v>13</v>
      </c>
      <c r="P26" s="642">
        <v>37.052999999999997</v>
      </c>
      <c r="Q26" s="643">
        <v>3.7</v>
      </c>
      <c r="R26" s="15" t="s">
        <v>786</v>
      </c>
    </row>
    <row r="27" spans="1:18" s="11" customFormat="1" ht="16.7" customHeight="1">
      <c r="A27" s="56" t="s">
        <v>787</v>
      </c>
      <c r="B27" s="568">
        <f t="shared" si="4"/>
        <v>947.56999999999994</v>
      </c>
      <c r="C27" s="568">
        <f t="shared" si="1"/>
        <v>2685</v>
      </c>
      <c r="D27" s="562">
        <v>713.83399999999995</v>
      </c>
      <c r="E27" s="562">
        <v>2477</v>
      </c>
      <c r="F27" s="562">
        <v>65.989999999999995</v>
      </c>
      <c r="G27" s="562">
        <v>142</v>
      </c>
      <c r="H27" s="562">
        <v>167.74600000000001</v>
      </c>
      <c r="I27" s="562">
        <v>66</v>
      </c>
      <c r="J27" s="645">
        <f t="shared" si="2"/>
        <v>1.155</v>
      </c>
      <c r="K27" s="645">
        <f t="shared" si="3"/>
        <v>0.8</v>
      </c>
      <c r="L27" s="642">
        <v>0.151</v>
      </c>
      <c r="M27" s="642">
        <v>0</v>
      </c>
      <c r="N27" s="644">
        <v>0</v>
      </c>
      <c r="O27" s="642">
        <v>0.6</v>
      </c>
      <c r="P27" s="642">
        <v>1.004</v>
      </c>
      <c r="Q27" s="643">
        <v>0.2</v>
      </c>
      <c r="R27" s="15" t="s">
        <v>788</v>
      </c>
    </row>
    <row r="28" spans="1:18" s="11" customFormat="1" ht="16.7" customHeight="1">
      <c r="A28" s="56" t="s">
        <v>789</v>
      </c>
      <c r="B28" s="568">
        <f t="shared" si="4"/>
        <v>2537.4300000000003</v>
      </c>
      <c r="C28" s="568">
        <f t="shared" si="1"/>
        <v>6188</v>
      </c>
      <c r="D28" s="562">
        <v>1774.2650000000001</v>
      </c>
      <c r="E28" s="562">
        <v>5737</v>
      </c>
      <c r="F28" s="562">
        <v>155.43700000000001</v>
      </c>
      <c r="G28" s="562">
        <v>290</v>
      </c>
      <c r="H28" s="562">
        <v>607.72799999999995</v>
      </c>
      <c r="I28" s="562">
        <v>161</v>
      </c>
      <c r="J28" s="645">
        <f t="shared" si="2"/>
        <v>2.3180000000000001</v>
      </c>
      <c r="K28" s="645">
        <f t="shared" si="3"/>
        <v>1.0999999999999999</v>
      </c>
      <c r="L28" s="642">
        <v>0.64400000000000002</v>
      </c>
      <c r="M28" s="642">
        <v>0.1</v>
      </c>
      <c r="N28" s="642">
        <v>5.0999999999999997E-2</v>
      </c>
      <c r="O28" s="642">
        <v>0.7</v>
      </c>
      <c r="P28" s="642">
        <v>1.623</v>
      </c>
      <c r="Q28" s="643">
        <v>0.3</v>
      </c>
      <c r="R28" s="15" t="s">
        <v>790</v>
      </c>
    </row>
    <row r="29" spans="1:18" s="11" customFormat="1" ht="16.7" customHeight="1">
      <c r="A29" s="56" t="s">
        <v>791</v>
      </c>
      <c r="B29" s="568">
        <f t="shared" si="4"/>
        <v>2133.9560000000001</v>
      </c>
      <c r="C29" s="568">
        <f t="shared" si="1"/>
        <v>4024</v>
      </c>
      <c r="D29" s="562">
        <v>1378.443</v>
      </c>
      <c r="E29" s="562">
        <v>3733</v>
      </c>
      <c r="F29" s="562">
        <v>123.193</v>
      </c>
      <c r="G29" s="562">
        <v>186</v>
      </c>
      <c r="H29" s="562">
        <v>632.32000000000005</v>
      </c>
      <c r="I29" s="562">
        <v>105</v>
      </c>
      <c r="J29" s="645">
        <f t="shared" si="2"/>
        <v>1.478</v>
      </c>
      <c r="K29" s="645">
        <f t="shared" si="3"/>
        <v>0.9</v>
      </c>
      <c r="L29" s="642">
        <v>0.56699999999999995</v>
      </c>
      <c r="M29" s="642">
        <v>0.4</v>
      </c>
      <c r="N29" s="642">
        <v>0.151</v>
      </c>
      <c r="O29" s="642">
        <v>0.4</v>
      </c>
      <c r="P29" s="642">
        <v>0.76</v>
      </c>
      <c r="Q29" s="644">
        <v>0.1</v>
      </c>
      <c r="R29" s="146" t="s">
        <v>792</v>
      </c>
    </row>
    <row r="30" spans="1:18" s="11" customFormat="1" ht="16.7" customHeight="1">
      <c r="A30" s="56" t="s">
        <v>793</v>
      </c>
      <c r="B30" s="568">
        <f t="shared" si="4"/>
        <v>662.12699999999995</v>
      </c>
      <c r="C30" s="568">
        <f t="shared" si="1"/>
        <v>2219</v>
      </c>
      <c r="D30" s="562">
        <v>464.16399999999999</v>
      </c>
      <c r="E30" s="562">
        <v>2063</v>
      </c>
      <c r="F30" s="562">
        <v>38.825000000000003</v>
      </c>
      <c r="G30" s="562">
        <v>85</v>
      </c>
      <c r="H30" s="562">
        <v>159.13800000000001</v>
      </c>
      <c r="I30" s="562">
        <v>71</v>
      </c>
      <c r="J30" s="645">
        <f t="shared" si="2"/>
        <v>0.72100000000000009</v>
      </c>
      <c r="K30" s="645">
        <f t="shared" si="3"/>
        <v>0.30000000000000004</v>
      </c>
      <c r="L30" s="642">
        <v>6.0999999999999999E-2</v>
      </c>
      <c r="M30" s="642">
        <v>0</v>
      </c>
      <c r="N30" s="644">
        <v>0</v>
      </c>
      <c r="O30" s="642">
        <v>0.2</v>
      </c>
      <c r="P30" s="642">
        <v>0.66</v>
      </c>
      <c r="Q30" s="643">
        <v>0.1</v>
      </c>
      <c r="R30" s="15" t="s">
        <v>794</v>
      </c>
    </row>
    <row r="31" spans="1:18" s="11" customFormat="1" ht="16.7" customHeight="1">
      <c r="A31" s="56" t="s">
        <v>795</v>
      </c>
      <c r="B31" s="568">
        <f t="shared" si="4"/>
        <v>1310.7149999999999</v>
      </c>
      <c r="C31" s="568">
        <f t="shared" si="1"/>
        <v>3876</v>
      </c>
      <c r="D31" s="562">
        <v>987.95</v>
      </c>
      <c r="E31" s="562">
        <v>3487</v>
      </c>
      <c r="F31" s="562">
        <v>136.935</v>
      </c>
      <c r="G31" s="562">
        <v>254</v>
      </c>
      <c r="H31" s="562">
        <v>185.83</v>
      </c>
      <c r="I31" s="562">
        <v>135</v>
      </c>
      <c r="J31" s="645">
        <f t="shared" si="2"/>
        <v>1.4219999999999999</v>
      </c>
      <c r="K31" s="645">
        <f t="shared" si="3"/>
        <v>2.4</v>
      </c>
      <c r="L31" s="642">
        <v>0.35299999999999998</v>
      </c>
      <c r="M31" s="642">
        <v>1.6</v>
      </c>
      <c r="N31" s="644">
        <v>0</v>
      </c>
      <c r="O31" s="642">
        <v>0.5</v>
      </c>
      <c r="P31" s="642">
        <v>1.069</v>
      </c>
      <c r="Q31" s="643">
        <v>0.3</v>
      </c>
      <c r="R31" s="15" t="s">
        <v>796</v>
      </c>
    </row>
    <row r="32" spans="1:18" s="11" customFormat="1" ht="16.7" customHeight="1">
      <c r="A32" s="56" t="s">
        <v>797</v>
      </c>
      <c r="B32" s="568">
        <f t="shared" si="4"/>
        <v>1779.9379999999999</v>
      </c>
      <c r="C32" s="568">
        <f t="shared" si="1"/>
        <v>5084</v>
      </c>
      <c r="D32" s="562">
        <v>1255.664</v>
      </c>
      <c r="E32" s="562">
        <v>4735</v>
      </c>
      <c r="F32" s="562">
        <v>90.888999999999996</v>
      </c>
      <c r="G32" s="562">
        <v>226</v>
      </c>
      <c r="H32" s="562">
        <v>433.38499999999999</v>
      </c>
      <c r="I32" s="562">
        <v>123</v>
      </c>
      <c r="J32" s="645">
        <f t="shared" si="2"/>
        <v>2.3490000000000002</v>
      </c>
      <c r="K32" s="645">
        <f t="shared" si="3"/>
        <v>2.5</v>
      </c>
      <c r="L32" s="642">
        <v>0.50600000000000001</v>
      </c>
      <c r="M32" s="644">
        <v>1.5</v>
      </c>
      <c r="N32" s="644">
        <v>0</v>
      </c>
      <c r="O32" s="642">
        <v>0.7</v>
      </c>
      <c r="P32" s="642">
        <v>1.843</v>
      </c>
      <c r="Q32" s="643">
        <v>0.3</v>
      </c>
      <c r="R32" s="15" t="s">
        <v>798</v>
      </c>
    </row>
    <row r="33" spans="1:18" s="11" customFormat="1" ht="16.7" customHeight="1">
      <c r="A33" s="56" t="s">
        <v>799</v>
      </c>
      <c r="B33" s="568">
        <f t="shared" si="4"/>
        <v>1374.1310000000001</v>
      </c>
      <c r="C33" s="568">
        <f t="shared" si="1"/>
        <v>3499</v>
      </c>
      <c r="D33" s="562">
        <v>1098.7840000000001</v>
      </c>
      <c r="E33" s="562">
        <v>3153</v>
      </c>
      <c r="F33" s="562">
        <v>107.43</v>
      </c>
      <c r="G33" s="562">
        <v>243</v>
      </c>
      <c r="H33" s="562">
        <v>167.917</v>
      </c>
      <c r="I33" s="562">
        <v>103</v>
      </c>
      <c r="J33" s="645">
        <f t="shared" si="2"/>
        <v>3.8499999999999996</v>
      </c>
      <c r="K33" s="645">
        <f t="shared" si="3"/>
        <v>2.1</v>
      </c>
      <c r="L33" s="642">
        <v>0.58299999999999996</v>
      </c>
      <c r="M33" s="642">
        <v>0</v>
      </c>
      <c r="N33" s="644">
        <v>0</v>
      </c>
      <c r="O33" s="642">
        <v>1.6</v>
      </c>
      <c r="P33" s="642">
        <v>3.2669999999999999</v>
      </c>
      <c r="Q33" s="643">
        <v>0.5</v>
      </c>
      <c r="R33" s="15" t="s">
        <v>800</v>
      </c>
    </row>
    <row r="34" spans="1:18" s="11" customFormat="1" ht="16.7" customHeight="1">
      <c r="A34" s="56" t="s">
        <v>801</v>
      </c>
      <c r="B34" s="568">
        <f t="shared" si="4"/>
        <v>1803.586</v>
      </c>
      <c r="C34" s="568">
        <f t="shared" si="1"/>
        <v>4883</v>
      </c>
      <c r="D34" s="562">
        <v>1339.722</v>
      </c>
      <c r="E34" s="562">
        <v>4467</v>
      </c>
      <c r="F34" s="562">
        <v>111.127</v>
      </c>
      <c r="G34" s="562">
        <v>296</v>
      </c>
      <c r="H34" s="562">
        <v>352.73700000000002</v>
      </c>
      <c r="I34" s="562">
        <v>120</v>
      </c>
      <c r="J34" s="645">
        <f t="shared" si="2"/>
        <v>3.871</v>
      </c>
      <c r="K34" s="645">
        <f t="shared" si="3"/>
        <v>2</v>
      </c>
      <c r="L34" s="642">
        <v>0.34699999999999998</v>
      </c>
      <c r="M34" s="642">
        <v>0</v>
      </c>
      <c r="N34" s="644">
        <v>9.1999999999999998E-2</v>
      </c>
      <c r="O34" s="642">
        <v>1.4</v>
      </c>
      <c r="P34" s="642">
        <v>3.4319999999999999</v>
      </c>
      <c r="Q34" s="643">
        <v>0.6</v>
      </c>
      <c r="R34" s="15" t="s">
        <v>802</v>
      </c>
    </row>
    <row r="35" spans="1:18" s="11" customFormat="1" ht="16.7" customHeight="1">
      <c r="A35" s="56" t="s">
        <v>803</v>
      </c>
      <c r="B35" s="568">
        <f t="shared" si="4"/>
        <v>2291.7089999999998</v>
      </c>
      <c r="C35" s="568">
        <f t="shared" si="1"/>
        <v>10362</v>
      </c>
      <c r="D35" s="562">
        <v>1763.3009999999999</v>
      </c>
      <c r="E35" s="561">
        <v>9089</v>
      </c>
      <c r="F35" s="562">
        <v>347.41800000000001</v>
      </c>
      <c r="G35" s="561">
        <v>822</v>
      </c>
      <c r="H35" s="562">
        <v>180.99</v>
      </c>
      <c r="I35" s="561">
        <v>451</v>
      </c>
      <c r="J35" s="645">
        <f t="shared" si="2"/>
        <v>16.742000000000001</v>
      </c>
      <c r="K35" s="645">
        <f t="shared" si="3"/>
        <v>10.600000000000001</v>
      </c>
      <c r="L35" s="646">
        <v>2.85</v>
      </c>
      <c r="M35" s="646">
        <v>3.5</v>
      </c>
      <c r="N35" s="646">
        <v>0.219</v>
      </c>
      <c r="O35" s="646">
        <v>5.3</v>
      </c>
      <c r="P35" s="646">
        <v>13.673</v>
      </c>
      <c r="Q35" s="647">
        <v>1.8</v>
      </c>
      <c r="R35" s="15" t="s">
        <v>804</v>
      </c>
    </row>
    <row r="36" spans="1:18" s="11" customFormat="1" ht="16.7" customHeight="1">
      <c r="A36" s="56" t="s">
        <v>805</v>
      </c>
      <c r="B36" s="568">
        <f t="shared" si="4"/>
        <v>1794.2910000000002</v>
      </c>
      <c r="C36" s="568">
        <f t="shared" si="1"/>
        <v>4683</v>
      </c>
      <c r="D36" s="562">
        <v>1477.866</v>
      </c>
      <c r="E36" s="562">
        <v>4299</v>
      </c>
      <c r="F36" s="562">
        <v>90.17</v>
      </c>
      <c r="G36" s="562">
        <v>220</v>
      </c>
      <c r="H36" s="562">
        <v>226.255</v>
      </c>
      <c r="I36" s="562">
        <v>164</v>
      </c>
      <c r="J36" s="645">
        <f t="shared" si="2"/>
        <v>5.0220000000000002</v>
      </c>
      <c r="K36" s="645">
        <f t="shared" si="3"/>
        <v>0.89999999999999991</v>
      </c>
      <c r="L36" s="642">
        <v>0.312</v>
      </c>
      <c r="M36" s="642">
        <v>0.1</v>
      </c>
      <c r="N36" s="644">
        <v>0</v>
      </c>
      <c r="O36" s="642">
        <v>0.6</v>
      </c>
      <c r="P36" s="642">
        <v>4.71</v>
      </c>
      <c r="Q36" s="643">
        <v>0.2</v>
      </c>
      <c r="R36" s="15" t="s">
        <v>806</v>
      </c>
    </row>
    <row r="37" spans="1:18" s="11" customFormat="1" ht="16.7" customHeight="1">
      <c r="A37" s="56" t="s">
        <v>807</v>
      </c>
      <c r="B37" s="568">
        <f t="shared" si="4"/>
        <v>1289.1509999999998</v>
      </c>
      <c r="C37" s="568">
        <f t="shared" si="1"/>
        <v>4142</v>
      </c>
      <c r="D37" s="562">
        <v>963.65800000000002</v>
      </c>
      <c r="E37" s="562">
        <v>3879</v>
      </c>
      <c r="F37" s="562">
        <v>63.430999999999997</v>
      </c>
      <c r="G37" s="562">
        <v>149</v>
      </c>
      <c r="H37" s="562">
        <v>262.06200000000001</v>
      </c>
      <c r="I37" s="562">
        <v>114</v>
      </c>
      <c r="J37" s="645">
        <f t="shared" si="2"/>
        <v>1.413</v>
      </c>
      <c r="K37" s="645">
        <f t="shared" si="3"/>
        <v>0.60000000000000009</v>
      </c>
      <c r="L37" s="642">
        <v>0.34</v>
      </c>
      <c r="M37" s="642">
        <v>0</v>
      </c>
      <c r="N37" s="644">
        <v>0</v>
      </c>
      <c r="O37" s="642">
        <v>0.4</v>
      </c>
      <c r="P37" s="642">
        <v>1.073</v>
      </c>
      <c r="Q37" s="643">
        <v>0.2</v>
      </c>
      <c r="R37" s="15" t="s">
        <v>808</v>
      </c>
    </row>
    <row r="38" spans="1:18" s="11" customFormat="1" ht="16.7" customHeight="1">
      <c r="A38" s="56" t="s">
        <v>809</v>
      </c>
      <c r="B38" s="568">
        <f t="shared" si="4"/>
        <v>1265.4110000000001</v>
      </c>
      <c r="C38" s="568">
        <f t="shared" si="1"/>
        <v>4822</v>
      </c>
      <c r="D38" s="562">
        <v>918.43700000000001</v>
      </c>
      <c r="E38" s="562">
        <v>4250</v>
      </c>
      <c r="F38" s="562">
        <v>147.55199999999999</v>
      </c>
      <c r="G38" s="562">
        <v>335</v>
      </c>
      <c r="H38" s="562">
        <v>199.422</v>
      </c>
      <c r="I38" s="562">
        <v>237</v>
      </c>
      <c r="J38" s="645">
        <f t="shared" si="2"/>
        <v>2.5300000000000002</v>
      </c>
      <c r="K38" s="645">
        <f t="shared" si="3"/>
        <v>1.9</v>
      </c>
      <c r="L38" s="642">
        <v>0.94399999999999995</v>
      </c>
      <c r="M38" s="642">
        <v>0.3</v>
      </c>
      <c r="N38" s="644">
        <v>0</v>
      </c>
      <c r="O38" s="642">
        <v>1.2</v>
      </c>
      <c r="P38" s="642">
        <v>1.5860000000000001</v>
      </c>
      <c r="Q38" s="643">
        <v>0.4</v>
      </c>
      <c r="R38" s="15" t="s">
        <v>810</v>
      </c>
    </row>
    <row r="39" spans="1:18" s="11" customFormat="1" ht="16.7" customHeight="1">
      <c r="A39" s="56" t="s">
        <v>811</v>
      </c>
      <c r="B39" s="568">
        <f t="shared" si="4"/>
        <v>341.86700000000002</v>
      </c>
      <c r="C39" s="568">
        <f t="shared" si="1"/>
        <v>952</v>
      </c>
      <c r="D39" s="562">
        <v>127.184</v>
      </c>
      <c r="E39" s="562">
        <v>723</v>
      </c>
      <c r="F39" s="562">
        <v>32.442</v>
      </c>
      <c r="G39" s="562">
        <v>74</v>
      </c>
      <c r="H39" s="562">
        <v>182.24100000000001</v>
      </c>
      <c r="I39" s="562">
        <v>155</v>
      </c>
      <c r="J39" s="645">
        <f t="shared" si="2"/>
        <v>0.57499999999999996</v>
      </c>
      <c r="K39" s="645">
        <f t="shared" si="3"/>
        <v>0.2</v>
      </c>
      <c r="L39" s="642">
        <v>0.437</v>
      </c>
      <c r="M39" s="644">
        <v>0</v>
      </c>
      <c r="N39" s="644">
        <v>0</v>
      </c>
      <c r="O39" s="642">
        <v>0.1</v>
      </c>
      <c r="P39" s="642">
        <v>0.13800000000000001</v>
      </c>
      <c r="Q39" s="643">
        <v>0.1</v>
      </c>
      <c r="R39" s="15" t="s">
        <v>812</v>
      </c>
    </row>
    <row r="40" spans="1:18" s="11" customFormat="1" ht="16.7" customHeight="1" thickBot="1">
      <c r="A40" s="138" t="s">
        <v>813</v>
      </c>
      <c r="B40" s="568">
        <f t="shared" si="4"/>
        <v>1519.633</v>
      </c>
      <c r="C40" s="568">
        <f t="shared" si="1"/>
        <v>0</v>
      </c>
      <c r="D40" s="562">
        <v>1515.9580000000001</v>
      </c>
      <c r="E40" s="562">
        <v>0</v>
      </c>
      <c r="F40" s="562">
        <v>2.6869999999999998</v>
      </c>
      <c r="G40" s="562">
        <v>0</v>
      </c>
      <c r="H40" s="562">
        <v>0.98799999999999999</v>
      </c>
      <c r="I40" s="562">
        <v>0</v>
      </c>
      <c r="J40" s="651">
        <f t="shared" si="2"/>
        <v>0</v>
      </c>
      <c r="K40" s="651">
        <f t="shared" si="3"/>
        <v>0</v>
      </c>
      <c r="L40" s="651">
        <v>0</v>
      </c>
      <c r="M40" s="648">
        <v>0</v>
      </c>
      <c r="N40" s="648">
        <v>0</v>
      </c>
      <c r="O40" s="649">
        <v>0</v>
      </c>
      <c r="P40" s="648">
        <v>0</v>
      </c>
      <c r="Q40" s="650">
        <v>0</v>
      </c>
      <c r="R40" s="134" t="s">
        <v>814</v>
      </c>
    </row>
    <row r="41" spans="1:18" s="76" customFormat="1" ht="11.1" customHeight="1">
      <c r="A41" s="241" t="s">
        <v>587</v>
      </c>
      <c r="B41" s="241"/>
      <c r="C41" s="241"/>
      <c r="D41" s="241"/>
      <c r="E41" s="241"/>
      <c r="F41" s="249"/>
      <c r="G41" s="249"/>
      <c r="H41" s="249"/>
      <c r="I41" s="249"/>
      <c r="J41" s="250"/>
      <c r="K41" s="250"/>
      <c r="L41" s="250"/>
      <c r="M41" s="250"/>
      <c r="N41" s="250"/>
      <c r="O41" s="250"/>
      <c r="P41" s="250"/>
      <c r="Q41" s="243"/>
      <c r="R41" s="236" t="s">
        <v>419</v>
      </c>
    </row>
    <row r="42" spans="1:18" s="76" customFormat="1" ht="11.1" customHeight="1">
      <c r="A42" s="262" t="s">
        <v>762</v>
      </c>
      <c r="B42" s="262"/>
      <c r="C42" s="262"/>
      <c r="D42" s="262"/>
      <c r="E42" s="262"/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43"/>
    </row>
    <row r="43" spans="1:18" s="11" customFormat="1" ht="11.25">
      <c r="A43" s="8"/>
      <c r="B43" s="327">
        <f>C14/365</f>
        <v>664.44657534246574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8" s="11" customFormat="1" ht="11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8" s="11" customFormat="1" ht="11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8" s="11" customFormat="1" ht="11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8" s="11" customFormat="1" ht="11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8" s="11" customFormat="1" ht="11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s="11" customFormat="1" ht="11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17" s="11" customFormat="1" ht="11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1:17" s="11" customFormat="1" ht="11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s="11" customFormat="1" ht="11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s="11" customFormat="1" ht="11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s="11" customFormat="1" ht="11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s="11" customFormat="1" ht="11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s="11" customFormat="1" ht="11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s="11" customFormat="1" ht="11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s="11" customFormat="1" ht="11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 s="11" customFormat="1" ht="11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s="11" customFormat="1" ht="11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s="11" customFormat="1" ht="11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s="11" customFormat="1" ht="11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s="11" customFormat="1" ht="11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s="11" customFormat="1" ht="11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s="11" customFormat="1" ht="11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s="11" customFormat="1" ht="11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s="11" customFormat="1" ht="11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s="11" customFormat="1" ht="11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s="11" customFormat="1" ht="11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s="11" customFormat="1" ht="11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s="11" customFormat="1" ht="11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s="11" customFormat="1" ht="11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s="11" customFormat="1" ht="11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s="11" customFormat="1" ht="11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s="11" customFormat="1" ht="11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s="11" customFormat="1" ht="11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s="11" customFormat="1" ht="11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s="11" customFormat="1" ht="11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s="11" customFormat="1" ht="11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s="11" customFormat="1" ht="11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s="11" customFormat="1" ht="11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s="11" customFormat="1" ht="11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s="11" customFormat="1" ht="11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s="11" customFormat="1" ht="11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s="11" customFormat="1" ht="11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s="11" customFormat="1" ht="11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s="11" customFormat="1" ht="11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s="11" customFormat="1" ht="11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s="11" customFormat="1" ht="11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s="11" customFormat="1" ht="11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s="11" customFormat="1" ht="11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s="11" customFormat="1" ht="11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s="11" customFormat="1" ht="11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s="11" customFormat="1" ht="11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s="11" customFormat="1" ht="11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s="11" customFormat="1" ht="11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s="11" customFormat="1" ht="11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s="11" customFormat="1" ht="11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s="11" customFormat="1" ht="11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s="11" customFormat="1" ht="11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s="11" customFormat="1" ht="11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</row>
    <row r="102" spans="1:17" s="11" customFormat="1" ht="11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</row>
    <row r="103" spans="1:17" s="11" customFormat="1" ht="11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</row>
    <row r="104" spans="1:17" s="11" customFormat="1" ht="11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</row>
  </sheetData>
  <sheetProtection selectLockedCells="1"/>
  <mergeCells count="32">
    <mergeCell ref="A4:I4"/>
    <mergeCell ref="N7:O7"/>
    <mergeCell ref="B6:I6"/>
    <mergeCell ref="J6:Q6"/>
    <mergeCell ref="B8:B9"/>
    <mergeCell ref="C8:C9"/>
    <mergeCell ref="D8:D9"/>
    <mergeCell ref="P8:P9"/>
    <mergeCell ref="A6:A9"/>
    <mergeCell ref="B7:C7"/>
    <mergeCell ref="E8:E9"/>
    <mergeCell ref="H8:H9"/>
    <mergeCell ref="L7:M7"/>
    <mergeCell ref="H7:I7"/>
    <mergeCell ref="G8:G9"/>
    <mergeCell ref="J8:J9"/>
    <mergeCell ref="A3:I3"/>
    <mergeCell ref="J7:K7"/>
    <mergeCell ref="K8:K9"/>
    <mergeCell ref="F8:F9"/>
    <mergeCell ref="J3:R3"/>
    <mergeCell ref="R6:R9"/>
    <mergeCell ref="M8:M9"/>
    <mergeCell ref="F7:G7"/>
    <mergeCell ref="P7:Q7"/>
    <mergeCell ref="D7:E7"/>
    <mergeCell ref="J4:Q4"/>
    <mergeCell ref="I8:I9"/>
    <mergeCell ref="O8:O9"/>
    <mergeCell ref="L8:L9"/>
    <mergeCell ref="Q8:Q9"/>
    <mergeCell ref="N8:N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ignoredErrors>
    <ignoredError sqref="B17:B40 B16 C16:C40 J16:K40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view="pageBreakPreview" zoomScaleNormal="100" zoomScaleSheetLayoutView="100" workbookViewId="0">
      <selection activeCell="V2" sqref="V2"/>
    </sheetView>
  </sheetViews>
  <sheetFormatPr defaultRowHeight="14.25"/>
  <cols>
    <col min="1" max="1" width="16.875" style="39" customWidth="1"/>
    <col min="2" max="9" width="16.375" style="40" customWidth="1"/>
    <col min="10" max="10" width="16.875" style="4" customWidth="1"/>
    <col min="11" max="16384" width="9" style="4"/>
  </cols>
  <sheetData>
    <row r="1" spans="1:10" ht="14.1" customHeight="1">
      <c r="A1" s="10" t="s">
        <v>1148</v>
      </c>
      <c r="E1" s="9"/>
      <c r="J1" s="16" t="s">
        <v>1149</v>
      </c>
    </row>
    <row r="2" spans="1:10" ht="14.1" customHeight="1">
      <c r="A2" s="10"/>
      <c r="E2" s="9"/>
      <c r="J2" s="16"/>
    </row>
    <row r="3" spans="1:10" s="12" customFormat="1" ht="20.100000000000001" customHeight="1">
      <c r="A3" s="670" t="s">
        <v>501</v>
      </c>
      <c r="B3" s="670"/>
      <c r="C3" s="670"/>
      <c r="D3" s="670"/>
      <c r="E3" s="670"/>
      <c r="F3" s="670" t="s">
        <v>502</v>
      </c>
      <c r="G3" s="670"/>
      <c r="H3" s="670"/>
      <c r="I3" s="670"/>
      <c r="J3" s="670"/>
    </row>
    <row r="4" spans="1:10" s="14" customFormat="1" ht="24" customHeight="1">
      <c r="F4" s="1110"/>
      <c r="G4" s="1110"/>
      <c r="H4" s="1110"/>
      <c r="I4" s="1110"/>
    </row>
    <row r="5" spans="1:10" s="15" customFormat="1" ht="18" customHeight="1" thickBot="1">
      <c r="A5" s="15" t="s">
        <v>420</v>
      </c>
      <c r="E5" s="16"/>
      <c r="J5" s="16" t="s">
        <v>588</v>
      </c>
    </row>
    <row r="6" spans="1:10" s="11" customFormat="1" ht="20.100000000000001" customHeight="1">
      <c r="A6" s="763" t="s">
        <v>421</v>
      </c>
      <c r="B6" s="692" t="s">
        <v>189</v>
      </c>
      <c r="C6" s="663"/>
      <c r="D6" s="663" t="s">
        <v>422</v>
      </c>
      <c r="E6" s="677"/>
      <c r="F6" s="692" t="s">
        <v>417</v>
      </c>
      <c r="G6" s="663"/>
      <c r="H6" s="663" t="s">
        <v>418</v>
      </c>
      <c r="I6" s="1107"/>
      <c r="J6" s="754" t="s">
        <v>559</v>
      </c>
    </row>
    <row r="7" spans="1:10" s="11" customFormat="1" ht="15.95" customHeight="1">
      <c r="A7" s="1111"/>
      <c r="B7" s="691" t="s">
        <v>243</v>
      </c>
      <c r="C7" s="659" t="s">
        <v>589</v>
      </c>
      <c r="D7" s="659" t="s">
        <v>243</v>
      </c>
      <c r="E7" s="678" t="s">
        <v>589</v>
      </c>
      <c r="F7" s="691" t="s">
        <v>243</v>
      </c>
      <c r="G7" s="659" t="s">
        <v>589</v>
      </c>
      <c r="H7" s="659" t="s">
        <v>243</v>
      </c>
      <c r="I7" s="681" t="s">
        <v>589</v>
      </c>
      <c r="J7" s="1113"/>
    </row>
    <row r="8" spans="1:10" s="11" customFormat="1" ht="15.95" customHeight="1">
      <c r="A8" s="1112"/>
      <c r="B8" s="772"/>
      <c r="C8" s="773"/>
      <c r="D8" s="773"/>
      <c r="E8" s="783"/>
      <c r="F8" s="772"/>
      <c r="G8" s="773"/>
      <c r="H8" s="773"/>
      <c r="I8" s="1106"/>
      <c r="J8" s="1114"/>
    </row>
    <row r="9" spans="1:10" s="21" customFormat="1" ht="17.45" customHeight="1">
      <c r="A9" s="302" t="s">
        <v>14</v>
      </c>
      <c r="B9" s="157">
        <v>61065951</v>
      </c>
      <c r="C9" s="157">
        <v>6125414</v>
      </c>
      <c r="D9" s="157">
        <v>18124811</v>
      </c>
      <c r="E9" s="157">
        <v>186228</v>
      </c>
      <c r="F9" s="157">
        <v>21896044</v>
      </c>
      <c r="G9" s="157">
        <v>9503</v>
      </c>
      <c r="H9" s="343">
        <v>21045096</v>
      </c>
      <c r="I9" s="158">
        <v>5929683</v>
      </c>
      <c r="J9" s="334" t="s">
        <v>14</v>
      </c>
    </row>
    <row r="10" spans="1:10" s="21" customFormat="1" ht="17.45" customHeight="1">
      <c r="A10" s="302" t="s">
        <v>15</v>
      </c>
      <c r="B10" s="157">
        <v>62935290</v>
      </c>
      <c r="C10" s="157">
        <v>6982802.9199999999</v>
      </c>
      <c r="D10" s="157">
        <v>18920494</v>
      </c>
      <c r="E10" s="157">
        <v>387688.27999999991</v>
      </c>
      <c r="F10" s="157">
        <v>16359786</v>
      </c>
      <c r="G10" s="157">
        <v>13272.140000000001</v>
      </c>
      <c r="H10" s="343">
        <v>27655010</v>
      </c>
      <c r="I10" s="158">
        <v>6581842.5000000009</v>
      </c>
      <c r="J10" s="334" t="s">
        <v>15</v>
      </c>
    </row>
    <row r="11" spans="1:10" s="21" customFormat="1" ht="17.45" customHeight="1">
      <c r="A11" s="302" t="s">
        <v>445</v>
      </c>
      <c r="B11" s="157">
        <v>63348020</v>
      </c>
      <c r="C11" s="157">
        <v>7337821</v>
      </c>
      <c r="D11" s="157">
        <v>16960615</v>
      </c>
      <c r="E11" s="157">
        <v>268922</v>
      </c>
      <c r="F11" s="157">
        <v>16577651</v>
      </c>
      <c r="G11" s="157">
        <v>38745</v>
      </c>
      <c r="H11" s="343">
        <v>29809754</v>
      </c>
      <c r="I11" s="158">
        <v>7030154</v>
      </c>
      <c r="J11" s="334" t="s">
        <v>445</v>
      </c>
    </row>
    <row r="12" spans="1:10" s="21" customFormat="1" ht="17.45" customHeight="1">
      <c r="A12" s="302" t="s">
        <v>822</v>
      </c>
      <c r="B12" s="157">
        <v>67294600</v>
      </c>
      <c r="C12" s="157">
        <v>8155698</v>
      </c>
      <c r="D12" s="157">
        <v>19254727</v>
      </c>
      <c r="E12" s="157">
        <v>324263</v>
      </c>
      <c r="F12" s="157">
        <v>16184482</v>
      </c>
      <c r="G12" s="157">
        <v>129479</v>
      </c>
      <c r="H12" s="343">
        <v>31855391</v>
      </c>
      <c r="I12" s="158">
        <v>7701956</v>
      </c>
      <c r="J12" s="334" t="s">
        <v>822</v>
      </c>
    </row>
    <row r="13" spans="1:10" s="11" customFormat="1" ht="18.2" customHeight="1">
      <c r="A13" s="301" t="s">
        <v>1017</v>
      </c>
      <c r="B13" s="160">
        <f t="shared" ref="B13:I13" si="0">SUM(B15:B39)</f>
        <v>70996725.039999977</v>
      </c>
      <c r="C13" s="160">
        <f t="shared" si="0"/>
        <v>9330720.6600000001</v>
      </c>
      <c r="D13" s="160">
        <f t="shared" si="0"/>
        <v>16978254.52</v>
      </c>
      <c r="E13" s="160">
        <f t="shared" si="0"/>
        <v>314316.56</v>
      </c>
      <c r="F13" s="160">
        <f t="shared" si="0"/>
        <v>16508483.07</v>
      </c>
      <c r="G13" s="160">
        <f t="shared" si="0"/>
        <v>309428.18000000005</v>
      </c>
      <c r="H13" s="161">
        <f t="shared" si="0"/>
        <v>37509987.450000003</v>
      </c>
      <c r="I13" s="162">
        <f t="shared" si="0"/>
        <v>8706975.9199999999</v>
      </c>
      <c r="J13" s="300" t="s">
        <v>1017</v>
      </c>
    </row>
    <row r="14" spans="1:10" s="11" customFormat="1" ht="17.25" customHeight="1">
      <c r="A14" s="301"/>
      <c r="B14" s="160"/>
      <c r="C14" s="160"/>
      <c r="D14" s="160"/>
      <c r="E14" s="160"/>
      <c r="F14" s="160"/>
      <c r="G14" s="160"/>
      <c r="H14" s="161"/>
      <c r="I14" s="162"/>
      <c r="J14" s="349"/>
    </row>
    <row r="15" spans="1:10" s="11" customFormat="1" ht="17.25" customHeight="1">
      <c r="A15" s="333" t="s">
        <v>560</v>
      </c>
      <c r="B15" s="377">
        <f>SUM(D15,F15,H15)</f>
        <v>10295011.16</v>
      </c>
      <c r="C15" s="568">
        <f>SUM(E15,G15,I15)</f>
        <v>1605766.18</v>
      </c>
      <c r="D15" s="568">
        <v>2669209.88</v>
      </c>
      <c r="E15" s="568">
        <v>83103.899999999994</v>
      </c>
      <c r="F15" s="568">
        <v>3468267.1</v>
      </c>
      <c r="G15" s="568">
        <v>40233.279999999999</v>
      </c>
      <c r="H15" s="566">
        <v>4157534.18</v>
      </c>
      <c r="I15" s="570">
        <v>1482429</v>
      </c>
      <c r="J15" s="156" t="s">
        <v>561</v>
      </c>
    </row>
    <row r="16" spans="1:10" s="11" customFormat="1" ht="17.25" customHeight="1">
      <c r="A16" s="333" t="s">
        <v>562</v>
      </c>
      <c r="B16" s="568">
        <f t="shared" ref="B16:B39" si="1">SUM(D16,F16,H16)</f>
        <v>5385644.9000000004</v>
      </c>
      <c r="C16" s="568">
        <f t="shared" ref="C16:C39" si="2">SUM(E16,G16,I16)</f>
        <v>1144861.6299999999</v>
      </c>
      <c r="D16" s="568">
        <v>1464138.29</v>
      </c>
      <c r="E16" s="568">
        <v>12383.19</v>
      </c>
      <c r="F16" s="568">
        <v>1860790.62</v>
      </c>
      <c r="G16" s="568">
        <v>6276.95</v>
      </c>
      <c r="H16" s="566">
        <v>2060715.99</v>
      </c>
      <c r="I16" s="570">
        <v>1126201.49</v>
      </c>
      <c r="J16" s="156" t="s">
        <v>138</v>
      </c>
    </row>
    <row r="17" spans="1:10" s="11" customFormat="1" ht="17.25" customHeight="1">
      <c r="A17" s="333" t="s">
        <v>563</v>
      </c>
      <c r="B17" s="568">
        <f t="shared" si="1"/>
        <v>3230841.96</v>
      </c>
      <c r="C17" s="568">
        <f t="shared" si="2"/>
        <v>319334.05</v>
      </c>
      <c r="D17" s="568">
        <v>763026.81</v>
      </c>
      <c r="E17" s="568">
        <v>3730.83</v>
      </c>
      <c r="F17" s="568">
        <v>1119642.19</v>
      </c>
      <c r="G17" s="568">
        <v>789.91</v>
      </c>
      <c r="H17" s="566">
        <v>1348172.96</v>
      </c>
      <c r="I17" s="570">
        <v>314813.31</v>
      </c>
      <c r="J17" s="156" t="s">
        <v>564</v>
      </c>
    </row>
    <row r="18" spans="1:10" s="11" customFormat="1" ht="17.25" customHeight="1">
      <c r="A18" s="333" t="s">
        <v>565</v>
      </c>
      <c r="B18" s="568">
        <f t="shared" si="1"/>
        <v>248757.71</v>
      </c>
      <c r="C18" s="568">
        <f t="shared" si="2"/>
        <v>0</v>
      </c>
      <c r="D18" s="568">
        <v>203019.61</v>
      </c>
      <c r="E18" s="568">
        <v>0</v>
      </c>
      <c r="F18" s="568">
        <v>33498.15</v>
      </c>
      <c r="G18" s="568">
        <v>0</v>
      </c>
      <c r="H18" s="566">
        <v>12239.95</v>
      </c>
      <c r="I18" s="570">
        <v>0</v>
      </c>
      <c r="J18" s="156" t="s">
        <v>590</v>
      </c>
    </row>
    <row r="19" spans="1:10" s="11" customFormat="1" ht="17.25" customHeight="1">
      <c r="A19" s="333" t="s">
        <v>566</v>
      </c>
      <c r="B19" s="568">
        <f t="shared" si="1"/>
        <v>5192699.45</v>
      </c>
      <c r="C19" s="568">
        <f t="shared" si="2"/>
        <v>313046.78999999998</v>
      </c>
      <c r="D19" s="568">
        <v>1107649.3</v>
      </c>
      <c r="E19" s="568">
        <v>4895.13</v>
      </c>
      <c r="F19" s="568">
        <v>1269450.2</v>
      </c>
      <c r="G19" s="568">
        <v>246.04</v>
      </c>
      <c r="H19" s="566">
        <v>2815599.95</v>
      </c>
      <c r="I19" s="570">
        <v>307905.62</v>
      </c>
      <c r="J19" s="156" t="s">
        <v>140</v>
      </c>
    </row>
    <row r="20" spans="1:10" s="11" customFormat="1" ht="17.25" customHeight="1">
      <c r="A20" s="333" t="s">
        <v>567</v>
      </c>
      <c r="B20" s="568">
        <f t="shared" si="1"/>
        <v>6437069.8300000001</v>
      </c>
      <c r="C20" s="568">
        <f t="shared" si="2"/>
        <v>1311781.0699999998</v>
      </c>
      <c r="D20" s="568">
        <v>1872529.81</v>
      </c>
      <c r="E20" s="568">
        <v>20724.509999999998</v>
      </c>
      <c r="F20" s="568">
        <v>2113585.19</v>
      </c>
      <c r="G20" s="568">
        <v>13330.17</v>
      </c>
      <c r="H20" s="566">
        <v>2450954.83</v>
      </c>
      <c r="I20" s="570">
        <v>1277726.3899999999</v>
      </c>
      <c r="J20" s="156" t="s">
        <v>591</v>
      </c>
    </row>
    <row r="21" spans="1:10" s="11" customFormat="1" ht="17.25" customHeight="1">
      <c r="A21" s="333" t="s">
        <v>568</v>
      </c>
      <c r="B21" s="568">
        <f t="shared" si="1"/>
        <v>2713952.9699999997</v>
      </c>
      <c r="C21" s="568">
        <f t="shared" si="2"/>
        <v>233415.85</v>
      </c>
      <c r="D21" s="568">
        <v>809829.96</v>
      </c>
      <c r="E21" s="568">
        <v>2316.19</v>
      </c>
      <c r="F21" s="568">
        <v>452970.74</v>
      </c>
      <c r="G21" s="568">
        <v>433.2</v>
      </c>
      <c r="H21" s="566">
        <v>1451152.27</v>
      </c>
      <c r="I21" s="570">
        <v>230666.46</v>
      </c>
      <c r="J21" s="156" t="s">
        <v>142</v>
      </c>
    </row>
    <row r="22" spans="1:10" s="11" customFormat="1" ht="17.25" customHeight="1">
      <c r="A22" s="333" t="s">
        <v>605</v>
      </c>
      <c r="B22" s="568">
        <f t="shared" si="1"/>
        <v>2661543.38</v>
      </c>
      <c r="C22" s="568">
        <f t="shared" si="2"/>
        <v>360622.31000000006</v>
      </c>
      <c r="D22" s="568">
        <v>747754.09</v>
      </c>
      <c r="E22" s="568">
        <v>1221.6099999999999</v>
      </c>
      <c r="F22" s="568">
        <v>574557.21</v>
      </c>
      <c r="G22" s="568">
        <v>379.42</v>
      </c>
      <c r="H22" s="566">
        <v>1339232.08</v>
      </c>
      <c r="I22" s="570">
        <v>359021.28</v>
      </c>
      <c r="J22" s="156" t="s">
        <v>604</v>
      </c>
    </row>
    <row r="23" spans="1:10" s="11" customFormat="1" ht="17.25" customHeight="1">
      <c r="A23" s="333" t="s">
        <v>569</v>
      </c>
      <c r="B23" s="568">
        <f t="shared" si="1"/>
        <v>4187762.42</v>
      </c>
      <c r="C23" s="568">
        <f t="shared" si="2"/>
        <v>189799.44</v>
      </c>
      <c r="D23" s="568">
        <v>859275.43</v>
      </c>
      <c r="E23" s="568">
        <v>3977.36</v>
      </c>
      <c r="F23" s="568">
        <v>651776.13</v>
      </c>
      <c r="G23" s="568">
        <v>533.82000000000005</v>
      </c>
      <c r="H23" s="566">
        <v>2676710.86</v>
      </c>
      <c r="I23" s="570">
        <v>185288.26</v>
      </c>
      <c r="J23" s="156" t="s">
        <v>144</v>
      </c>
    </row>
    <row r="24" spans="1:10" s="11" customFormat="1" ht="17.25" customHeight="1">
      <c r="A24" s="333" t="s">
        <v>570</v>
      </c>
      <c r="B24" s="568">
        <f t="shared" si="1"/>
        <v>2265374.5499999998</v>
      </c>
      <c r="C24" s="568">
        <f t="shared" si="2"/>
        <v>161607</v>
      </c>
      <c r="D24" s="568">
        <v>524647.28</v>
      </c>
      <c r="E24" s="568">
        <v>1683.11</v>
      </c>
      <c r="F24" s="568">
        <v>345034.62</v>
      </c>
      <c r="G24" s="568">
        <v>195.84</v>
      </c>
      <c r="H24" s="566">
        <v>1395692.65</v>
      </c>
      <c r="I24" s="570">
        <v>159728.04999999999</v>
      </c>
      <c r="J24" s="156" t="s">
        <v>592</v>
      </c>
    </row>
    <row r="25" spans="1:10" s="11" customFormat="1" ht="17.25" customHeight="1">
      <c r="A25" s="333" t="s">
        <v>571</v>
      </c>
      <c r="B25" s="568">
        <f t="shared" si="1"/>
        <v>5193679.8</v>
      </c>
      <c r="C25" s="568">
        <f t="shared" si="2"/>
        <v>1831039.54</v>
      </c>
      <c r="D25" s="568">
        <v>1465958.56</v>
      </c>
      <c r="E25" s="568">
        <v>164945.81</v>
      </c>
      <c r="F25" s="568">
        <v>1493796.78</v>
      </c>
      <c r="G25" s="568">
        <v>242752.33</v>
      </c>
      <c r="H25" s="566">
        <v>2233924.46</v>
      </c>
      <c r="I25" s="570">
        <v>1423341.4</v>
      </c>
      <c r="J25" s="156" t="s">
        <v>146</v>
      </c>
    </row>
    <row r="26" spans="1:10" s="11" customFormat="1" ht="17.25" customHeight="1">
      <c r="A26" s="333" t="s">
        <v>572</v>
      </c>
      <c r="B26" s="568">
        <f t="shared" si="1"/>
        <v>1047321.64</v>
      </c>
      <c r="C26" s="568">
        <f t="shared" si="2"/>
        <v>52697.22</v>
      </c>
      <c r="D26" s="568">
        <v>217451.69</v>
      </c>
      <c r="E26" s="568">
        <v>152.15</v>
      </c>
      <c r="F26" s="568">
        <v>132603.45000000001</v>
      </c>
      <c r="G26" s="568">
        <v>98.45</v>
      </c>
      <c r="H26" s="566">
        <v>697266.5</v>
      </c>
      <c r="I26" s="570">
        <v>52446.62</v>
      </c>
      <c r="J26" s="156" t="s">
        <v>147</v>
      </c>
    </row>
    <row r="27" spans="1:10" s="11" customFormat="1" ht="17.25" customHeight="1">
      <c r="A27" s="333" t="s">
        <v>573</v>
      </c>
      <c r="B27" s="568">
        <f t="shared" si="1"/>
        <v>3327216.7399999998</v>
      </c>
      <c r="C27" s="568">
        <f t="shared" si="2"/>
        <v>93233.280000000013</v>
      </c>
      <c r="D27" s="568">
        <v>488215.36</v>
      </c>
      <c r="E27" s="568">
        <v>1995.57</v>
      </c>
      <c r="F27" s="568">
        <v>345079.98</v>
      </c>
      <c r="G27" s="568">
        <v>176.39</v>
      </c>
      <c r="H27" s="566">
        <v>2493921.4</v>
      </c>
      <c r="I27" s="570">
        <v>91061.32</v>
      </c>
      <c r="J27" s="156" t="s">
        <v>593</v>
      </c>
    </row>
    <row r="28" spans="1:10" s="11" customFormat="1" ht="17.25" customHeight="1">
      <c r="A28" s="333" t="s">
        <v>574</v>
      </c>
      <c r="B28" s="568">
        <f t="shared" si="1"/>
        <v>2926114.04</v>
      </c>
      <c r="C28" s="568">
        <f t="shared" si="2"/>
        <v>43703.840000000004</v>
      </c>
      <c r="D28" s="568">
        <v>240797.86</v>
      </c>
      <c r="E28" s="568">
        <v>172.39</v>
      </c>
      <c r="F28" s="568">
        <v>246860.5</v>
      </c>
      <c r="G28" s="568">
        <v>558.76</v>
      </c>
      <c r="H28" s="566">
        <v>2438455.6800000002</v>
      </c>
      <c r="I28" s="570">
        <v>42972.69</v>
      </c>
      <c r="J28" s="156" t="s">
        <v>594</v>
      </c>
    </row>
    <row r="29" spans="1:10" s="11" customFormat="1" ht="17.25" customHeight="1">
      <c r="A29" s="333" t="s">
        <v>575</v>
      </c>
      <c r="B29" s="568">
        <f t="shared" si="1"/>
        <v>922330.79</v>
      </c>
      <c r="C29" s="568">
        <f t="shared" si="2"/>
        <v>37827.019999999997</v>
      </c>
      <c r="D29" s="568">
        <v>132910.82999999999</v>
      </c>
      <c r="E29" s="568">
        <v>76.11</v>
      </c>
      <c r="F29" s="568">
        <v>77578.06</v>
      </c>
      <c r="G29" s="568">
        <v>232.66</v>
      </c>
      <c r="H29" s="566">
        <v>711841.9</v>
      </c>
      <c r="I29" s="570">
        <v>37518.25</v>
      </c>
      <c r="J29" s="156" t="s">
        <v>150</v>
      </c>
    </row>
    <row r="30" spans="1:10" s="11" customFormat="1" ht="17.25" customHeight="1">
      <c r="A30" s="333" t="s">
        <v>576</v>
      </c>
      <c r="B30" s="568">
        <f t="shared" si="1"/>
        <v>1324990.26</v>
      </c>
      <c r="C30" s="568">
        <f t="shared" si="2"/>
        <v>58734.78</v>
      </c>
      <c r="D30" s="568">
        <v>267003.46000000002</v>
      </c>
      <c r="E30" s="568">
        <v>317.89999999999998</v>
      </c>
      <c r="F30" s="568">
        <v>317284.61</v>
      </c>
      <c r="G30" s="568">
        <v>81.069999999999993</v>
      </c>
      <c r="H30" s="566">
        <v>740702.19</v>
      </c>
      <c r="I30" s="570">
        <v>58335.81</v>
      </c>
      <c r="J30" s="156" t="s">
        <v>151</v>
      </c>
    </row>
    <row r="31" spans="1:10" s="11" customFormat="1" ht="17.25" customHeight="1">
      <c r="A31" s="333" t="s">
        <v>577</v>
      </c>
      <c r="B31" s="568">
        <f t="shared" si="1"/>
        <v>2200688.13</v>
      </c>
      <c r="C31" s="568">
        <f t="shared" si="2"/>
        <v>100186.45000000001</v>
      </c>
      <c r="D31" s="568">
        <v>353120.89</v>
      </c>
      <c r="E31" s="568">
        <v>508.86</v>
      </c>
      <c r="F31" s="568">
        <v>185188.62</v>
      </c>
      <c r="G31" s="568">
        <v>114.13</v>
      </c>
      <c r="H31" s="566">
        <v>1662378.62</v>
      </c>
      <c r="I31" s="570">
        <v>99563.46</v>
      </c>
      <c r="J31" s="156" t="s">
        <v>152</v>
      </c>
    </row>
    <row r="32" spans="1:10" s="11" customFormat="1" ht="17.25" customHeight="1">
      <c r="A32" s="333" t="s">
        <v>578</v>
      </c>
      <c r="B32" s="568">
        <f t="shared" si="1"/>
        <v>1159316.94</v>
      </c>
      <c r="C32" s="568">
        <f t="shared" si="2"/>
        <v>150218.79</v>
      </c>
      <c r="D32" s="568">
        <v>313935.28000000003</v>
      </c>
      <c r="E32" s="568">
        <v>1256.6600000000001</v>
      </c>
      <c r="F32" s="568">
        <v>215810.22</v>
      </c>
      <c r="G32" s="568">
        <v>114.99</v>
      </c>
      <c r="H32" s="566">
        <v>629571.43999999994</v>
      </c>
      <c r="I32" s="570">
        <v>148847.14000000001</v>
      </c>
      <c r="J32" s="156" t="s">
        <v>595</v>
      </c>
    </row>
    <row r="33" spans="1:10" s="11" customFormat="1" ht="17.25" customHeight="1">
      <c r="A33" s="333" t="s">
        <v>579</v>
      </c>
      <c r="B33" s="568">
        <f t="shared" si="1"/>
        <v>2034262.24</v>
      </c>
      <c r="C33" s="568">
        <f t="shared" si="2"/>
        <v>216919.5</v>
      </c>
      <c r="D33" s="568">
        <v>375817.98</v>
      </c>
      <c r="E33" s="568">
        <v>420.1</v>
      </c>
      <c r="F33" s="568">
        <v>223047.94</v>
      </c>
      <c r="G33" s="568">
        <v>536.79999999999995</v>
      </c>
      <c r="H33" s="566">
        <v>1435396.32</v>
      </c>
      <c r="I33" s="570">
        <v>215962.6</v>
      </c>
      <c r="J33" s="156" t="s">
        <v>154</v>
      </c>
    </row>
    <row r="34" spans="1:10" s="11" customFormat="1" ht="17.25" customHeight="1">
      <c r="A34" s="333" t="s">
        <v>580</v>
      </c>
      <c r="B34" s="568">
        <f t="shared" si="1"/>
        <v>2000460.0099999998</v>
      </c>
      <c r="C34" s="568">
        <f t="shared" si="2"/>
        <v>765220.62</v>
      </c>
      <c r="D34" s="564">
        <v>583548.18999999994</v>
      </c>
      <c r="E34" s="564">
        <v>5958.97</v>
      </c>
      <c r="F34" s="564">
        <v>706042.57</v>
      </c>
      <c r="G34" s="564">
        <v>2118.96</v>
      </c>
      <c r="H34" s="565">
        <v>710869.25</v>
      </c>
      <c r="I34" s="569">
        <v>757142.69</v>
      </c>
      <c r="J34" s="156" t="s">
        <v>596</v>
      </c>
    </row>
    <row r="35" spans="1:10" s="11" customFormat="1" ht="17.25" customHeight="1">
      <c r="A35" s="333" t="s">
        <v>581</v>
      </c>
      <c r="B35" s="568">
        <f t="shared" si="1"/>
        <v>1558318.58</v>
      </c>
      <c r="C35" s="568">
        <f t="shared" si="2"/>
        <v>192526.13999999998</v>
      </c>
      <c r="D35" s="568">
        <v>409079.24</v>
      </c>
      <c r="E35" s="568">
        <v>376.71</v>
      </c>
      <c r="F35" s="568">
        <v>180777.46</v>
      </c>
      <c r="G35" s="568">
        <v>72.25</v>
      </c>
      <c r="H35" s="566">
        <v>968461.88</v>
      </c>
      <c r="I35" s="570">
        <v>192077.18</v>
      </c>
      <c r="J35" s="156" t="s">
        <v>156</v>
      </c>
    </row>
    <row r="36" spans="1:10" s="11" customFormat="1" ht="17.25" customHeight="1">
      <c r="A36" s="333" t="s">
        <v>582</v>
      </c>
      <c r="B36" s="568">
        <f t="shared" si="1"/>
        <v>1558806.57</v>
      </c>
      <c r="C36" s="568">
        <f t="shared" si="2"/>
        <v>57256.89</v>
      </c>
      <c r="D36" s="568">
        <v>312630.28000000003</v>
      </c>
      <c r="E36" s="568">
        <v>486.58</v>
      </c>
      <c r="F36" s="568">
        <v>124253.73</v>
      </c>
      <c r="G36" s="568">
        <v>71.84</v>
      </c>
      <c r="H36" s="566">
        <v>1121922.5600000001</v>
      </c>
      <c r="I36" s="570">
        <v>56698.47</v>
      </c>
      <c r="J36" s="156" t="s">
        <v>597</v>
      </c>
    </row>
    <row r="37" spans="1:10" s="11" customFormat="1" ht="17.25" customHeight="1">
      <c r="A37" s="333" t="s">
        <v>583</v>
      </c>
      <c r="B37" s="568">
        <f t="shared" si="1"/>
        <v>1493707.74</v>
      </c>
      <c r="C37" s="568">
        <f t="shared" si="2"/>
        <v>81640.09</v>
      </c>
      <c r="D37" s="568">
        <v>293470.43</v>
      </c>
      <c r="E37" s="568">
        <v>3339.05</v>
      </c>
      <c r="F37" s="568">
        <v>302086.19</v>
      </c>
      <c r="G37" s="568">
        <v>59.14</v>
      </c>
      <c r="H37" s="566">
        <v>898151.12</v>
      </c>
      <c r="I37" s="570">
        <v>78241.899999999994</v>
      </c>
      <c r="J37" s="156" t="s">
        <v>158</v>
      </c>
    </row>
    <row r="38" spans="1:10" s="11" customFormat="1" ht="17.25" customHeight="1">
      <c r="A38" s="333" t="s">
        <v>584</v>
      </c>
      <c r="B38" s="568">
        <f t="shared" si="1"/>
        <v>1165937.71</v>
      </c>
      <c r="C38" s="568">
        <f t="shared" si="2"/>
        <v>7897.6799999999994</v>
      </c>
      <c r="D38" s="568">
        <v>47966.81</v>
      </c>
      <c r="E38" s="568">
        <v>273.87</v>
      </c>
      <c r="F38" s="568">
        <v>63332.19</v>
      </c>
      <c r="G38" s="568">
        <v>21.78</v>
      </c>
      <c r="H38" s="566">
        <v>1054638.71</v>
      </c>
      <c r="I38" s="570">
        <v>7602.03</v>
      </c>
      <c r="J38" s="156" t="s">
        <v>159</v>
      </c>
    </row>
    <row r="39" spans="1:10" s="11" customFormat="1" ht="17.25" customHeight="1" thickBot="1">
      <c r="A39" s="299" t="s">
        <v>585</v>
      </c>
      <c r="B39" s="534">
        <f t="shared" si="1"/>
        <v>464915.52</v>
      </c>
      <c r="C39" s="567">
        <f t="shared" si="2"/>
        <v>1384.5</v>
      </c>
      <c r="D39" s="568">
        <v>455267.2</v>
      </c>
      <c r="E39" s="568">
        <v>0</v>
      </c>
      <c r="F39" s="568">
        <v>5168.62</v>
      </c>
      <c r="G39" s="568">
        <v>0</v>
      </c>
      <c r="H39" s="567">
        <v>4479.7</v>
      </c>
      <c r="I39" s="571">
        <v>1384.5</v>
      </c>
      <c r="J39" s="156" t="s">
        <v>586</v>
      </c>
    </row>
    <row r="40" spans="1:10" s="66" customFormat="1" ht="11.1" customHeight="1">
      <c r="A40" s="298" t="s">
        <v>598</v>
      </c>
      <c r="B40" s="568"/>
      <c r="C40" s="568"/>
      <c r="D40" s="297"/>
      <c r="E40" s="297"/>
      <c r="F40" s="297"/>
      <c r="G40" s="297"/>
      <c r="H40" s="297"/>
      <c r="I40" s="297"/>
      <c r="J40" s="348" t="s">
        <v>412</v>
      </c>
    </row>
  </sheetData>
  <sheetProtection selectLockedCells="1"/>
  <mergeCells count="17">
    <mergeCell ref="A3:E3"/>
    <mergeCell ref="F3:J3"/>
    <mergeCell ref="F4:I4"/>
    <mergeCell ref="A6:A8"/>
    <mergeCell ref="B6:C6"/>
    <mergeCell ref="D6:E6"/>
    <mergeCell ref="F6:G6"/>
    <mergeCell ref="H6:I6"/>
    <mergeCell ref="J6:J8"/>
    <mergeCell ref="B7:B8"/>
    <mergeCell ref="I7:I8"/>
    <mergeCell ref="C7:C8"/>
    <mergeCell ref="D7:D8"/>
    <mergeCell ref="E7:E8"/>
    <mergeCell ref="F7:F8"/>
    <mergeCell ref="G7:G8"/>
    <mergeCell ref="H7:H8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"/>
  <sheetViews>
    <sheetView view="pageBreakPreview" topLeftCell="A4" zoomScaleNormal="100" zoomScaleSheetLayoutView="100" workbookViewId="0">
      <selection activeCell="H15" sqref="H15"/>
    </sheetView>
  </sheetViews>
  <sheetFormatPr defaultRowHeight="14.25"/>
  <cols>
    <col min="1" max="1" width="10.625" style="49" customWidth="1"/>
    <col min="2" max="2" width="10.375" style="4" customWidth="1"/>
    <col min="3" max="4" width="10.125" style="4" customWidth="1"/>
    <col min="5" max="5" width="10.375" style="4" customWidth="1"/>
    <col min="6" max="7" width="10.125" style="4" customWidth="1"/>
    <col min="8" max="8" width="10.375" style="4" customWidth="1"/>
    <col min="9" max="9" width="11.125" style="4" hidden="1" customWidth="1"/>
    <col min="10" max="11" width="8.875" style="4" customWidth="1"/>
    <col min="12" max="13" width="9.125" style="4" customWidth="1"/>
    <col min="14" max="16" width="8.875" style="4" customWidth="1"/>
    <col min="17" max="17" width="9.125" style="4" customWidth="1"/>
    <col min="18" max="18" width="10.625" style="4" customWidth="1"/>
    <col min="19" max="16384" width="9" style="4"/>
  </cols>
  <sheetData>
    <row r="1" spans="1:18" ht="14.1" customHeight="1">
      <c r="A1" s="10" t="s">
        <v>1150</v>
      </c>
      <c r="H1" s="16"/>
      <c r="I1" s="10"/>
      <c r="R1" s="16" t="s">
        <v>1151</v>
      </c>
    </row>
    <row r="2" spans="1:18" ht="14.1" customHeight="1">
      <c r="A2" s="10"/>
      <c r="H2" s="16"/>
      <c r="I2" s="10"/>
      <c r="Q2" s="16"/>
    </row>
    <row r="3" spans="1:18" s="140" customFormat="1" ht="16.5" hidden="1" customHeight="1">
      <c r="A3" s="139"/>
      <c r="H3" s="141"/>
      <c r="I3" s="142"/>
      <c r="Q3" s="141"/>
    </row>
    <row r="4" spans="1:18" s="12" customFormat="1" ht="20.100000000000001" customHeight="1">
      <c r="A4" s="739" t="s">
        <v>503</v>
      </c>
      <c r="B4" s="739"/>
      <c r="C4" s="739"/>
      <c r="D4" s="739"/>
      <c r="E4" s="739"/>
      <c r="F4" s="739"/>
      <c r="G4" s="739"/>
      <c r="H4" s="739"/>
      <c r="I4" s="739" t="s">
        <v>504</v>
      </c>
      <c r="J4" s="739"/>
      <c r="K4" s="739"/>
      <c r="L4" s="739"/>
      <c r="M4" s="739"/>
      <c r="N4" s="739"/>
      <c r="O4" s="739"/>
      <c r="P4" s="739"/>
      <c r="Q4" s="739"/>
      <c r="R4" s="1053"/>
    </row>
    <row r="5" spans="1:18" s="14" customFormat="1" ht="24" customHeight="1">
      <c r="A5" s="809"/>
      <c r="B5" s="809"/>
      <c r="C5" s="809"/>
      <c r="D5" s="809"/>
      <c r="E5" s="809"/>
      <c r="F5" s="809"/>
      <c r="G5" s="809"/>
      <c r="H5" s="809"/>
      <c r="I5" s="809"/>
      <c r="J5" s="809"/>
      <c r="K5" s="809"/>
      <c r="L5" s="809"/>
      <c r="M5" s="809"/>
      <c r="N5" s="809"/>
      <c r="O5" s="809"/>
      <c r="P5" s="809"/>
      <c r="Q5" s="809"/>
    </row>
    <row r="6" spans="1:18" s="15" customFormat="1" ht="18" customHeight="1" thickBot="1">
      <c r="Q6" s="16"/>
    </row>
    <row r="7" spans="1:18" s="11" customFormat="1" ht="26.45" customHeight="1">
      <c r="A7" s="733" t="s">
        <v>423</v>
      </c>
      <c r="B7" s="1124" t="s">
        <v>424</v>
      </c>
      <c r="C7" s="1125"/>
      <c r="D7" s="1125"/>
      <c r="E7" s="1125"/>
      <c r="F7" s="1125"/>
      <c r="G7" s="1125"/>
      <c r="H7" s="1125"/>
      <c r="I7" s="732" t="s">
        <v>197</v>
      </c>
      <c r="J7" s="1126" t="s">
        <v>424</v>
      </c>
      <c r="K7" s="913"/>
      <c r="L7" s="913"/>
      <c r="M7" s="913" t="s">
        <v>815</v>
      </c>
      <c r="N7" s="913"/>
      <c r="O7" s="913"/>
      <c r="P7" s="913"/>
      <c r="Q7" s="914"/>
      <c r="R7" s="721" t="s">
        <v>425</v>
      </c>
    </row>
    <row r="8" spans="1:18" s="11" customFormat="1" ht="14.25" customHeight="1">
      <c r="A8" s="735"/>
      <c r="B8" s="1115" t="s">
        <v>426</v>
      </c>
      <c r="C8" s="859"/>
      <c r="D8" s="859"/>
      <c r="E8" s="1116" t="s">
        <v>816</v>
      </c>
      <c r="F8" s="1117"/>
      <c r="G8" s="1117"/>
      <c r="H8" s="1119" t="s">
        <v>427</v>
      </c>
      <c r="I8" s="734"/>
      <c r="J8" s="1117" t="s">
        <v>427</v>
      </c>
      <c r="K8" s="1121"/>
      <c r="L8" s="915" t="s">
        <v>428</v>
      </c>
      <c r="M8" s="915" t="s">
        <v>429</v>
      </c>
      <c r="N8" s="915" t="s">
        <v>430</v>
      </c>
      <c r="O8" s="915"/>
      <c r="P8" s="915"/>
      <c r="Q8" s="916" t="s">
        <v>817</v>
      </c>
      <c r="R8" s="722"/>
    </row>
    <row r="9" spans="1:18" s="11" customFormat="1" ht="14.45" customHeight="1">
      <c r="A9" s="735"/>
      <c r="B9" s="722"/>
      <c r="C9" s="734"/>
      <c r="D9" s="734"/>
      <c r="E9" s="1066"/>
      <c r="F9" s="1118"/>
      <c r="G9" s="1118"/>
      <c r="H9" s="1120"/>
      <c r="I9" s="734"/>
      <c r="J9" s="1122"/>
      <c r="K9" s="1123"/>
      <c r="L9" s="915"/>
      <c r="M9" s="915"/>
      <c r="N9" s="1045"/>
      <c r="O9" s="915"/>
      <c r="P9" s="915"/>
      <c r="Q9" s="916"/>
      <c r="R9" s="722"/>
    </row>
    <row r="10" spans="1:18" s="11" customFormat="1" ht="35.25" customHeight="1">
      <c r="A10" s="737"/>
      <c r="B10" s="195"/>
      <c r="C10" s="198" t="s">
        <v>818</v>
      </c>
      <c r="D10" s="197" t="s">
        <v>431</v>
      </c>
      <c r="E10" s="196"/>
      <c r="F10" s="198" t="s">
        <v>818</v>
      </c>
      <c r="G10" s="198" t="s">
        <v>431</v>
      </c>
      <c r="H10" s="143"/>
      <c r="I10" s="736"/>
      <c r="J10" s="202" t="s">
        <v>818</v>
      </c>
      <c r="K10" s="201" t="s">
        <v>431</v>
      </c>
      <c r="L10" s="1048"/>
      <c r="M10" s="1048"/>
      <c r="N10" s="133"/>
      <c r="O10" s="201" t="s">
        <v>432</v>
      </c>
      <c r="P10" s="201" t="s">
        <v>433</v>
      </c>
      <c r="Q10" s="1049"/>
      <c r="R10" s="723"/>
    </row>
    <row r="11" spans="1:18" s="11" customFormat="1" ht="80.099999999999994" customHeight="1">
      <c r="A11" s="44" t="s">
        <v>14</v>
      </c>
      <c r="B11" s="18">
        <v>32437</v>
      </c>
      <c r="C11" s="18">
        <v>16260</v>
      </c>
      <c r="D11" s="18">
        <v>16177</v>
      </c>
      <c r="E11" s="18">
        <v>675</v>
      </c>
      <c r="F11" s="18">
        <v>50</v>
      </c>
      <c r="G11" s="18">
        <v>625</v>
      </c>
      <c r="H11" s="18">
        <v>37814</v>
      </c>
      <c r="I11" s="44" t="s">
        <v>12</v>
      </c>
      <c r="J11" s="18">
        <v>8844</v>
      </c>
      <c r="K11" s="18">
        <v>28970</v>
      </c>
      <c r="L11" s="18">
        <v>11725</v>
      </c>
      <c r="M11" s="18">
        <v>224143</v>
      </c>
      <c r="N11" s="18">
        <v>66879</v>
      </c>
      <c r="O11" s="18">
        <v>45872</v>
      </c>
      <c r="P11" s="18">
        <v>21007</v>
      </c>
      <c r="Q11" s="18">
        <v>532065</v>
      </c>
      <c r="R11" s="87" t="s">
        <v>14</v>
      </c>
    </row>
    <row r="12" spans="1:18" s="11" customFormat="1" ht="80.099999999999994" customHeight="1">
      <c r="A12" s="44" t="s">
        <v>15</v>
      </c>
      <c r="B12" s="18">
        <v>23549</v>
      </c>
      <c r="C12" s="18">
        <v>11875</v>
      </c>
      <c r="D12" s="18">
        <v>11674</v>
      </c>
      <c r="E12" s="18">
        <v>0</v>
      </c>
      <c r="F12" s="18">
        <v>0</v>
      </c>
      <c r="G12" s="18">
        <v>0</v>
      </c>
      <c r="H12" s="18">
        <v>36971</v>
      </c>
      <c r="I12" s="44" t="s">
        <v>12</v>
      </c>
      <c r="J12" s="18">
        <v>10296</v>
      </c>
      <c r="K12" s="18">
        <v>26675</v>
      </c>
      <c r="L12" s="18">
        <v>8647</v>
      </c>
      <c r="M12" s="18">
        <v>165204</v>
      </c>
      <c r="N12" s="18">
        <v>55430</v>
      </c>
      <c r="O12" s="18">
        <v>32448</v>
      </c>
      <c r="P12" s="18">
        <v>22982</v>
      </c>
      <c r="Q12" s="18">
        <v>412370</v>
      </c>
      <c r="R12" s="87" t="s">
        <v>15</v>
      </c>
    </row>
    <row r="13" spans="1:18" s="11" customFormat="1" ht="80.099999999999994" customHeight="1">
      <c r="A13" s="44" t="s">
        <v>445</v>
      </c>
      <c r="B13" s="18">
        <v>20690</v>
      </c>
      <c r="C13" s="18">
        <v>10656</v>
      </c>
      <c r="D13" s="18">
        <v>10034</v>
      </c>
      <c r="E13" s="18">
        <v>711</v>
      </c>
      <c r="F13" s="18">
        <v>0</v>
      </c>
      <c r="G13" s="18">
        <v>711</v>
      </c>
      <c r="H13" s="18">
        <v>42510</v>
      </c>
      <c r="I13" s="44" t="s">
        <v>12</v>
      </c>
      <c r="J13" s="18">
        <v>13653</v>
      </c>
      <c r="K13" s="18">
        <v>28857</v>
      </c>
      <c r="L13" s="18">
        <v>10254</v>
      </c>
      <c r="M13" s="18">
        <v>169972</v>
      </c>
      <c r="N13" s="18">
        <v>56123</v>
      </c>
      <c r="O13" s="18">
        <v>33011</v>
      </c>
      <c r="P13" s="18">
        <v>23112</v>
      </c>
      <c r="Q13" s="18">
        <v>43664</v>
      </c>
      <c r="R13" s="87" t="s">
        <v>445</v>
      </c>
    </row>
    <row r="14" spans="1:18" s="11" customFormat="1" ht="80.099999999999994" customHeight="1">
      <c r="A14" s="44" t="s">
        <v>822</v>
      </c>
      <c r="B14" s="18">
        <v>20650</v>
      </c>
      <c r="C14" s="18">
        <v>10648</v>
      </c>
      <c r="D14" s="18">
        <v>10002</v>
      </c>
      <c r="E14" s="18">
        <v>126</v>
      </c>
      <c r="F14" s="18">
        <v>0</v>
      </c>
      <c r="G14" s="18">
        <v>126</v>
      </c>
      <c r="H14" s="18">
        <v>43373</v>
      </c>
      <c r="I14" s="44" t="s">
        <v>12</v>
      </c>
      <c r="J14" s="18">
        <v>13997</v>
      </c>
      <c r="K14" s="18">
        <v>29376</v>
      </c>
      <c r="L14" s="18">
        <v>10321</v>
      </c>
      <c r="M14" s="18">
        <v>185054</v>
      </c>
      <c r="N14" s="18">
        <v>56475</v>
      </c>
      <c r="O14" s="18">
        <v>33188</v>
      </c>
      <c r="P14" s="18">
        <v>23287</v>
      </c>
      <c r="Q14" s="18">
        <v>438827</v>
      </c>
      <c r="R14" s="87" t="s">
        <v>822</v>
      </c>
    </row>
    <row r="15" spans="1:18" s="149" customFormat="1" ht="80.099999999999994" customHeight="1" thickBot="1">
      <c r="A15" s="80" t="s">
        <v>1017</v>
      </c>
      <c r="B15" s="193">
        <f>SUM(C15:D15)</f>
        <v>21535</v>
      </c>
      <c r="C15" s="263">
        <v>10756</v>
      </c>
      <c r="D15" s="263">
        <v>10779</v>
      </c>
      <c r="E15" s="144">
        <f>SUM(F15:G15)</f>
        <v>237</v>
      </c>
      <c r="F15" s="533">
        <v>50</v>
      </c>
      <c r="G15" s="263">
        <v>187</v>
      </c>
      <c r="H15" s="144">
        <f>SUM(J15:K15)</f>
        <v>44133</v>
      </c>
      <c r="I15" s="81" t="s">
        <v>824</v>
      </c>
      <c r="J15" s="533">
        <v>14451</v>
      </c>
      <c r="K15" s="533">
        <v>29682</v>
      </c>
      <c r="L15" s="533">
        <v>10409</v>
      </c>
      <c r="M15" s="533">
        <v>192572</v>
      </c>
      <c r="N15" s="144">
        <f>SUM(O15:P15)</f>
        <v>56925</v>
      </c>
      <c r="O15" s="533">
        <v>33512</v>
      </c>
      <c r="P15" s="533">
        <v>23413</v>
      </c>
      <c r="Q15" s="533">
        <v>444115</v>
      </c>
      <c r="R15" s="194" t="s">
        <v>1017</v>
      </c>
    </row>
    <row r="16" spans="1:18" s="76" customFormat="1" ht="14.25" customHeight="1">
      <c r="A16" s="237" t="s">
        <v>2</v>
      </c>
      <c r="B16" s="242"/>
      <c r="C16" s="242"/>
      <c r="D16" s="242"/>
      <c r="E16" s="243"/>
      <c r="F16" s="243"/>
      <c r="G16" s="243"/>
      <c r="H16" s="244"/>
      <c r="I16" s="241" t="s">
        <v>3</v>
      </c>
      <c r="J16" s="243"/>
      <c r="K16" s="243"/>
      <c r="L16" s="243"/>
      <c r="M16" s="243"/>
      <c r="N16" s="243"/>
      <c r="O16" s="243"/>
      <c r="P16" s="243"/>
      <c r="Q16" s="243"/>
      <c r="R16" s="244"/>
    </row>
    <row r="17" s="11" customFormat="1" ht="15" customHeight="1"/>
    <row r="18" s="11" customFormat="1" ht="15" customHeight="1"/>
    <row r="19" s="11" customFormat="1" ht="15" customHeight="1"/>
    <row r="20" s="11" customFormat="1" ht="24" customHeight="1"/>
    <row r="21" s="11" customFormat="1" ht="40.5" customHeight="1"/>
    <row r="22" s="11" customFormat="1" ht="40.5" customHeight="1"/>
    <row r="23" s="11" customFormat="1" ht="40.5" customHeight="1"/>
    <row r="24" s="11" customFormat="1" ht="40.5" customHeight="1"/>
    <row r="25" s="11" customFormat="1" ht="40.5" customHeight="1"/>
    <row r="26" s="11" customFormat="1" ht="14.25" customHeight="1"/>
    <row r="27" s="11" customFormat="1" ht="11.25"/>
    <row r="28" s="11" customFormat="1" ht="11.25"/>
    <row r="29" s="11" customFormat="1" ht="11.25"/>
    <row r="30" s="11" customFormat="1" ht="11.25"/>
    <row r="31" s="11" customFormat="1" ht="11.25"/>
    <row r="32" s="11" customFormat="1" ht="11.25"/>
    <row r="33" s="11" customFormat="1" ht="11.25"/>
    <row r="34" s="11" customFormat="1" ht="11.25"/>
    <row r="35" s="11" customFormat="1" ht="11.25"/>
    <row r="36" s="11" customFormat="1" ht="11.25"/>
    <row r="37" s="11" customFormat="1" ht="11.25"/>
    <row r="38" s="11" customFormat="1" ht="11.25"/>
    <row r="39" s="11" customFormat="1" ht="11.25"/>
    <row r="40" s="11" customFormat="1" ht="11.25"/>
    <row r="41" s="11" customFormat="1" ht="11.25"/>
    <row r="42" s="11" customFormat="1" ht="11.25"/>
    <row r="43" s="11" customFormat="1" ht="11.25"/>
    <row r="44" s="11" customFormat="1" ht="11.25"/>
    <row r="45" s="11" customFormat="1" ht="11.25"/>
    <row r="46" s="11" customFormat="1" ht="11.25"/>
    <row r="47" s="11" customFormat="1" ht="11.25"/>
    <row r="48" s="11" customFormat="1" ht="11.25"/>
    <row r="49" s="11" customFormat="1" ht="11.25"/>
    <row r="50" s="11" customFormat="1" ht="11.25"/>
    <row r="51" s="11" customFormat="1" ht="11.25"/>
    <row r="52" s="11" customFormat="1" ht="11.25"/>
    <row r="53" s="11" customFormat="1" ht="11.25"/>
    <row r="54" s="11" customFormat="1" ht="11.25"/>
    <row r="55" s="11" customFormat="1" ht="11.25"/>
    <row r="56" s="11" customFormat="1" ht="11.25"/>
    <row r="57" s="11" customFormat="1" ht="11.25"/>
    <row r="58" s="11" customFormat="1" ht="11.25"/>
    <row r="59" s="11" customFormat="1" ht="11.25"/>
    <row r="60" s="11" customFormat="1" ht="11.25"/>
    <row r="61" s="11" customFormat="1" ht="11.25"/>
    <row r="62" s="11" customFormat="1" ht="11.25"/>
    <row r="63" s="11" customFormat="1" ht="11.25"/>
    <row r="64" s="11" customFormat="1" ht="11.25"/>
    <row r="65" s="11" customFormat="1" ht="11.25"/>
    <row r="66" s="11" customFormat="1" ht="11.25"/>
    <row r="67" s="11" customFormat="1" ht="11.25"/>
    <row r="68" s="11" customFormat="1" ht="11.25"/>
    <row r="69" s="11" customFormat="1" ht="11.25"/>
    <row r="70" s="11" customFormat="1" ht="11.25"/>
    <row r="71" s="11" customFormat="1" ht="11.25"/>
    <row r="72" s="11" customFormat="1" ht="11.25"/>
    <row r="73" s="11" customFormat="1" ht="11.25"/>
    <row r="74" s="11" customFormat="1" ht="11.25"/>
    <row r="75" s="11" customFormat="1" ht="11.25"/>
    <row r="76" s="11" customFormat="1" ht="11.25"/>
    <row r="77" s="11" customFormat="1" ht="11.25"/>
    <row r="78" s="11" customFormat="1" ht="11.25"/>
    <row r="79" s="11" customFormat="1" ht="11.25"/>
    <row r="80" s="11" customFormat="1" ht="11.25"/>
    <row r="81" s="11" customFormat="1" ht="11.25"/>
    <row r="82" s="11" customFormat="1" ht="11.25"/>
    <row r="83" s="11" customFormat="1" ht="11.25"/>
    <row r="84" s="11" customFormat="1" ht="11.25"/>
    <row r="85" s="11" customFormat="1" ht="11.25"/>
    <row r="86" s="11" customFormat="1" ht="11.25"/>
    <row r="87" s="11" customFormat="1" ht="11.25"/>
    <row r="88" s="11" customFormat="1" ht="11.25"/>
    <row r="89" s="11" customFormat="1" ht="11.25"/>
    <row r="90" s="11" customFormat="1" ht="11.25"/>
    <row r="91" s="11" customFormat="1" ht="11.25"/>
    <row r="92" s="11" customFormat="1" ht="11.25"/>
    <row r="93" s="11" customFormat="1" ht="11.25"/>
    <row r="94" s="11" customFormat="1" ht="11.25"/>
    <row r="95" s="11" customFormat="1" ht="11.25"/>
    <row r="96" s="11" customFormat="1" ht="11.25"/>
    <row r="97" s="11" customFormat="1" ht="11.25"/>
  </sheetData>
  <sheetProtection selectLockedCells="1"/>
  <mergeCells count="18">
    <mergeCell ref="M8:M10"/>
    <mergeCell ref="A4:H4"/>
    <mergeCell ref="I4:R4"/>
    <mergeCell ref="A5:H5"/>
    <mergeCell ref="I5:Q5"/>
    <mergeCell ref="M7:Q7"/>
    <mergeCell ref="R7:R10"/>
    <mergeCell ref="A7:A10"/>
    <mergeCell ref="B7:H7"/>
    <mergeCell ref="I7:I10"/>
    <mergeCell ref="J7:L7"/>
    <mergeCell ref="N8:P9"/>
    <mergeCell ref="Q8:Q10"/>
    <mergeCell ref="B8:D9"/>
    <mergeCell ref="E8:G9"/>
    <mergeCell ref="H8:H9"/>
    <mergeCell ref="J8:K9"/>
    <mergeCell ref="L8:L10"/>
  </mergeCells>
  <phoneticPr fontId="1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8" max="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24</vt:i4>
      </vt:variant>
      <vt:variant>
        <vt:lpstr>이름이 지정된 범위</vt:lpstr>
      </vt:variant>
      <vt:variant>
        <vt:i4>24</vt:i4>
      </vt:variant>
    </vt:vector>
  </HeadingPairs>
  <TitlesOfParts>
    <vt:vector size="48" baseType="lpstr">
      <vt:lpstr>0.교통.관광및정보통신</vt:lpstr>
      <vt:lpstr>0-1.이면</vt:lpstr>
      <vt:lpstr>1.자동차등록 </vt:lpstr>
      <vt:lpstr>1-1.시군별자동차등록</vt:lpstr>
      <vt:lpstr>2.업종별운수업체</vt:lpstr>
      <vt:lpstr>3.영업용자동차업종별수송 </vt:lpstr>
      <vt:lpstr>4.천연가스버스현황</vt:lpstr>
      <vt:lpstr>5.자전거도로현황</vt:lpstr>
      <vt:lpstr>6.주차장</vt:lpstr>
      <vt:lpstr>7.철도수송</vt:lpstr>
      <vt:lpstr>8.항공수송</vt:lpstr>
      <vt:lpstr>9.선박등록</vt:lpstr>
      <vt:lpstr>10.여객선수송</vt:lpstr>
      <vt:lpstr>11.해운화물수송</vt:lpstr>
      <vt:lpstr>12.관광사업체등록</vt:lpstr>
      <vt:lpstr>13.주요관광지방문객수</vt:lpstr>
      <vt:lpstr>14.지정(법정)관광지현황</vt:lpstr>
      <vt:lpstr>15.관광지지정</vt:lpstr>
      <vt:lpstr>16.해수욕장이용</vt:lpstr>
      <vt:lpstr>17.관광호텔등록</vt:lpstr>
      <vt:lpstr>18.우편시설 </vt:lpstr>
      <vt:lpstr>19.우편물취급</vt:lpstr>
      <vt:lpstr>20.우편요금수입</vt:lpstr>
      <vt:lpstr>21.통신선로시설</vt:lpstr>
      <vt:lpstr>'0.교통.관광및정보통신'!Print_Area</vt:lpstr>
      <vt:lpstr>'0-1.이면'!Print_Area</vt:lpstr>
      <vt:lpstr>'1.자동차등록 '!Print_Area</vt:lpstr>
      <vt:lpstr>'10.여객선수송'!Print_Area</vt:lpstr>
      <vt:lpstr>'1-1.시군별자동차등록'!Print_Area</vt:lpstr>
      <vt:lpstr>'11.해운화물수송'!Print_Area</vt:lpstr>
      <vt:lpstr>'12.관광사업체등록'!Print_Area</vt:lpstr>
      <vt:lpstr>'13.주요관광지방문객수'!Print_Area</vt:lpstr>
      <vt:lpstr>'14.지정(법정)관광지현황'!Print_Area</vt:lpstr>
      <vt:lpstr>'15.관광지지정'!Print_Area</vt:lpstr>
      <vt:lpstr>'16.해수욕장이용'!Print_Area</vt:lpstr>
      <vt:lpstr>'17.관광호텔등록'!Print_Area</vt:lpstr>
      <vt:lpstr>'18.우편시설 '!Print_Area</vt:lpstr>
      <vt:lpstr>'19.우편물취급'!Print_Area</vt:lpstr>
      <vt:lpstr>'2.업종별운수업체'!Print_Area</vt:lpstr>
      <vt:lpstr>'20.우편요금수입'!Print_Area</vt:lpstr>
      <vt:lpstr>'21.통신선로시설'!Print_Area</vt:lpstr>
      <vt:lpstr>'3.영업용자동차업종별수송 '!Print_Area</vt:lpstr>
      <vt:lpstr>'4.천연가스버스현황'!Print_Area</vt:lpstr>
      <vt:lpstr>'5.자전거도로현황'!Print_Area</vt:lpstr>
      <vt:lpstr>'6.주차장'!Print_Area</vt:lpstr>
      <vt:lpstr>'7.철도수송'!Print_Area</vt:lpstr>
      <vt:lpstr>'8.항공수송'!Print_Area</vt:lpstr>
      <vt:lpstr>'9.선박등록'!Print_Area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2015-06-18T00:05:43Z</cp:lastPrinted>
  <dcterms:created xsi:type="dcterms:W3CDTF">2011-12-22T04:06:17Z</dcterms:created>
  <dcterms:modified xsi:type="dcterms:W3CDTF">2016-09-27T06:56:25Z</dcterms:modified>
</cp:coreProperties>
</file>