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1.통계관련\1.통계연보\2013-54회\경북통계연보_20150619\"/>
    </mc:Choice>
  </mc:AlternateContent>
  <bookViews>
    <workbookView xWindow="90" yWindow="60" windowWidth="18960" windowHeight="12180" tabRatio="744"/>
  </bookViews>
  <sheets>
    <sheet name="0.간지" sheetId="1" r:id="rId1"/>
    <sheet name="0-1.이면" sheetId="2" r:id="rId2"/>
    <sheet name="1.환경오염물질배출사업장" sheetId="3" r:id="rId3"/>
    <sheet name="2.환경오염배출사업장단속및행정조치" sheetId="4" r:id="rId4"/>
    <sheet name="3.배출부과금부과및징수현황" sheetId="15" r:id="rId5"/>
    <sheet name="4.보건환경검사실적" sheetId="5" r:id="rId6"/>
    <sheet name="5.대기오염" sheetId="6" r:id="rId7"/>
    <sheet name="6.쓰레기수거" sheetId="7" r:id="rId8"/>
    <sheet name="7.생활폐기물매립지" sheetId="8" r:id="rId9"/>
    <sheet name="8.폐기물재활용률" sheetId="16" r:id="rId10"/>
    <sheet name="9.하수분뇨발생량 및 처리현황" sheetId="9" r:id="rId11"/>
    <sheet name="10.하수종말처리장" sheetId="10" r:id="rId12"/>
    <sheet name="10.하수종말처리장 (2)" sheetId="11" r:id="rId13"/>
    <sheet name="11.수질오염" sheetId="12" r:id="rId14"/>
  </sheets>
  <externalReferences>
    <externalReference r:id="rId15"/>
  </externalReferences>
  <definedNames>
    <definedName name="aa">[1]XL4Poppy!$C$31</definedName>
    <definedName name="Document_array" localSheetId="2">{"Book1"}</definedName>
    <definedName name="Document_array" localSheetId="11">{"Book1"}</definedName>
    <definedName name="Document_array" localSheetId="12">{"Book1"}</definedName>
    <definedName name="Document_array" localSheetId="13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1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'0-1.이면'!$A$1:$I$32</definedName>
    <definedName name="_xlnm.Print_Area" localSheetId="2">'1.환경오염물질배출사업장'!$A$1:$O$41</definedName>
    <definedName name="_xlnm.Print_Area" localSheetId="11">'10.하수종말처리장'!$A$1:$Y$39</definedName>
    <definedName name="_xlnm.Print_Area" localSheetId="12">'10.하수종말처리장 (2)'!$A$1:$AB$46</definedName>
    <definedName name="_xlnm.Print_Area" localSheetId="13">'11.수질오염'!$A$1:$P$28</definedName>
    <definedName name="_xlnm.Print_Area" localSheetId="3">'2.환경오염배출사업장단속및행정조치'!$A$1:$N$40</definedName>
    <definedName name="_xlnm.Print_Area" localSheetId="4">'3.배출부과금부과및징수현황'!$A$1:$G$16</definedName>
    <definedName name="_xlnm.Print_Area" localSheetId="5">'4.보건환경검사실적'!$A$1:$Q$40</definedName>
    <definedName name="_xlnm.Print_Area" localSheetId="6">'5.대기오염'!$A$1:$AT$29</definedName>
    <definedName name="_xlnm.Print_Area" localSheetId="7">'6.쓰레기수거'!$A$1:$BF$44</definedName>
    <definedName name="_xlnm.Print_Area" localSheetId="8">'7.생활폐기물매립지'!$A$1:$G$39</definedName>
    <definedName name="_xlnm.Print_Area" localSheetId="9">'8.폐기물재활용률'!$A$1:$O$41</definedName>
    <definedName name="_xlnm.Print_Area" localSheetId="10">'9.하수분뇨발생량 및 처리현황'!$A$1:$AJ$40</definedName>
  </definedNames>
  <calcPr calcId="152511"/>
</workbook>
</file>

<file path=xl/calcChain.xml><?xml version="1.0" encoding="utf-8"?>
<calcChain xmlns="http://schemas.openxmlformats.org/spreadsheetml/2006/main">
  <c r="N15" i="16" l="1"/>
  <c r="M15" i="16"/>
  <c r="L15" i="16"/>
  <c r="J15" i="16"/>
  <c r="I15" i="16"/>
  <c r="H15" i="16"/>
  <c r="G15" i="16"/>
  <c r="F15" i="16"/>
  <c r="E15" i="16"/>
  <c r="K39" i="16"/>
  <c r="K38" i="16"/>
  <c r="C38" i="16" s="1"/>
  <c r="K37" i="16"/>
  <c r="C37" i="16" s="1"/>
  <c r="K36" i="16"/>
  <c r="C36" i="16" s="1"/>
  <c r="K35" i="16"/>
  <c r="K34" i="16"/>
  <c r="C34" i="16" s="1"/>
  <c r="K33" i="16"/>
  <c r="C33" i="16" s="1"/>
  <c r="K32" i="16"/>
  <c r="C32" i="16" s="1"/>
  <c r="K31" i="16"/>
  <c r="K30" i="16"/>
  <c r="C30" i="16" s="1"/>
  <c r="K29" i="16"/>
  <c r="C29" i="16" s="1"/>
  <c r="K28" i="16"/>
  <c r="C28" i="16" s="1"/>
  <c r="K27" i="16"/>
  <c r="K26" i="16"/>
  <c r="C26" i="16" s="1"/>
  <c r="K25" i="16"/>
  <c r="K24" i="16"/>
  <c r="C24" i="16" s="1"/>
  <c r="K23" i="16"/>
  <c r="K22" i="16"/>
  <c r="C22" i="16" s="1"/>
  <c r="K21" i="16"/>
  <c r="C21" i="16" s="1"/>
  <c r="K20" i="16"/>
  <c r="C20" i="16" s="1"/>
  <c r="K19" i="16"/>
  <c r="K18" i="16"/>
  <c r="C18" i="16" s="1"/>
  <c r="K17" i="16"/>
  <c r="D39" i="16"/>
  <c r="B39" i="16" s="1"/>
  <c r="C39" i="16"/>
  <c r="D38" i="16"/>
  <c r="D37" i="16"/>
  <c r="D36" i="16"/>
  <c r="D35" i="16"/>
  <c r="C35" i="16"/>
  <c r="D34" i="16"/>
  <c r="D33" i="16"/>
  <c r="D32" i="16"/>
  <c r="D31" i="16"/>
  <c r="C31" i="16"/>
  <c r="D30" i="16"/>
  <c r="D29" i="16"/>
  <c r="D28" i="16"/>
  <c r="D27" i="16"/>
  <c r="B27" i="16" s="1"/>
  <c r="C27" i="16"/>
  <c r="D26" i="16"/>
  <c r="D25" i="16"/>
  <c r="C25" i="16"/>
  <c r="D24" i="16"/>
  <c r="D23" i="16"/>
  <c r="C23" i="16"/>
  <c r="D22" i="16"/>
  <c r="D21" i="16"/>
  <c r="D20" i="16"/>
  <c r="D19" i="16"/>
  <c r="C19" i="16"/>
  <c r="D18" i="16"/>
  <c r="D17" i="16"/>
  <c r="C17" i="16"/>
  <c r="F14" i="8"/>
  <c r="AI30" i="7"/>
  <c r="AI18" i="7"/>
  <c r="AA40" i="7"/>
  <c r="AA39" i="7"/>
  <c r="AA38" i="7"/>
  <c r="AA37" i="7"/>
  <c r="AA36" i="7"/>
  <c r="AA35" i="7"/>
  <c r="AA34" i="7"/>
  <c r="AA33" i="7"/>
  <c r="AA32" i="7"/>
  <c r="AA31" i="7"/>
  <c r="AA30" i="7"/>
  <c r="AA29" i="7"/>
  <c r="AA27" i="7"/>
  <c r="AA26" i="7"/>
  <c r="AA25" i="7"/>
  <c r="AA24" i="7"/>
  <c r="AA23" i="7"/>
  <c r="AA22" i="7"/>
  <c r="AA21" i="7"/>
  <c r="AA20" i="7"/>
  <c r="AA19" i="7"/>
  <c r="AA18" i="7"/>
  <c r="V18" i="7"/>
  <c r="R40" i="7"/>
  <c r="R39" i="7"/>
  <c r="R38" i="7"/>
  <c r="R37" i="7"/>
  <c r="R36" i="7"/>
  <c r="R35" i="7"/>
  <c r="R34" i="7"/>
  <c r="R33" i="7"/>
  <c r="R32" i="7"/>
  <c r="R31" i="7"/>
  <c r="R30" i="7"/>
  <c r="R29" i="7"/>
  <c r="R27" i="7"/>
  <c r="R26" i="7"/>
  <c r="R25" i="7"/>
  <c r="R24" i="7"/>
  <c r="R23" i="7"/>
  <c r="R22" i="7"/>
  <c r="R21" i="7"/>
  <c r="R20" i="7"/>
  <c r="R19" i="7"/>
  <c r="R18" i="7"/>
  <c r="O40" i="7"/>
  <c r="N40" i="7"/>
  <c r="M40" i="7"/>
  <c r="L40" i="7"/>
  <c r="K40" i="7"/>
  <c r="O39" i="7"/>
  <c r="N39" i="7"/>
  <c r="M39" i="7"/>
  <c r="L39" i="7"/>
  <c r="K39" i="7"/>
  <c r="O38" i="7"/>
  <c r="N38" i="7"/>
  <c r="M38" i="7"/>
  <c r="J38" i="7" s="1"/>
  <c r="L38" i="7"/>
  <c r="K38" i="7"/>
  <c r="O37" i="7"/>
  <c r="N37" i="7"/>
  <c r="M37" i="7"/>
  <c r="L37" i="7"/>
  <c r="K37" i="7"/>
  <c r="O36" i="7"/>
  <c r="N36" i="7"/>
  <c r="M36" i="7"/>
  <c r="L36" i="7"/>
  <c r="K36" i="7"/>
  <c r="O35" i="7"/>
  <c r="N35" i="7"/>
  <c r="M35" i="7"/>
  <c r="L35" i="7"/>
  <c r="K35" i="7"/>
  <c r="O34" i="7"/>
  <c r="N34" i="7"/>
  <c r="M34" i="7"/>
  <c r="L34" i="7"/>
  <c r="K34" i="7"/>
  <c r="O33" i="7"/>
  <c r="N33" i="7"/>
  <c r="M33" i="7"/>
  <c r="L33" i="7"/>
  <c r="K33" i="7"/>
  <c r="O32" i="7"/>
  <c r="N32" i="7"/>
  <c r="M32" i="7"/>
  <c r="L32" i="7"/>
  <c r="K32" i="7"/>
  <c r="O31" i="7"/>
  <c r="N31" i="7"/>
  <c r="M31" i="7"/>
  <c r="L31" i="7"/>
  <c r="K31" i="7"/>
  <c r="O30" i="7"/>
  <c r="N30" i="7"/>
  <c r="M30" i="7"/>
  <c r="L30" i="7"/>
  <c r="K30" i="7"/>
  <c r="O29" i="7"/>
  <c r="N29" i="7"/>
  <c r="M29" i="7"/>
  <c r="L29" i="7"/>
  <c r="K29" i="7"/>
  <c r="O27" i="7"/>
  <c r="N27" i="7"/>
  <c r="M27" i="7"/>
  <c r="L27" i="7"/>
  <c r="K27" i="7"/>
  <c r="O26" i="7"/>
  <c r="N26" i="7"/>
  <c r="M26" i="7"/>
  <c r="L26" i="7"/>
  <c r="K26" i="7"/>
  <c r="O25" i="7"/>
  <c r="N25" i="7"/>
  <c r="M25" i="7"/>
  <c r="L25" i="7"/>
  <c r="K25" i="7"/>
  <c r="O24" i="7"/>
  <c r="N24" i="7"/>
  <c r="M24" i="7"/>
  <c r="L24" i="7"/>
  <c r="K24" i="7"/>
  <c r="O23" i="7"/>
  <c r="N23" i="7"/>
  <c r="M23" i="7"/>
  <c r="L23" i="7"/>
  <c r="K23" i="7"/>
  <c r="O22" i="7"/>
  <c r="N22" i="7"/>
  <c r="M22" i="7"/>
  <c r="L22" i="7"/>
  <c r="K22" i="7"/>
  <c r="O21" i="7"/>
  <c r="N21" i="7"/>
  <c r="M21" i="7"/>
  <c r="L21" i="7"/>
  <c r="K21" i="7"/>
  <c r="O20" i="7"/>
  <c r="N20" i="7"/>
  <c r="M20" i="7"/>
  <c r="L20" i="7"/>
  <c r="K20" i="7"/>
  <c r="O19" i="7"/>
  <c r="N19" i="7"/>
  <c r="M19" i="7"/>
  <c r="L19" i="7"/>
  <c r="K19" i="7"/>
  <c r="O18" i="7"/>
  <c r="N18" i="7"/>
  <c r="M18" i="7"/>
  <c r="L18" i="7"/>
  <c r="K18" i="7"/>
  <c r="C15" i="16" l="1"/>
  <c r="B19" i="16"/>
  <c r="B31" i="16"/>
  <c r="D15" i="16"/>
  <c r="B23" i="16"/>
  <c r="B18" i="16"/>
  <c r="B22" i="16"/>
  <c r="B26" i="16"/>
  <c r="B30" i="16"/>
  <c r="B34" i="16"/>
  <c r="B38" i="16"/>
  <c r="B35" i="16"/>
  <c r="K15" i="16"/>
  <c r="B21" i="16"/>
  <c r="B29" i="16"/>
  <c r="B37" i="16"/>
  <c r="B17" i="16"/>
  <c r="B25" i="16"/>
  <c r="B33" i="16"/>
  <c r="B20" i="16"/>
  <c r="B24" i="16"/>
  <c r="B28" i="16"/>
  <c r="B32" i="16"/>
  <c r="B36" i="16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9" i="7"/>
  <c r="J40" i="7"/>
  <c r="B15" i="16" l="1"/>
  <c r="AO15" i="6"/>
  <c r="AP15" i="6"/>
  <c r="AQ15" i="6"/>
  <c r="AR15" i="6"/>
  <c r="AS15" i="6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16" i="10"/>
  <c r="H27" i="10"/>
  <c r="H28" i="10"/>
  <c r="H29" i="10"/>
  <c r="H30" i="10"/>
  <c r="H31" i="10"/>
  <c r="H32" i="10"/>
  <c r="H33" i="10"/>
  <c r="H34" i="10"/>
  <c r="H35" i="10"/>
  <c r="H36" i="10"/>
  <c r="H37" i="10"/>
  <c r="H17" i="10"/>
  <c r="H18" i="10"/>
  <c r="H19" i="10"/>
  <c r="H20" i="10"/>
  <c r="H21" i="10"/>
  <c r="H22" i="10"/>
  <c r="H23" i="10"/>
  <c r="H24" i="10"/>
  <c r="H25" i="10"/>
  <c r="H26" i="10"/>
  <c r="H16" i="10"/>
  <c r="D14" i="5"/>
  <c r="C16" i="5"/>
  <c r="C39" i="5"/>
  <c r="C38" i="5"/>
  <c r="C37" i="5"/>
  <c r="C36" i="5"/>
  <c r="C35" i="5"/>
  <c r="C34" i="5"/>
  <c r="C33" i="5"/>
  <c r="C32" i="5"/>
  <c r="C31" i="5"/>
  <c r="C30" i="5"/>
  <c r="C29" i="5"/>
  <c r="C28" i="5"/>
  <c r="C27" i="5"/>
  <c r="C26" i="5"/>
  <c r="C25" i="5"/>
  <c r="C24" i="5"/>
  <c r="C23" i="5"/>
  <c r="C22" i="5"/>
  <c r="C21" i="5"/>
  <c r="B21" i="5" s="1"/>
  <c r="C20" i="5"/>
  <c r="C19" i="5"/>
  <c r="C18" i="5"/>
  <c r="C17" i="5"/>
  <c r="B17" i="5" s="1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B36" i="5" s="1"/>
  <c r="J37" i="5"/>
  <c r="J38" i="5"/>
  <c r="J39" i="5"/>
  <c r="J16" i="5"/>
  <c r="BA16" i="7"/>
  <c r="BB16" i="7"/>
  <c r="BC16" i="7"/>
  <c r="BD16" i="7"/>
  <c r="BE16" i="7"/>
  <c r="AZ16" i="7"/>
  <c r="AI16" i="7"/>
  <c r="AJ16" i="7"/>
  <c r="AK16" i="7"/>
  <c r="AL16" i="7"/>
  <c r="AM16" i="7"/>
  <c r="AN16" i="7"/>
  <c r="AO16" i="7"/>
  <c r="AP16" i="7"/>
  <c r="AQ16" i="7"/>
  <c r="AR16" i="7"/>
  <c r="AS16" i="7"/>
  <c r="AT16" i="7"/>
  <c r="AU16" i="7"/>
  <c r="AV16" i="7"/>
  <c r="AH16" i="7"/>
  <c r="S16" i="7"/>
  <c r="T16" i="7"/>
  <c r="U16" i="7"/>
  <c r="V16" i="7"/>
  <c r="W16" i="7"/>
  <c r="X16" i="7"/>
  <c r="Y16" i="7"/>
  <c r="Z16" i="7"/>
  <c r="AA16" i="7"/>
  <c r="AB16" i="7"/>
  <c r="AC16" i="7"/>
  <c r="AD16" i="7"/>
  <c r="AE16" i="7"/>
  <c r="R16" i="7"/>
  <c r="C16" i="7"/>
  <c r="D16" i="7"/>
  <c r="E16" i="7"/>
  <c r="G16" i="7"/>
  <c r="H16" i="7"/>
  <c r="J16" i="7"/>
  <c r="K16" i="7"/>
  <c r="L16" i="7"/>
  <c r="M16" i="7"/>
  <c r="N16" i="7"/>
  <c r="O16" i="7"/>
  <c r="B16" i="7"/>
  <c r="H14" i="5"/>
  <c r="I14" i="5"/>
  <c r="G14" i="5"/>
  <c r="F14" i="5"/>
  <c r="AD14" i="9"/>
  <c r="AE14" i="9"/>
  <c r="AF14" i="9"/>
  <c r="AG14" i="9"/>
  <c r="AH14" i="9"/>
  <c r="AI14" i="9"/>
  <c r="AC14" i="9"/>
  <c r="X14" i="9"/>
  <c r="S14" i="9"/>
  <c r="T14" i="9"/>
  <c r="U14" i="9"/>
  <c r="V14" i="9"/>
  <c r="R14" i="9"/>
  <c r="C14" i="9"/>
  <c r="D14" i="9"/>
  <c r="E14" i="9"/>
  <c r="F14" i="9"/>
  <c r="G14" i="9"/>
  <c r="H14" i="9"/>
  <c r="I14" i="9"/>
  <c r="J14" i="9"/>
  <c r="K14" i="9"/>
  <c r="L14" i="9"/>
  <c r="M14" i="9"/>
  <c r="O14" i="9"/>
  <c r="B14" i="9"/>
  <c r="G14" i="8"/>
  <c r="E14" i="8"/>
  <c r="D14" i="8"/>
  <c r="C14" i="8"/>
  <c r="N14" i="4"/>
  <c r="M14" i="4"/>
  <c r="L14" i="4"/>
  <c r="K14" i="4"/>
  <c r="J14" i="4"/>
  <c r="I14" i="4"/>
  <c r="G14" i="4"/>
  <c r="F14" i="4"/>
  <c r="E14" i="4"/>
  <c r="D14" i="4"/>
  <c r="C14" i="4"/>
  <c r="B14" i="4"/>
  <c r="O14" i="12"/>
  <c r="N14" i="12"/>
  <c r="M14" i="12"/>
  <c r="L14" i="12"/>
  <c r="K14" i="12"/>
  <c r="J14" i="12"/>
  <c r="I14" i="12"/>
  <c r="H14" i="12"/>
  <c r="G14" i="12"/>
  <c r="F14" i="12"/>
  <c r="E14" i="12"/>
  <c r="D14" i="12"/>
  <c r="C14" i="12"/>
  <c r="B14" i="12"/>
  <c r="I39" i="3"/>
  <c r="B39" i="3"/>
  <c r="I38" i="3"/>
  <c r="B38" i="3"/>
  <c r="I37" i="3"/>
  <c r="B37" i="3"/>
  <c r="I36" i="3"/>
  <c r="B36" i="3"/>
  <c r="I35" i="3"/>
  <c r="B35" i="3"/>
  <c r="I34" i="3"/>
  <c r="B34" i="3"/>
  <c r="I33" i="3"/>
  <c r="B33" i="3"/>
  <c r="I32" i="3"/>
  <c r="B32" i="3"/>
  <c r="I31" i="3"/>
  <c r="B31" i="3"/>
  <c r="I30" i="3"/>
  <c r="B30" i="3"/>
  <c r="I29" i="3"/>
  <c r="B29" i="3"/>
  <c r="I28" i="3"/>
  <c r="B28" i="3"/>
  <c r="I27" i="3"/>
  <c r="B27" i="3"/>
  <c r="I26" i="3"/>
  <c r="B26" i="3"/>
  <c r="I25" i="3"/>
  <c r="B25" i="3"/>
  <c r="I24" i="3"/>
  <c r="B24" i="3"/>
  <c r="I23" i="3"/>
  <c r="B23" i="3"/>
  <c r="I22" i="3"/>
  <c r="B22" i="3"/>
  <c r="I21" i="3"/>
  <c r="B21" i="3"/>
  <c r="I20" i="3"/>
  <c r="B20" i="3"/>
  <c r="I19" i="3"/>
  <c r="B19" i="3"/>
  <c r="I18" i="3"/>
  <c r="B18" i="3"/>
  <c r="I17" i="3"/>
  <c r="B17" i="3"/>
  <c r="I16" i="3"/>
  <c r="B16" i="3"/>
  <c r="O14" i="3"/>
  <c r="N14" i="3"/>
  <c r="M14" i="3"/>
  <c r="L14" i="3"/>
  <c r="K14" i="3"/>
  <c r="J14" i="3"/>
  <c r="G14" i="3"/>
  <c r="F14" i="3"/>
  <c r="E14" i="3"/>
  <c r="D14" i="3"/>
  <c r="C14" i="3"/>
  <c r="K14" i="5"/>
  <c r="L14" i="5"/>
  <c r="M14" i="5"/>
  <c r="N14" i="5"/>
  <c r="O14" i="5"/>
  <c r="E14" i="5"/>
  <c r="P14" i="5"/>
  <c r="J14" i="5"/>
  <c r="B24" i="5" l="1"/>
  <c r="B28" i="5"/>
  <c r="B32" i="5"/>
  <c r="B16" i="5"/>
  <c r="C14" i="5"/>
  <c r="B20" i="5"/>
  <c r="I14" i="3"/>
  <c r="I16" i="7"/>
  <c r="B25" i="5"/>
  <c r="B29" i="5"/>
  <c r="B33" i="5"/>
  <c r="B37" i="5"/>
  <c r="B22" i="5"/>
  <c r="B26" i="5"/>
  <c r="B30" i="5"/>
  <c r="B34" i="5"/>
  <c r="B38" i="5"/>
  <c r="B19" i="5"/>
  <c r="B23" i="5"/>
  <c r="B27" i="5"/>
  <c r="B31" i="5"/>
  <c r="B35" i="5"/>
  <c r="B39" i="5"/>
  <c r="B18" i="5"/>
  <c r="B14" i="3"/>
  <c r="B14" i="5" l="1"/>
</calcChain>
</file>

<file path=xl/comments1.xml><?xml version="1.0" encoding="utf-8"?>
<comments xmlns="http://schemas.openxmlformats.org/spreadsheetml/2006/main">
  <authors>
    <author>USER</author>
  </authors>
  <commentList>
    <comment ref="A18" authorId="0" shapeId="0">
      <text>
        <r>
          <rPr>
            <b/>
            <sz val="11"/>
            <color indexed="81"/>
            <rFont val="Tahoma"/>
            <family val="2"/>
          </rPr>
          <t xml:space="preserve">2012-09-10 
</t>
        </r>
        <r>
          <rPr>
            <b/>
            <sz val="11"/>
            <color indexed="81"/>
            <rFont val="돋움"/>
            <family val="3"/>
            <charset val="129"/>
          </rPr>
          <t>안덕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신촌처리장의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처리량이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실제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시설용량을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초과함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I18" authorId="0" shapeId="0">
      <text>
        <r>
          <rPr>
            <b/>
            <sz val="11"/>
            <color indexed="81"/>
            <rFont val="Tahoma"/>
            <family val="2"/>
          </rPr>
          <t xml:space="preserve">2012-09-10 
</t>
        </r>
        <r>
          <rPr>
            <b/>
            <sz val="11"/>
            <color indexed="81"/>
            <rFont val="돋움"/>
            <family val="3"/>
            <charset val="129"/>
          </rPr>
          <t>안덕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신촌처리장의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처리량이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실제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시설용량을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초과함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A30" authorId="0" shapeId="0">
      <text>
        <r>
          <rPr>
            <b/>
            <sz val="11"/>
            <color indexed="81"/>
            <rFont val="Tahoma"/>
            <family val="2"/>
          </rPr>
          <t xml:space="preserve">2012-10-18
</t>
        </r>
        <r>
          <rPr>
            <b/>
            <sz val="11"/>
            <color indexed="81"/>
            <rFont val="돋움"/>
            <family val="3"/>
            <charset val="129"/>
          </rPr>
          <t>아랫개내미 처리장의 처리량이 시설용량을 초과하는 것이 맞는 것으로 확인</t>
        </r>
      </text>
    </comment>
    <comment ref="I30" authorId="0" shapeId="0">
      <text>
        <r>
          <rPr>
            <b/>
            <sz val="11"/>
            <color indexed="81"/>
            <rFont val="Tahoma"/>
            <family val="2"/>
          </rPr>
          <t xml:space="preserve">2012-10-18
</t>
        </r>
        <r>
          <rPr>
            <b/>
            <sz val="11"/>
            <color indexed="81"/>
            <rFont val="돋움"/>
            <family val="3"/>
            <charset val="129"/>
          </rPr>
          <t>아랫개내미 처리장의 처리량이 시설용량을 초과하는 것이 맞는 것으로 확인</t>
        </r>
      </text>
    </comment>
    <comment ref="A33" authorId="0" shapeId="0">
      <text>
        <r>
          <rPr>
            <b/>
            <sz val="9"/>
            <color indexed="81"/>
            <rFont val="Tahoma"/>
            <family val="2"/>
          </rPr>
          <t xml:space="preserve">2012-10-25 
</t>
        </r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처리량이 시설용량을 초과하는 것으로 확인</t>
        </r>
      </text>
    </comment>
    <comment ref="I33" authorId="0" shapeId="0">
      <text>
        <r>
          <rPr>
            <b/>
            <sz val="9"/>
            <color indexed="81"/>
            <rFont val="Tahoma"/>
            <family val="2"/>
          </rPr>
          <t xml:space="preserve">2012-10-25 
</t>
        </r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처리량이 시설용량을 초과하는 것으로 확인</t>
        </r>
      </text>
    </comment>
  </commentList>
</comments>
</file>

<file path=xl/sharedStrings.xml><?xml version="1.0" encoding="utf-8"?>
<sst xmlns="http://schemas.openxmlformats.org/spreadsheetml/2006/main" count="2221" uniqueCount="895">
  <si>
    <t>578</t>
    <phoneticPr fontId="34" type="noConversion"/>
  </si>
  <si>
    <t xml:space="preserve"> </t>
    <phoneticPr fontId="34" type="noConversion"/>
  </si>
  <si>
    <t>1. 환경오염물질 배출사업장</t>
    <phoneticPr fontId="34" type="noConversion"/>
  </si>
  <si>
    <t>2. 환경오염배출사업장 단속 및 행정조치</t>
    <phoneticPr fontId="34" type="noConversion"/>
  </si>
  <si>
    <t>1. 환경오염물질 배출사업장(계속)</t>
    <phoneticPr fontId="34" type="noConversion"/>
  </si>
  <si>
    <t>1. Environmental Pollutant Emitting Facilities</t>
    <phoneticPr fontId="34" type="noConversion"/>
  </si>
  <si>
    <t>1. Environmental Pollutant Emitting Facilities(Cont'd)</t>
    <phoneticPr fontId="34" type="noConversion"/>
  </si>
  <si>
    <t>단위 : 개소</t>
  </si>
  <si>
    <t>Unit : number(place)</t>
    <phoneticPr fontId="34" type="noConversion"/>
  </si>
  <si>
    <t>연별 및
시군별                               Year &amp; Si, Gun</t>
    <phoneticPr fontId="34" type="noConversion"/>
  </si>
  <si>
    <t>대 기(가스 · 먼지 · 매연 및 악취)
Air Pollution(gas, dust, soot and bad smell)</t>
    <phoneticPr fontId="34" type="noConversion"/>
  </si>
  <si>
    <t>수  질(폐수)
Water pollution(waste water)</t>
    <phoneticPr fontId="34" type="noConversion"/>
  </si>
  <si>
    <t>2009</t>
  </si>
  <si>
    <t>2010</t>
  </si>
  <si>
    <t>포항시  Pohang</t>
    <phoneticPr fontId="34" type="noConversion"/>
  </si>
  <si>
    <t>경주시  Gyeongju</t>
    <phoneticPr fontId="34" type="noConversion"/>
  </si>
  <si>
    <t>김천시  Gimcheon</t>
    <phoneticPr fontId="34" type="noConversion"/>
  </si>
  <si>
    <t>안동시  Andong</t>
    <phoneticPr fontId="34" type="noConversion"/>
  </si>
  <si>
    <t>구미시  Gumi</t>
    <phoneticPr fontId="34" type="noConversion"/>
  </si>
  <si>
    <t>영주시  Yeongju</t>
    <phoneticPr fontId="34" type="noConversion"/>
  </si>
  <si>
    <t>영천시  Yeongcheon</t>
    <phoneticPr fontId="34" type="noConversion"/>
  </si>
  <si>
    <t>상주시  Sangju</t>
    <phoneticPr fontId="34" type="noConversion"/>
  </si>
  <si>
    <t>문경시  Mungyeong</t>
    <phoneticPr fontId="34" type="noConversion"/>
  </si>
  <si>
    <t>경산시  Gyeongsan</t>
    <phoneticPr fontId="34" type="noConversion"/>
  </si>
  <si>
    <t>군위군  Gunwi</t>
    <phoneticPr fontId="34" type="noConversion"/>
  </si>
  <si>
    <t>의성군  Uiseong</t>
    <phoneticPr fontId="34" type="noConversion"/>
  </si>
  <si>
    <t>청송군  Cheongsong</t>
    <phoneticPr fontId="34" type="noConversion"/>
  </si>
  <si>
    <t>영양군  Yeongyang</t>
    <phoneticPr fontId="34" type="noConversion"/>
  </si>
  <si>
    <t>영덕군  Yeongdeok</t>
    <phoneticPr fontId="34" type="noConversion"/>
  </si>
  <si>
    <t>청도군  Cheongdo</t>
    <phoneticPr fontId="34" type="noConversion"/>
  </si>
  <si>
    <t>고령군  Goryeong</t>
    <phoneticPr fontId="34" type="noConversion"/>
  </si>
  <si>
    <t>성주군  Seongju</t>
    <phoneticPr fontId="34" type="noConversion"/>
  </si>
  <si>
    <t>칠곡군  Chilgok</t>
    <phoneticPr fontId="34" type="noConversion"/>
  </si>
  <si>
    <t>예천군  Yecheon</t>
    <phoneticPr fontId="34" type="noConversion"/>
  </si>
  <si>
    <t>봉화군  Bonghwa</t>
    <phoneticPr fontId="34" type="noConversion"/>
  </si>
  <si>
    <t>울진군  Uljin</t>
    <phoneticPr fontId="34" type="noConversion"/>
  </si>
  <si>
    <t>울릉군  Ulleung</t>
    <phoneticPr fontId="34" type="noConversion"/>
  </si>
  <si>
    <t>단위 : 개소, 건</t>
  </si>
  <si>
    <t xml:space="preserve">행 정 처 분 내 역 </t>
  </si>
  <si>
    <t>경 고
Warnings</t>
  </si>
  <si>
    <t>기 타
Other</t>
  </si>
  <si>
    <t>단위 : 건</t>
    <phoneticPr fontId="34" type="noConversion"/>
  </si>
  <si>
    <t>계
Total</t>
    <phoneticPr fontId="34" type="noConversion"/>
  </si>
  <si>
    <t>연별 및
시군별                   Year &amp; Si, Gun</t>
    <phoneticPr fontId="34" type="noConversion"/>
  </si>
  <si>
    <t>미생물검사
Microbiology test</t>
    <phoneticPr fontId="34" type="noConversion"/>
  </si>
  <si>
    <t>약품분석
Drug analysis</t>
    <phoneticPr fontId="34" type="noConversion"/>
  </si>
  <si>
    <t>식품분석
Food analysis</t>
    <phoneticPr fontId="34" type="noConversion"/>
  </si>
  <si>
    <t>축산물분석Livestock product analysis</t>
  </si>
  <si>
    <t>환경조사Environment research</t>
  </si>
  <si>
    <t>대기보전
Air quality preservation</t>
    <phoneticPr fontId="34" type="noConversion"/>
  </si>
  <si>
    <t>수질보전Water quality preservation</t>
  </si>
  <si>
    <t>수질검사Potable water analysis</t>
  </si>
  <si>
    <t>폐기물분석Waste analysis</t>
  </si>
  <si>
    <t>…</t>
  </si>
  <si>
    <t>보건환경연구원</t>
    <phoneticPr fontId="34" type="noConversion"/>
  </si>
  <si>
    <t>자료 : 보건환경연구원, 2007년 자료부터 수록</t>
    <phoneticPr fontId="34" type="noConversion"/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</si>
  <si>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</si>
  <si>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</si>
  <si>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</si>
  <si>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</si>
  <si>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</si>
  <si>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</si>
  <si>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</si>
  <si>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</si>
  <si>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</si>
  <si>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</si>
  <si>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</si>
  <si>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</si>
  <si>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Year &amp;  
Si, Gun</t>
  </si>
  <si>
    <t>면 적
Area</t>
  </si>
  <si>
    <t>인 구
Population</t>
  </si>
  <si>
    <t>포항시</t>
  </si>
  <si>
    <t>Pohang</t>
  </si>
  <si>
    <t xml:space="preserve"> Pohang</t>
  </si>
  <si>
    <t>경주시</t>
  </si>
  <si>
    <t>Gyeongju</t>
  </si>
  <si>
    <t xml:space="preserve"> Gyeongju</t>
  </si>
  <si>
    <t>김천시</t>
  </si>
  <si>
    <t>Gimcheon</t>
  </si>
  <si>
    <t xml:space="preserve"> Gimcheon</t>
  </si>
  <si>
    <t>안동시</t>
  </si>
  <si>
    <t>Andong</t>
  </si>
  <si>
    <t xml:space="preserve"> Andong</t>
  </si>
  <si>
    <t>구미시</t>
  </si>
  <si>
    <t>Gumi</t>
  </si>
  <si>
    <t xml:space="preserve"> Gumi</t>
  </si>
  <si>
    <t>영주시</t>
  </si>
  <si>
    <t>Yeongju</t>
  </si>
  <si>
    <t xml:space="preserve"> Yeongju</t>
  </si>
  <si>
    <t>영천시</t>
  </si>
  <si>
    <t xml:space="preserve"> Yeongcheon</t>
  </si>
  <si>
    <t>상주시</t>
  </si>
  <si>
    <t>Sangju</t>
  </si>
  <si>
    <t xml:space="preserve"> Sangju</t>
  </si>
  <si>
    <t>문경시</t>
  </si>
  <si>
    <t>Mungyeong</t>
  </si>
  <si>
    <t xml:space="preserve"> Mungyeong</t>
  </si>
  <si>
    <t>경산시</t>
  </si>
  <si>
    <t>Gyeongsan</t>
  </si>
  <si>
    <t xml:space="preserve"> Gyeongsan</t>
  </si>
  <si>
    <t>군위군</t>
  </si>
  <si>
    <t>Gunwi</t>
  </si>
  <si>
    <t xml:space="preserve"> Gunwi</t>
  </si>
  <si>
    <t>의성군</t>
  </si>
  <si>
    <t>Uiseong</t>
  </si>
  <si>
    <t xml:space="preserve"> Uiseong</t>
  </si>
  <si>
    <t>청송군</t>
  </si>
  <si>
    <t>Cheongsong</t>
  </si>
  <si>
    <t xml:space="preserve"> Cheongsong</t>
  </si>
  <si>
    <t>영양군</t>
  </si>
  <si>
    <t>Yeongyang</t>
  </si>
  <si>
    <t xml:space="preserve"> Yeongyang</t>
  </si>
  <si>
    <t>영덕군</t>
  </si>
  <si>
    <t>Yeongdeok</t>
  </si>
  <si>
    <t xml:space="preserve"> Yeongdeok</t>
  </si>
  <si>
    <t>청도군</t>
  </si>
  <si>
    <t>Cheongdo</t>
  </si>
  <si>
    <t xml:space="preserve"> Cheongdo</t>
  </si>
  <si>
    <t>고령군</t>
  </si>
  <si>
    <t>Goryeong</t>
  </si>
  <si>
    <t xml:space="preserve"> Goryeong</t>
  </si>
  <si>
    <t>성주군</t>
  </si>
  <si>
    <t>Seongju</t>
  </si>
  <si>
    <t xml:space="preserve"> Seongju</t>
  </si>
  <si>
    <t>칠곡군</t>
  </si>
  <si>
    <t>Chilgok</t>
  </si>
  <si>
    <t xml:space="preserve"> Chilgok</t>
  </si>
  <si>
    <t>예천군</t>
  </si>
  <si>
    <t>Yecheon</t>
  </si>
  <si>
    <t xml:space="preserve"> Yecheon</t>
  </si>
  <si>
    <t>봉화군</t>
  </si>
  <si>
    <t>Bonghwa</t>
  </si>
  <si>
    <t xml:space="preserve"> Bonghwa</t>
  </si>
  <si>
    <t>울진군</t>
  </si>
  <si>
    <t>Uljin</t>
  </si>
  <si>
    <t xml:space="preserve"> Uljin</t>
  </si>
  <si>
    <t>울릉군</t>
  </si>
  <si>
    <t>Ulleung</t>
  </si>
  <si>
    <t xml:space="preserve"> Ulleung</t>
  </si>
  <si>
    <t xml:space="preserve"> </t>
    <phoneticPr fontId="41" type="noConversion"/>
  </si>
  <si>
    <t>포항</t>
  </si>
  <si>
    <t>경주</t>
  </si>
  <si>
    <t>안동</t>
  </si>
  <si>
    <t>구미</t>
  </si>
  <si>
    <t>영주</t>
  </si>
  <si>
    <t>영천</t>
  </si>
  <si>
    <t>상주</t>
  </si>
  <si>
    <t>경산</t>
  </si>
  <si>
    <t>의성</t>
  </si>
  <si>
    <t>영덕</t>
  </si>
  <si>
    <t>성주</t>
  </si>
  <si>
    <t>예천</t>
  </si>
  <si>
    <t>울진</t>
  </si>
  <si>
    <t xml:space="preserve">      …</t>
  </si>
  <si>
    <t>천북면 신당리 1362-2</t>
  </si>
  <si>
    <t xml:space="preserve"> 경주시  Gyeongju</t>
  </si>
  <si>
    <t>안강</t>
  </si>
  <si>
    <t>강동면 호명리 473</t>
  </si>
  <si>
    <t>감포</t>
  </si>
  <si>
    <t>감포읍 전동리 50</t>
  </si>
  <si>
    <t>외동</t>
  </si>
  <si>
    <t>건천</t>
  </si>
  <si>
    <t>건천읍 금척리 19-1</t>
  </si>
  <si>
    <t>양남</t>
  </si>
  <si>
    <t>양남면 하서리 1143</t>
  </si>
  <si>
    <t>대광동 850번지</t>
  </si>
  <si>
    <t xml:space="preserve"> 김천시  Gimcheon</t>
  </si>
  <si>
    <t xml:space="preserve"> 안동시  Andong</t>
  </si>
  <si>
    <t xml:space="preserve"> 구미시  Gumi</t>
  </si>
  <si>
    <t>원평동 826-1</t>
  </si>
  <si>
    <t>적서동 472번지</t>
  </si>
  <si>
    <t xml:space="preserve"> 영주시  Yeongju</t>
  </si>
  <si>
    <t>금호</t>
  </si>
  <si>
    <t xml:space="preserve"> 상주시  Sangju</t>
  </si>
  <si>
    <t>점촌</t>
  </si>
  <si>
    <t xml:space="preserve"> 문경시  Mungyeong</t>
  </si>
  <si>
    <t>마성</t>
  </si>
  <si>
    <t>가은</t>
  </si>
  <si>
    <t>대정동 137번지</t>
  </si>
  <si>
    <t>금성</t>
  </si>
  <si>
    <t>금성면 대리리 1005</t>
  </si>
  <si>
    <t>안계</t>
  </si>
  <si>
    <t>남정면 부흥리 393-1</t>
  </si>
  <si>
    <t>청도/화양</t>
  </si>
  <si>
    <t>신원</t>
  </si>
  <si>
    <t>풍각</t>
  </si>
  <si>
    <t>성주읍 삼산리 406-6</t>
  </si>
  <si>
    <t>왜관읍 금산리 751</t>
  </si>
  <si>
    <t>약목면 동안리 577</t>
  </si>
  <si>
    <t>온정</t>
  </si>
  <si>
    <t>온도
Tempe rature
(℃)</t>
  </si>
  <si>
    <t>Jan.</t>
  </si>
  <si>
    <t>Feb.</t>
  </si>
  <si>
    <t>Mar.</t>
  </si>
  <si>
    <t>Apr.</t>
  </si>
  <si>
    <t>May.</t>
  </si>
  <si>
    <t>Jun.</t>
  </si>
  <si>
    <t>Jul.</t>
  </si>
  <si>
    <t>Aug.</t>
  </si>
  <si>
    <t>Sep.</t>
  </si>
  <si>
    <t>Oct.</t>
  </si>
  <si>
    <t>Nov.</t>
  </si>
  <si>
    <t>Dec.</t>
  </si>
  <si>
    <t xml:space="preserve">연별
Year </t>
  </si>
  <si>
    <t>보  건  분  야  Health fields</t>
    <phoneticPr fontId="15" type="noConversion"/>
  </si>
  <si>
    <t>환  경  분  야  Environment fields</t>
    <phoneticPr fontId="15" type="noConversion"/>
  </si>
  <si>
    <t>586 / ⅩⅢ. 환경</t>
    <phoneticPr fontId="34" type="noConversion"/>
  </si>
  <si>
    <t>2011</t>
  </si>
  <si>
    <t>3. 배출부과금 부과 및 징수현황</t>
    <phoneticPr fontId="34" type="noConversion"/>
  </si>
  <si>
    <t>3. Imposition &amp; Collection of Pollution Charges</t>
    <phoneticPr fontId="34" type="noConversion"/>
  </si>
  <si>
    <t>Unit : million won</t>
    <phoneticPr fontId="15" type="noConversion"/>
  </si>
  <si>
    <t>단위 : 백만원</t>
    <phoneticPr fontId="15" type="noConversion"/>
  </si>
  <si>
    <t>주 : 2011년부터 수록</t>
    <phoneticPr fontId="57" type="noConversion"/>
  </si>
  <si>
    <t>소음및진동
Noise and Vibration</t>
    <phoneticPr fontId="34" type="noConversion"/>
  </si>
  <si>
    <t>1 종
Class 1</t>
    <phoneticPr fontId="34" type="noConversion"/>
  </si>
  <si>
    <t>2 종
Class 2</t>
    <phoneticPr fontId="34" type="noConversion"/>
  </si>
  <si>
    <t>3 종
Class 3</t>
    <phoneticPr fontId="34" type="noConversion"/>
  </si>
  <si>
    <t>4 종
Class 4</t>
    <phoneticPr fontId="34" type="noConversion"/>
  </si>
  <si>
    <t>5 종
Class 5</t>
    <phoneticPr fontId="34" type="noConversion"/>
  </si>
  <si>
    <t>도  province</t>
    <phoneticPr fontId="34" type="noConversion"/>
  </si>
  <si>
    <t>주 : 2008년 자료부터 통계표명 변경</t>
    <phoneticPr fontId="34" type="noConversion"/>
  </si>
  <si>
    <t>낙동강 수계  -  안동  Nakdong Water Stream - Andong</t>
    <phoneticPr fontId="34" type="noConversion"/>
  </si>
  <si>
    <t>낙동강 수계  -  고령  Nakdong Water Stream - Goryeong</t>
    <phoneticPr fontId="34" type="noConversion"/>
  </si>
  <si>
    <r>
      <t xml:space="preserve">수소이온농도
</t>
    </r>
    <r>
      <rPr>
        <sz val="7"/>
        <rFont val="돋움"/>
        <family val="3"/>
        <charset val="129"/>
      </rPr>
      <t>Hydrogenion concentration</t>
    </r>
    <r>
      <rPr>
        <sz val="8"/>
        <rFont val="돋움"/>
        <family val="3"/>
        <charset val="129"/>
      </rPr>
      <t xml:space="preserve">
(PH)</t>
    </r>
    <phoneticPr fontId="34" type="noConversion"/>
  </si>
  <si>
    <t>용존산소
Demand Oxygen
(㎎/ℓ)</t>
    <phoneticPr fontId="34" type="noConversion"/>
  </si>
  <si>
    <t>생화학적
산소요구량
Biological Oxygen Demand(㎎/ℓ)</t>
    <phoneticPr fontId="34" type="noConversion"/>
  </si>
  <si>
    <t>화학적
산소요구량
Chemical Oxygen Demand(㎎/ℓ)</t>
    <phoneticPr fontId="34" type="noConversion"/>
  </si>
  <si>
    <t>부유물질
Floating matter
(㎎/ℓ)</t>
    <phoneticPr fontId="34" type="noConversion"/>
  </si>
  <si>
    <t>대장균군
Colon bacillus
(MPN/100)</t>
    <phoneticPr fontId="34" type="noConversion"/>
  </si>
  <si>
    <t>온도
Temperature
(℃)</t>
    <phoneticPr fontId="34" type="noConversion"/>
  </si>
  <si>
    <r>
      <t>수소이온농도</t>
    </r>
    <r>
      <rPr>
        <sz val="7"/>
        <rFont val="돋움"/>
        <family val="3"/>
        <charset val="129"/>
      </rPr>
      <t xml:space="preserve">
Hydrogenion concentration
(PH)</t>
    </r>
    <phoneticPr fontId="34" type="noConversion"/>
  </si>
  <si>
    <t xml:space="preserve"> </t>
    <phoneticPr fontId="34" type="noConversion"/>
  </si>
  <si>
    <t>2. 환경오염배출사업장 단속 및 행정조치</t>
    <phoneticPr fontId="34" type="noConversion"/>
  </si>
  <si>
    <t>2. 환경오염배출사업장 단속 및 행정조치(계속)</t>
    <phoneticPr fontId="34" type="noConversion"/>
  </si>
  <si>
    <t xml:space="preserve">2. Inspection and Administative Measures for Environmental Pollutant Emitting Facilities </t>
    <phoneticPr fontId="34" type="noConversion"/>
  </si>
  <si>
    <t>Unit : number(place), case</t>
    <phoneticPr fontId="34" type="noConversion"/>
  </si>
  <si>
    <t>연별 및
시군별                      Year &amp; Si, Gun</t>
    <phoneticPr fontId="34" type="noConversion"/>
  </si>
  <si>
    <t>배출업소
Number of poll- utant emitting facilities</t>
    <phoneticPr fontId="34" type="noConversion"/>
  </si>
  <si>
    <t>단속업소
Number of establishment inspected</t>
    <phoneticPr fontId="34" type="noConversion"/>
  </si>
  <si>
    <t>위반업소
Number of violations</t>
    <phoneticPr fontId="34" type="noConversion"/>
  </si>
  <si>
    <t>연별 및 시군별                      Year &amp; Si, Gun</t>
    <phoneticPr fontId="34" type="noConversion"/>
  </si>
  <si>
    <t xml:space="preserve"> Administrative action taken</t>
    <phoneticPr fontId="34" type="noConversion"/>
  </si>
  <si>
    <t>병과고발
Accusation
with Administrative measures</t>
    <phoneticPr fontId="34" type="noConversion"/>
  </si>
  <si>
    <t>개선명령
Order of repair</t>
    <phoneticPr fontId="34" type="noConversion"/>
  </si>
  <si>
    <t>조업정지
Temporary suspension</t>
    <phoneticPr fontId="34" type="noConversion"/>
  </si>
  <si>
    <t>사용금지
Prohibition
 on use</t>
    <phoneticPr fontId="34" type="noConversion"/>
  </si>
  <si>
    <t>허가취소
License 
revoked</t>
    <phoneticPr fontId="34" type="noConversion"/>
  </si>
  <si>
    <t>폐쇄명령
Abolish</t>
    <phoneticPr fontId="34" type="noConversion"/>
  </si>
  <si>
    <t>순수고발
Accusation</t>
    <phoneticPr fontId="34" type="noConversion"/>
  </si>
  <si>
    <t xml:space="preserve">   도     Province</t>
    <phoneticPr fontId="34" type="noConversion"/>
  </si>
  <si>
    <t>포항시  Pohang</t>
    <phoneticPr fontId="34" type="noConversion"/>
  </si>
  <si>
    <t>경주시  Gyeongju</t>
    <phoneticPr fontId="34" type="noConversion"/>
  </si>
  <si>
    <t>김천시  Gimcheon</t>
    <phoneticPr fontId="34" type="noConversion"/>
  </si>
  <si>
    <t>안동시  Andong</t>
    <phoneticPr fontId="34" type="noConversion"/>
  </si>
  <si>
    <t>구미시  Gumi</t>
    <phoneticPr fontId="34" type="noConversion"/>
  </si>
  <si>
    <t>구미시  Gumi</t>
    <phoneticPr fontId="34" type="noConversion"/>
  </si>
  <si>
    <t>영주시  Yeongju</t>
    <phoneticPr fontId="34" type="noConversion"/>
  </si>
  <si>
    <t>영천시  Yeongcheon</t>
    <phoneticPr fontId="34" type="noConversion"/>
  </si>
  <si>
    <t>상주시  Sangju</t>
    <phoneticPr fontId="34" type="noConversion"/>
  </si>
  <si>
    <t>상주시  Sangju</t>
    <phoneticPr fontId="34" type="noConversion"/>
  </si>
  <si>
    <t>문경시  Mungyeong</t>
    <phoneticPr fontId="34" type="noConversion"/>
  </si>
  <si>
    <t>경산시  Gyeongsan</t>
    <phoneticPr fontId="34" type="noConversion"/>
  </si>
  <si>
    <t>군위군  Gunwi</t>
    <phoneticPr fontId="34" type="noConversion"/>
  </si>
  <si>
    <t>의성군  Uiseong</t>
    <phoneticPr fontId="34" type="noConversion"/>
  </si>
  <si>
    <t>청송군  Cheongsong</t>
    <phoneticPr fontId="34" type="noConversion"/>
  </si>
  <si>
    <t>영양군  Yeongyang</t>
    <phoneticPr fontId="34" type="noConversion"/>
  </si>
  <si>
    <t>영덕군  Yeongdeok</t>
    <phoneticPr fontId="34" type="noConversion"/>
  </si>
  <si>
    <t>청도군  Cheongdo</t>
    <phoneticPr fontId="34" type="noConversion"/>
  </si>
  <si>
    <t>고령군  Goryeong</t>
    <phoneticPr fontId="34" type="noConversion"/>
  </si>
  <si>
    <t>성주군  Seongju</t>
    <phoneticPr fontId="34" type="noConversion"/>
  </si>
  <si>
    <t>칠곡군  Chilgok</t>
    <phoneticPr fontId="34" type="noConversion"/>
  </si>
  <si>
    <t>예천군  Yecheon</t>
    <phoneticPr fontId="34" type="noConversion"/>
  </si>
  <si>
    <t>봉화군  Bonghwa</t>
    <phoneticPr fontId="34" type="noConversion"/>
  </si>
  <si>
    <t>울진군  Uljin</t>
    <phoneticPr fontId="34" type="noConversion"/>
  </si>
  <si>
    <t>울릉군  Ulleung</t>
    <phoneticPr fontId="34" type="noConversion"/>
  </si>
  <si>
    <t>7. 생활폐기물 매립지</t>
    <phoneticPr fontId="34" type="noConversion"/>
  </si>
  <si>
    <t>7. General Waste Landfill</t>
    <phoneticPr fontId="34" type="noConversion"/>
  </si>
  <si>
    <t>단위 : m, ㎡, ㎥</t>
    <phoneticPr fontId="34" type="noConversion"/>
  </si>
  <si>
    <t>Unit : m, ㎡, ㎥</t>
    <phoneticPr fontId="34" type="noConversion"/>
  </si>
  <si>
    <t>연별 및 시군별
Year &amp; Si, Gun</t>
    <phoneticPr fontId="34" type="noConversion"/>
  </si>
  <si>
    <t>개 소
Number of landfills</t>
    <phoneticPr fontId="34" type="noConversion"/>
  </si>
  <si>
    <t>면 적(㎡)
Area of 
landfills</t>
    <phoneticPr fontId="34" type="noConversion"/>
  </si>
  <si>
    <t>총매립용량(㎥)
Total landfill capacity</t>
    <phoneticPr fontId="34" type="noConversion"/>
  </si>
  <si>
    <t>기매립량(㎥)
Current landfill amount</t>
    <phoneticPr fontId="34" type="noConversion"/>
  </si>
  <si>
    <t>잔여매립
가능량(㎥) 
Residual land-fill capacity</t>
    <phoneticPr fontId="34" type="noConversion"/>
  </si>
  <si>
    <t>2009</t>
    <phoneticPr fontId="34" type="noConversion"/>
  </si>
  <si>
    <t>8. 폐기물 재활용률</t>
  </si>
  <si>
    <t>8. Waste Recycling Rate</t>
  </si>
  <si>
    <t>단위 : %, 톤</t>
  </si>
  <si>
    <t>Unit : %, ton</t>
  </si>
  <si>
    <t>재활용률
Recycling rate</t>
  </si>
  <si>
    <t>생활계 폐기물
Domestic
wastes</t>
  </si>
  <si>
    <t>사업장 배출시설계 폐기물
Industrial wastes</t>
  </si>
  <si>
    <t>건설 폐기물
Construction wastes</t>
  </si>
  <si>
    <t>Year &amp;
Si, Gun</t>
  </si>
  <si>
    <t>발생량
 Amount generated</t>
  </si>
  <si>
    <t>재활용
 Amount recycled</t>
  </si>
  <si>
    <t>재활용
Amount recycled</t>
  </si>
  <si>
    <t>발생량  Amount generated</t>
  </si>
  <si>
    <t>소계
Sub-total</t>
  </si>
  <si>
    <t>전년도 이월량
 Amount carried from previous year</t>
  </si>
  <si>
    <t>주 : 2008년부터 수록</t>
  </si>
  <si>
    <t>동해</t>
  </si>
  <si>
    <t>자체</t>
  </si>
  <si>
    <t>신당천</t>
  </si>
  <si>
    <t>형산강</t>
  </si>
  <si>
    <t>김천</t>
  </si>
  <si>
    <t>감천</t>
  </si>
  <si>
    <t>낙동강</t>
  </si>
  <si>
    <t>서천</t>
  </si>
  <si>
    <t>내성천</t>
  </si>
  <si>
    <t>금호강</t>
  </si>
  <si>
    <t>병성천</t>
  </si>
  <si>
    <t>영강</t>
  </si>
  <si>
    <t>남천</t>
  </si>
  <si>
    <t>군위</t>
  </si>
  <si>
    <t>위천</t>
  </si>
  <si>
    <t>남대천</t>
  </si>
  <si>
    <t>영양</t>
  </si>
  <si>
    <t>반변천</t>
  </si>
  <si>
    <t>오십천</t>
  </si>
  <si>
    <t>청도천</t>
  </si>
  <si>
    <t>밀양강</t>
  </si>
  <si>
    <t>회천</t>
  </si>
  <si>
    <t>한천</t>
  </si>
  <si>
    <t>BIO-SAC BNR</t>
  </si>
  <si>
    <t>UV소독</t>
  </si>
  <si>
    <t>DEHASS</t>
  </si>
  <si>
    <t>병포천</t>
  </si>
  <si>
    <t xml:space="preserve">BiO-SAC.BNR     </t>
  </si>
  <si>
    <t>2004.03.</t>
  </si>
  <si>
    <t>곡강천</t>
  </si>
  <si>
    <t>여남천</t>
  </si>
  <si>
    <t>혐기호기법</t>
  </si>
  <si>
    <t>UV</t>
  </si>
  <si>
    <t>연안</t>
  </si>
  <si>
    <t>-</t>
  </si>
  <si>
    <t>민간</t>
  </si>
  <si>
    <t>세천</t>
  </si>
  <si>
    <t xml:space="preserve"> </t>
  </si>
  <si>
    <t>TEC-BNR</t>
  </si>
  <si>
    <t>동천</t>
  </si>
  <si>
    <t>태화강</t>
  </si>
  <si>
    <t>KIDEA</t>
  </si>
  <si>
    <t>대천</t>
  </si>
  <si>
    <t>하서천</t>
  </si>
  <si>
    <t>민간(BTO)</t>
  </si>
  <si>
    <t>안동시 수하동 660번지</t>
  </si>
  <si>
    <t>공기업</t>
  </si>
  <si>
    <t>자외선</t>
  </si>
  <si>
    <t>칠곡군 석적읍 3공단 1로 62-6</t>
  </si>
  <si>
    <t>DNR</t>
  </si>
  <si>
    <t>1987.07</t>
  </si>
  <si>
    <t>광암천</t>
  </si>
  <si>
    <t>첨단기업로8</t>
  </si>
  <si>
    <t>A2O</t>
  </si>
  <si>
    <t>구미천</t>
  </si>
  <si>
    <t>선산읍 금오서원길 64</t>
  </si>
  <si>
    <t>BCF</t>
  </si>
  <si>
    <t xml:space="preserve"> 민간 </t>
  </si>
  <si>
    <t xml:space="preserve"> uv 자외선 </t>
  </si>
  <si>
    <t xml:space="preserve"> 감천 </t>
  </si>
  <si>
    <t xml:space="preserve"> 낙동강 </t>
  </si>
  <si>
    <t>산동면 성수문량길 249-74</t>
  </si>
  <si>
    <t>DMBR</t>
  </si>
  <si>
    <t>2011.09.28</t>
  </si>
  <si>
    <t>성수천</t>
  </si>
  <si>
    <t>도개면 도개들길 154</t>
  </si>
  <si>
    <t>SBR</t>
  </si>
  <si>
    <t>2000.12.31</t>
  </si>
  <si>
    <t>MLE+여과</t>
  </si>
  <si>
    <t>표준활성슬러지법</t>
  </si>
  <si>
    <t>BSTS-Ⅱ</t>
  </si>
  <si>
    <t>염소소독</t>
  </si>
  <si>
    <t>a2o공법</t>
  </si>
  <si>
    <t>2003.11.30</t>
  </si>
  <si>
    <t>혐기-무산소-호기조합법</t>
  </si>
  <si>
    <t>2003.04.01</t>
  </si>
  <si>
    <t>ICEAS SBR</t>
  </si>
  <si>
    <t>2003.01.01</t>
  </si>
  <si>
    <t>쌍계천</t>
  </si>
  <si>
    <t>KIDEA SBR</t>
  </si>
  <si>
    <t>2009.10.21</t>
  </si>
  <si>
    <t>박삼천</t>
  </si>
  <si>
    <t>CNR</t>
  </si>
  <si>
    <t>2008.06.26</t>
  </si>
  <si>
    <t>길안천</t>
  </si>
  <si>
    <t>임하댐</t>
  </si>
  <si>
    <t>영양읍 현리</t>
  </si>
  <si>
    <t>2011.08.26</t>
  </si>
  <si>
    <t>UV 소독</t>
  </si>
  <si>
    <t>강구면 금호리 845</t>
  </si>
  <si>
    <t>CNR공법</t>
  </si>
  <si>
    <t>SBR공법</t>
  </si>
  <si>
    <t>영해면 연평리 연평길 122</t>
  </si>
  <si>
    <t>CASS SBR</t>
  </si>
  <si>
    <t>송천천</t>
  </si>
  <si>
    <t>회전원판법(R.B.C)</t>
  </si>
  <si>
    <t>섬모상생물막공법(C.N.R)</t>
  </si>
  <si>
    <t>신원천</t>
  </si>
  <si>
    <t>풍각천</t>
  </si>
  <si>
    <t>고령읍 고아리 620-8</t>
  </si>
  <si>
    <t>다산면 좌학리 993</t>
  </si>
  <si>
    <t>KIDEA(SBR)</t>
  </si>
  <si>
    <t>2005.10.10</t>
  </si>
  <si>
    <t>이천</t>
  </si>
  <si>
    <t>1994.04.01</t>
  </si>
  <si>
    <t>A2O공법</t>
  </si>
  <si>
    <t>2002.07.01</t>
  </si>
  <si>
    <t>두만천</t>
  </si>
  <si>
    <t>경호천</t>
  </si>
  <si>
    <t>상동리57-3</t>
  </si>
  <si>
    <t>KS-BNR</t>
  </si>
  <si>
    <t>읍남2리 293</t>
  </si>
  <si>
    <t>Bio-SAC BNR</t>
  </si>
  <si>
    <t>소태3리 400-9</t>
  </si>
  <si>
    <t>회전원판접촉법</t>
  </si>
  <si>
    <t>온정천</t>
  </si>
  <si>
    <t>ⅩⅢ. Environment / 593</t>
    <phoneticPr fontId="34" type="noConversion"/>
  </si>
  <si>
    <t>594 / ⅩⅢ. 환경</t>
    <phoneticPr fontId="34" type="noConversion"/>
  </si>
  <si>
    <t>ⅩⅢ. Environment / 595</t>
    <phoneticPr fontId="34" type="noConversion"/>
  </si>
  <si>
    <t>6. 쓰레기 수거</t>
    <phoneticPr fontId="34" type="noConversion"/>
  </si>
  <si>
    <t>6. Waste Collection and Disposal</t>
    <phoneticPr fontId="34" type="noConversion"/>
  </si>
  <si>
    <t>6. 쓰레기 수거(계속)</t>
    <phoneticPr fontId="34" type="noConversion"/>
  </si>
  <si>
    <t>6. Waste Collection and Disposal(Cont'd)</t>
    <phoneticPr fontId="34" type="noConversion"/>
  </si>
  <si>
    <t>연별 및
시군별</t>
    <phoneticPr fontId="34" type="noConversion"/>
  </si>
  <si>
    <t>행정구역
Administrative area</t>
    <phoneticPr fontId="34" type="noConversion"/>
  </si>
  <si>
    <t>청소구역
Waste-collected area</t>
    <phoneticPr fontId="34" type="noConversion"/>
  </si>
  <si>
    <t xml:space="preserve">수거지
인구율
Population ratio in the waste coll-ected area </t>
    <phoneticPr fontId="34" type="noConversion"/>
  </si>
  <si>
    <t>배출량
(C)
Amount of discharged waste</t>
    <phoneticPr fontId="34" type="noConversion"/>
  </si>
  <si>
    <t>처리량
(D)
Amount of waste disposal</t>
    <phoneticPr fontId="34" type="noConversion"/>
  </si>
  <si>
    <t>수거율
(D/C)
Disposal ratio</t>
    <phoneticPr fontId="34" type="noConversion"/>
  </si>
  <si>
    <t>수거처리 By type of waste disposal</t>
    <phoneticPr fontId="34" type="noConversion"/>
  </si>
  <si>
    <t>처 리 업 체
Service Company</t>
    <phoneticPr fontId="34" type="noConversion"/>
  </si>
  <si>
    <t>자가처리업소
 Self-managed workplace</t>
    <phoneticPr fontId="34" type="noConversion"/>
  </si>
  <si>
    <t>매 립
Landfill</t>
    <phoneticPr fontId="34" type="noConversion"/>
  </si>
  <si>
    <t>소 각
Incineration</t>
    <phoneticPr fontId="34" type="noConversion"/>
  </si>
  <si>
    <t>재활용
Recycling</t>
    <phoneticPr fontId="34" type="noConversion"/>
  </si>
  <si>
    <t>해역배출
Dumping
at sea</t>
    <phoneticPr fontId="34" type="noConversion"/>
  </si>
  <si>
    <t xml:space="preserve">기타
Others
</t>
    <phoneticPr fontId="34" type="noConversion"/>
  </si>
  <si>
    <t>인 원
Workers</t>
    <phoneticPr fontId="34" type="noConversion"/>
  </si>
  <si>
    <t xml:space="preserve">  장비 Equipment</t>
    <phoneticPr fontId="34" type="noConversion"/>
  </si>
  <si>
    <t>장 비
Equipment</t>
    <phoneticPr fontId="34" type="noConversion"/>
  </si>
  <si>
    <t>장 비 Equipment</t>
    <phoneticPr fontId="34" type="noConversion"/>
  </si>
  <si>
    <t>생활폐기물 Domestic wastes</t>
    <phoneticPr fontId="34" type="noConversion"/>
  </si>
  <si>
    <t>발생량
Generation</t>
    <phoneticPr fontId="34" type="noConversion"/>
  </si>
  <si>
    <t>매립
Landfill</t>
    <phoneticPr fontId="34" type="noConversion"/>
  </si>
  <si>
    <t>소각
Incineration</t>
    <phoneticPr fontId="34" type="noConversion"/>
  </si>
  <si>
    <t>재활용
Recycling</t>
    <phoneticPr fontId="34" type="noConversion"/>
  </si>
  <si>
    <t>차 량
Motor-
cars</t>
    <phoneticPr fontId="34" type="noConversion"/>
  </si>
  <si>
    <t>손수레
Hand cars</t>
    <phoneticPr fontId="34" type="noConversion"/>
  </si>
  <si>
    <t xml:space="preserve"> 중장비 Heavy equipment</t>
    <phoneticPr fontId="34" type="noConversion"/>
  </si>
  <si>
    <t xml:space="preserve"> Pohang</t>
    <phoneticPr fontId="34" type="noConversion"/>
  </si>
  <si>
    <t xml:space="preserve"> Gyeongju</t>
    <phoneticPr fontId="34" type="noConversion"/>
  </si>
  <si>
    <t xml:space="preserve"> Gimcheon</t>
    <phoneticPr fontId="34" type="noConversion"/>
  </si>
  <si>
    <t xml:space="preserve"> Andong</t>
    <phoneticPr fontId="34" type="noConversion"/>
  </si>
  <si>
    <t xml:space="preserve"> Gumi</t>
    <phoneticPr fontId="34" type="noConversion"/>
  </si>
  <si>
    <t xml:space="preserve"> Yeongju</t>
    <phoneticPr fontId="34" type="noConversion"/>
  </si>
  <si>
    <t xml:space="preserve"> Yeongcheon</t>
    <phoneticPr fontId="34" type="noConversion"/>
  </si>
  <si>
    <t xml:space="preserve"> Sangju</t>
    <phoneticPr fontId="34" type="noConversion"/>
  </si>
  <si>
    <t xml:space="preserve"> Gyeongsan</t>
    <phoneticPr fontId="34" type="noConversion"/>
  </si>
  <si>
    <t xml:space="preserve"> Gunwi</t>
    <phoneticPr fontId="34" type="noConversion"/>
  </si>
  <si>
    <t xml:space="preserve"> Uiseong</t>
    <phoneticPr fontId="34" type="noConversion"/>
  </si>
  <si>
    <t xml:space="preserve"> Cheongsong</t>
    <phoneticPr fontId="34" type="noConversion"/>
  </si>
  <si>
    <t xml:space="preserve"> Yeongyang</t>
    <phoneticPr fontId="34" type="noConversion"/>
  </si>
  <si>
    <t xml:space="preserve"> Yeongdeok</t>
    <phoneticPr fontId="34" type="noConversion"/>
  </si>
  <si>
    <t xml:space="preserve"> Cheongdo</t>
    <phoneticPr fontId="34" type="noConversion"/>
  </si>
  <si>
    <t xml:space="preserve"> Goryeong</t>
    <phoneticPr fontId="34" type="noConversion"/>
  </si>
  <si>
    <t xml:space="preserve"> Seongju</t>
    <phoneticPr fontId="34" type="noConversion"/>
  </si>
  <si>
    <t xml:space="preserve"> Chilgok</t>
    <phoneticPr fontId="34" type="noConversion"/>
  </si>
  <si>
    <t xml:space="preserve"> Yecheon</t>
    <phoneticPr fontId="34" type="noConversion"/>
  </si>
  <si>
    <t xml:space="preserve"> Bonghwa</t>
    <phoneticPr fontId="34" type="noConversion"/>
  </si>
  <si>
    <t xml:space="preserve"> Uljin</t>
    <phoneticPr fontId="34" type="noConversion"/>
  </si>
  <si>
    <t xml:space="preserve"> Ulleung</t>
    <phoneticPr fontId="34" type="noConversion"/>
  </si>
  <si>
    <t>자료 : 녹색환경과</t>
    <phoneticPr fontId="34" type="noConversion"/>
  </si>
  <si>
    <t>분뇨수집·운반업체
Company of night soil collection &amp; delivery</t>
  </si>
  <si>
    <t>하수 sewage</t>
  </si>
  <si>
    <t>분뇨 night soil</t>
  </si>
  <si>
    <t>발생량 Amount generated(㎥)</t>
  </si>
  <si>
    <t>발생량  Amount generated(㎥)</t>
  </si>
  <si>
    <t>처리대상량(㎥/일)
Target treatment volume(㎥/day)</t>
  </si>
  <si>
    <t>처리대상 제외
Out of Treatment</t>
  </si>
  <si>
    <t>시설명
facility</t>
  </si>
  <si>
    <t>처리량(㎥/일)
Amount of waste dispisal</t>
  </si>
  <si>
    <t>연계
처리장명
Relative treatment plants</t>
  </si>
  <si>
    <t>사업비
(백만원)
Operation expense
(Milion won)</t>
  </si>
  <si>
    <t>운영방법
Operati-on method</t>
  </si>
  <si>
    <t>방류수역
Waters of disposal</t>
  </si>
  <si>
    <t>시설(차량)현황(대수)
Facility(Vehicles)</t>
  </si>
  <si>
    <t>종사인원
No. of worker</t>
  </si>
  <si>
    <t>하수처리구역 내
inner area of sewage treatment</t>
  </si>
  <si>
    <t>하수처리구역 외
Outer area of sewage treatment</t>
  </si>
  <si>
    <t>수거분뇨
Night soil Collected</t>
  </si>
  <si>
    <t xml:space="preserve">생물학적
Biological </t>
  </si>
  <si>
    <t>생물학적
Biological</t>
  </si>
  <si>
    <t>지류
Branch stream</t>
  </si>
  <si>
    <t>본류
Main stream</t>
  </si>
  <si>
    <t>수계
Water System</t>
  </si>
  <si>
    <t>3톤 이하
Less than 3ton</t>
  </si>
  <si>
    <t>4.5톤 이하
Less than 4.5ton</t>
  </si>
  <si>
    <t>8톤 이하
Less than 8ton</t>
  </si>
  <si>
    <t>기타
Others</t>
  </si>
  <si>
    <t>Yeongcheon</t>
  </si>
  <si>
    <t>자료 : 물산업과</t>
  </si>
  <si>
    <t xml:space="preserve"> Source : Division of Water Management</t>
  </si>
  <si>
    <t>ⅩⅢ. Environment / 601</t>
  </si>
  <si>
    <t>602 / ⅩⅢ. 환경</t>
  </si>
  <si>
    <t>연별 및 
시군별</t>
  </si>
  <si>
    <t xml:space="preserve">시설명
(하수/마을)
facility
</t>
  </si>
  <si>
    <r>
      <t>시설용량(하수/마을)
(㎥/일)
Capacity of plants</t>
    </r>
    <r>
      <rPr>
        <sz val="9"/>
        <color indexed="9"/>
        <rFont val="돋움"/>
        <family val="3"/>
        <charset val="129"/>
      </rPr>
      <t xml:space="preserve">    .</t>
    </r>
  </si>
  <si>
    <t>처리량(하수/마을)
(㎥/일)
Treatment amount</t>
  </si>
  <si>
    <t>처리방법
Treatment 
method</t>
  </si>
  <si>
    <t>연계처리량(㎥ /일)
(하수/마을)
Relative treatment plants</t>
  </si>
  <si>
    <t xml:space="preserve">Year &amp;         Si, Gun </t>
  </si>
  <si>
    <t xml:space="preserve">연별 및 시군별 
Year &amp; Si, Gun                    </t>
  </si>
  <si>
    <t>가동개시일
Operation start</t>
  </si>
  <si>
    <t>사 업 비
(백만원)
Operation expense
(Million won)</t>
  </si>
  <si>
    <t>운영방법
Operation method</t>
  </si>
  <si>
    <t>방류수
소독방법 disinfection</t>
  </si>
  <si>
    <t>물리적
Mechanical</t>
  </si>
  <si>
    <t>고도
Advanced</t>
  </si>
  <si>
    <t>분뇨</t>
  </si>
  <si>
    <t>축산</t>
  </si>
  <si>
    <t>침출수</t>
  </si>
  <si>
    <t>수계
Water stream</t>
  </si>
  <si>
    <t>상주시 복룡동 150-3</t>
  </si>
  <si>
    <t>문경시 영신동 103번지</t>
  </si>
  <si>
    <t>문경시 마성면 신현리 203-2</t>
  </si>
  <si>
    <t>문경시 가은읍 왕릉리 24-2</t>
  </si>
  <si>
    <t>2004.07.28</t>
  </si>
  <si>
    <t>2단 혐기 호기법</t>
  </si>
  <si>
    <t>2000.12.21</t>
  </si>
  <si>
    <t>의성군 의성읍  원당리 885</t>
  </si>
  <si>
    <t>단북면 이연리 287-3</t>
  </si>
  <si>
    <t>안덕</t>
  </si>
  <si>
    <t>안덕면 명당리 12-1</t>
  </si>
  <si>
    <t>2001.09.17</t>
  </si>
  <si>
    <t>남정</t>
  </si>
  <si>
    <t>2006.07.21</t>
  </si>
  <si>
    <t>영해</t>
  </si>
  <si>
    <t>2003.11.24</t>
  </si>
  <si>
    <t>청도읍 거연리</t>
  </si>
  <si>
    <t>2000.09.13</t>
  </si>
  <si>
    <t>운문면 신원리</t>
  </si>
  <si>
    <t>2003.08.06</t>
  </si>
  <si>
    <t>풍각면 송서리</t>
  </si>
  <si>
    <t>2007.01.26</t>
  </si>
  <si>
    <t>고령</t>
  </si>
  <si>
    <t>2000.01.01</t>
  </si>
  <si>
    <t>다산</t>
  </si>
  <si>
    <t>2011.01.01</t>
  </si>
  <si>
    <t>왜관</t>
  </si>
  <si>
    <t>약목</t>
  </si>
  <si>
    <t>2005.04.30</t>
  </si>
  <si>
    <t>자료 : 물관리과</t>
  </si>
  <si>
    <t>11. 수질오염</t>
    <phoneticPr fontId="34" type="noConversion"/>
  </si>
  <si>
    <t>11. Water Pollution by Rivers</t>
    <phoneticPr fontId="34" type="noConversion"/>
  </si>
  <si>
    <t>3. 배출부과금부과 및 징수현황</t>
    <phoneticPr fontId="34" type="noConversion"/>
  </si>
  <si>
    <t>4. 보건환경 검사실적</t>
    <phoneticPr fontId="34" type="noConversion"/>
  </si>
  <si>
    <t>5. 대기오염</t>
    <phoneticPr fontId="34" type="noConversion"/>
  </si>
  <si>
    <t>6. 쓰레기수거</t>
    <phoneticPr fontId="34" type="noConversion"/>
  </si>
  <si>
    <t>8. 폐기물 재활용</t>
    <phoneticPr fontId="34" type="noConversion"/>
  </si>
  <si>
    <t>9. 하수분뇨발생량 및 처리현황</t>
    <phoneticPr fontId="34" type="noConversion"/>
  </si>
  <si>
    <t>10. 하수종말처리장</t>
    <phoneticPr fontId="34" type="noConversion"/>
  </si>
  <si>
    <t>12. 연안수질</t>
    <phoneticPr fontId="34" type="noConversion"/>
  </si>
  <si>
    <t>주 : 1) 2010년 자료부터 "대행업체"→"처리업체"로 변경</t>
    <phoneticPr fontId="34" type="noConversion"/>
  </si>
  <si>
    <t xml:space="preserve">      2) 2011년 부터 지정폐기물 자료입력</t>
    <phoneticPr fontId="34" type="noConversion"/>
  </si>
  <si>
    <t>Source : Health and Environment Research Institute</t>
    <phoneticPr fontId="15" type="noConversion"/>
  </si>
  <si>
    <t>포항시</t>
    <phoneticPr fontId="34" type="noConversion"/>
  </si>
  <si>
    <t>4. Health and Environmental Inspection</t>
    <phoneticPr fontId="15" type="noConversion"/>
  </si>
  <si>
    <t>Unit : case</t>
    <phoneticPr fontId="15" type="noConversion"/>
  </si>
  <si>
    <t>Year &amp; Si, Gun</t>
    <phoneticPr fontId="34" type="noConversion"/>
  </si>
  <si>
    <t xml:space="preserve">연별 및 시군별                  </t>
    <phoneticPr fontId="34" type="noConversion"/>
  </si>
  <si>
    <t>6. 쓰레기 수거(계속)</t>
    <phoneticPr fontId="15" type="noConversion"/>
  </si>
  <si>
    <t>6. Waste Collection and Disposal(Cont'd)</t>
    <phoneticPr fontId="15" type="noConversion"/>
  </si>
  <si>
    <t>주 : 1) 2008년 자료부터 지정폐기물 삭제</t>
    <phoneticPr fontId="15" type="noConversion"/>
  </si>
  <si>
    <t xml:space="preserve">      </t>
    <phoneticPr fontId="34" type="noConversion"/>
  </si>
  <si>
    <t xml:space="preserve">     2) 2010년 자료부터 "대행업체"→"처리업체"로 변경</t>
    <phoneticPr fontId="15" type="noConversion"/>
  </si>
  <si>
    <t xml:space="preserve">      2) 2010년 자료부터 "대행업체"→"처리업체"로 변경</t>
    <phoneticPr fontId="15" type="noConversion"/>
  </si>
  <si>
    <t xml:space="preserve">      2) 2010년 자료부터 "대행업체"→"처리업체"로 변경</t>
    <phoneticPr fontId="15" type="noConversion"/>
  </si>
  <si>
    <t>주 : 1) 2008년 자료부터 지정폐기물 삭제</t>
    <phoneticPr fontId="15" type="noConversion"/>
  </si>
  <si>
    <t>연별 및 시군별
Year &amp; Si, Gun</t>
    <phoneticPr fontId="34" type="noConversion"/>
  </si>
  <si>
    <t>Year &amp;  
Si, Gun</t>
    <phoneticPr fontId="15" type="noConversion"/>
  </si>
  <si>
    <t xml:space="preserve">사업장 배출시설계 폐기물  </t>
    <phoneticPr fontId="34" type="noConversion"/>
  </si>
  <si>
    <t xml:space="preserve">   Industrial wastes</t>
    <phoneticPr fontId="34" type="noConversion"/>
  </si>
  <si>
    <t>건설 폐기물 Construction wastes</t>
    <phoneticPr fontId="34" type="noConversion"/>
  </si>
  <si>
    <t>전년도 이월량
 Carry-over</t>
    <phoneticPr fontId="34" type="noConversion"/>
  </si>
  <si>
    <t>해당연도
발생량
Generation</t>
    <phoneticPr fontId="34" type="noConversion"/>
  </si>
  <si>
    <t xml:space="preserve"> 중장비 
Heavy equipment</t>
    <phoneticPr fontId="34" type="noConversion"/>
  </si>
  <si>
    <t xml:space="preserve"> Gumi</t>
    <phoneticPr fontId="15" type="noConversion"/>
  </si>
  <si>
    <t>Yeongcheon</t>
    <phoneticPr fontId="15" type="noConversion"/>
  </si>
  <si>
    <t>기타보관량
Custody</t>
    <phoneticPr fontId="34" type="noConversion"/>
  </si>
  <si>
    <t>수거처리  By type of waste disposal</t>
    <phoneticPr fontId="34" type="noConversion"/>
  </si>
  <si>
    <t>폐 기 물  Wastes</t>
    <phoneticPr fontId="34" type="noConversion"/>
  </si>
  <si>
    <t>수거처리  By type of waste disposal</t>
    <phoneticPr fontId="15" type="noConversion"/>
  </si>
  <si>
    <t>폐 기 물  Wastes</t>
    <phoneticPr fontId="34" type="noConversion"/>
  </si>
  <si>
    <t>지방자치단체  Local government</t>
    <phoneticPr fontId="34" type="noConversion"/>
  </si>
  <si>
    <t>폐기물  Wastes</t>
    <phoneticPr fontId="15" type="noConversion"/>
  </si>
  <si>
    <t>지정 폐기물  Specified wastes</t>
    <phoneticPr fontId="34" type="noConversion"/>
  </si>
  <si>
    <t xml:space="preserve"> Pohang</t>
    <phoneticPr fontId="34" type="noConversion"/>
  </si>
  <si>
    <t xml:space="preserve"> Gyeongju</t>
    <phoneticPr fontId="34" type="noConversion"/>
  </si>
  <si>
    <t xml:space="preserve"> Gimcheon</t>
    <phoneticPr fontId="34" type="noConversion"/>
  </si>
  <si>
    <t xml:space="preserve"> Andong</t>
    <phoneticPr fontId="34" type="noConversion"/>
  </si>
  <si>
    <t xml:space="preserve"> Gumi</t>
    <phoneticPr fontId="34" type="noConversion"/>
  </si>
  <si>
    <t xml:space="preserve"> Yeongju</t>
    <phoneticPr fontId="34" type="noConversion"/>
  </si>
  <si>
    <t xml:space="preserve"> Yeongcheon</t>
    <phoneticPr fontId="34" type="noConversion"/>
  </si>
  <si>
    <t xml:space="preserve"> Sangju</t>
    <phoneticPr fontId="34" type="noConversion"/>
  </si>
  <si>
    <t xml:space="preserve"> Mungyeong</t>
    <phoneticPr fontId="34" type="noConversion"/>
  </si>
  <si>
    <t xml:space="preserve"> Gyeongsan</t>
    <phoneticPr fontId="34" type="noConversion"/>
  </si>
  <si>
    <t xml:space="preserve"> Gunwi</t>
    <phoneticPr fontId="34" type="noConversion"/>
  </si>
  <si>
    <t xml:space="preserve"> Uiseong</t>
    <phoneticPr fontId="34" type="noConversion"/>
  </si>
  <si>
    <t xml:space="preserve"> Cheongsong</t>
    <phoneticPr fontId="34" type="noConversion"/>
  </si>
  <si>
    <t xml:space="preserve"> Yeongyang</t>
    <phoneticPr fontId="34" type="noConversion"/>
  </si>
  <si>
    <t xml:space="preserve"> Yeongdeok</t>
    <phoneticPr fontId="34" type="noConversion"/>
  </si>
  <si>
    <t xml:space="preserve"> Cheongdo</t>
    <phoneticPr fontId="34" type="noConversion"/>
  </si>
  <si>
    <t xml:space="preserve"> Goryeong</t>
    <phoneticPr fontId="34" type="noConversion"/>
  </si>
  <si>
    <t xml:space="preserve"> Seongju</t>
    <phoneticPr fontId="34" type="noConversion"/>
  </si>
  <si>
    <t xml:space="preserve"> Chilgok</t>
    <phoneticPr fontId="34" type="noConversion"/>
  </si>
  <si>
    <t xml:space="preserve"> Yecheon</t>
    <phoneticPr fontId="34" type="noConversion"/>
  </si>
  <si>
    <t xml:space="preserve"> Bonghwa</t>
    <phoneticPr fontId="34" type="noConversion"/>
  </si>
  <si>
    <t xml:space="preserve"> Uljin</t>
    <phoneticPr fontId="34" type="noConversion"/>
  </si>
  <si>
    <t xml:space="preserve"> Ulleung</t>
    <phoneticPr fontId="34" type="noConversion"/>
  </si>
  <si>
    <t>단위 : 제곱킬로미터, 명, 톤, 대</t>
    <phoneticPr fontId="34" type="noConversion"/>
  </si>
  <si>
    <t>Unit : person, ton, each</t>
    <phoneticPr fontId="34" type="noConversion"/>
  </si>
  <si>
    <t>연별 및 
시군별</t>
    <phoneticPr fontId="15" type="noConversion"/>
  </si>
  <si>
    <t>당해연도
발생량
 Amount generated in current year</t>
    <phoneticPr fontId="15" type="noConversion"/>
  </si>
  <si>
    <t>업체수
No. of company</t>
  </si>
  <si>
    <t xml:space="preserve">연별 및 
시군별 </t>
    <phoneticPr fontId="15" type="noConversion"/>
  </si>
  <si>
    <t>Year &amp;            Si, Gun</t>
    <phoneticPr fontId="15" type="noConversion"/>
  </si>
  <si>
    <t>방류수역
Waters of disposal</t>
    <phoneticPr fontId="15" type="noConversion"/>
  </si>
  <si>
    <t>분뇨처리시설 
Night soil treatment facility</t>
    <phoneticPr fontId="15" type="noConversion"/>
  </si>
  <si>
    <t>하수 및 분뇨 발생량 Amount of Sewage &amp; night soil generated</t>
    <phoneticPr fontId="15" type="noConversion"/>
  </si>
  <si>
    <t xml:space="preserve">9. Sewage &amp; Night Soil Discharge and </t>
    <phoneticPr fontId="15" type="noConversion"/>
  </si>
  <si>
    <t>Treatment(Cont'd)</t>
    <phoneticPr fontId="15" type="noConversion"/>
  </si>
  <si>
    <t>9. 하수·분뇨발생량 및 처리현황</t>
    <phoneticPr fontId="15" type="noConversion"/>
  </si>
  <si>
    <t>9. 하수·분뇨발생량 및 처리현황(계속)</t>
    <phoneticPr fontId="15" type="noConversion"/>
  </si>
  <si>
    <t>9. Sewage &amp; Night Soil Discharge and Treatment</t>
    <phoneticPr fontId="15" type="noConversion"/>
  </si>
  <si>
    <t>시설용량(㎥/일)  
 Capacity</t>
    <phoneticPr fontId="15" type="noConversion"/>
  </si>
  <si>
    <t xml:space="preserve">  시설용량(㎥/일)  </t>
    <phoneticPr fontId="15" type="noConversion"/>
  </si>
  <si>
    <t xml:space="preserve">                                   분뇨처리시설  Night soil treatment facility</t>
    <phoneticPr fontId="15" type="noConversion"/>
  </si>
  <si>
    <t>자료 :「환경통계연감」환경부 대기관리과·기후대기정책과·수생태보전과</t>
    <phoneticPr fontId="57" type="noConversion"/>
  </si>
  <si>
    <t>Source : Division of Marine Development</t>
    <phoneticPr fontId="15" type="noConversion"/>
  </si>
  <si>
    <t>총부과
Total imposition</t>
    <phoneticPr fontId="57" type="noConversion"/>
  </si>
  <si>
    <t>총징수
Total collection</t>
    <phoneticPr fontId="15" type="noConversion"/>
  </si>
  <si>
    <t>대기
Air</t>
    <phoneticPr fontId="15" type="noConversion"/>
  </si>
  <si>
    <t>수질
Water</t>
    <phoneticPr fontId="15" type="noConversion"/>
  </si>
  <si>
    <t>부과
Imposition</t>
    <phoneticPr fontId="15" type="noConversion"/>
  </si>
  <si>
    <t>징수
Collection</t>
    <phoneticPr fontId="15" type="noConversion"/>
  </si>
  <si>
    <t>…</t>
    <phoneticPr fontId="15" type="noConversion"/>
  </si>
  <si>
    <t xml:space="preserve"> Gyeongju</t>
    <phoneticPr fontId="34" type="noConversion"/>
  </si>
  <si>
    <t xml:space="preserve"> Gimcheon</t>
    <phoneticPr fontId="34" type="noConversion"/>
  </si>
  <si>
    <t xml:space="preserve"> Andong</t>
    <phoneticPr fontId="34" type="noConversion"/>
  </si>
  <si>
    <t>구미시</t>
    <phoneticPr fontId="34" type="noConversion"/>
  </si>
  <si>
    <t xml:space="preserve"> Gumi</t>
    <phoneticPr fontId="34" type="noConversion"/>
  </si>
  <si>
    <t xml:space="preserve"> Yeongju</t>
    <phoneticPr fontId="34" type="noConversion"/>
  </si>
  <si>
    <t xml:space="preserve"> Sangju</t>
    <phoneticPr fontId="34" type="noConversion"/>
  </si>
  <si>
    <t xml:space="preserve"> Mungyeong</t>
    <phoneticPr fontId="34" type="noConversion"/>
  </si>
  <si>
    <t xml:space="preserve"> Gyeongsan</t>
    <phoneticPr fontId="34" type="noConversion"/>
  </si>
  <si>
    <t xml:space="preserve"> Gunwi</t>
    <phoneticPr fontId="34" type="noConversion"/>
  </si>
  <si>
    <t xml:space="preserve"> Uiseong</t>
    <phoneticPr fontId="34" type="noConversion"/>
  </si>
  <si>
    <t xml:space="preserve"> Cheongsong</t>
    <phoneticPr fontId="34" type="noConversion"/>
  </si>
  <si>
    <t xml:space="preserve"> Yeongyang</t>
    <phoneticPr fontId="34" type="noConversion"/>
  </si>
  <si>
    <t xml:space="preserve"> Yeongdeok</t>
    <phoneticPr fontId="34" type="noConversion"/>
  </si>
  <si>
    <t xml:space="preserve"> Cheongdo</t>
    <phoneticPr fontId="34" type="noConversion"/>
  </si>
  <si>
    <t xml:space="preserve"> Goryeong</t>
    <phoneticPr fontId="34" type="noConversion"/>
  </si>
  <si>
    <t xml:space="preserve"> Seongju</t>
    <phoneticPr fontId="34" type="noConversion"/>
  </si>
  <si>
    <t xml:space="preserve"> Chilgok</t>
    <phoneticPr fontId="34" type="noConversion"/>
  </si>
  <si>
    <t xml:space="preserve"> Yecheon</t>
    <phoneticPr fontId="34" type="noConversion"/>
  </si>
  <si>
    <t xml:space="preserve"> Bonghwa</t>
    <phoneticPr fontId="34" type="noConversion"/>
  </si>
  <si>
    <t xml:space="preserve"> Uljin</t>
    <phoneticPr fontId="34" type="noConversion"/>
  </si>
  <si>
    <t xml:space="preserve"> Ulleung</t>
    <phoneticPr fontId="34" type="noConversion"/>
  </si>
  <si>
    <t>해양조사
Marine investigation</t>
    <phoneticPr fontId="15" type="noConversion"/>
  </si>
  <si>
    <t>Year &amp;
Month</t>
    <phoneticPr fontId="34" type="noConversion"/>
  </si>
  <si>
    <t>연별 및
월별</t>
    <phoneticPr fontId="34" type="noConversion"/>
  </si>
  <si>
    <t>Unit : ㎢, person, ton, each</t>
    <phoneticPr fontId="34" type="noConversion"/>
  </si>
  <si>
    <t>2012</t>
  </si>
  <si>
    <t>단위 : 명, 톤/일, 대</t>
    <phoneticPr fontId="34" type="noConversion"/>
  </si>
  <si>
    <t xml:space="preserve">      3) 2012년 부터 단위수정</t>
    <phoneticPr fontId="34" type="noConversion"/>
  </si>
  <si>
    <t>자료 : 환경정책과</t>
    <phoneticPr fontId="34" type="noConversion"/>
  </si>
  <si>
    <t>자료 : 환경정책과</t>
    <phoneticPr fontId="15" type="noConversion"/>
  </si>
  <si>
    <t>Source : Division of Environmental Policy</t>
    <phoneticPr fontId="34" type="noConversion"/>
  </si>
  <si>
    <t>Source : Division of Environmental Policy</t>
    <phoneticPr fontId="15" type="noConversion"/>
  </si>
  <si>
    <t>Source : Division of Environmental Policy</t>
    <phoneticPr fontId="44" type="noConversion"/>
  </si>
  <si>
    <t>자료 : 환경안전과</t>
  </si>
  <si>
    <t>자료 : 환경안전과</t>
    <phoneticPr fontId="34" type="noConversion"/>
  </si>
  <si>
    <t>Source : Environmental Safety Division</t>
  </si>
  <si>
    <t>Source : Environmental Safety Division</t>
    <phoneticPr fontId="34" type="noConversion"/>
  </si>
  <si>
    <t>자료 : 환경정책과</t>
  </si>
  <si>
    <t>Source : Division of Environmental policy</t>
  </si>
  <si>
    <t>자료 :환경정책과</t>
  </si>
  <si>
    <t xml:space="preserve"> Source : Division of Environmental policy</t>
  </si>
  <si>
    <t>5. 대기오염</t>
  </si>
  <si>
    <t>5. Air Pollutant Emission</t>
  </si>
  <si>
    <t>5. 대기오염(계속)</t>
  </si>
  <si>
    <t>5. Air Pollutant Emission(Cont'd)</t>
  </si>
  <si>
    <t>연별 및    
월별</t>
  </si>
  <si>
    <r>
      <t>아황산가스(SO</t>
    </r>
    <r>
      <rPr>
        <vertAlign val="subscript"/>
        <sz val="9"/>
        <rFont val="돋움"/>
        <family val="3"/>
        <charset val="129"/>
      </rPr>
      <t>2</t>
    </r>
    <r>
      <rPr>
        <sz val="9"/>
        <rFont val="돋움"/>
        <family val="3"/>
        <charset val="129"/>
      </rPr>
      <t>) ppm/year</t>
    </r>
  </si>
  <si>
    <t>일산화탄소(CO)  ppm/8hours</t>
  </si>
  <si>
    <r>
      <t>이산화질소(NO</t>
    </r>
    <r>
      <rPr>
        <vertAlign val="subscript"/>
        <sz val="9"/>
        <rFont val="돋움"/>
        <family val="3"/>
        <charset val="129"/>
      </rPr>
      <t>2</t>
    </r>
    <r>
      <rPr>
        <sz val="9"/>
        <rFont val="돋움"/>
        <family val="3"/>
        <charset val="129"/>
      </rPr>
      <t>) ppm/year</t>
    </r>
  </si>
  <si>
    <t>Year &amp; 
Month</t>
  </si>
  <si>
    <t>먼지(Dust) (㎍/㎥)/year</t>
  </si>
  <si>
    <r>
      <t>오존(O</t>
    </r>
    <r>
      <rPr>
        <vertAlign val="subscript"/>
        <sz val="9"/>
        <rFont val="돋움"/>
        <family val="3"/>
        <charset val="129"/>
      </rPr>
      <t>3</t>
    </r>
    <r>
      <rPr>
        <sz val="9"/>
        <rFont val="돋움"/>
        <family val="3"/>
        <charset val="129"/>
      </rPr>
      <t>)  ppm/8hours</t>
    </r>
  </si>
  <si>
    <t>산성비(Acid rain) PH</t>
  </si>
  <si>
    <t>포항
pohang</t>
  </si>
  <si>
    <t>경주
Gyeongju</t>
  </si>
  <si>
    <t>김천
Gimcheon</t>
  </si>
  <si>
    <t>구미
Gumi</t>
  </si>
  <si>
    <t>안동
Andong</t>
  </si>
  <si>
    <t>영주
Yeongju</t>
  </si>
  <si>
    <t>경산
Gyeongsan</t>
  </si>
  <si>
    <t>영천
Yeongcheon</t>
  </si>
  <si>
    <t>영덕
Yeongdeok</t>
  </si>
  <si>
    <t>연별 및  
월별</t>
    <phoneticPr fontId="15" type="noConversion"/>
  </si>
  <si>
    <t>역학(질병)조사
Epidemiology research</t>
    <phoneticPr fontId="34" type="noConversion"/>
  </si>
  <si>
    <t>남구 상도동 125</t>
  </si>
  <si>
    <t xml:space="preserve"> 포항시  Pohang</t>
  </si>
  <si>
    <t>2007.11.01</t>
  </si>
  <si>
    <t>구룡포</t>
  </si>
  <si>
    <t>남구 구룡포읍 후동리 62-1</t>
  </si>
  <si>
    <t>2004.01.31</t>
  </si>
  <si>
    <t>흥해</t>
  </si>
  <si>
    <t>북구 흥해읍 흥안리 126</t>
  </si>
  <si>
    <t>장량</t>
  </si>
  <si>
    <t>북구 흥해읍 죽천리 374</t>
  </si>
  <si>
    <t>1995.08.28</t>
  </si>
  <si>
    <t>자체+위탁</t>
  </si>
  <si>
    <t>단계적격리식산화구법</t>
  </si>
  <si>
    <t>2005.03.31</t>
  </si>
  <si>
    <t>대우영양물질제거법</t>
  </si>
  <si>
    <t>2003.03.17</t>
  </si>
  <si>
    <t>외동읍 문산리 864-6</t>
  </si>
  <si>
    <t>2008.08.01</t>
  </si>
  <si>
    <t>1999.04.01</t>
  </si>
  <si>
    <t>1999.02.21</t>
  </si>
  <si>
    <t>풍산</t>
  </si>
  <si>
    <t>안동시풍산읍 단호로 775</t>
  </si>
  <si>
    <t>간헐포기접촉산화</t>
  </si>
  <si>
    <t>2008.02.27</t>
  </si>
  <si>
    <t>4단지</t>
  </si>
  <si>
    <t>2005.08.11</t>
  </si>
  <si>
    <t>원평</t>
  </si>
  <si>
    <t>2007.05.29</t>
  </si>
  <si>
    <t>선산</t>
  </si>
  <si>
    <t>2006.07.01</t>
  </si>
  <si>
    <t>산동</t>
  </si>
  <si>
    <t>도개</t>
  </si>
  <si>
    <t>1998.12.01</t>
  </si>
  <si>
    <t>영천시 도남동 713</t>
  </si>
  <si>
    <t xml:space="preserve"> 영천시  Yeongcheon</t>
  </si>
  <si>
    <t>금호읍 신대리 737-62</t>
  </si>
  <si>
    <t>Source : Division of Water Management</t>
  </si>
  <si>
    <t>주) 2005년 자료부터 서식변경</t>
  </si>
  <si>
    <t>청통</t>
  </si>
  <si>
    <t>청통천</t>
  </si>
  <si>
    <t>군위읍 내량리 1-39</t>
  </si>
  <si>
    <t>봉양</t>
  </si>
  <si>
    <t>봉양면 화전리 680-2</t>
  </si>
  <si>
    <t>축산면 축산1리 626</t>
  </si>
  <si>
    <t>읍부</t>
  </si>
  <si>
    <t>용궁면 읍부리</t>
  </si>
  <si>
    <t>봉화읍 적덕리 324번지</t>
  </si>
  <si>
    <t>춘양</t>
  </si>
  <si>
    <t>춘양면 의양리 93-2</t>
  </si>
  <si>
    <t>후포</t>
  </si>
  <si>
    <t>삼율리 694번지</t>
  </si>
  <si>
    <t>죽변</t>
  </si>
  <si>
    <t>봉평리 826-1번지</t>
  </si>
  <si>
    <t>BCS-Ⅱ</t>
  </si>
  <si>
    <t>SAM</t>
  </si>
  <si>
    <t>2012.06.04</t>
  </si>
  <si>
    <t>2012.07.22</t>
  </si>
  <si>
    <t>막여과</t>
  </si>
  <si>
    <t>안평천</t>
  </si>
  <si>
    <t>2011.07.23</t>
  </si>
  <si>
    <t>축산천</t>
  </si>
  <si>
    <t>오존</t>
  </si>
  <si>
    <t>복계천</t>
  </si>
  <si>
    <t>uv소독</t>
  </si>
  <si>
    <t>운곡천</t>
  </si>
  <si>
    <t>삼율천</t>
  </si>
  <si>
    <t>초평천</t>
  </si>
  <si>
    <t>10. 하수종말처리장</t>
  </si>
  <si>
    <t>10. Sewage Treatment Plants</t>
  </si>
  <si>
    <t>10. 하수종말처리장(계속)</t>
  </si>
  <si>
    <t>소재지              
Location</t>
  </si>
  <si>
    <r>
      <t xml:space="preserve">물리적
</t>
    </r>
    <r>
      <rPr>
        <sz val="7"/>
        <rFont val="돋움"/>
        <family val="3"/>
        <charset val="129"/>
      </rPr>
      <t>Mechanical</t>
    </r>
  </si>
  <si>
    <t>10. Sewage Treatment Plants(con't)</t>
  </si>
  <si>
    <t xml:space="preserve">연별 및 시군별
Year &amp; Si, Gun </t>
  </si>
  <si>
    <t>Public Health  Environment 
Research Institute</t>
    <phoneticPr fontId="34" type="noConversion"/>
  </si>
  <si>
    <t>수거처리  By type of waste disposal</t>
  </si>
  <si>
    <t>합 계
Total</t>
    <phoneticPr fontId="15" type="noConversion"/>
  </si>
  <si>
    <t>2013</t>
  </si>
  <si>
    <t>2013</t>
    <phoneticPr fontId="15" type="noConversion"/>
  </si>
  <si>
    <t>Unit : person, ton/day, each</t>
    <phoneticPr fontId="15" type="noConversion"/>
  </si>
  <si>
    <t>Unit : person, ton/day, each</t>
    <phoneticPr fontId="34" type="noConversion"/>
  </si>
  <si>
    <t>2013</t>
    <phoneticPr fontId="15" type="noConversion"/>
  </si>
  <si>
    <t>수거식분뇨
Squat toilet</t>
    <phoneticPr fontId="15" type="noConversion"/>
  </si>
  <si>
    <t>정화조·오수처리 오니
Sludge from seqtic tank</t>
    <phoneticPr fontId="15" type="noConversion"/>
  </si>
  <si>
    <t>주 : 2013년 자료부터 분뇨발생량-"수거식"→"정화조·오수처리 오니"로 명칭변경</t>
    <phoneticPr fontId="15" type="noConversion"/>
  </si>
  <si>
    <t>주 : 2005년 자료부터 서식변경</t>
    <phoneticPr fontId="15" type="noConversion"/>
  </si>
  <si>
    <t>자료 : 환경정책과</t>
    <phoneticPr fontId="15" type="noConversion"/>
  </si>
  <si>
    <t>문경</t>
  </si>
  <si>
    <t>청송</t>
  </si>
  <si>
    <t>청도</t>
  </si>
  <si>
    <t>칠곡</t>
  </si>
  <si>
    <t>봉화</t>
  </si>
  <si>
    <t>울릉</t>
  </si>
  <si>
    <t>…</t>
    <phoneticPr fontId="15" type="noConversion"/>
  </si>
  <si>
    <t>포항하수</t>
  </si>
  <si>
    <t>경주하수</t>
  </si>
  <si>
    <t>김천하수</t>
  </si>
  <si>
    <t>민간위탁</t>
  </si>
  <si>
    <t>안동하수</t>
  </si>
  <si>
    <t>구미하수</t>
  </si>
  <si>
    <t>영주하수</t>
  </si>
  <si>
    <t>영천하수</t>
  </si>
  <si>
    <t>상주하수</t>
  </si>
  <si>
    <t>문경하수</t>
  </si>
  <si>
    <t>경산하수</t>
  </si>
  <si>
    <t>의성하수</t>
  </si>
  <si>
    <t>용전천</t>
  </si>
  <si>
    <t>영덕하수</t>
  </si>
  <si>
    <t>고령하수</t>
  </si>
  <si>
    <t>백천</t>
  </si>
  <si>
    <t>칠곡하수</t>
  </si>
  <si>
    <t>예천하수</t>
  </si>
  <si>
    <t>청송읍 덕리 65</t>
  </si>
  <si>
    <t>진보</t>
  </si>
  <si>
    <t>진보면 후평리 54</t>
  </si>
  <si>
    <t>2A2O공법</t>
  </si>
  <si>
    <t>2013.05.01</t>
  </si>
  <si>
    <t xml:space="preserve">자료 : 보건환경연구원 </t>
    <phoneticPr fontId="34" type="noConversion"/>
  </si>
  <si>
    <r>
      <t xml:space="preserve">기타
</t>
    </r>
    <r>
      <rPr>
        <sz val="7"/>
        <rFont val="돋움"/>
        <family val="3"/>
        <charset val="129"/>
      </rPr>
      <t>Others</t>
    </r>
    <phoneticPr fontId="15" type="noConversion"/>
  </si>
  <si>
    <r>
      <t xml:space="preserve">생물학적
</t>
    </r>
    <r>
      <rPr>
        <sz val="7"/>
        <rFont val="돋움"/>
        <family val="3"/>
        <charset val="129"/>
      </rPr>
      <t>Biological</t>
    </r>
    <phoneticPr fontId="15" type="noConversion"/>
  </si>
  <si>
    <t>물리적
Mechanical</t>
    <phoneticPr fontId="15" type="noConversion"/>
  </si>
  <si>
    <r>
      <t xml:space="preserve">물리적
</t>
    </r>
    <r>
      <rPr>
        <sz val="7"/>
        <rFont val="돋움"/>
        <family val="3"/>
        <charset val="129"/>
      </rPr>
      <t>Mechanical</t>
    </r>
    <phoneticPr fontId="15" type="noConversion"/>
  </si>
  <si>
    <r>
      <t xml:space="preserve">고도
</t>
    </r>
    <r>
      <rPr>
        <sz val="8"/>
        <rFont val="돋움"/>
        <family val="3"/>
        <charset val="129"/>
      </rPr>
      <t>Advanced</t>
    </r>
    <phoneticPr fontId="15" type="noConversion"/>
  </si>
  <si>
    <t>UV자외선</t>
    <phoneticPr fontId="15" type="noConversion"/>
  </si>
  <si>
    <t>소 재 지              
Location</t>
    <phoneticPr fontId="15" type="noConversion"/>
  </si>
  <si>
    <t>지 류
Branch stream</t>
    <phoneticPr fontId="15" type="noConversion"/>
  </si>
  <si>
    <t>본 류
Main stream</t>
    <phoneticPr fontId="15" type="noConversion"/>
  </si>
  <si>
    <t>수 계
Water stream</t>
    <phoneticPr fontId="15" type="noConversion"/>
  </si>
  <si>
    <t>분 뇨</t>
    <phoneticPr fontId="15" type="noConversion"/>
  </si>
  <si>
    <t>축 산</t>
    <phoneticPr fontId="15" type="noConversion"/>
  </si>
  <si>
    <t>기 타
Others</t>
    <phoneticPr fontId="15" type="noConversion"/>
  </si>
  <si>
    <t>2. Inspection and Administative Measures for Environmental Pollutant Emitting Facilities(Cont'd)</t>
    <phoneticPr fontId="34" type="noConversion"/>
  </si>
  <si>
    <t>청통면 죽정리 604-2</t>
    <phoneticPr fontId="15" type="noConversion"/>
  </si>
  <si>
    <t>-</t>
    <phoneticPr fontId="15" type="noConversion"/>
  </si>
  <si>
    <t>CNR, A2O공법</t>
    <phoneticPr fontId="15" type="noConversion"/>
  </si>
  <si>
    <t>지정 폐기물
Specified wastes</t>
    <phoneticPr fontId="15" type="noConversion"/>
  </si>
  <si>
    <t>Source : Division of Environmental Policy</t>
  </si>
  <si>
    <t>2000.05.07</t>
    <phoneticPr fontId="15" type="noConversion"/>
  </si>
  <si>
    <t>1999.12.15</t>
    <phoneticPr fontId="15" type="noConversion"/>
  </si>
  <si>
    <t>2012.12</t>
    <phoneticPr fontId="15" type="noConversion"/>
  </si>
  <si>
    <t>2012.04.01</t>
    <phoneticPr fontId="15" type="noConversion"/>
  </si>
  <si>
    <t>1994.05.20</t>
    <phoneticPr fontId="15" type="noConversion"/>
  </si>
  <si>
    <t>2003.12.14</t>
    <phoneticPr fontId="15" type="noConversion"/>
  </si>
  <si>
    <t>2010.01.10</t>
    <phoneticPr fontId="15" type="noConversion"/>
  </si>
  <si>
    <t>2012.02.27</t>
    <phoneticPr fontId="15" type="noConversion"/>
  </si>
  <si>
    <t>ⅩⅢ. Environment / 639</t>
    <phoneticPr fontId="34" type="noConversion"/>
  </si>
  <si>
    <t>640 / ⅩⅢ. 환경</t>
    <phoneticPr fontId="34" type="noConversion"/>
  </si>
  <si>
    <t>ⅩⅢ. Environment / 641</t>
    <phoneticPr fontId="34" type="noConversion"/>
  </si>
  <si>
    <t>642 / ⅩⅢ. 환경</t>
    <phoneticPr fontId="34" type="noConversion"/>
  </si>
  <si>
    <t xml:space="preserve"> ⅩⅢ. Environment / 643</t>
    <phoneticPr fontId="34" type="noConversion"/>
  </si>
  <si>
    <t>644 / ⅩⅢ. 환경</t>
    <phoneticPr fontId="34" type="noConversion"/>
  </si>
  <si>
    <t>ⅩⅢ. Environment / 645</t>
    <phoneticPr fontId="15" type="noConversion"/>
  </si>
  <si>
    <t>646 / ⅩⅢ. 환경</t>
    <phoneticPr fontId="15" type="noConversion"/>
  </si>
  <si>
    <t>ⅩⅢ. Environment / 647</t>
    <phoneticPr fontId="15" type="noConversion"/>
  </si>
  <si>
    <t>648 / ⅩⅢ. 환경</t>
    <phoneticPr fontId="15" type="noConversion"/>
  </si>
  <si>
    <t>ⅩⅢ. Environment / 649</t>
    <phoneticPr fontId="15" type="noConversion"/>
  </si>
  <si>
    <t>650 / ⅩⅢ. 환경</t>
    <phoneticPr fontId="15" type="noConversion"/>
  </si>
  <si>
    <t>ⅩⅢ. Environment / 651</t>
    <phoneticPr fontId="15" type="noConversion"/>
  </si>
  <si>
    <t>652 / ⅩⅢ. 환경</t>
    <phoneticPr fontId="34" type="noConversion"/>
  </si>
  <si>
    <t>ⅩⅢ. Environment / 653</t>
    <phoneticPr fontId="15" type="noConversion"/>
  </si>
  <si>
    <t>654 / ⅩⅢ. 환경</t>
    <phoneticPr fontId="34" type="noConversion"/>
  </si>
  <si>
    <t>ⅩⅢ. Environment / 655</t>
    <phoneticPr fontId="34" type="noConversion"/>
  </si>
  <si>
    <t>656 / ⅩⅢ. 환경</t>
    <phoneticPr fontId="34" type="noConversion"/>
  </si>
  <si>
    <t>ⅩⅢ. Environment / 657</t>
    <phoneticPr fontId="34" type="noConversion"/>
  </si>
  <si>
    <t>658 / ⅩⅢ. 환경</t>
    <phoneticPr fontId="34" type="noConversion"/>
  </si>
  <si>
    <t>ⅩⅢ. Environment / 659</t>
    <phoneticPr fontId="15" type="noConversion"/>
  </si>
  <si>
    <t>660 / ⅩⅢ. 환경</t>
    <phoneticPr fontId="15" type="noConversion"/>
  </si>
  <si>
    <t>ⅩⅢ. Environment / 661</t>
    <phoneticPr fontId="15" type="noConversion"/>
  </si>
  <si>
    <t>662 / ⅩⅢ. 환경</t>
    <phoneticPr fontId="15" type="noConversion"/>
  </si>
  <si>
    <t>ⅩⅢ. Environment / 663</t>
    <phoneticPr fontId="15" type="noConversion"/>
  </si>
  <si>
    <t>664 / ⅩⅢ. 환경</t>
    <phoneticPr fontId="15" type="noConversion"/>
  </si>
  <si>
    <t>ⅩⅢ. Environment / 665</t>
    <phoneticPr fontId="15" type="noConversion"/>
  </si>
  <si>
    <t>666 / ⅩⅢ. 환경</t>
    <phoneticPr fontId="15" type="noConversion"/>
  </si>
  <si>
    <t>ⅩⅢ. Environment / 667</t>
    <phoneticPr fontId="15" type="noConversion"/>
  </si>
  <si>
    <t>668 / ⅩⅢ. 환경</t>
    <phoneticPr fontId="15" type="noConversion"/>
  </si>
  <si>
    <t>ⅩⅢ. Environment / 669</t>
    <phoneticPr fontId="15" type="noConversion"/>
  </si>
  <si>
    <t>670 / ⅩⅢ. 환경</t>
    <phoneticPr fontId="15" type="noConversion"/>
  </si>
  <si>
    <t>ⅩⅢ. Environment / 671</t>
    <phoneticPr fontId="15" type="noConversion"/>
  </si>
  <si>
    <t>672 / ⅩⅢ. 환경</t>
    <phoneticPr fontId="34" type="noConversion"/>
  </si>
  <si>
    <t>ⅩⅢ. Environment / 673</t>
    <phoneticPr fontId="34" type="noConversion"/>
  </si>
  <si>
    <t>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</si>
</sst>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2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#,##0_);[Red]\(#,##0\)"/>
    <numFmt numFmtId="179" formatCode="#,##0.0_);[Red]\(#,##0.0\)"/>
    <numFmt numFmtId="180" formatCode="#,##0.00_);[Red]\(#,##0.00\)"/>
    <numFmt numFmtId="181" formatCode="0.0_);[Red]\(0.0\)"/>
    <numFmt numFmtId="182" formatCode="#,##0_ "/>
    <numFmt numFmtId="183" formatCode="#,##0.0_ "/>
    <numFmt numFmtId="184" formatCode="#,##0.00_ "/>
    <numFmt numFmtId="185" formatCode="_-* #,##0.0_-;\-* #,##0.0_-;_-* &quot;-&quot;?_-;_-@_-"/>
    <numFmt numFmtId="186" formatCode="_ * #,##0.0_ ;_ * \-#,##0.0_ ;_ * &quot;-&quot;_ ;_ @_ "/>
    <numFmt numFmtId="187" formatCode="0,000"/>
    <numFmt numFmtId="188" formatCode="_ * #,##0.00_ ;_ * \-#,##0.00_ ;_ * &quot;-&quot;_ ;_ @_ "/>
    <numFmt numFmtId="189" formatCode="#,##0.0"/>
    <numFmt numFmtId="190" formatCode="_-* #,##0.000_-;\-* #,##0.000_-;_-* &quot;-&quot;???_-;_-@_-"/>
    <numFmt numFmtId="191" formatCode="&quot;₩&quot;#,##0;&quot;₩&quot;&quot;₩&quot;\-#,##0"/>
    <numFmt numFmtId="192" formatCode="&quot;₩&quot;#,##0.00;&quot;₩&quot;\-#,##0.00"/>
    <numFmt numFmtId="193" formatCode="_-[$€-2]* #,##0.00_-;\-[$€-2]* #,##0.00_-;_-[$€-2]* &quot;-&quot;??_-"/>
    <numFmt numFmtId="194" formatCode="&quot;₩&quot;#,##0;[Red]&quot;₩&quot;&quot;₩&quot;\-#,##0"/>
    <numFmt numFmtId="19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9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0" formatCode="0_);[Red]\(0\)"/>
    <numFmt numFmtId="201" formatCode="_-* #,##0_-;\-* #,##0_-;_-* &quot;-&quot;??_-;_-@_-"/>
    <numFmt numFmtId="202" formatCode="_ &quot;₩&quot;* #,##0_ ;_ &quot;₩&quot;* \-#,##0_ ;_ &quot;₩&quot;* &quot;-&quot;_ ;_ @_ "/>
    <numFmt numFmtId="203" formatCode="_ &quot;₩&quot;* #,##0.00_ ;_ &quot;₩&quot;* \-#,##0.00_ ;_ &quot;₩&quot;* &quot;-&quot;??_ ;_ @_ "/>
    <numFmt numFmtId="204" formatCode="&quot;₩&quot;#,##0.00;[Red]&quot;₩&quot;\-#,##0.00"/>
    <numFmt numFmtId="205" formatCode="&quot;$&quot;#,##0_);[Red]\(&quot;$&quot;#,##0\)"/>
    <numFmt numFmtId="206" formatCode="&quot;₩&quot;#,##0;[Red]&quot;₩&quot;\-#,##0"/>
    <numFmt numFmtId="207" formatCode="&quot;$&quot;#,##0.00_);[Red]\(&quot;$&quot;#,##0.00\)"/>
    <numFmt numFmtId="208" formatCode="#,##0;[Red]&quot;-&quot;#,##0"/>
    <numFmt numFmtId="209" formatCode="#,##0.00;[Red]&quot;-&quot;#,##0.00"/>
    <numFmt numFmtId="210" formatCode="_-* #,##0.0_-;\-* #,##0.0_-;_-* &quot;-&quot;_-;_-@_-"/>
    <numFmt numFmtId="211" formatCode="_-* #,##0.0_-;\-* #,##0.0_-;_-* &quot;-&quot;???_-;_-@_-"/>
    <numFmt numFmtId="212" formatCode="_-* #,##0_-;\!\-* #,##0_-;_-* &quot;-&quot;_-;_-@_-"/>
    <numFmt numFmtId="213" formatCode="_-* #,##0.0_-;\-* #,##0.0_-;_-* &quot;-&quot;??_-;_-@_-"/>
    <numFmt numFmtId="214" formatCode="_-* #,##0_-;\-* #,##0_-;_-* &quot;-&quot;?_-;_-@_-"/>
    <numFmt numFmtId="215" formatCode="#,##0_-;\-#,##0_-;&quot;-&quot;_-;@_-"/>
  </numFmts>
  <fonts count="90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b/>
      <sz val="9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돋움"/>
      <family val="3"/>
      <charset val="129"/>
    </font>
    <font>
      <sz val="12"/>
      <name val="바탕"/>
      <family val="1"/>
      <charset val="129"/>
    </font>
    <font>
      <sz val="9"/>
      <name val="Arial Narrow"/>
      <family val="2"/>
    </font>
    <font>
      <vertAlign val="subscript"/>
      <sz val="9"/>
      <name val="돋움"/>
      <family val="3"/>
      <charset val="129"/>
    </font>
    <font>
      <sz val="7"/>
      <name val="돋움"/>
      <family val="3"/>
      <charset val="129"/>
    </font>
    <font>
      <sz val="10"/>
      <name val="바탕"/>
      <family val="1"/>
      <charset val="129"/>
    </font>
    <font>
      <sz val="10"/>
      <name val="돋움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sz val="11"/>
      <name val="뼻뮝"/>
      <family val="3"/>
      <charset val="129"/>
    </font>
    <font>
      <sz val="9"/>
      <name val="바탕체"/>
      <family val="1"/>
      <charset val="129"/>
    </font>
    <font>
      <sz val="9"/>
      <name val="바탕"/>
      <family val="1"/>
      <charset val="129"/>
    </font>
    <font>
      <sz val="9"/>
      <name val="굴림체"/>
      <family val="3"/>
      <charset val="129"/>
    </font>
    <font>
      <sz val="9"/>
      <color indexed="9"/>
      <name val="돋움"/>
      <family val="3"/>
      <charset val="129"/>
    </font>
    <font>
      <sz val="10"/>
      <name val="돋움체"/>
      <family val="3"/>
      <charset val="129"/>
    </font>
    <font>
      <b/>
      <sz val="9"/>
      <color indexed="81"/>
      <name val="Tahoma"/>
      <family val="2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2"/>
      <name val="Times New Roman"/>
      <family val="1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4"/>
      <name val="바탕"/>
      <family val="1"/>
      <charset val="129"/>
    </font>
    <font>
      <b/>
      <sz val="16"/>
      <name val="바탕"/>
      <family val="1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sz val="9"/>
      <color rgb="FFFF0000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71">
    <xf numFmtId="0" fontId="0" fillId="0" borderId="0"/>
    <xf numFmtId="0" fontId="2" fillId="0" borderId="0" applyFont="0" applyFill="0" applyBorder="0" applyAlignment="0" applyProtection="0"/>
    <xf numFmtId="0" fontId="62" fillId="0" borderId="0"/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7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7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7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7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7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7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7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7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7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0" borderId="0" applyFont="0" applyFill="0" applyBorder="0" applyAlignment="0" applyProtection="0"/>
    <xf numFmtId="0" fontId="6" fillId="0" borderId="0" applyFont="0" applyFill="0" applyBorder="0" applyAlignment="0" applyProtection="0"/>
    <xf numFmtId="204" fontId="63" fillId="0" borderId="0" applyFont="0" applyFill="0" applyBorder="0" applyAlignment="0" applyProtection="0"/>
    <xf numFmtId="204" fontId="64" fillId="0" borderId="0" applyFont="0" applyFill="0" applyBorder="0" applyAlignment="0" applyProtection="0"/>
    <xf numFmtId="202" fontId="65" fillId="0" borderId="0" applyFont="0" applyFill="0" applyBorder="0" applyAlignment="0" applyProtection="0"/>
    <xf numFmtId="204" fontId="64" fillId="0" borderId="0" applyFont="0" applyFill="0" applyBorder="0" applyAlignment="0" applyProtection="0"/>
    <xf numFmtId="202" fontId="65" fillId="0" borderId="0" applyFont="0" applyFill="0" applyBorder="0" applyAlignment="0" applyProtection="0"/>
    <xf numFmtId="204" fontId="7" fillId="0" borderId="0" applyFont="0" applyFill="0" applyBorder="0" applyAlignment="0" applyProtection="0"/>
    <xf numFmtId="204" fontId="66" fillId="0" borderId="0" applyFont="0" applyFill="0" applyBorder="0" applyAlignment="0" applyProtection="0"/>
    <xf numFmtId="205" fontId="67" fillId="0" borderId="0" applyFont="0" applyFill="0" applyBorder="0" applyAlignment="0" applyProtection="0"/>
    <xf numFmtId="205" fontId="67" fillId="0" borderId="0" applyFont="0" applyFill="0" applyBorder="0" applyAlignment="0" applyProtection="0"/>
    <xf numFmtId="205" fontId="67" fillId="0" borderId="0" applyFont="0" applyFill="0" applyBorder="0" applyAlignment="0" applyProtection="0"/>
    <xf numFmtId="205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202" fontId="7" fillId="0" borderId="0" applyFont="0" applyFill="0" applyBorder="0" applyAlignment="0" applyProtection="0"/>
    <xf numFmtId="202" fontId="66" fillId="0" borderId="0" applyFont="0" applyFill="0" applyBorder="0" applyAlignment="0" applyProtection="0"/>
    <xf numFmtId="206" fontId="63" fillId="0" borderId="0" applyFont="0" applyFill="0" applyBorder="0" applyAlignment="0" applyProtection="0"/>
    <xf numFmtId="206" fontId="64" fillId="0" borderId="0" applyFont="0" applyFill="0" applyBorder="0" applyAlignment="0" applyProtection="0"/>
    <xf numFmtId="203" fontId="65" fillId="0" borderId="0" applyFont="0" applyFill="0" applyBorder="0" applyAlignment="0" applyProtection="0"/>
    <xf numFmtId="206" fontId="64" fillId="0" borderId="0" applyFont="0" applyFill="0" applyBorder="0" applyAlignment="0" applyProtection="0"/>
    <xf numFmtId="203" fontId="65" fillId="0" borderId="0" applyFont="0" applyFill="0" applyBorder="0" applyAlignment="0" applyProtection="0"/>
    <xf numFmtId="206" fontId="7" fillId="0" borderId="0" applyFont="0" applyFill="0" applyBorder="0" applyAlignment="0" applyProtection="0"/>
    <xf numFmtId="206" fontId="66" fillId="0" borderId="0" applyFont="0" applyFill="0" applyBorder="0" applyAlignment="0" applyProtection="0"/>
    <xf numFmtId="207" fontId="67" fillId="0" borderId="0" applyFont="0" applyFill="0" applyBorder="0" applyAlignment="0" applyProtection="0"/>
    <xf numFmtId="207" fontId="67" fillId="0" borderId="0" applyFont="0" applyFill="0" applyBorder="0" applyAlignment="0" applyProtection="0"/>
    <xf numFmtId="207" fontId="67" fillId="0" borderId="0" applyFont="0" applyFill="0" applyBorder="0" applyAlignment="0" applyProtection="0"/>
    <xf numFmtId="207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203" fontId="7" fillId="0" borderId="0" applyFont="0" applyFill="0" applyBorder="0" applyAlignment="0" applyProtection="0"/>
    <xf numFmtId="203" fontId="66" fillId="0" borderId="0" applyFont="0" applyFill="0" applyBorder="0" applyAlignment="0" applyProtection="0"/>
    <xf numFmtId="203" fontId="7" fillId="0" borderId="0" applyFont="0" applyFill="0" applyBorder="0" applyAlignment="0" applyProtection="0"/>
    <xf numFmtId="203" fontId="66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08" fontId="63" fillId="0" borderId="0" applyFont="0" applyFill="0" applyBorder="0" applyAlignment="0" applyProtection="0"/>
    <xf numFmtId="208" fontId="64" fillId="0" borderId="0" applyFont="0" applyFill="0" applyBorder="0" applyAlignment="0" applyProtection="0"/>
    <xf numFmtId="176" fontId="65" fillId="0" borderId="0" applyFont="0" applyFill="0" applyBorder="0" applyAlignment="0" applyProtection="0"/>
    <xf numFmtId="208" fontId="64" fillId="0" borderId="0" applyFont="0" applyFill="0" applyBorder="0" applyAlignment="0" applyProtection="0"/>
    <xf numFmtId="176" fontId="65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66" fillId="0" borderId="0" applyFont="0" applyFill="0" applyBorder="0" applyAlignment="0" applyProtection="0"/>
    <xf numFmtId="176" fontId="7" fillId="0" borderId="0" applyFont="0" applyFill="0" applyBorder="0" applyAlignment="0" applyProtection="0"/>
    <xf numFmtId="176" fontId="66" fillId="0" borderId="0" applyFont="0" applyFill="0" applyBorder="0" applyAlignment="0" applyProtection="0"/>
    <xf numFmtId="209" fontId="63" fillId="0" borderId="0" applyFont="0" applyFill="0" applyBorder="0" applyAlignment="0" applyProtection="0"/>
    <xf numFmtId="209" fontId="64" fillId="0" borderId="0" applyFont="0" applyFill="0" applyBorder="0" applyAlignment="0" applyProtection="0"/>
    <xf numFmtId="177" fontId="65" fillId="0" borderId="0" applyFont="0" applyFill="0" applyBorder="0" applyAlignment="0" applyProtection="0"/>
    <xf numFmtId="209" fontId="64" fillId="0" borderId="0" applyFont="0" applyFill="0" applyBorder="0" applyAlignment="0" applyProtection="0"/>
    <xf numFmtId="177" fontId="65" fillId="0" borderId="0" applyFont="0" applyFill="0" applyBorder="0" applyAlignment="0" applyProtection="0"/>
    <xf numFmtId="40" fontId="7" fillId="0" borderId="0" applyFont="0" applyFill="0" applyBorder="0" applyAlignment="0" applyProtection="0"/>
    <xf numFmtId="40" fontId="66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66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66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8" fillId="0" borderId="0"/>
    <xf numFmtId="0" fontId="7" fillId="0" borderId="0"/>
    <xf numFmtId="0" fontId="63" fillId="0" borderId="0"/>
    <xf numFmtId="0" fontId="64" fillId="0" borderId="0"/>
    <xf numFmtId="0" fontId="65" fillId="0" borderId="0"/>
    <xf numFmtId="0" fontId="64" fillId="0" borderId="0"/>
    <xf numFmtId="0" fontId="66" fillId="0" borderId="0"/>
    <xf numFmtId="0" fontId="68" fillId="0" borderId="0"/>
    <xf numFmtId="0" fontId="65" fillId="0" borderId="0"/>
    <xf numFmtId="0" fontId="7" fillId="0" borderId="0"/>
    <xf numFmtId="0" fontId="66" fillId="0" borderId="0"/>
    <xf numFmtId="0" fontId="7" fillId="0" borderId="0"/>
    <xf numFmtId="0" fontId="66" fillId="0" borderId="0"/>
    <xf numFmtId="0" fontId="68" fillId="0" borderId="0"/>
    <xf numFmtId="0" fontId="65" fillId="0" borderId="0"/>
    <xf numFmtId="0" fontId="69" fillId="0" borderId="0"/>
    <xf numFmtId="0" fontId="70" fillId="0" borderId="0"/>
    <xf numFmtId="0" fontId="67" fillId="0" borderId="0"/>
    <xf numFmtId="0" fontId="67" fillId="0" borderId="0"/>
    <xf numFmtId="0" fontId="69" fillId="0" borderId="0"/>
    <xf numFmtId="0" fontId="70" fillId="0" borderId="0"/>
    <xf numFmtId="0" fontId="7" fillId="0" borderId="0"/>
    <xf numFmtId="0" fontId="66" fillId="0" borderId="0"/>
    <xf numFmtId="0" fontId="49" fillId="0" borderId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0" fontId="2" fillId="0" borderId="0" applyFont="0" applyFill="0" applyBorder="0" applyAlignment="0" applyProtection="0"/>
    <xf numFmtId="191" fontId="10" fillId="0" borderId="0" applyFont="0" applyFill="0" applyBorder="0" applyAlignment="0" applyProtection="0"/>
    <xf numFmtId="188" fontId="10" fillId="0" borderId="0" applyFont="0" applyFill="0" applyBorder="0" applyAlignment="0" applyProtection="0"/>
    <xf numFmtId="192" fontId="10" fillId="0" borderId="0" applyFont="0" applyFill="0" applyBorder="0" applyAlignment="0" applyProtection="0"/>
    <xf numFmtId="0" fontId="9" fillId="0" borderId="0" applyFont="0" applyFill="0" applyBorder="0" applyAlignment="0" applyProtection="0"/>
    <xf numFmtId="193" fontId="11" fillId="0" borderId="0" applyFont="0" applyFill="0" applyBorder="0" applyAlignment="0" applyProtection="0"/>
    <xf numFmtId="2" fontId="9" fillId="0" borderId="0" applyFont="0" applyFill="0" applyBorder="0" applyAlignment="0" applyProtection="0"/>
    <xf numFmtId="38" fontId="50" fillId="16" borderId="0" applyNumberFormat="0" applyBorder="0" applyAlignment="0" applyProtection="0"/>
    <xf numFmtId="0" fontId="51" fillId="0" borderId="0">
      <alignment horizontal="left"/>
    </xf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2" fillId="0" borderId="2">
      <alignment horizontal="left" vertical="center"/>
    </xf>
    <xf numFmtId="0" fontId="12" fillId="0" borderId="2">
      <alignment horizontal="left" vertical="center"/>
    </xf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10" fontId="50" fillId="16" borderId="3" applyNumberFormat="0" applyBorder="0" applyAlignment="0" applyProtection="0"/>
    <xf numFmtId="10" fontId="50" fillId="16" borderId="3" applyNumberFormat="0" applyBorder="0" applyAlignment="0" applyProtection="0"/>
    <xf numFmtId="10" fontId="50" fillId="16" borderId="3" applyNumberFormat="0" applyBorder="0" applyAlignment="0" applyProtection="0"/>
    <xf numFmtId="10" fontId="50" fillId="16" borderId="3" applyNumberFormat="0" applyBorder="0" applyAlignment="0" applyProtection="0"/>
    <xf numFmtId="0" fontId="14" fillId="0" borderId="4"/>
    <xf numFmtId="0" fontId="14" fillId="0" borderId="4"/>
    <xf numFmtId="0" fontId="11" fillId="0" borderId="0"/>
    <xf numFmtId="0" fontId="9" fillId="0" borderId="0"/>
    <xf numFmtId="10" fontId="9" fillId="0" borderId="0" applyFont="0" applyFill="0" applyBorder="0" applyAlignment="0" applyProtection="0"/>
    <xf numFmtId="0" fontId="14" fillId="0" borderId="0"/>
    <xf numFmtId="0" fontId="9" fillId="0" borderId="5" applyNumberFormat="0" applyFont="0" applyFill="0" applyAlignment="0" applyProtection="0"/>
    <xf numFmtId="0" fontId="15" fillId="0" borderId="6">
      <alignment horizontal="left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7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1" borderId="7" applyNumberFormat="0" applyAlignment="0" applyProtection="0">
      <alignment vertical="center"/>
    </xf>
    <xf numFmtId="0" fontId="17" fillId="21" borderId="7" applyNumberFormat="0" applyAlignment="0" applyProtection="0">
      <alignment vertical="center"/>
    </xf>
    <xf numFmtId="0" fontId="17" fillId="21" borderId="7" applyNumberFormat="0" applyAlignment="0" applyProtection="0">
      <alignment vertical="center"/>
    </xf>
    <xf numFmtId="0" fontId="17" fillId="21" borderId="7" applyNumberFormat="0" applyAlignment="0" applyProtection="0">
      <alignment vertical="center"/>
    </xf>
    <xf numFmtId="0" fontId="76" fillId="21" borderId="7" applyNumberFormat="0" applyAlignment="0" applyProtection="0">
      <alignment vertical="center"/>
    </xf>
    <xf numFmtId="0" fontId="76" fillId="21" borderId="7" applyNumberFormat="0" applyAlignment="0" applyProtection="0">
      <alignment vertical="center"/>
    </xf>
    <xf numFmtId="0" fontId="17" fillId="21" borderId="7" applyNumberFormat="0" applyAlignment="0" applyProtection="0">
      <alignment vertical="center"/>
    </xf>
    <xf numFmtId="0" fontId="76" fillId="21" borderId="7" applyNumberFormat="0" applyAlignment="0" applyProtection="0">
      <alignment vertical="center"/>
    </xf>
    <xf numFmtId="0" fontId="17" fillId="21" borderId="7" applyNumberFormat="0" applyAlignment="0" applyProtection="0">
      <alignment vertical="center"/>
    </xf>
    <xf numFmtId="197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77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0" borderId="0">
      <protection locked="0"/>
    </xf>
    <xf numFmtId="0" fontId="20" fillId="0" borderId="0">
      <protection locked="0"/>
    </xf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11" fillId="22" borderId="8" applyNumberFormat="0" applyFont="0" applyAlignment="0" applyProtection="0">
      <alignment vertical="center"/>
    </xf>
    <xf numFmtId="0" fontId="11" fillId="22" borderId="8" applyNumberFormat="0" applyFont="0" applyAlignment="0" applyProtection="0">
      <alignment vertical="center"/>
    </xf>
    <xf numFmtId="0" fontId="11" fillId="22" borderId="8" applyNumberFormat="0" applyFont="0" applyAlignment="0" applyProtection="0">
      <alignment vertical="center"/>
    </xf>
    <xf numFmtId="0" fontId="11" fillId="22" borderId="8" applyNumberFormat="0" applyFont="0" applyAlignment="0" applyProtection="0">
      <alignment vertical="center"/>
    </xf>
    <xf numFmtId="0" fontId="11" fillId="22" borderId="8" applyNumberFormat="0" applyFont="0" applyAlignment="0" applyProtection="0">
      <alignment vertical="center"/>
    </xf>
    <xf numFmtId="0" fontId="11" fillId="22" borderId="8" applyNumberFormat="0" applyFont="0" applyAlignment="0" applyProtection="0">
      <alignment vertical="center"/>
    </xf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47" fillId="0" borderId="0">
      <alignment vertical="center"/>
    </xf>
    <xf numFmtId="9" fontId="11" fillId="0" borderId="0" applyFont="0" applyFill="0" applyBorder="0" applyAlignment="0" applyProtection="0"/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78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52" fillId="0" borderId="0"/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4" borderId="9" applyNumberFormat="0" applyAlignment="0" applyProtection="0">
      <alignment vertical="center"/>
    </xf>
    <xf numFmtId="0" fontId="24" fillId="24" borderId="9" applyNumberFormat="0" applyAlignment="0" applyProtection="0">
      <alignment vertical="center"/>
    </xf>
    <xf numFmtId="0" fontId="80" fillId="24" borderId="9" applyNumberFormat="0" applyAlignment="0" applyProtection="0">
      <alignment vertical="center"/>
    </xf>
    <xf numFmtId="0" fontId="80" fillId="24" borderId="9" applyNumberFormat="0" applyAlignment="0" applyProtection="0">
      <alignment vertical="center"/>
    </xf>
    <xf numFmtId="0" fontId="24" fillId="24" borderId="9" applyNumberFormat="0" applyAlignment="0" applyProtection="0">
      <alignment vertical="center"/>
    </xf>
    <xf numFmtId="0" fontId="80" fillId="24" borderId="9" applyNumberFormat="0" applyAlignment="0" applyProtection="0">
      <alignment vertical="center"/>
    </xf>
    <xf numFmtId="0" fontId="24" fillId="24" borderId="9" applyNumberFormat="0" applyAlignment="0" applyProtection="0">
      <alignment vertical="center"/>
    </xf>
    <xf numFmtId="194" fontId="9" fillId="0" borderId="0">
      <alignment vertical="center"/>
    </xf>
    <xf numFmtId="176" fontId="11" fillId="0" borderId="0" applyFont="0" applyFill="0" applyBorder="0" applyAlignment="0" applyProtection="0"/>
    <xf numFmtId="203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203" fontId="11" fillId="0" borderId="0" applyProtection="0"/>
    <xf numFmtId="212" fontId="11" fillId="0" borderId="0" applyFont="0" applyFill="0" applyBorder="0" applyAlignment="0" applyProtection="0"/>
    <xf numFmtId="41" fontId="10" fillId="0" borderId="0" applyFont="0" applyFill="0" applyBorder="0" applyAlignment="0" applyProtection="0"/>
    <xf numFmtId="212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81" fillId="0" borderId="10" applyNumberFormat="0" applyFill="0" applyAlignment="0" applyProtection="0">
      <alignment vertical="center"/>
    </xf>
    <xf numFmtId="0" fontId="81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81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82" fillId="0" borderId="11" applyNumberFormat="0" applyFill="0" applyAlignment="0" applyProtection="0">
      <alignment vertical="center"/>
    </xf>
    <xf numFmtId="0" fontId="82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82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83" fillId="7" borderId="7" applyNumberFormat="0" applyAlignment="0" applyProtection="0">
      <alignment vertical="center"/>
    </xf>
    <xf numFmtId="0" fontId="83" fillId="7" borderId="7" applyNumberFormat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83" fillId="7" borderId="7" applyNumberFormat="0" applyAlignment="0" applyProtection="0">
      <alignment vertical="center"/>
    </xf>
    <xf numFmtId="0" fontId="27" fillId="7" borderId="7" applyNumberFormat="0" applyAlignment="0" applyProtection="0">
      <alignment vertical="center"/>
    </xf>
    <xf numFmtId="4" fontId="20" fillId="0" borderId="0">
      <protection locked="0"/>
    </xf>
    <xf numFmtId="198" fontId="11" fillId="0" borderId="0">
      <protection locked="0"/>
    </xf>
    <xf numFmtId="0" fontId="7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84" fillId="4" borderId="0" applyNumberFormat="0" applyBorder="0" applyAlignment="0" applyProtection="0">
      <alignment vertical="center"/>
    </xf>
    <xf numFmtId="0" fontId="84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84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3" fillId="21" borderId="15" applyNumberFormat="0" applyAlignment="0" applyProtection="0">
      <alignment vertical="center"/>
    </xf>
    <xf numFmtId="0" fontId="33" fillId="21" borderId="15" applyNumberFormat="0" applyAlignment="0" applyProtection="0">
      <alignment vertical="center"/>
    </xf>
    <xf numFmtId="0" fontId="33" fillId="21" borderId="15" applyNumberFormat="0" applyAlignment="0" applyProtection="0">
      <alignment vertical="center"/>
    </xf>
    <xf numFmtId="0" fontId="33" fillId="21" borderId="15" applyNumberFormat="0" applyAlignment="0" applyProtection="0">
      <alignment vertical="center"/>
    </xf>
    <xf numFmtId="0" fontId="85" fillId="21" borderId="15" applyNumberFormat="0" applyAlignment="0" applyProtection="0">
      <alignment vertical="center"/>
    </xf>
    <xf numFmtId="0" fontId="85" fillId="21" borderId="15" applyNumberFormat="0" applyAlignment="0" applyProtection="0">
      <alignment vertical="center"/>
    </xf>
    <xf numFmtId="0" fontId="33" fillId="21" borderId="15" applyNumberFormat="0" applyAlignment="0" applyProtection="0">
      <alignment vertical="center"/>
    </xf>
    <xf numFmtId="0" fontId="85" fillId="21" borderId="15" applyNumberFormat="0" applyAlignment="0" applyProtection="0">
      <alignment vertical="center"/>
    </xf>
    <xf numFmtId="0" fontId="33" fillId="21" borderId="15" applyNumberFormat="0" applyAlignment="0" applyProtection="0">
      <alignment vertical="center"/>
    </xf>
    <xf numFmtId="41" fontId="10" fillId="0" borderId="0" applyFont="0" applyFill="0" applyBorder="0" applyAlignment="0" applyProtection="0"/>
    <xf numFmtId="176" fontId="11" fillId="0" borderId="0" applyProtection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6" fontId="11" fillId="0" borderId="0" applyProtection="0"/>
    <xf numFmtId="176" fontId="11" fillId="0" borderId="0" applyProtection="0"/>
    <xf numFmtId="177" fontId="11" fillId="0" borderId="0" applyProtection="0"/>
    <xf numFmtId="0" fontId="11" fillId="0" borderId="0" applyFont="0" applyFill="0" applyBorder="0" applyAlignment="0" applyProtection="0"/>
    <xf numFmtId="0" fontId="72" fillId="0" borderId="0">
      <alignment vertical="center"/>
    </xf>
    <xf numFmtId="196" fontId="11" fillId="0" borderId="0">
      <protection locked="0"/>
    </xf>
    <xf numFmtId="0" fontId="87" fillId="0" borderId="0">
      <alignment vertical="center"/>
    </xf>
    <xf numFmtId="0" fontId="87" fillId="0" borderId="0">
      <alignment vertical="center"/>
    </xf>
    <xf numFmtId="0" fontId="11" fillId="0" borderId="0"/>
    <xf numFmtId="0" fontId="87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7" fillId="0" borderId="0">
      <alignment vertical="center"/>
    </xf>
    <xf numFmtId="0" fontId="11" fillId="0" borderId="0"/>
    <xf numFmtId="0" fontId="11" fillId="0" borderId="0"/>
    <xf numFmtId="0" fontId="87" fillId="0" borderId="0">
      <alignment vertical="center"/>
    </xf>
    <xf numFmtId="0" fontId="87" fillId="0" borderId="0">
      <alignment vertical="center"/>
    </xf>
    <xf numFmtId="0" fontId="87" fillId="0" borderId="0">
      <alignment vertical="center"/>
    </xf>
    <xf numFmtId="0" fontId="11" fillId="0" borderId="0"/>
    <xf numFmtId="0" fontId="11" fillId="0" borderId="0"/>
    <xf numFmtId="0" fontId="10" fillId="0" borderId="0"/>
    <xf numFmtId="0" fontId="11" fillId="0" borderId="0"/>
    <xf numFmtId="0" fontId="11" fillId="0" borderId="0"/>
    <xf numFmtId="0" fontId="11" fillId="0" borderId="0"/>
    <xf numFmtId="0" fontId="55" fillId="0" borderId="0"/>
    <xf numFmtId="0" fontId="10" fillId="0" borderId="0"/>
    <xf numFmtId="0" fontId="20" fillId="0" borderId="5">
      <protection locked="0"/>
    </xf>
    <xf numFmtId="195" fontId="11" fillId="0" borderId="0">
      <protection locked="0"/>
    </xf>
    <xf numFmtId="199" fontId="11" fillId="0" borderId="0">
      <protection locked="0"/>
    </xf>
  </cellStyleXfs>
  <cellXfs count="1046">
    <xf numFmtId="0" fontId="0" fillId="0" borderId="0" xfId="0"/>
    <xf numFmtId="49" fontId="35" fillId="16" borderId="0" xfId="0" applyNumberFormat="1" applyFont="1" applyFill="1" applyBorder="1" applyAlignment="1" applyProtection="1">
      <alignment horizontal="center" vertical="center"/>
      <protection hidden="1"/>
    </xf>
    <xf numFmtId="0" fontId="35" fillId="16" borderId="0" xfId="0" applyFont="1" applyFill="1" applyBorder="1" applyAlignment="1" applyProtection="1">
      <alignment horizontal="center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36" fillId="16" borderId="0" xfId="0" applyNumberFormat="1" applyFont="1" applyFill="1" applyBorder="1" applyAlignment="1" applyProtection="1">
      <alignment horizontal="left" vertical="center"/>
      <protection hidden="1"/>
    </xf>
    <xf numFmtId="49" fontId="36" fillId="16" borderId="0" xfId="0" applyNumberFormat="1" applyFont="1" applyFill="1" applyBorder="1" applyAlignment="1" applyProtection="1">
      <alignment horizontal="center" vertical="center"/>
      <protection hidden="1"/>
    </xf>
    <xf numFmtId="0" fontId="36" fillId="16" borderId="0" xfId="0" applyFont="1" applyFill="1" applyBorder="1" applyAlignment="1" applyProtection="1">
      <alignment horizontal="center" vertical="center"/>
      <protection hidden="1"/>
    </xf>
    <xf numFmtId="49" fontId="36" fillId="16" borderId="0" xfId="0" applyNumberFormat="1" applyFont="1" applyFill="1" applyBorder="1" applyAlignment="1" applyProtection="1">
      <alignment horizontal="right" vertical="center"/>
      <protection hidden="1"/>
    </xf>
    <xf numFmtId="0" fontId="37" fillId="16" borderId="0" xfId="0" applyFont="1" applyFill="1" applyAlignment="1" applyProtection="1">
      <alignment horizontal="left" vertical="center"/>
      <protection hidden="1"/>
    </xf>
    <xf numFmtId="3" fontId="37" fillId="16" borderId="0" xfId="0" applyNumberFormat="1" applyFont="1" applyFill="1" applyAlignment="1" applyProtection="1">
      <alignment horizontal="center" vertical="center"/>
      <protection hidden="1"/>
    </xf>
    <xf numFmtId="3" fontId="37" fillId="16" borderId="0" xfId="0" applyNumberFormat="1" applyFont="1" applyFill="1" applyAlignment="1" applyProtection="1">
      <alignment horizontal="right" vertical="center"/>
      <protection hidden="1"/>
    </xf>
    <xf numFmtId="0" fontId="37" fillId="16" borderId="0" xfId="0" applyFont="1" applyFill="1" applyAlignment="1" applyProtection="1">
      <alignment horizontal="center" vertical="center"/>
      <protection hidden="1"/>
    </xf>
    <xf numFmtId="176" fontId="37" fillId="16" borderId="0" xfId="429" applyFont="1" applyFill="1" applyBorder="1" applyAlignment="1" applyProtection="1">
      <alignment horizontal="center" vertical="center"/>
      <protection hidden="1"/>
    </xf>
    <xf numFmtId="0" fontId="37" fillId="16" borderId="0" xfId="0" applyFont="1" applyFill="1" applyBorder="1" applyAlignment="1" applyProtection="1">
      <alignment horizontal="center" vertical="center"/>
      <protection hidden="1"/>
    </xf>
    <xf numFmtId="0" fontId="38" fillId="16" borderId="0" xfId="0" applyFont="1" applyFill="1" applyBorder="1" applyAlignment="1" applyProtection="1">
      <alignment horizontal="center" vertical="center"/>
      <protection hidden="1"/>
    </xf>
    <xf numFmtId="0" fontId="39" fillId="16" borderId="0" xfId="0" applyFont="1" applyFill="1" applyBorder="1" applyAlignment="1" applyProtection="1">
      <alignment horizontal="center" vertical="center"/>
      <protection hidden="1"/>
    </xf>
    <xf numFmtId="0" fontId="37" fillId="16" borderId="0" xfId="0" applyFont="1" applyFill="1" applyBorder="1" applyAlignment="1" applyProtection="1">
      <alignment horizontal="left" vertical="center"/>
      <protection hidden="1"/>
    </xf>
    <xf numFmtId="3" fontId="37" fillId="16" borderId="0" xfId="0" applyNumberFormat="1" applyFont="1" applyFill="1" applyBorder="1" applyAlignment="1" applyProtection="1">
      <alignment horizontal="left" vertical="center"/>
      <protection hidden="1"/>
    </xf>
    <xf numFmtId="0" fontId="37" fillId="16" borderId="0" xfId="0" applyFont="1" applyFill="1" applyBorder="1" applyAlignment="1" applyProtection="1">
      <alignment horizontal="right" vertical="center"/>
      <protection hidden="1"/>
    </xf>
    <xf numFmtId="176" fontId="37" fillId="16" borderId="0" xfId="429" applyFont="1" applyFill="1" applyBorder="1" applyAlignment="1" applyProtection="1">
      <alignment horizontal="left" vertical="center"/>
      <protection hidden="1"/>
    </xf>
    <xf numFmtId="41" fontId="37" fillId="16" borderId="16" xfId="0" quotePrefix="1" applyNumberFormat="1" applyFont="1" applyFill="1" applyBorder="1" applyAlignment="1" applyProtection="1">
      <alignment horizontal="center" vertical="center"/>
      <protection hidden="1"/>
    </xf>
    <xf numFmtId="41" fontId="37" fillId="16" borderId="0" xfId="0" applyNumberFormat="1" applyFont="1" applyFill="1" applyBorder="1" applyAlignment="1" applyProtection="1">
      <alignment horizontal="right" vertical="center"/>
      <protection hidden="1"/>
    </xf>
    <xf numFmtId="182" fontId="37" fillId="16" borderId="0" xfId="0" applyNumberFormat="1" applyFont="1" applyFill="1" applyBorder="1" applyAlignment="1" applyProtection="1">
      <alignment horizontal="right" vertical="center"/>
      <protection hidden="1"/>
    </xf>
    <xf numFmtId="41" fontId="37" fillId="16" borderId="0" xfId="0" applyNumberFormat="1" applyFont="1" applyFill="1" applyBorder="1" applyAlignment="1" applyProtection="1">
      <alignment horizontal="center" vertical="center"/>
      <protection hidden="1"/>
    </xf>
    <xf numFmtId="41" fontId="40" fillId="16" borderId="0" xfId="0" applyNumberFormat="1" applyFont="1" applyFill="1" applyBorder="1" applyAlignment="1" applyProtection="1">
      <alignment horizontal="center" vertical="center"/>
      <protection hidden="1"/>
    </xf>
    <xf numFmtId="182" fontId="37" fillId="16" borderId="0" xfId="350" applyNumberFormat="1" applyFont="1" applyFill="1" applyBorder="1" applyAlignment="1" applyProtection="1">
      <alignment horizontal="right" vertical="center"/>
      <protection hidden="1"/>
    </xf>
    <xf numFmtId="41" fontId="40" fillId="16" borderId="16" xfId="0" quotePrefix="1" applyNumberFormat="1" applyFont="1" applyFill="1" applyBorder="1" applyAlignment="1" applyProtection="1">
      <alignment horizontal="center" vertical="center"/>
      <protection hidden="1"/>
    </xf>
    <xf numFmtId="41" fontId="40" fillId="16" borderId="0" xfId="0" applyNumberFormat="1" applyFont="1" applyFill="1" applyBorder="1" applyAlignment="1" applyProtection="1">
      <alignment horizontal="right" vertical="center"/>
      <protection hidden="1"/>
    </xf>
    <xf numFmtId="41" fontId="40" fillId="16" borderId="0" xfId="0" applyNumberFormat="1" applyFont="1" applyFill="1" applyAlignment="1" applyProtection="1">
      <alignment horizontal="right" vertical="center"/>
      <protection hidden="1"/>
    </xf>
    <xf numFmtId="41" fontId="37" fillId="16" borderId="16" xfId="0" applyNumberFormat="1" applyFont="1" applyFill="1" applyBorder="1" applyAlignment="1" applyProtection="1">
      <alignment horizontal="center" vertical="center"/>
      <protection hidden="1"/>
    </xf>
    <xf numFmtId="41" fontId="37" fillId="16" borderId="0" xfId="0" applyNumberFormat="1" applyFont="1" applyFill="1" applyAlignment="1" applyProtection="1">
      <alignment horizontal="right" vertical="center"/>
      <protection hidden="1"/>
    </xf>
    <xf numFmtId="41" fontId="37" fillId="16" borderId="0" xfId="350" applyNumberFormat="1" applyFont="1" applyFill="1" applyBorder="1" applyAlignment="1" applyProtection="1">
      <alignment horizontal="right" vertical="center"/>
      <protection hidden="1"/>
    </xf>
    <xf numFmtId="41" fontId="37" fillId="16" borderId="16" xfId="0" applyNumberFormat="1" applyFont="1" applyFill="1" applyBorder="1" applyAlignment="1" applyProtection="1">
      <alignment vertical="center" shrinkToFit="1"/>
      <protection hidden="1"/>
    </xf>
    <xf numFmtId="41" fontId="41" fillId="16" borderId="16" xfId="0" applyNumberFormat="1" applyFont="1" applyFill="1" applyBorder="1" applyAlignment="1" applyProtection="1">
      <alignment vertical="center" shrinkToFit="1"/>
      <protection hidden="1"/>
    </xf>
    <xf numFmtId="41" fontId="37" fillId="16" borderId="0" xfId="0" applyNumberFormat="1" applyFont="1" applyFill="1" applyBorder="1" applyAlignment="1" applyProtection="1">
      <alignment horizontal="left" vertical="center"/>
      <protection hidden="1"/>
    </xf>
    <xf numFmtId="41" fontId="42" fillId="16" borderId="16" xfId="0" applyNumberFormat="1" applyFont="1" applyFill="1" applyBorder="1" applyAlignment="1" applyProtection="1">
      <alignment vertical="center" shrinkToFit="1"/>
      <protection hidden="1"/>
    </xf>
    <xf numFmtId="41" fontId="42" fillId="16" borderId="0" xfId="350" applyNumberFormat="1" applyFont="1" applyFill="1" applyBorder="1" applyAlignment="1" applyProtection="1">
      <alignment horizontal="right" vertical="center"/>
      <protection hidden="1"/>
    </xf>
    <xf numFmtId="41" fontId="37" fillId="16" borderId="17" xfId="0" applyNumberFormat="1" applyFont="1" applyFill="1" applyBorder="1" applyAlignment="1" applyProtection="1">
      <alignment vertical="center" shrinkToFit="1"/>
      <protection hidden="1"/>
    </xf>
    <xf numFmtId="41" fontId="37" fillId="16" borderId="18" xfId="0" applyNumberFormat="1" applyFont="1" applyFill="1" applyBorder="1" applyAlignment="1" applyProtection="1">
      <alignment horizontal="right" vertical="center"/>
      <protection hidden="1"/>
    </xf>
    <xf numFmtId="0" fontId="41" fillId="16" borderId="0" xfId="0" applyFont="1" applyFill="1" applyBorder="1" applyAlignment="1" applyProtection="1">
      <alignment horizontal="center"/>
      <protection hidden="1"/>
    </xf>
    <xf numFmtId="0" fontId="43" fillId="16" borderId="0" xfId="0" applyFont="1" applyFill="1" applyAlignment="1" applyProtection="1">
      <alignment horizontal="center" vertical="center"/>
      <protection hidden="1"/>
    </xf>
    <xf numFmtId="3" fontId="0" fillId="16" borderId="0" xfId="0" applyNumberFormat="1" applyFill="1" applyAlignment="1" applyProtection="1">
      <alignment horizontal="center" vertical="center"/>
      <protection hidden="1"/>
    </xf>
    <xf numFmtId="0" fontId="0" fillId="16" borderId="0" xfId="0" applyFill="1" applyAlignment="1" applyProtection="1">
      <alignment horizontal="center" vertical="center"/>
      <protection hidden="1"/>
    </xf>
    <xf numFmtId="176" fontId="44" fillId="16" borderId="0" xfId="429" applyFont="1" applyFill="1" applyBorder="1" applyAlignment="1" applyProtection="1">
      <alignment horizontal="center" vertical="center"/>
      <protection hidden="1"/>
    </xf>
    <xf numFmtId="3" fontId="37" fillId="16" borderId="0" xfId="0" applyNumberFormat="1" applyFont="1" applyFill="1" applyBorder="1" applyAlignment="1" applyProtection="1">
      <alignment horizontal="center" vertical="center"/>
      <protection hidden="1"/>
    </xf>
    <xf numFmtId="41" fontId="37" fillId="16" borderId="16" xfId="0" applyNumberFormat="1" applyFont="1" applyFill="1" applyBorder="1" applyAlignment="1" applyProtection="1">
      <alignment horizontal="left" vertical="center"/>
      <protection hidden="1"/>
    </xf>
    <xf numFmtId="41" fontId="37" fillId="16" borderId="17" xfId="0" applyNumberFormat="1" applyFont="1" applyFill="1" applyBorder="1" applyAlignment="1" applyProtection="1">
      <alignment horizontal="left" vertical="center"/>
      <protection hidden="1"/>
    </xf>
    <xf numFmtId="0" fontId="41" fillId="16" borderId="0" xfId="0" applyFont="1" applyFill="1" applyAlignment="1" applyProtection="1">
      <alignment horizontal="left" vertical="center"/>
      <protection hidden="1"/>
    </xf>
    <xf numFmtId="0" fontId="41" fillId="16" borderId="0" xfId="0" applyFont="1" applyFill="1" applyAlignment="1" applyProtection="1">
      <alignment horizontal="right" vertical="center"/>
      <protection hidden="1"/>
    </xf>
    <xf numFmtId="3" fontId="37" fillId="16" borderId="0" xfId="0" applyNumberFormat="1" applyFont="1" applyFill="1" applyBorder="1" applyAlignment="1" applyProtection="1">
      <alignment horizontal="right" vertical="center"/>
      <protection hidden="1"/>
    </xf>
    <xf numFmtId="0" fontId="37" fillId="16" borderId="0" xfId="461" applyFont="1" applyFill="1" applyBorder="1" applyAlignment="1" applyProtection="1">
      <alignment horizontal="center" vertical="center"/>
      <protection hidden="1"/>
    </xf>
    <xf numFmtId="0" fontId="38" fillId="16" borderId="0" xfId="461" applyFont="1" applyFill="1" applyBorder="1" applyAlignment="1" applyProtection="1">
      <alignment horizontal="center" vertical="center"/>
      <protection hidden="1"/>
    </xf>
    <xf numFmtId="0" fontId="39" fillId="16" borderId="0" xfId="461" applyFont="1" applyFill="1" applyBorder="1" applyAlignment="1" applyProtection="1">
      <alignment horizontal="center" vertical="center"/>
      <protection hidden="1"/>
    </xf>
    <xf numFmtId="0" fontId="40" fillId="16" borderId="0" xfId="461" applyFont="1" applyFill="1" applyBorder="1" applyAlignment="1" applyProtection="1">
      <alignment horizontal="center" vertical="center"/>
      <protection hidden="1"/>
    </xf>
    <xf numFmtId="0" fontId="37" fillId="16" borderId="16" xfId="461" quotePrefix="1" applyFont="1" applyFill="1" applyBorder="1" applyAlignment="1" applyProtection="1">
      <alignment horizontal="center" vertical="center"/>
      <protection hidden="1"/>
    </xf>
    <xf numFmtId="0" fontId="37" fillId="16" borderId="19" xfId="461" quotePrefix="1" applyFont="1" applyFill="1" applyBorder="1" applyAlignment="1" applyProtection="1">
      <alignment horizontal="center" vertical="center"/>
      <protection hidden="1"/>
    </xf>
    <xf numFmtId="0" fontId="40" fillId="16" borderId="16" xfId="461" quotePrefix="1" applyNumberFormat="1" applyFont="1" applyFill="1" applyBorder="1" applyAlignment="1" applyProtection="1">
      <alignment horizontal="center" vertical="center"/>
      <protection hidden="1"/>
    </xf>
    <xf numFmtId="0" fontId="40" fillId="16" borderId="19" xfId="461" quotePrefix="1" applyNumberFormat="1" applyFont="1" applyFill="1" applyBorder="1" applyAlignment="1" applyProtection="1">
      <alignment horizontal="center" vertical="center"/>
      <protection hidden="1"/>
    </xf>
    <xf numFmtId="178" fontId="37" fillId="16" borderId="16" xfId="461" applyNumberFormat="1" applyFont="1" applyFill="1" applyBorder="1" applyAlignment="1" applyProtection="1">
      <alignment horizontal="center" vertical="center"/>
      <protection hidden="1"/>
    </xf>
    <xf numFmtId="0" fontId="40" fillId="16" borderId="19" xfId="463" applyNumberFormat="1" applyFont="1" applyFill="1" applyBorder="1" applyAlignment="1" applyProtection="1">
      <alignment horizontal="center" vertical="center"/>
      <protection hidden="1"/>
    </xf>
    <xf numFmtId="0" fontId="37" fillId="16" borderId="19" xfId="461" applyNumberFormat="1" applyFont="1" applyFill="1" applyBorder="1" applyAlignment="1" applyProtection="1">
      <alignment horizontal="center" vertical="center"/>
      <protection hidden="1"/>
    </xf>
    <xf numFmtId="0" fontId="41" fillId="16" borderId="0" xfId="461" applyFont="1" applyFill="1" applyBorder="1" applyAlignment="1" applyProtection="1">
      <alignment horizontal="center"/>
      <protection hidden="1"/>
    </xf>
    <xf numFmtId="176" fontId="41" fillId="16" borderId="0" xfId="425" applyFont="1" applyFill="1" applyBorder="1" applyAlignment="1" applyProtection="1">
      <alignment horizontal="left" vertical="center"/>
      <protection hidden="1"/>
    </xf>
    <xf numFmtId="0" fontId="41" fillId="16" borderId="0" xfId="461" applyFont="1" applyFill="1" applyBorder="1" applyAlignment="1" applyProtection="1">
      <alignment horizontal="center" vertical="center"/>
      <protection hidden="1"/>
    </xf>
    <xf numFmtId="0" fontId="41" fillId="16" borderId="0" xfId="463" applyFont="1" applyFill="1" applyBorder="1" applyAlignment="1" applyProtection="1">
      <alignment horizontal="right" vertical="center"/>
      <protection hidden="1"/>
    </xf>
    <xf numFmtId="0" fontId="41" fillId="16" borderId="0" xfId="463" applyFont="1" applyFill="1" applyBorder="1" applyAlignment="1" applyProtection="1">
      <alignment horizontal="left" vertical="center"/>
      <protection hidden="1"/>
    </xf>
    <xf numFmtId="0" fontId="41" fillId="16" borderId="0" xfId="461" applyFont="1" applyFill="1" applyAlignment="1" applyProtection="1">
      <alignment horizontal="center" vertical="center"/>
      <protection hidden="1"/>
    </xf>
    <xf numFmtId="176" fontId="41" fillId="16" borderId="0" xfId="425" applyFont="1" applyFill="1" applyBorder="1" applyAlignment="1" applyProtection="1">
      <alignment horizontal="center" vertical="center"/>
      <protection hidden="1"/>
    </xf>
    <xf numFmtId="176" fontId="37" fillId="16" borderId="0" xfId="425" applyFont="1" applyFill="1" applyBorder="1" applyAlignment="1" applyProtection="1">
      <alignment horizontal="center" vertical="center"/>
      <protection hidden="1"/>
    </xf>
    <xf numFmtId="0" fontId="37" fillId="16" borderId="0" xfId="461" applyFont="1" applyFill="1" applyAlignment="1" applyProtection="1">
      <alignment horizontal="center" vertical="center"/>
      <protection hidden="1"/>
    </xf>
    <xf numFmtId="0" fontId="11" fillId="16" borderId="0" xfId="461" applyFill="1" applyAlignment="1" applyProtection="1">
      <alignment horizontal="center" vertical="center"/>
      <protection hidden="1"/>
    </xf>
    <xf numFmtId="0" fontId="11" fillId="16" borderId="0" xfId="461" applyFill="1" applyBorder="1" applyAlignment="1" applyProtection="1">
      <alignment horizontal="center" vertical="center"/>
      <protection hidden="1"/>
    </xf>
    <xf numFmtId="0" fontId="37" fillId="16" borderId="0" xfId="465" applyFont="1" applyFill="1" applyAlignment="1" applyProtection="1">
      <alignment horizontal="left" vertical="center"/>
      <protection hidden="1"/>
    </xf>
    <xf numFmtId="188" fontId="37" fillId="16" borderId="0" xfId="358" applyNumberFormat="1" applyFont="1" applyFill="1" applyAlignment="1" applyProtection="1">
      <alignment horizontal="center" vertical="center"/>
      <protection hidden="1"/>
    </xf>
    <xf numFmtId="176" fontId="37" fillId="16" borderId="0" xfId="358" applyNumberFormat="1" applyFont="1" applyFill="1" applyAlignment="1" applyProtection="1">
      <alignment horizontal="center" vertical="center"/>
      <protection hidden="1"/>
    </xf>
    <xf numFmtId="179" fontId="37" fillId="16" borderId="0" xfId="465" applyNumberFormat="1" applyFont="1" applyFill="1" applyAlignment="1" applyProtection="1">
      <alignment horizontal="center" vertical="center"/>
      <protection hidden="1"/>
    </xf>
    <xf numFmtId="178" fontId="37" fillId="16" borderId="0" xfId="465" applyNumberFormat="1" applyFont="1" applyFill="1" applyAlignment="1" applyProtection="1">
      <alignment horizontal="center" vertical="center"/>
      <protection hidden="1"/>
    </xf>
    <xf numFmtId="3" fontId="37" fillId="16" borderId="0" xfId="465" applyNumberFormat="1" applyFont="1" applyFill="1" applyAlignment="1" applyProtection="1">
      <alignment horizontal="center" vertical="center"/>
      <protection hidden="1"/>
    </xf>
    <xf numFmtId="181" fontId="37" fillId="16" borderId="0" xfId="465" applyNumberFormat="1" applyFont="1" applyFill="1" applyAlignment="1" applyProtection="1">
      <alignment horizontal="center" vertical="center"/>
      <protection hidden="1"/>
    </xf>
    <xf numFmtId="3" fontId="37" fillId="16" borderId="0" xfId="430" applyNumberFormat="1" applyFont="1" applyFill="1" applyAlignment="1" applyProtection="1">
      <alignment horizontal="center" vertical="center"/>
      <protection hidden="1"/>
    </xf>
    <xf numFmtId="176" fontId="37" fillId="16" borderId="0" xfId="430" applyNumberFormat="1" applyFont="1" applyFill="1" applyAlignment="1" applyProtection="1">
      <alignment horizontal="center" vertical="center"/>
      <protection hidden="1"/>
    </xf>
    <xf numFmtId="3" fontId="37" fillId="16" borderId="0" xfId="465" applyNumberFormat="1" applyFont="1" applyFill="1" applyAlignment="1" applyProtection="1">
      <alignment horizontal="right" vertical="center"/>
      <protection hidden="1"/>
    </xf>
    <xf numFmtId="0" fontId="37" fillId="16" borderId="0" xfId="465" applyFont="1" applyFill="1" applyBorder="1" applyAlignment="1" applyProtection="1">
      <alignment horizontal="left" vertical="center"/>
      <protection hidden="1"/>
    </xf>
    <xf numFmtId="176" fontId="37" fillId="16" borderId="0" xfId="430" applyNumberFormat="1" applyFont="1" applyFill="1" applyBorder="1" applyAlignment="1" applyProtection="1">
      <alignment horizontal="center" vertical="center"/>
      <protection hidden="1"/>
    </xf>
    <xf numFmtId="176" fontId="37" fillId="16" borderId="0" xfId="358" applyNumberFormat="1" applyFont="1" applyFill="1" applyBorder="1" applyAlignment="1" applyProtection="1">
      <alignment horizontal="center" vertical="center"/>
      <protection hidden="1"/>
    </xf>
    <xf numFmtId="0" fontId="37" fillId="16" borderId="0" xfId="465" applyFont="1" applyFill="1" applyBorder="1" applyAlignment="1" applyProtection="1">
      <alignment horizontal="center" vertical="center"/>
      <protection hidden="1"/>
    </xf>
    <xf numFmtId="0" fontId="37" fillId="16" borderId="0" xfId="465" applyFont="1" applyFill="1" applyAlignment="1" applyProtection="1">
      <alignment horizontal="center" vertical="center"/>
      <protection hidden="1"/>
    </xf>
    <xf numFmtId="3" fontId="39" fillId="16" borderId="0" xfId="465" applyNumberFormat="1" applyFont="1" applyFill="1" applyAlignment="1" applyProtection="1">
      <alignment horizontal="center" vertical="center"/>
      <protection hidden="1"/>
    </xf>
    <xf numFmtId="176" fontId="39" fillId="16" borderId="0" xfId="430" applyNumberFormat="1" applyFont="1" applyFill="1" applyAlignment="1" applyProtection="1">
      <alignment horizontal="center" vertical="center"/>
      <protection hidden="1"/>
    </xf>
    <xf numFmtId="0" fontId="39" fillId="16" borderId="0" xfId="465" applyFont="1" applyFill="1" applyBorder="1" applyAlignment="1" applyProtection="1">
      <alignment horizontal="center" vertical="center"/>
      <protection hidden="1"/>
    </xf>
    <xf numFmtId="0" fontId="38" fillId="16" borderId="0" xfId="465" applyFont="1" applyFill="1" applyBorder="1" applyAlignment="1" applyProtection="1">
      <alignment horizontal="center" vertical="center"/>
      <protection hidden="1"/>
    </xf>
    <xf numFmtId="181" fontId="39" fillId="16" borderId="0" xfId="465" applyNumberFormat="1" applyFont="1" applyFill="1" applyAlignment="1" applyProtection="1">
      <alignment horizontal="center" vertical="center"/>
      <protection hidden="1"/>
    </xf>
    <xf numFmtId="188" fontId="39" fillId="16" borderId="0" xfId="358" applyNumberFormat="1" applyFont="1" applyFill="1" applyAlignment="1" applyProtection="1">
      <alignment horizontal="center" vertical="center"/>
      <protection hidden="1"/>
    </xf>
    <xf numFmtId="176" fontId="39" fillId="16" borderId="0" xfId="358" applyNumberFormat="1" applyFont="1" applyFill="1" applyAlignment="1" applyProtection="1">
      <alignment horizontal="center" vertical="center"/>
      <protection hidden="1"/>
    </xf>
    <xf numFmtId="181" fontId="39" fillId="16" borderId="0" xfId="465" applyNumberFormat="1" applyFont="1" applyFill="1" applyBorder="1" applyAlignment="1" applyProtection="1">
      <alignment horizontal="center" vertical="center"/>
      <protection hidden="1"/>
    </xf>
    <xf numFmtId="176" fontId="39" fillId="16" borderId="0" xfId="430" applyNumberFormat="1" applyFont="1" applyFill="1" applyBorder="1" applyAlignment="1" applyProtection="1">
      <alignment horizontal="center" vertical="center"/>
      <protection hidden="1"/>
    </xf>
    <xf numFmtId="176" fontId="39" fillId="16" borderId="0" xfId="358" applyNumberFormat="1" applyFont="1" applyFill="1" applyBorder="1" applyAlignment="1" applyProtection="1">
      <alignment horizontal="center" vertical="center"/>
      <protection hidden="1"/>
    </xf>
    <xf numFmtId="188" fontId="37" fillId="16" borderId="0" xfId="358" applyNumberFormat="1" applyFont="1" applyFill="1" applyBorder="1" applyAlignment="1" applyProtection="1">
      <alignment horizontal="left" vertical="center"/>
      <protection hidden="1"/>
    </xf>
    <xf numFmtId="176" fontId="37" fillId="16" borderId="0" xfId="358" applyNumberFormat="1" applyFont="1" applyFill="1" applyBorder="1" applyAlignment="1" applyProtection="1">
      <alignment horizontal="left" vertical="center"/>
      <protection hidden="1"/>
    </xf>
    <xf numFmtId="179" fontId="37" fillId="16" borderId="0" xfId="465" applyNumberFormat="1" applyFont="1" applyFill="1" applyBorder="1" applyAlignment="1" applyProtection="1">
      <alignment horizontal="left" vertical="center"/>
      <protection hidden="1"/>
    </xf>
    <xf numFmtId="178" fontId="37" fillId="16" borderId="0" xfId="465" applyNumberFormat="1" applyFont="1" applyFill="1" applyBorder="1" applyAlignment="1" applyProtection="1">
      <alignment horizontal="left" vertical="center"/>
      <protection hidden="1"/>
    </xf>
    <xf numFmtId="3" fontId="37" fillId="16" borderId="0" xfId="465" applyNumberFormat="1" applyFont="1" applyFill="1" applyBorder="1" applyAlignment="1" applyProtection="1">
      <alignment horizontal="left" vertical="center"/>
      <protection hidden="1"/>
    </xf>
    <xf numFmtId="181" fontId="37" fillId="16" borderId="0" xfId="465" applyNumberFormat="1" applyFont="1" applyFill="1" applyBorder="1" applyAlignment="1" applyProtection="1">
      <alignment horizontal="left" vertical="center"/>
      <protection hidden="1"/>
    </xf>
    <xf numFmtId="3" fontId="37" fillId="16" borderId="0" xfId="430" applyNumberFormat="1" applyFont="1" applyFill="1" applyBorder="1" applyAlignment="1" applyProtection="1">
      <alignment horizontal="left" vertical="center"/>
      <protection hidden="1"/>
    </xf>
    <xf numFmtId="176" fontId="37" fillId="16" borderId="0" xfId="430" applyNumberFormat="1" applyFont="1" applyFill="1" applyBorder="1" applyAlignment="1" applyProtection="1">
      <alignment horizontal="left" vertical="center"/>
      <protection hidden="1"/>
    </xf>
    <xf numFmtId="0" fontId="37" fillId="16" borderId="0" xfId="465" applyFont="1" applyFill="1" applyBorder="1" applyAlignment="1" applyProtection="1">
      <alignment horizontal="right" vertical="center"/>
      <protection hidden="1"/>
    </xf>
    <xf numFmtId="185" fontId="37" fillId="16" borderId="16" xfId="427" quotePrefix="1" applyNumberFormat="1" applyFont="1" applyFill="1" applyBorder="1" applyAlignment="1" applyProtection="1">
      <alignment horizontal="center" vertical="center"/>
      <protection hidden="1"/>
    </xf>
    <xf numFmtId="41" fontId="37" fillId="16" borderId="0" xfId="465" applyNumberFormat="1" applyFont="1" applyFill="1" applyBorder="1" applyAlignment="1" applyProtection="1">
      <alignment horizontal="right" vertical="center"/>
      <protection hidden="1"/>
    </xf>
    <xf numFmtId="41" fontId="37" fillId="16" borderId="0" xfId="358" applyNumberFormat="1" applyFont="1" applyFill="1" applyBorder="1" applyAlignment="1" applyProtection="1">
      <alignment horizontal="right" vertical="center"/>
      <protection hidden="1"/>
    </xf>
    <xf numFmtId="185" fontId="37" fillId="16" borderId="0" xfId="465" applyNumberFormat="1" applyFont="1" applyFill="1" applyBorder="1" applyAlignment="1" applyProtection="1">
      <alignment horizontal="right" vertical="center"/>
      <protection hidden="1"/>
    </xf>
    <xf numFmtId="41" fontId="37" fillId="16" borderId="19" xfId="427" quotePrefix="1" applyNumberFormat="1" applyFont="1" applyFill="1" applyBorder="1" applyAlignment="1" applyProtection="1">
      <alignment horizontal="center" vertical="center"/>
      <protection hidden="1"/>
    </xf>
    <xf numFmtId="41" fontId="37" fillId="16" borderId="16" xfId="427" quotePrefix="1" applyNumberFormat="1" applyFont="1" applyFill="1" applyBorder="1" applyAlignment="1" applyProtection="1">
      <alignment horizontal="center" vertical="center"/>
      <protection hidden="1"/>
    </xf>
    <xf numFmtId="185" fontId="37" fillId="16" borderId="0" xfId="358" applyNumberFormat="1" applyFont="1" applyFill="1" applyBorder="1" applyAlignment="1" applyProtection="1">
      <alignment horizontal="right" vertical="center"/>
      <protection hidden="1"/>
    </xf>
    <xf numFmtId="185" fontId="37" fillId="16" borderId="0" xfId="465" applyNumberFormat="1" applyFont="1" applyFill="1" applyBorder="1" applyAlignment="1" applyProtection="1">
      <alignment horizontal="center" vertical="center"/>
      <protection hidden="1"/>
    </xf>
    <xf numFmtId="185" fontId="40" fillId="16" borderId="0" xfId="465" applyNumberFormat="1" applyFont="1" applyFill="1" applyBorder="1" applyAlignment="1" applyProtection="1">
      <alignment horizontal="center" vertical="center"/>
      <protection hidden="1"/>
    </xf>
    <xf numFmtId="41" fontId="37" fillId="16" borderId="0" xfId="430" applyNumberFormat="1" applyFont="1" applyFill="1" applyBorder="1" applyAlignment="1" applyProtection="1">
      <alignment horizontal="center" vertical="center"/>
      <protection hidden="1"/>
    </xf>
    <xf numFmtId="41" fontId="37" fillId="16" borderId="0" xfId="358" applyNumberFormat="1" applyFont="1" applyFill="1" applyBorder="1" applyAlignment="1" applyProtection="1">
      <alignment horizontal="center" vertical="center"/>
      <protection hidden="1"/>
    </xf>
    <xf numFmtId="185" fontId="40" fillId="16" borderId="16" xfId="427" quotePrefix="1" applyNumberFormat="1" applyFont="1" applyFill="1" applyBorder="1" applyAlignment="1" applyProtection="1">
      <alignment horizontal="center" vertical="center"/>
      <protection hidden="1"/>
    </xf>
    <xf numFmtId="185" fontId="40" fillId="16" borderId="19" xfId="427" quotePrefix="1" applyNumberFormat="1" applyFont="1" applyFill="1" applyBorder="1" applyAlignment="1" applyProtection="1">
      <alignment horizontal="center" vertical="center"/>
      <protection hidden="1"/>
    </xf>
    <xf numFmtId="185" fontId="37" fillId="16" borderId="16" xfId="465" applyNumberFormat="1" applyFont="1" applyFill="1" applyBorder="1" applyAlignment="1" applyProtection="1">
      <alignment horizontal="center" vertical="center"/>
      <protection hidden="1"/>
    </xf>
    <xf numFmtId="43" fontId="37" fillId="16" borderId="0" xfId="358" applyNumberFormat="1" applyFont="1" applyFill="1" applyAlignment="1" applyProtection="1">
      <alignment horizontal="right" vertical="center"/>
      <protection hidden="1"/>
    </xf>
    <xf numFmtId="185" fontId="37" fillId="16" borderId="0" xfId="465" applyNumberFormat="1" applyFont="1" applyFill="1" applyAlignment="1" applyProtection="1">
      <alignment horizontal="right" vertical="center"/>
      <protection hidden="1"/>
    </xf>
    <xf numFmtId="41" fontId="37" fillId="16" borderId="19" xfId="427" applyNumberFormat="1" applyFont="1" applyFill="1" applyBorder="1" applyAlignment="1" applyProtection="1">
      <alignment horizontal="center" vertical="center"/>
      <protection hidden="1"/>
    </xf>
    <xf numFmtId="41" fontId="37" fillId="16" borderId="16" xfId="465" applyNumberFormat="1" applyFont="1" applyFill="1" applyBorder="1" applyAlignment="1" applyProtection="1">
      <alignment horizontal="center" vertical="center"/>
      <protection hidden="1"/>
    </xf>
    <xf numFmtId="41" fontId="37" fillId="16" borderId="19" xfId="465" applyNumberFormat="1" applyFont="1" applyFill="1" applyBorder="1" applyAlignment="1" applyProtection="1">
      <alignment horizontal="left" vertical="center"/>
      <protection hidden="1"/>
    </xf>
    <xf numFmtId="185" fontId="37" fillId="0" borderId="16" xfId="465" applyNumberFormat="1" applyFont="1" applyFill="1" applyBorder="1" applyAlignment="1" applyProtection="1">
      <alignment horizontal="center" vertical="center"/>
      <protection hidden="1"/>
    </xf>
    <xf numFmtId="185" fontId="37" fillId="16" borderId="17" xfId="465" applyNumberFormat="1" applyFont="1" applyFill="1" applyBorder="1" applyAlignment="1" applyProtection="1">
      <alignment horizontal="center" vertical="center"/>
      <protection hidden="1"/>
    </xf>
    <xf numFmtId="41" fontId="37" fillId="16" borderId="18" xfId="465" applyNumberFormat="1" applyFont="1" applyFill="1" applyBorder="1" applyAlignment="1" applyProtection="1">
      <alignment horizontal="left" vertical="center"/>
      <protection hidden="1"/>
    </xf>
    <xf numFmtId="41" fontId="37" fillId="16" borderId="17" xfId="465" applyNumberFormat="1" applyFont="1" applyFill="1" applyBorder="1" applyAlignment="1" applyProtection="1">
      <alignment horizontal="center" vertical="center"/>
      <protection hidden="1"/>
    </xf>
    <xf numFmtId="0" fontId="41" fillId="16" borderId="0" xfId="465" applyFont="1" applyFill="1" applyBorder="1" applyAlignment="1" applyProtection="1">
      <alignment horizontal="left"/>
      <protection hidden="1"/>
    </xf>
    <xf numFmtId="0" fontId="41" fillId="16" borderId="0" xfId="465" applyFont="1" applyFill="1" applyBorder="1" applyAlignment="1" applyProtection="1">
      <alignment horizontal="center"/>
      <protection hidden="1"/>
    </xf>
    <xf numFmtId="0" fontId="47" fillId="16" borderId="0" xfId="465" applyFont="1" applyFill="1" applyAlignment="1" applyProtection="1">
      <alignment horizontal="center" vertical="center"/>
      <protection hidden="1"/>
    </xf>
    <xf numFmtId="188" fontId="48" fillId="16" borderId="0" xfId="358" applyNumberFormat="1" applyFont="1" applyFill="1" applyAlignment="1" applyProtection="1">
      <alignment horizontal="center" vertical="center"/>
      <protection hidden="1"/>
    </xf>
    <xf numFmtId="176" fontId="48" fillId="16" borderId="0" xfId="358" applyNumberFormat="1" applyFont="1" applyFill="1" applyAlignment="1" applyProtection="1">
      <alignment horizontal="center" vertical="center"/>
      <protection hidden="1"/>
    </xf>
    <xf numFmtId="179" fontId="48" fillId="16" borderId="0" xfId="465" applyNumberFormat="1" applyFont="1" applyFill="1" applyAlignment="1" applyProtection="1">
      <alignment horizontal="center" vertical="center"/>
      <protection hidden="1"/>
    </xf>
    <xf numFmtId="178" fontId="48" fillId="16" borderId="0" xfId="465" applyNumberFormat="1" applyFont="1" applyFill="1" applyAlignment="1" applyProtection="1">
      <alignment horizontal="center" vertical="center"/>
      <protection hidden="1"/>
    </xf>
    <xf numFmtId="3" fontId="48" fillId="16" borderId="0" xfId="465" applyNumberFormat="1" applyFont="1" applyFill="1" applyAlignment="1" applyProtection="1">
      <alignment horizontal="center" vertical="center"/>
      <protection hidden="1"/>
    </xf>
    <xf numFmtId="181" fontId="48" fillId="16" borderId="0" xfId="465" applyNumberFormat="1" applyFont="1" applyFill="1" applyAlignment="1" applyProtection="1">
      <alignment horizontal="center" vertical="center"/>
      <protection hidden="1"/>
    </xf>
    <xf numFmtId="3" fontId="48" fillId="16" borderId="0" xfId="430" applyNumberFormat="1" applyFont="1" applyFill="1" applyAlignment="1" applyProtection="1">
      <alignment horizontal="center" vertical="center"/>
      <protection hidden="1"/>
    </xf>
    <xf numFmtId="176" fontId="48" fillId="16" borderId="0" xfId="430" applyNumberFormat="1" applyFont="1" applyFill="1" applyAlignment="1" applyProtection="1">
      <alignment horizontal="center" vertical="center"/>
      <protection hidden="1"/>
    </xf>
    <xf numFmtId="0" fontId="48" fillId="16" borderId="0" xfId="465" applyFont="1" applyFill="1" applyBorder="1" applyAlignment="1" applyProtection="1">
      <alignment horizontal="center" vertical="center"/>
      <protection hidden="1"/>
    </xf>
    <xf numFmtId="176" fontId="47" fillId="16" borderId="0" xfId="358" applyNumberFormat="1" applyFont="1" applyFill="1" applyAlignment="1" applyProtection="1">
      <alignment horizontal="center" vertical="center"/>
      <protection hidden="1"/>
    </xf>
    <xf numFmtId="188" fontId="47" fillId="16" borderId="0" xfId="358" applyNumberFormat="1" applyFont="1" applyFill="1" applyAlignment="1" applyProtection="1">
      <alignment horizontal="center" vertical="center"/>
      <protection hidden="1"/>
    </xf>
    <xf numFmtId="179" fontId="47" fillId="16" borderId="0" xfId="465" applyNumberFormat="1" applyFont="1" applyFill="1" applyAlignment="1" applyProtection="1">
      <alignment horizontal="center" vertical="center"/>
      <protection hidden="1"/>
    </xf>
    <xf numFmtId="178" fontId="47" fillId="16" borderId="0" xfId="465" applyNumberFormat="1" applyFont="1" applyFill="1" applyAlignment="1" applyProtection="1">
      <alignment horizontal="center" vertical="center"/>
      <protection hidden="1"/>
    </xf>
    <xf numFmtId="3" fontId="47" fillId="16" borderId="0" xfId="465" applyNumberFormat="1" applyFont="1" applyFill="1" applyAlignment="1" applyProtection="1">
      <alignment horizontal="center" vertical="center"/>
      <protection hidden="1"/>
    </xf>
    <xf numFmtId="181" fontId="47" fillId="16" borderId="0" xfId="465" applyNumberFormat="1" applyFont="1" applyFill="1" applyAlignment="1" applyProtection="1">
      <alignment horizontal="center" vertical="center"/>
      <protection hidden="1"/>
    </xf>
    <xf numFmtId="3" fontId="47" fillId="16" borderId="0" xfId="430" applyNumberFormat="1" applyFont="1" applyFill="1" applyAlignment="1" applyProtection="1">
      <alignment horizontal="center" vertical="center"/>
      <protection hidden="1"/>
    </xf>
    <xf numFmtId="176" fontId="47" fillId="16" borderId="0" xfId="430" applyNumberFormat="1" applyFont="1" applyFill="1" applyAlignment="1" applyProtection="1">
      <alignment horizontal="center" vertical="center"/>
      <protection hidden="1"/>
    </xf>
    <xf numFmtId="0" fontId="47" fillId="16" borderId="0" xfId="465" applyFont="1" applyFill="1" applyBorder="1" applyAlignment="1" applyProtection="1">
      <alignment horizontal="center" vertical="center"/>
      <protection hidden="1"/>
    </xf>
    <xf numFmtId="176" fontId="11" fillId="16" borderId="0" xfId="358" applyNumberFormat="1" applyFill="1" applyAlignment="1" applyProtection="1">
      <alignment horizontal="center" vertical="center"/>
      <protection hidden="1"/>
    </xf>
    <xf numFmtId="0" fontId="43" fillId="16" borderId="0" xfId="465" applyFont="1" applyFill="1" applyAlignment="1" applyProtection="1">
      <alignment horizontal="center" vertical="center"/>
      <protection hidden="1"/>
    </xf>
    <xf numFmtId="188" fontId="11" fillId="16" borderId="0" xfId="358" applyNumberFormat="1" applyFill="1" applyAlignment="1" applyProtection="1">
      <alignment horizontal="center" vertical="center"/>
      <protection hidden="1"/>
    </xf>
    <xf numFmtId="179" fontId="11" fillId="16" borderId="0" xfId="465" applyNumberFormat="1" applyFill="1" applyAlignment="1" applyProtection="1">
      <alignment horizontal="center" vertical="center"/>
      <protection hidden="1"/>
    </xf>
    <xf numFmtId="178" fontId="11" fillId="16" borderId="0" xfId="465" applyNumberFormat="1" applyFill="1" applyAlignment="1" applyProtection="1">
      <alignment horizontal="center" vertical="center"/>
      <protection hidden="1"/>
    </xf>
    <xf numFmtId="3" fontId="11" fillId="16" borderId="0" xfId="465" applyNumberFormat="1" applyFill="1" applyAlignment="1" applyProtection="1">
      <alignment horizontal="center" vertical="center"/>
      <protection hidden="1"/>
    </xf>
    <xf numFmtId="181" fontId="11" fillId="16" borderId="0" xfId="465" applyNumberFormat="1" applyFill="1" applyAlignment="1" applyProtection="1">
      <alignment horizontal="center" vertical="center"/>
      <protection hidden="1"/>
    </xf>
    <xf numFmtId="3" fontId="44" fillId="16" borderId="0" xfId="430" applyNumberFormat="1" applyFont="1" applyFill="1" applyAlignment="1" applyProtection="1">
      <alignment horizontal="center" vertical="center"/>
      <protection hidden="1"/>
    </xf>
    <xf numFmtId="176" fontId="44" fillId="16" borderId="0" xfId="430" applyNumberFormat="1" applyFont="1" applyFill="1" applyAlignment="1" applyProtection="1">
      <alignment horizontal="center" vertical="center"/>
      <protection hidden="1"/>
    </xf>
    <xf numFmtId="0" fontId="11" fillId="16" borderId="0" xfId="465" applyFill="1" applyBorder="1" applyAlignment="1" applyProtection="1">
      <alignment horizontal="center" vertical="center"/>
      <protection hidden="1"/>
    </xf>
    <xf numFmtId="178" fontId="37" fillId="16" borderId="0" xfId="0" applyNumberFormat="1" applyFont="1" applyFill="1" applyAlignment="1" applyProtection="1">
      <alignment horizontal="center" vertical="center"/>
      <protection hidden="1"/>
    </xf>
    <xf numFmtId="178" fontId="37" fillId="16" borderId="0" xfId="0" applyNumberFormat="1" applyFont="1" applyFill="1" applyBorder="1" applyAlignment="1" applyProtection="1">
      <alignment horizontal="center" vertical="center"/>
      <protection hidden="1"/>
    </xf>
    <xf numFmtId="0" fontId="40" fillId="16" borderId="0" xfId="0" applyNumberFormat="1" applyFont="1" applyFill="1" applyBorder="1" applyAlignment="1" applyProtection="1">
      <alignment horizontal="center" vertical="center"/>
      <protection hidden="1"/>
    </xf>
    <xf numFmtId="0" fontId="37" fillId="16" borderId="0" xfId="0" applyNumberFormat="1" applyFont="1" applyFill="1" applyBorder="1" applyAlignment="1" applyProtection="1">
      <alignment horizontal="center" vertical="center"/>
      <protection hidden="1"/>
    </xf>
    <xf numFmtId="0" fontId="37" fillId="16" borderId="16" xfId="0" applyFont="1" applyFill="1" applyBorder="1" applyAlignment="1" applyProtection="1">
      <alignment horizontal="center" vertical="center"/>
      <protection hidden="1"/>
    </xf>
    <xf numFmtId="178" fontId="37" fillId="16" borderId="0" xfId="0" applyNumberFormat="1" applyFont="1" applyFill="1" applyBorder="1" applyAlignment="1" applyProtection="1">
      <alignment horizontal="right" vertical="center"/>
      <protection hidden="1"/>
    </xf>
    <xf numFmtId="0" fontId="37" fillId="16" borderId="16" xfId="0" applyFont="1" applyFill="1" applyBorder="1" applyAlignment="1" applyProtection="1">
      <alignment horizontal="left" vertical="center"/>
      <protection hidden="1"/>
    </xf>
    <xf numFmtId="0" fontId="41" fillId="16" borderId="0" xfId="0" applyFont="1" applyFill="1" applyBorder="1" applyAlignment="1" applyProtection="1">
      <alignment horizontal="left"/>
      <protection hidden="1"/>
    </xf>
    <xf numFmtId="178" fontId="0" fillId="16" borderId="0" xfId="0" applyNumberFormat="1" applyFill="1" applyAlignment="1" applyProtection="1">
      <alignment horizontal="center" vertical="center"/>
      <protection hidden="1"/>
    </xf>
    <xf numFmtId="179" fontId="39" fillId="16" borderId="0" xfId="0" applyNumberFormat="1" applyFont="1" applyFill="1" applyBorder="1" applyAlignment="1" applyProtection="1">
      <alignment horizontal="center" vertical="center"/>
      <protection hidden="1"/>
    </xf>
    <xf numFmtId="0" fontId="37" fillId="0" borderId="0" xfId="467" applyFont="1" applyBorder="1" applyAlignment="1" applyProtection="1">
      <alignment horizontal="center" vertical="center"/>
      <protection hidden="1"/>
    </xf>
    <xf numFmtId="0" fontId="40" fillId="0" borderId="0" xfId="467" applyFont="1" applyBorder="1" applyAlignment="1" applyProtection="1">
      <alignment horizontal="center" vertical="center"/>
      <protection hidden="1"/>
    </xf>
    <xf numFmtId="0" fontId="37" fillId="0" borderId="0" xfId="467" applyFont="1" applyAlignment="1" applyProtection="1">
      <alignment horizontal="center" vertical="center"/>
      <protection hidden="1"/>
    </xf>
    <xf numFmtId="3" fontId="41" fillId="16" borderId="0" xfId="0" applyNumberFormat="1" applyFont="1" applyFill="1" applyBorder="1" applyAlignment="1" applyProtection="1">
      <alignment horizontal="center"/>
      <protection hidden="1"/>
    </xf>
    <xf numFmtId="189" fontId="41" fillId="16" borderId="0" xfId="0" applyNumberFormat="1" applyFont="1" applyFill="1" applyBorder="1" applyAlignment="1" applyProtection="1">
      <alignment horizontal="center"/>
      <protection hidden="1"/>
    </xf>
    <xf numFmtId="0" fontId="41" fillId="16" borderId="0" xfId="0" applyFont="1" applyFill="1" applyBorder="1" applyAlignment="1" applyProtection="1">
      <alignment horizontal="right"/>
      <protection hidden="1"/>
    </xf>
    <xf numFmtId="0" fontId="38" fillId="16" borderId="0" xfId="463" applyFont="1" applyFill="1" applyBorder="1" applyAlignment="1" applyProtection="1">
      <alignment horizontal="center" vertical="center"/>
      <protection hidden="1"/>
    </xf>
    <xf numFmtId="0" fontId="39" fillId="16" borderId="0" xfId="463" applyFont="1" applyFill="1" applyBorder="1" applyAlignment="1" applyProtection="1">
      <alignment horizontal="center" vertical="center"/>
      <protection hidden="1"/>
    </xf>
    <xf numFmtId="0" fontId="39" fillId="16" borderId="0" xfId="463" applyFont="1" applyFill="1" applyAlignment="1" applyProtection="1">
      <alignment horizontal="center" vertical="center"/>
      <protection hidden="1"/>
    </xf>
    <xf numFmtId="0" fontId="37" fillId="16" borderId="0" xfId="463" applyFont="1" applyFill="1" applyBorder="1" applyAlignment="1" applyProtection="1">
      <alignment horizontal="left" vertical="center"/>
      <protection hidden="1"/>
    </xf>
    <xf numFmtId="0" fontId="37" fillId="16" borderId="0" xfId="463" applyFont="1" applyFill="1" applyBorder="1" applyAlignment="1" applyProtection="1">
      <alignment horizontal="center" vertical="center"/>
      <protection hidden="1"/>
    </xf>
    <xf numFmtId="185" fontId="37" fillId="16" borderId="0" xfId="463" applyNumberFormat="1" applyFont="1" applyFill="1" applyBorder="1" applyAlignment="1" applyProtection="1">
      <alignment horizontal="right" vertical="center"/>
      <protection hidden="1"/>
    </xf>
    <xf numFmtId="0" fontId="40" fillId="16" borderId="0" xfId="463" applyFont="1" applyFill="1" applyBorder="1" applyAlignment="1" applyProtection="1">
      <alignment horizontal="center" vertical="center"/>
      <protection hidden="1"/>
    </xf>
    <xf numFmtId="185" fontId="37" fillId="16" borderId="0" xfId="463" applyNumberFormat="1" applyFont="1" applyFill="1" applyAlignment="1" applyProtection="1">
      <alignment horizontal="right" vertical="center"/>
      <protection hidden="1"/>
    </xf>
    <xf numFmtId="185" fontId="40" fillId="16" borderId="0" xfId="463" applyNumberFormat="1" applyFont="1" applyFill="1" applyBorder="1" applyAlignment="1" applyProtection="1">
      <alignment horizontal="right" vertical="center"/>
      <protection hidden="1"/>
    </xf>
    <xf numFmtId="185" fontId="40" fillId="16" borderId="0" xfId="463" applyNumberFormat="1" applyFont="1" applyFill="1" applyAlignment="1" applyProtection="1">
      <alignment horizontal="right" vertical="center"/>
      <protection hidden="1"/>
    </xf>
    <xf numFmtId="0" fontId="37" fillId="16" borderId="0" xfId="463" applyFont="1" applyFill="1" applyAlignment="1" applyProtection="1">
      <alignment horizontal="center" vertical="center"/>
      <protection hidden="1"/>
    </xf>
    <xf numFmtId="0" fontId="43" fillId="16" borderId="0" xfId="463" applyFont="1" applyFill="1" applyAlignment="1" applyProtection="1">
      <alignment horizontal="center" vertical="center"/>
      <protection hidden="1"/>
    </xf>
    <xf numFmtId="0" fontId="11" fillId="16" borderId="0" xfId="463" applyFill="1" applyAlignment="1" applyProtection="1">
      <alignment horizontal="center" vertical="center"/>
      <protection hidden="1"/>
    </xf>
    <xf numFmtId="0" fontId="37" fillId="16" borderId="0" xfId="464" applyFont="1" applyFill="1" applyAlignment="1" applyProtection="1">
      <alignment horizontal="center" vertical="center"/>
      <protection hidden="1"/>
    </xf>
    <xf numFmtId="0" fontId="37" fillId="16" borderId="0" xfId="464" applyFont="1" applyFill="1" applyBorder="1" applyAlignment="1" applyProtection="1">
      <alignment horizontal="center" vertical="center"/>
      <protection hidden="1"/>
    </xf>
    <xf numFmtId="0" fontId="38" fillId="16" borderId="0" xfId="464" applyFont="1" applyFill="1" applyBorder="1" applyAlignment="1" applyProtection="1">
      <alignment horizontal="center" vertical="center"/>
      <protection hidden="1"/>
    </xf>
    <xf numFmtId="0" fontId="39" fillId="16" borderId="0" xfId="464" applyFont="1" applyFill="1" applyBorder="1" applyAlignment="1" applyProtection="1">
      <alignment horizontal="center" vertical="center"/>
      <protection hidden="1"/>
    </xf>
    <xf numFmtId="0" fontId="37" fillId="16" borderId="0" xfId="464" applyFont="1" applyFill="1" applyBorder="1" applyAlignment="1" applyProtection="1">
      <alignment horizontal="left" vertical="center"/>
      <protection hidden="1"/>
    </xf>
    <xf numFmtId="0" fontId="37" fillId="16" borderId="0" xfId="464" applyFont="1" applyFill="1" applyBorder="1" applyAlignment="1" applyProtection="1">
      <alignment horizontal="right" vertical="center"/>
      <protection hidden="1"/>
    </xf>
    <xf numFmtId="0" fontId="37" fillId="16" borderId="0" xfId="466" applyFont="1" applyFill="1" applyBorder="1" applyAlignment="1" applyProtection="1">
      <alignment horizontal="center" vertical="center"/>
      <protection hidden="1"/>
    </xf>
    <xf numFmtId="49" fontId="37" fillId="16" borderId="16" xfId="464" quotePrefix="1" applyNumberFormat="1" applyFont="1" applyFill="1" applyBorder="1" applyAlignment="1" applyProtection="1">
      <alignment horizontal="center" vertical="center"/>
      <protection hidden="1"/>
    </xf>
    <xf numFmtId="183" fontId="37" fillId="16" borderId="0" xfId="464" applyNumberFormat="1" applyFont="1" applyFill="1" applyBorder="1" applyAlignment="1" applyProtection="1">
      <alignment horizontal="right" vertical="center"/>
      <protection hidden="1"/>
    </xf>
    <xf numFmtId="184" fontId="37" fillId="16" borderId="0" xfId="464" applyNumberFormat="1" applyFont="1" applyFill="1" applyBorder="1" applyAlignment="1" applyProtection="1">
      <alignment horizontal="right" vertical="center"/>
      <protection hidden="1"/>
    </xf>
    <xf numFmtId="186" fontId="37" fillId="16" borderId="0" xfId="464" applyNumberFormat="1" applyFont="1" applyFill="1" applyBorder="1" applyAlignment="1" applyProtection="1">
      <alignment horizontal="right" vertical="center"/>
      <protection hidden="1"/>
    </xf>
    <xf numFmtId="188" fontId="37" fillId="16" borderId="0" xfId="464" applyNumberFormat="1" applyFont="1" applyFill="1" applyBorder="1" applyAlignment="1" applyProtection="1">
      <alignment horizontal="right" vertical="center"/>
      <protection hidden="1"/>
    </xf>
    <xf numFmtId="49" fontId="40" fillId="16" borderId="17" xfId="464" quotePrefix="1" applyNumberFormat="1" applyFont="1" applyFill="1" applyBorder="1" applyAlignment="1" applyProtection="1">
      <alignment horizontal="center" vertical="center"/>
      <protection hidden="1"/>
    </xf>
    <xf numFmtId="0" fontId="40" fillId="16" borderId="0" xfId="466" applyFont="1" applyFill="1" applyBorder="1" applyAlignment="1" applyProtection="1">
      <alignment horizontal="center" vertical="center"/>
      <protection hidden="1"/>
    </xf>
    <xf numFmtId="0" fontId="41" fillId="16" borderId="0" xfId="466" applyFont="1" applyFill="1" applyBorder="1" applyAlignment="1" applyProtection="1">
      <alignment horizontal="left"/>
      <protection hidden="1"/>
    </xf>
    <xf numFmtId="0" fontId="37" fillId="16" borderId="0" xfId="466" applyFont="1" applyFill="1" applyAlignment="1" applyProtection="1">
      <alignment horizontal="center" vertical="center"/>
      <protection hidden="1"/>
    </xf>
    <xf numFmtId="187" fontId="37" fillId="16" borderId="0" xfId="466" applyNumberFormat="1" applyFont="1" applyFill="1" applyAlignment="1" applyProtection="1">
      <alignment horizontal="center" vertical="center"/>
      <protection hidden="1"/>
    </xf>
    <xf numFmtId="3" fontId="37" fillId="16" borderId="0" xfId="466" applyNumberFormat="1" applyFont="1" applyFill="1" applyAlignment="1" applyProtection="1">
      <alignment horizontal="center" vertical="center"/>
      <protection hidden="1"/>
    </xf>
    <xf numFmtId="0" fontId="54" fillId="16" borderId="0" xfId="466" applyFont="1" applyFill="1" applyAlignment="1" applyProtection="1">
      <alignment horizontal="center" vertical="center"/>
      <protection hidden="1"/>
    </xf>
    <xf numFmtId="187" fontId="55" fillId="16" borderId="0" xfId="466" applyNumberFormat="1" applyFill="1" applyAlignment="1" applyProtection="1">
      <alignment horizontal="center" vertical="center"/>
      <protection hidden="1"/>
    </xf>
    <xf numFmtId="0" fontId="55" fillId="16" borderId="0" xfId="466" applyFill="1" applyAlignment="1" applyProtection="1">
      <alignment horizontal="center" vertical="center"/>
      <protection hidden="1"/>
    </xf>
    <xf numFmtId="3" fontId="55" fillId="16" borderId="0" xfId="466" applyNumberFormat="1" applyFill="1" applyAlignment="1" applyProtection="1">
      <alignment horizontal="center" vertical="center"/>
      <protection hidden="1"/>
    </xf>
    <xf numFmtId="0" fontId="55" fillId="16" borderId="0" xfId="466" applyFill="1" applyBorder="1" applyAlignment="1" applyProtection="1">
      <alignment horizontal="center" vertical="center"/>
      <protection hidden="1"/>
    </xf>
    <xf numFmtId="0" fontId="41" fillId="16" borderId="0" xfId="465" applyFont="1" applyFill="1" applyBorder="1" applyAlignment="1" applyProtection="1">
      <alignment horizontal="center" vertical="center"/>
      <protection hidden="1"/>
    </xf>
    <xf numFmtId="3" fontId="37" fillId="16" borderId="0" xfId="429" applyNumberFormat="1" applyFont="1" applyFill="1" applyAlignment="1" applyProtection="1">
      <alignment horizontal="center" vertical="center"/>
      <protection hidden="1"/>
    </xf>
    <xf numFmtId="0" fontId="38" fillId="16" borderId="0" xfId="0" applyFont="1" applyFill="1" applyBorder="1" applyAlignment="1" applyProtection="1">
      <alignment vertical="center"/>
      <protection hidden="1"/>
    </xf>
    <xf numFmtId="3" fontId="44" fillId="16" borderId="0" xfId="429" applyNumberFormat="1" applyFont="1" applyFill="1" applyAlignment="1" applyProtection="1">
      <alignment horizontal="center" vertical="center"/>
      <protection hidden="1"/>
    </xf>
    <xf numFmtId="3" fontId="41" fillId="16" borderId="0" xfId="0" applyNumberFormat="1" applyFont="1" applyFill="1" applyAlignment="1" applyProtection="1">
      <alignment horizontal="center"/>
      <protection hidden="1"/>
    </xf>
    <xf numFmtId="178" fontId="37" fillId="16" borderId="4" xfId="0" applyNumberFormat="1" applyFont="1" applyFill="1" applyBorder="1" applyAlignment="1" applyProtection="1">
      <alignment horizontal="right" vertical="center"/>
      <protection hidden="1"/>
    </xf>
    <xf numFmtId="0" fontId="37" fillId="16" borderId="17" xfId="0" applyFont="1" applyFill="1" applyBorder="1" applyAlignment="1" applyProtection="1">
      <alignment horizontal="left" vertical="center"/>
      <protection hidden="1"/>
    </xf>
    <xf numFmtId="3" fontId="39" fillId="16" borderId="0" xfId="0" applyNumberFormat="1" applyFont="1" applyFill="1" applyBorder="1" applyAlignment="1" applyProtection="1">
      <alignment vertical="center"/>
      <protection hidden="1"/>
    </xf>
    <xf numFmtId="185" fontId="37" fillId="16" borderId="0" xfId="430" applyNumberFormat="1" applyFont="1" applyFill="1" applyAlignment="1" applyProtection="1">
      <alignment horizontal="right" vertical="center"/>
      <protection hidden="1"/>
    </xf>
    <xf numFmtId="183" fontId="37" fillId="16" borderId="0" xfId="463" applyNumberFormat="1" applyFont="1" applyFill="1" applyBorder="1" applyAlignment="1" applyProtection="1">
      <alignment vertical="center"/>
      <protection hidden="1"/>
    </xf>
    <xf numFmtId="0" fontId="37" fillId="16" borderId="16" xfId="426" quotePrefix="1" applyNumberFormat="1" applyFont="1" applyFill="1" applyBorder="1" applyAlignment="1" applyProtection="1">
      <alignment horizontal="center" vertical="center"/>
      <protection hidden="1"/>
    </xf>
    <xf numFmtId="41" fontId="37" fillId="16" borderId="16" xfId="426" applyNumberFormat="1" applyFont="1" applyFill="1" applyBorder="1" applyAlignment="1" applyProtection="1">
      <alignment horizontal="center" vertical="center"/>
      <protection hidden="1"/>
    </xf>
    <xf numFmtId="41" fontId="42" fillId="16" borderId="16" xfId="0" applyNumberFormat="1" applyFont="1" applyFill="1" applyBorder="1" applyAlignment="1" applyProtection="1">
      <alignment horizontal="left" vertical="center"/>
      <protection hidden="1"/>
    </xf>
    <xf numFmtId="41" fontId="37" fillId="16" borderId="0" xfId="427" applyNumberFormat="1" applyFont="1" applyFill="1" applyBorder="1" applyAlignment="1" applyProtection="1">
      <alignment horizontal="right" vertical="center"/>
      <protection hidden="1"/>
    </xf>
    <xf numFmtId="185" fontId="37" fillId="16" borderId="20" xfId="427" quotePrefix="1" applyNumberFormat="1" applyFont="1" applyFill="1" applyBorder="1" applyAlignment="1" applyProtection="1">
      <alignment horizontal="center" vertical="center"/>
      <protection hidden="1"/>
    </xf>
    <xf numFmtId="43" fontId="37" fillId="16" borderId="0" xfId="358" applyNumberFormat="1" applyFont="1" applyFill="1" applyBorder="1" applyAlignment="1" applyProtection="1">
      <alignment horizontal="center" vertical="center"/>
      <protection hidden="1"/>
    </xf>
    <xf numFmtId="185" fontId="37" fillId="16" borderId="0" xfId="430" applyNumberFormat="1" applyFont="1" applyFill="1" applyBorder="1" applyAlignment="1" applyProtection="1">
      <alignment horizontal="center" vertical="center"/>
      <protection hidden="1"/>
    </xf>
    <xf numFmtId="185" fontId="40" fillId="16" borderId="0" xfId="465" applyNumberFormat="1" applyFont="1" applyFill="1" applyBorder="1" applyAlignment="1" applyProtection="1">
      <alignment horizontal="right" vertical="center"/>
      <protection hidden="1"/>
    </xf>
    <xf numFmtId="185" fontId="40" fillId="16" borderId="20" xfId="427" quotePrefix="1" applyNumberFormat="1" applyFont="1" applyFill="1" applyBorder="1" applyAlignment="1" applyProtection="1">
      <alignment horizontal="center" vertical="center"/>
      <protection hidden="1"/>
    </xf>
    <xf numFmtId="185" fontId="37" fillId="16" borderId="20" xfId="427" applyNumberFormat="1" applyFont="1" applyFill="1" applyBorder="1" applyAlignment="1" applyProtection="1">
      <alignment horizontal="center" vertical="center"/>
      <protection hidden="1"/>
    </xf>
    <xf numFmtId="185" fontId="37" fillId="16" borderId="20" xfId="465" applyNumberFormat="1" applyFont="1" applyFill="1" applyBorder="1" applyAlignment="1" applyProtection="1">
      <alignment horizontal="left" vertical="center"/>
      <protection hidden="1"/>
    </xf>
    <xf numFmtId="201" fontId="40" fillId="16" borderId="0" xfId="0" quotePrefix="1" applyNumberFormat="1" applyFont="1" applyFill="1" applyBorder="1" applyAlignment="1" applyProtection="1">
      <alignment horizontal="center" vertical="center"/>
      <protection hidden="1"/>
    </xf>
    <xf numFmtId="0" fontId="39" fillId="16" borderId="0" xfId="0" applyFont="1" applyFill="1" applyAlignment="1" applyProtection="1">
      <alignment horizontal="center" vertical="center"/>
      <protection hidden="1"/>
    </xf>
    <xf numFmtId="179" fontId="37" fillId="16" borderId="0" xfId="0" applyNumberFormat="1" applyFont="1" applyFill="1" applyBorder="1" applyAlignment="1" applyProtection="1">
      <alignment horizontal="center" vertical="center"/>
      <protection hidden="1"/>
    </xf>
    <xf numFmtId="179" fontId="39" fillId="16" borderId="0" xfId="0" applyNumberFormat="1" applyFont="1" applyFill="1" applyBorder="1" applyAlignment="1" applyProtection="1">
      <alignment vertical="center"/>
      <protection hidden="1"/>
    </xf>
    <xf numFmtId="179" fontId="39" fillId="16" borderId="0" xfId="0" applyNumberFormat="1" applyFont="1" applyFill="1" applyAlignment="1" applyProtection="1">
      <alignment horizontal="center" vertical="center"/>
      <protection hidden="1"/>
    </xf>
    <xf numFmtId="41" fontId="40" fillId="16" borderId="16" xfId="0" applyNumberFormat="1" applyFont="1" applyFill="1" applyBorder="1" applyAlignment="1" applyProtection="1">
      <alignment horizontal="center" vertical="center"/>
      <protection hidden="1"/>
    </xf>
    <xf numFmtId="41" fontId="37" fillId="16" borderId="19" xfId="0" quotePrefix="1" applyNumberFormat="1" applyFont="1" applyFill="1" applyBorder="1" applyAlignment="1" applyProtection="1">
      <alignment horizontal="center" vertical="center"/>
      <protection hidden="1"/>
    </xf>
    <xf numFmtId="41" fontId="40" fillId="16" borderId="19" xfId="0" quotePrefix="1" applyNumberFormat="1" applyFont="1" applyFill="1" applyBorder="1" applyAlignment="1" applyProtection="1">
      <alignment horizontal="center" vertical="center"/>
      <protection hidden="1"/>
    </xf>
    <xf numFmtId="178" fontId="37" fillId="16" borderId="16" xfId="0" applyNumberFormat="1" applyFont="1" applyFill="1" applyBorder="1" applyAlignment="1" applyProtection="1">
      <alignment horizontal="center" vertical="center"/>
      <protection hidden="1"/>
    </xf>
    <xf numFmtId="0" fontId="37" fillId="16" borderId="19" xfId="0" applyFont="1" applyFill="1" applyBorder="1" applyAlignment="1" applyProtection="1">
      <alignment horizontal="left" vertical="center"/>
      <protection hidden="1"/>
    </xf>
    <xf numFmtId="0" fontId="37" fillId="16" borderId="18" xfId="0" applyFont="1" applyFill="1" applyBorder="1" applyAlignment="1" applyProtection="1">
      <alignment horizontal="left" vertical="center"/>
      <protection hidden="1"/>
    </xf>
    <xf numFmtId="176" fontId="37" fillId="16" borderId="0" xfId="430" applyNumberFormat="1" applyFont="1" applyFill="1" applyAlignment="1" applyProtection="1">
      <alignment vertical="center"/>
      <protection hidden="1"/>
    </xf>
    <xf numFmtId="176" fontId="38" fillId="16" borderId="0" xfId="430" applyNumberFormat="1" applyFont="1" applyFill="1" applyAlignment="1" applyProtection="1">
      <alignment vertical="center"/>
      <protection hidden="1"/>
    </xf>
    <xf numFmtId="41" fontId="37" fillId="16" borderId="0" xfId="465" applyNumberFormat="1" applyFont="1" applyFill="1" applyBorder="1" applyAlignment="1" applyProtection="1">
      <alignment horizontal="center" vertical="center"/>
      <protection hidden="1"/>
    </xf>
    <xf numFmtId="41" fontId="37" fillId="16" borderId="4" xfId="465" applyNumberFormat="1" applyFont="1" applyFill="1" applyBorder="1" applyAlignment="1" applyProtection="1">
      <alignment horizontal="center" vertical="center"/>
      <protection hidden="1"/>
    </xf>
    <xf numFmtId="41" fontId="37" fillId="16" borderId="16" xfId="427" applyNumberFormat="1" applyFont="1" applyFill="1" applyBorder="1" applyAlignment="1" applyProtection="1">
      <alignment horizontal="center" vertical="center"/>
      <protection hidden="1"/>
    </xf>
    <xf numFmtId="41" fontId="37" fillId="16" borderId="16" xfId="465" applyNumberFormat="1" applyFont="1" applyFill="1" applyBorder="1" applyAlignment="1" applyProtection="1">
      <alignment horizontal="left" vertical="center"/>
      <protection hidden="1"/>
    </xf>
    <xf numFmtId="41" fontId="37" fillId="16" borderId="17" xfId="465" applyNumberFormat="1" applyFont="1" applyFill="1" applyBorder="1" applyAlignment="1" applyProtection="1">
      <alignment horizontal="left" vertical="center"/>
      <protection hidden="1"/>
    </xf>
    <xf numFmtId="185" fontId="37" fillId="16" borderId="0" xfId="430" applyNumberFormat="1" applyFont="1" applyFill="1" applyBorder="1" applyAlignment="1" applyProtection="1">
      <alignment horizontal="right" vertical="center"/>
      <protection hidden="1"/>
    </xf>
    <xf numFmtId="0" fontId="37" fillId="16" borderId="21" xfId="467" applyFont="1" applyFill="1" applyBorder="1" applyAlignment="1" applyProtection="1">
      <alignment horizontal="center" vertical="center" wrapText="1"/>
      <protection hidden="1"/>
    </xf>
    <xf numFmtId="0" fontId="37" fillId="0" borderId="22" xfId="467" applyFont="1" applyBorder="1" applyAlignment="1" applyProtection="1">
      <alignment horizontal="center" vertical="center" wrapText="1"/>
      <protection hidden="1"/>
    </xf>
    <xf numFmtId="0" fontId="37" fillId="16" borderId="23" xfId="467" applyFont="1" applyFill="1" applyBorder="1" applyAlignment="1" applyProtection="1">
      <alignment horizontal="center" vertical="center" wrapText="1"/>
      <protection hidden="1"/>
    </xf>
    <xf numFmtId="0" fontId="37" fillId="0" borderId="24" xfId="467" applyFont="1" applyBorder="1" applyAlignment="1" applyProtection="1">
      <alignment horizontal="center" vertical="center" wrapText="1"/>
      <protection hidden="1"/>
    </xf>
    <xf numFmtId="0" fontId="37" fillId="16" borderId="25" xfId="467" applyFont="1" applyFill="1" applyBorder="1" applyAlignment="1" applyProtection="1">
      <alignment horizontal="center" vertical="center" wrapText="1"/>
      <protection hidden="1"/>
    </xf>
    <xf numFmtId="41" fontId="37" fillId="16" borderId="0" xfId="467" applyNumberFormat="1" applyFont="1" applyFill="1" applyBorder="1" applyAlignment="1" applyProtection="1">
      <alignment vertical="center"/>
      <protection hidden="1"/>
    </xf>
    <xf numFmtId="41" fontId="37" fillId="16" borderId="0" xfId="467" applyNumberFormat="1" applyFont="1" applyFill="1" applyBorder="1" applyAlignment="1" applyProtection="1">
      <alignment horizontal="right" vertical="center" wrapText="1"/>
      <protection hidden="1"/>
    </xf>
    <xf numFmtId="41" fontId="37" fillId="16" borderId="0" xfId="467" applyNumberFormat="1" applyFont="1" applyFill="1" applyBorder="1" applyAlignment="1" applyProtection="1">
      <alignment vertical="center" wrapText="1"/>
      <protection hidden="1"/>
    </xf>
    <xf numFmtId="0" fontId="37" fillId="16" borderId="19" xfId="467" applyFont="1" applyFill="1" applyBorder="1" applyAlignment="1" applyProtection="1">
      <alignment horizontal="center" vertical="center"/>
      <protection hidden="1"/>
    </xf>
    <xf numFmtId="41" fontId="37" fillId="16" borderId="0" xfId="350" applyNumberFormat="1" applyFont="1" applyFill="1" applyBorder="1" applyAlignment="1" applyProtection="1">
      <alignment vertical="center" wrapText="1"/>
      <protection hidden="1"/>
    </xf>
    <xf numFmtId="41" fontId="37" fillId="16" borderId="0" xfId="467" applyNumberFormat="1" applyFont="1" applyFill="1" applyBorder="1" applyAlignment="1" applyProtection="1">
      <alignment horizontal="right" vertical="center"/>
      <protection hidden="1"/>
    </xf>
    <xf numFmtId="41" fontId="37" fillId="16" borderId="19" xfId="0" applyNumberFormat="1" applyFont="1" applyFill="1" applyBorder="1" applyAlignment="1" applyProtection="1">
      <alignment vertical="center"/>
      <protection hidden="1"/>
    </xf>
    <xf numFmtId="41" fontId="37" fillId="16" borderId="0" xfId="0" applyNumberFormat="1" applyFont="1" applyFill="1" applyBorder="1" applyAlignment="1" applyProtection="1">
      <alignment vertical="center"/>
      <protection hidden="1"/>
    </xf>
    <xf numFmtId="41" fontId="37" fillId="16" borderId="0" xfId="0" applyNumberFormat="1" applyFont="1" applyFill="1" applyBorder="1" applyAlignment="1" applyProtection="1">
      <alignment horizontal="right" vertical="center" wrapText="1"/>
      <protection hidden="1"/>
    </xf>
    <xf numFmtId="0" fontId="37" fillId="16" borderId="16" xfId="467" quotePrefix="1" applyFont="1" applyFill="1" applyBorder="1" applyAlignment="1" applyProtection="1">
      <alignment horizontal="center" vertical="center"/>
      <protection hidden="1"/>
    </xf>
    <xf numFmtId="0" fontId="40" fillId="16" borderId="16" xfId="467" quotePrefix="1" applyFont="1" applyFill="1" applyBorder="1" applyAlignment="1" applyProtection="1">
      <alignment horizontal="center" vertical="center"/>
      <protection hidden="1"/>
    </xf>
    <xf numFmtId="41" fontId="40" fillId="16" borderId="19" xfId="350" applyNumberFormat="1" applyFont="1" applyFill="1" applyBorder="1" applyAlignment="1" applyProtection="1">
      <alignment vertical="center"/>
      <protection hidden="1"/>
    </xf>
    <xf numFmtId="41" fontId="40" fillId="16" borderId="0" xfId="350" applyNumberFormat="1" applyFont="1" applyFill="1" applyBorder="1" applyAlignment="1" applyProtection="1">
      <alignment vertical="center"/>
      <protection hidden="1"/>
    </xf>
    <xf numFmtId="0" fontId="40" fillId="16" borderId="19" xfId="467" quotePrefix="1" applyFont="1" applyFill="1" applyBorder="1" applyAlignment="1" applyProtection="1">
      <alignment horizontal="center" vertical="center"/>
      <protection hidden="1"/>
    </xf>
    <xf numFmtId="0" fontId="40" fillId="16" borderId="16" xfId="467" applyFont="1" applyFill="1" applyBorder="1" applyAlignment="1" applyProtection="1">
      <alignment horizontal="center" vertical="center"/>
      <protection hidden="1"/>
    </xf>
    <xf numFmtId="41" fontId="37" fillId="16" borderId="19" xfId="350" applyNumberFormat="1" applyFont="1" applyFill="1" applyBorder="1" applyAlignment="1" applyProtection="1">
      <alignment vertical="center"/>
      <protection hidden="1"/>
    </xf>
    <xf numFmtId="41" fontId="37" fillId="16" borderId="0" xfId="350" applyNumberFormat="1" applyFont="1" applyFill="1" applyBorder="1" applyAlignment="1" applyProtection="1">
      <alignment vertical="center"/>
      <protection hidden="1"/>
    </xf>
    <xf numFmtId="176" fontId="37" fillId="16" borderId="0" xfId="350" applyFont="1" applyFill="1" applyBorder="1" applyAlignment="1" applyProtection="1">
      <alignment horizontal="right" vertical="center" wrapText="1"/>
      <protection hidden="1"/>
    </xf>
    <xf numFmtId="178" fontId="37" fillId="16" borderId="0" xfId="467" applyNumberFormat="1" applyFont="1" applyFill="1" applyBorder="1" applyAlignment="1" applyProtection="1">
      <alignment horizontal="center" vertical="center" wrapText="1"/>
      <protection hidden="1"/>
    </xf>
    <xf numFmtId="178" fontId="37" fillId="16" borderId="0" xfId="467" applyNumberFormat="1" applyFont="1" applyFill="1" applyBorder="1" applyAlignment="1" applyProtection="1">
      <alignment horizontal="right" vertical="center" wrapText="1"/>
      <protection hidden="1"/>
    </xf>
    <xf numFmtId="0" fontId="40" fillId="16" borderId="19" xfId="467" applyFont="1" applyFill="1" applyBorder="1" applyAlignment="1" applyProtection="1">
      <alignment horizontal="center" vertical="center"/>
      <protection hidden="1"/>
    </xf>
    <xf numFmtId="0" fontId="37" fillId="0" borderId="26" xfId="467" applyFont="1" applyBorder="1" applyAlignment="1" applyProtection="1">
      <alignment vertical="center" wrapText="1"/>
      <protection hidden="1"/>
    </xf>
    <xf numFmtId="0" fontId="37" fillId="0" borderId="26" xfId="467" applyFont="1" applyBorder="1" applyAlignment="1" applyProtection="1">
      <alignment horizontal="center" vertical="center" wrapText="1"/>
      <protection hidden="1"/>
    </xf>
    <xf numFmtId="0" fontId="37" fillId="0" borderId="27" xfId="467" applyFont="1" applyBorder="1" applyAlignment="1" applyProtection="1">
      <alignment horizontal="center" vertical="center" wrapText="1"/>
      <protection hidden="1"/>
    </xf>
    <xf numFmtId="0" fontId="41" fillId="16" borderId="0" xfId="466" applyFont="1" applyFill="1" applyBorder="1" applyAlignment="1" applyProtection="1">
      <alignment horizontal="center" vertical="center"/>
      <protection hidden="1"/>
    </xf>
    <xf numFmtId="0" fontId="37" fillId="16" borderId="0" xfId="0" applyFont="1" applyFill="1" applyBorder="1" applyAlignment="1" applyProtection="1">
      <alignment vertical="center"/>
      <protection hidden="1"/>
    </xf>
    <xf numFmtId="0" fontId="41" fillId="16" borderId="0" xfId="463" applyFont="1" applyFill="1" applyBorder="1" applyAlignment="1" applyProtection="1">
      <alignment horizontal="center" vertical="center"/>
      <protection hidden="1"/>
    </xf>
    <xf numFmtId="176" fontId="37" fillId="16" borderId="0" xfId="358" applyNumberFormat="1" applyFont="1" applyFill="1" applyBorder="1" applyAlignment="1" applyProtection="1">
      <alignment horizontal="right" vertical="center"/>
      <protection hidden="1"/>
    </xf>
    <xf numFmtId="41" fontId="40" fillId="16" borderId="0" xfId="350" applyNumberFormat="1" applyFont="1" applyFill="1" applyBorder="1" applyAlignment="1" applyProtection="1">
      <alignment vertical="center" wrapText="1"/>
      <protection hidden="1"/>
    </xf>
    <xf numFmtId="0" fontId="53" fillId="16" borderId="0" xfId="460" applyFont="1" applyFill="1" applyBorder="1" applyAlignment="1" applyProtection="1">
      <alignment horizontal="center" vertical="center"/>
      <protection hidden="1"/>
    </xf>
    <xf numFmtId="0" fontId="37" fillId="16" borderId="0" xfId="0" applyFont="1" applyFill="1" applyBorder="1" applyProtection="1">
      <protection hidden="1"/>
    </xf>
    <xf numFmtId="3" fontId="37" fillId="16" borderId="0" xfId="0" applyNumberFormat="1" applyFont="1" applyFill="1" applyBorder="1" applyAlignment="1" applyProtection="1">
      <alignment vertical="center" wrapText="1"/>
      <protection hidden="1"/>
    </xf>
    <xf numFmtId="0" fontId="41" fillId="16" borderId="0" xfId="0" applyFont="1" applyFill="1" applyBorder="1" applyAlignment="1" applyProtection="1">
      <alignment vertical="center"/>
      <protection hidden="1"/>
    </xf>
    <xf numFmtId="0" fontId="41" fillId="16" borderId="0" xfId="460" applyFont="1" applyFill="1" applyBorder="1" applyAlignment="1" applyProtection="1">
      <alignment horizontal="center" vertical="center"/>
      <protection hidden="1"/>
    </xf>
    <xf numFmtId="0" fontId="43" fillId="16" borderId="0" xfId="460" applyFont="1" applyFill="1" applyAlignment="1" applyProtection="1">
      <alignment horizontal="center" vertical="center"/>
      <protection hidden="1"/>
    </xf>
    <xf numFmtId="3" fontId="11" fillId="16" borderId="0" xfId="460" applyNumberFormat="1" applyFill="1" applyBorder="1" applyAlignment="1" applyProtection="1">
      <alignment horizontal="center" vertical="center"/>
      <protection hidden="1"/>
    </xf>
    <xf numFmtId="178" fontId="11" fillId="16" borderId="0" xfId="460" applyNumberFormat="1" applyFill="1" applyBorder="1" applyAlignment="1" applyProtection="1">
      <alignment horizontal="center" vertical="center"/>
      <protection hidden="1"/>
    </xf>
    <xf numFmtId="0" fontId="11" fillId="16" borderId="0" xfId="460" applyFill="1" applyBorder="1" applyAlignment="1" applyProtection="1">
      <alignment horizontal="center" vertical="center"/>
      <protection hidden="1"/>
    </xf>
    <xf numFmtId="0" fontId="41" fillId="16" borderId="0" xfId="0" applyFont="1" applyFill="1" applyBorder="1" applyAlignment="1" applyProtection="1">
      <alignment vertical="center" wrapText="1"/>
      <protection hidden="1"/>
    </xf>
    <xf numFmtId="0" fontId="37" fillId="0" borderId="0" xfId="0" applyFont="1" applyAlignment="1" applyProtection="1">
      <alignment vertical="center"/>
      <protection hidden="1"/>
    </xf>
    <xf numFmtId="0" fontId="41" fillId="16" borderId="0" xfId="465" applyFont="1" applyFill="1" applyAlignment="1" applyProtection="1">
      <alignment horizontal="left" vertical="center"/>
      <protection hidden="1"/>
    </xf>
    <xf numFmtId="188" fontId="41" fillId="16" borderId="0" xfId="358" applyNumberFormat="1" applyFont="1" applyFill="1" applyAlignment="1" applyProtection="1">
      <alignment horizontal="center" vertical="center"/>
      <protection hidden="1"/>
    </xf>
    <xf numFmtId="179" fontId="41" fillId="16" borderId="0" xfId="465" applyNumberFormat="1" applyFont="1" applyFill="1" applyAlignment="1" applyProtection="1">
      <alignment horizontal="center" vertical="center"/>
      <protection hidden="1"/>
    </xf>
    <xf numFmtId="3" fontId="41" fillId="16" borderId="0" xfId="465" applyNumberFormat="1" applyFont="1" applyFill="1" applyAlignment="1" applyProtection="1">
      <alignment horizontal="center" vertical="center"/>
      <protection hidden="1"/>
    </xf>
    <xf numFmtId="3" fontId="41" fillId="16" borderId="0" xfId="430" applyNumberFormat="1" applyFont="1" applyFill="1" applyAlignment="1" applyProtection="1">
      <alignment horizontal="center" vertical="center"/>
      <protection hidden="1"/>
    </xf>
    <xf numFmtId="176" fontId="41" fillId="16" borderId="0" xfId="430" applyNumberFormat="1" applyFont="1" applyFill="1" applyAlignment="1" applyProtection="1">
      <alignment horizontal="center" vertical="center"/>
      <protection hidden="1"/>
    </xf>
    <xf numFmtId="0" fontId="37" fillId="16" borderId="18" xfId="461" applyNumberFormat="1" applyFont="1" applyFill="1" applyBorder="1" applyAlignment="1" applyProtection="1">
      <alignment horizontal="center" vertical="center"/>
      <protection hidden="1"/>
    </xf>
    <xf numFmtId="178" fontId="37" fillId="16" borderId="17" xfId="461" applyNumberFormat="1" applyFont="1" applyFill="1" applyBorder="1" applyAlignment="1" applyProtection="1">
      <alignment horizontal="center" vertical="center"/>
      <protection hidden="1"/>
    </xf>
    <xf numFmtId="0" fontId="40" fillId="16" borderId="16" xfId="463" applyNumberFormat="1" applyFont="1" applyFill="1" applyBorder="1" applyAlignment="1" applyProtection="1">
      <alignment horizontal="center" vertical="center"/>
      <protection hidden="1"/>
    </xf>
    <xf numFmtId="41" fontId="37" fillId="16" borderId="0" xfId="350" applyNumberFormat="1" applyFont="1" applyFill="1" applyBorder="1" applyAlignment="1" applyProtection="1">
      <alignment horizontal="right" vertical="center" shrinkToFit="1"/>
      <protection hidden="1"/>
    </xf>
    <xf numFmtId="190" fontId="37" fillId="16" borderId="0" xfId="461" applyNumberFormat="1" applyFont="1" applyFill="1" applyBorder="1" applyAlignment="1" applyProtection="1">
      <alignment horizontal="right" vertical="center" shrinkToFit="1"/>
      <protection hidden="1"/>
    </xf>
    <xf numFmtId="190" fontId="37" fillId="16" borderId="0" xfId="461" applyNumberFormat="1" applyFont="1" applyFill="1" applyBorder="1" applyAlignment="1" applyProtection="1">
      <alignment horizontal="right" vertical="center"/>
      <protection hidden="1"/>
    </xf>
    <xf numFmtId="190" fontId="37" fillId="16" borderId="19" xfId="461" applyNumberFormat="1" applyFont="1" applyFill="1" applyBorder="1" applyAlignment="1" applyProtection="1">
      <alignment horizontal="right" vertical="center"/>
      <protection hidden="1"/>
    </xf>
    <xf numFmtId="0" fontId="37" fillId="16" borderId="0" xfId="461" applyFont="1" applyFill="1" applyBorder="1" applyAlignment="1" applyProtection="1">
      <alignment horizontal="left" vertical="center"/>
      <protection hidden="1"/>
    </xf>
    <xf numFmtId="0" fontId="37" fillId="16" borderId="0" xfId="461" applyFont="1" applyFill="1" applyBorder="1" applyAlignment="1" applyProtection="1">
      <alignment horizontal="right" vertical="center"/>
      <protection hidden="1"/>
    </xf>
    <xf numFmtId="41" fontId="37" fillId="16" borderId="19" xfId="0" applyNumberFormat="1" applyFont="1" applyFill="1" applyBorder="1" applyAlignment="1" applyProtection="1">
      <alignment horizontal="left" vertical="center"/>
      <protection hidden="1"/>
    </xf>
    <xf numFmtId="41" fontId="37" fillId="16" borderId="18" xfId="0" applyNumberFormat="1" applyFont="1" applyFill="1" applyBorder="1" applyAlignment="1" applyProtection="1">
      <alignment horizontal="left" vertical="center"/>
      <protection hidden="1"/>
    </xf>
    <xf numFmtId="0" fontId="37" fillId="16" borderId="0" xfId="0" applyFont="1" applyFill="1" applyBorder="1" applyAlignment="1" applyProtection="1">
      <alignment vertical="center" wrapText="1"/>
      <protection hidden="1"/>
    </xf>
    <xf numFmtId="41" fontId="37" fillId="16" borderId="16" xfId="426" quotePrefix="1" applyNumberFormat="1" applyFont="1" applyFill="1" applyBorder="1" applyAlignment="1" applyProtection="1">
      <alignment horizontal="center" vertical="center"/>
      <protection hidden="1"/>
    </xf>
    <xf numFmtId="41" fontId="40" fillId="16" borderId="16" xfId="426" quotePrefix="1" applyNumberFormat="1" applyFont="1" applyFill="1" applyBorder="1" applyAlignment="1" applyProtection="1">
      <alignment horizontal="center" vertical="center"/>
      <protection hidden="1"/>
    </xf>
    <xf numFmtId="3" fontId="53" fillId="16" borderId="0" xfId="460" applyNumberFormat="1" applyFont="1" applyFill="1" applyBorder="1" applyAlignment="1" applyProtection="1">
      <alignment horizontal="center" vertical="center"/>
      <protection hidden="1"/>
    </xf>
    <xf numFmtId="178" fontId="53" fillId="16" borderId="0" xfId="460" applyNumberFormat="1" applyFont="1" applyFill="1" applyBorder="1" applyAlignment="1" applyProtection="1">
      <alignment horizontal="center" vertical="center"/>
      <protection hidden="1"/>
    </xf>
    <xf numFmtId="0" fontId="54" fillId="16" borderId="0" xfId="460" applyFont="1" applyFill="1" applyBorder="1" applyAlignment="1" applyProtection="1">
      <alignment horizontal="center" vertical="center"/>
      <protection hidden="1"/>
    </xf>
    <xf numFmtId="0" fontId="54" fillId="16" borderId="0" xfId="460" applyFont="1" applyFill="1" applyAlignment="1" applyProtection="1">
      <alignment horizontal="center" vertical="center"/>
      <protection hidden="1"/>
    </xf>
    <xf numFmtId="41" fontId="37" fillId="16" borderId="0" xfId="460" applyNumberFormat="1" applyFont="1" applyFill="1" applyBorder="1" applyAlignment="1" applyProtection="1">
      <alignment horizontal="center" vertical="center"/>
      <protection hidden="1"/>
    </xf>
    <xf numFmtId="41" fontId="37" fillId="16" borderId="0" xfId="460" applyNumberFormat="1" applyFont="1" applyFill="1" applyBorder="1" applyAlignment="1" applyProtection="1">
      <alignment vertical="center"/>
      <protection hidden="1"/>
    </xf>
    <xf numFmtId="41" fontId="37" fillId="16" borderId="0" xfId="460" applyNumberFormat="1" applyFont="1" applyFill="1" applyAlignment="1" applyProtection="1">
      <alignment horizontal="center" vertical="center"/>
      <protection hidden="1"/>
    </xf>
    <xf numFmtId="41" fontId="37" fillId="16" borderId="0" xfId="460" applyNumberFormat="1" applyFont="1" applyFill="1" applyAlignment="1" applyProtection="1">
      <alignment horizontal="right" vertical="center"/>
      <protection hidden="1"/>
    </xf>
    <xf numFmtId="41" fontId="40" fillId="16" borderId="0" xfId="460" applyNumberFormat="1" applyFont="1" applyFill="1" applyBorder="1" applyAlignment="1" applyProtection="1">
      <alignment horizontal="center" vertical="center"/>
      <protection hidden="1"/>
    </xf>
    <xf numFmtId="0" fontId="39" fillId="16" borderId="0" xfId="460" applyFont="1" applyFill="1" applyBorder="1" applyAlignment="1" applyProtection="1">
      <alignment vertical="center"/>
      <protection hidden="1"/>
    </xf>
    <xf numFmtId="0" fontId="37" fillId="16" borderId="0" xfId="460" applyFont="1" applyFill="1" applyBorder="1" applyAlignment="1" applyProtection="1">
      <alignment horizontal="left" vertical="center"/>
      <protection hidden="1"/>
    </xf>
    <xf numFmtId="3" fontId="37" fillId="16" borderId="0" xfId="460" applyNumberFormat="1" applyFont="1" applyFill="1" applyBorder="1" applyAlignment="1" applyProtection="1">
      <alignment horizontal="left" vertical="center"/>
      <protection hidden="1"/>
    </xf>
    <xf numFmtId="178" fontId="37" fillId="16" borderId="0" xfId="460" applyNumberFormat="1" applyFont="1" applyFill="1" applyBorder="1" applyAlignment="1" applyProtection="1">
      <alignment horizontal="left" vertical="center"/>
      <protection hidden="1"/>
    </xf>
    <xf numFmtId="0" fontId="37" fillId="16" borderId="0" xfId="460" applyFont="1" applyFill="1" applyBorder="1" applyAlignment="1" applyProtection="1">
      <alignment horizontal="center" vertical="center"/>
      <protection hidden="1"/>
    </xf>
    <xf numFmtId="41" fontId="37" fillId="16" borderId="19" xfId="426" quotePrefix="1" applyNumberFormat="1" applyFont="1" applyFill="1" applyBorder="1" applyAlignment="1" applyProtection="1">
      <alignment horizontal="center" vertical="center"/>
      <protection hidden="1"/>
    </xf>
    <xf numFmtId="0" fontId="37" fillId="16" borderId="0" xfId="460" applyFont="1" applyFill="1" applyAlignment="1" applyProtection="1">
      <alignment horizontal="center" vertical="center"/>
      <protection hidden="1"/>
    </xf>
    <xf numFmtId="178" fontId="37" fillId="16" borderId="0" xfId="460" applyNumberFormat="1" applyFont="1" applyFill="1" applyBorder="1" applyAlignment="1" applyProtection="1">
      <alignment horizontal="center" vertical="center"/>
      <protection hidden="1"/>
    </xf>
    <xf numFmtId="3" fontId="37" fillId="16" borderId="0" xfId="460" applyNumberFormat="1" applyFont="1" applyFill="1" applyBorder="1" applyAlignment="1" applyProtection="1">
      <alignment horizontal="right" vertical="center"/>
      <protection hidden="1"/>
    </xf>
    <xf numFmtId="41" fontId="86" fillId="16" borderId="19" xfId="0" applyNumberFormat="1" applyFont="1" applyFill="1" applyBorder="1" applyAlignment="1" applyProtection="1">
      <alignment horizontal="center" vertical="center" wrapText="1"/>
      <protection hidden="1"/>
    </xf>
    <xf numFmtId="0" fontId="41" fillId="16" borderId="0" xfId="0" applyFont="1" applyFill="1" applyAlignment="1" applyProtection="1">
      <alignment horizontal="left"/>
      <protection hidden="1"/>
    </xf>
    <xf numFmtId="0" fontId="38" fillId="16" borderId="0" xfId="460" applyFont="1" applyFill="1" applyBorder="1" applyAlignment="1" applyProtection="1">
      <alignment horizontal="center" vertical="center"/>
      <protection hidden="1"/>
    </xf>
    <xf numFmtId="3" fontId="37" fillId="16" borderId="0" xfId="460" applyNumberFormat="1" applyFont="1" applyFill="1" applyBorder="1" applyAlignment="1" applyProtection="1">
      <alignment horizontal="center" vertical="center" wrapText="1"/>
      <protection hidden="1"/>
    </xf>
    <xf numFmtId="3" fontId="37" fillId="16" borderId="0" xfId="460" applyNumberFormat="1" applyFont="1" applyFill="1" applyBorder="1" applyAlignment="1" applyProtection="1">
      <alignment horizontal="center" vertical="center"/>
      <protection hidden="1"/>
    </xf>
    <xf numFmtId="3" fontId="41" fillId="16" borderId="0" xfId="0" applyNumberFormat="1" applyFont="1" applyFill="1" applyAlignment="1" applyProtection="1">
      <alignment horizontal="right"/>
      <protection hidden="1"/>
    </xf>
    <xf numFmtId="0" fontId="41" fillId="16" borderId="28" xfId="0" applyFont="1" applyFill="1" applyBorder="1" applyAlignment="1" applyProtection="1">
      <alignment horizontal="left"/>
      <protection hidden="1"/>
    </xf>
    <xf numFmtId="0" fontId="41" fillId="16" borderId="28" xfId="0" applyFont="1" applyFill="1" applyBorder="1" applyAlignment="1" applyProtection="1">
      <protection hidden="1"/>
    </xf>
    <xf numFmtId="3" fontId="41" fillId="16" borderId="28" xfId="0" applyNumberFormat="1" applyFont="1" applyFill="1" applyBorder="1" applyAlignment="1" applyProtection="1">
      <alignment horizontal="right"/>
      <protection hidden="1"/>
    </xf>
    <xf numFmtId="0" fontId="41" fillId="16" borderId="0" xfId="0" applyFont="1" applyFill="1" applyAlignment="1" applyProtection="1">
      <alignment horizontal="left"/>
      <protection locked="0" hidden="1"/>
    </xf>
    <xf numFmtId="3" fontId="41" fillId="16" borderId="0" xfId="0" applyNumberFormat="1" applyFont="1" applyFill="1" applyAlignment="1" applyProtection="1">
      <alignment horizontal="center"/>
      <protection locked="0" hidden="1"/>
    </xf>
    <xf numFmtId="3" fontId="41" fillId="16" borderId="0" xfId="0" applyNumberFormat="1" applyFont="1" applyFill="1" applyAlignment="1" applyProtection="1">
      <alignment horizontal="right"/>
      <protection locked="0" hidden="1"/>
    </xf>
    <xf numFmtId="0" fontId="41" fillId="16" borderId="28" xfId="0" applyFont="1" applyFill="1" applyBorder="1" applyAlignment="1" applyProtection="1">
      <alignment horizontal="left"/>
      <protection locked="0" hidden="1"/>
    </xf>
    <xf numFmtId="0" fontId="41" fillId="16" borderId="28" xfId="0" applyFont="1" applyFill="1" applyBorder="1" applyAlignment="1" applyProtection="1">
      <protection locked="0" hidden="1"/>
    </xf>
    <xf numFmtId="0" fontId="41" fillId="16" borderId="28" xfId="0" applyFont="1" applyFill="1" applyBorder="1" applyAlignment="1" applyProtection="1">
      <alignment horizontal="right"/>
      <protection locked="0" hidden="1"/>
    </xf>
    <xf numFmtId="0" fontId="41" fillId="16" borderId="0" xfId="0" applyFont="1" applyFill="1" applyAlignment="1" applyProtection="1">
      <alignment horizontal="center"/>
      <protection locked="0" hidden="1"/>
    </xf>
    <xf numFmtId="176" fontId="41" fillId="16" borderId="0" xfId="429" applyFont="1" applyFill="1" applyBorder="1" applyAlignment="1" applyProtection="1">
      <alignment horizontal="center"/>
      <protection locked="0" hidden="1"/>
    </xf>
    <xf numFmtId="41" fontId="37" fillId="16" borderId="19" xfId="0" applyNumberFormat="1" applyFont="1" applyFill="1" applyBorder="1" applyAlignment="1" applyProtection="1">
      <alignment horizontal="right"/>
      <protection locked="0" hidden="1"/>
    </xf>
    <xf numFmtId="41" fontId="37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37" fillId="16" borderId="0" xfId="0" applyNumberFormat="1" applyFont="1" applyFill="1" applyBorder="1" applyAlignment="1" applyProtection="1">
      <alignment horizontal="center" vertical="center"/>
      <protection locked="0" hidden="1"/>
    </xf>
    <xf numFmtId="41" fontId="37" fillId="16" borderId="19" xfId="0" applyNumberFormat="1" applyFont="1" applyFill="1" applyBorder="1" applyAlignment="1" applyProtection="1">
      <alignment horizontal="center" vertical="center"/>
      <protection locked="0" hidden="1"/>
    </xf>
    <xf numFmtId="41" fontId="37" fillId="16" borderId="18" xfId="0" applyNumberFormat="1" applyFont="1" applyFill="1" applyBorder="1" applyAlignment="1" applyProtection="1">
      <alignment horizontal="right"/>
      <protection locked="0" hidden="1"/>
    </xf>
    <xf numFmtId="41" fontId="37" fillId="16" borderId="4" xfId="0" applyNumberFormat="1" applyFont="1" applyFill="1" applyBorder="1" applyAlignment="1" applyProtection="1">
      <alignment horizontal="right" vertical="center"/>
      <protection locked="0" hidden="1"/>
    </xf>
    <xf numFmtId="41" fontId="37" fillId="16" borderId="18" xfId="0" applyNumberFormat="1" applyFont="1" applyFill="1" applyBorder="1" applyAlignment="1" applyProtection="1">
      <alignment horizontal="center" vertical="center"/>
      <protection locked="0" hidden="1"/>
    </xf>
    <xf numFmtId="41" fontId="37" fillId="16" borderId="4" xfId="0" applyNumberFormat="1" applyFont="1" applyFill="1" applyBorder="1" applyAlignment="1" applyProtection="1">
      <alignment horizontal="center" vertical="center"/>
      <protection locked="0" hidden="1"/>
    </xf>
    <xf numFmtId="3" fontId="41" fillId="16" borderId="28" xfId="0" applyNumberFormat="1" applyFont="1" applyFill="1" applyBorder="1" applyAlignment="1" applyProtection="1">
      <alignment horizontal="right"/>
      <protection locked="0" hidden="1"/>
    </xf>
    <xf numFmtId="186" fontId="40" fillId="16" borderId="4" xfId="350" quotePrefix="1" applyNumberFormat="1" applyFont="1" applyFill="1" applyBorder="1" applyAlignment="1" applyProtection="1">
      <alignment horizontal="right" vertical="center"/>
      <protection locked="0" hidden="1"/>
    </xf>
    <xf numFmtId="188" fontId="40" fillId="16" borderId="4" xfId="350" quotePrefix="1" applyNumberFormat="1" applyFont="1" applyFill="1" applyBorder="1" applyAlignment="1" applyProtection="1">
      <alignment horizontal="right" vertical="center"/>
      <protection locked="0" hidden="1"/>
    </xf>
    <xf numFmtId="176" fontId="41" fillId="16" borderId="0" xfId="428" applyFont="1" applyFill="1" applyBorder="1" applyAlignment="1" applyProtection="1">
      <alignment horizontal="left"/>
      <protection locked="0" hidden="1"/>
    </xf>
    <xf numFmtId="178" fontId="41" fillId="16" borderId="0" xfId="463" applyNumberFormat="1" applyFont="1" applyFill="1" applyBorder="1" applyAlignment="1" applyProtection="1">
      <alignment horizontal="left"/>
      <protection locked="0" hidden="1"/>
    </xf>
    <xf numFmtId="178" fontId="41" fillId="16" borderId="0" xfId="463" applyNumberFormat="1" applyFont="1" applyFill="1" applyBorder="1" applyAlignment="1" applyProtection="1">
      <alignment horizontal="right"/>
      <protection locked="0" hidden="1"/>
    </xf>
    <xf numFmtId="0" fontId="41" fillId="16" borderId="0" xfId="466" applyFont="1" applyFill="1" applyBorder="1" applyAlignment="1" applyProtection="1">
      <alignment horizontal="right"/>
      <protection locked="0" hidden="1"/>
    </xf>
    <xf numFmtId="187" fontId="41" fillId="16" borderId="0" xfId="466" applyNumberFormat="1" applyFont="1" applyFill="1" applyAlignment="1" applyProtection="1">
      <alignment horizontal="center" vertical="center"/>
      <protection locked="0" hidden="1"/>
    </xf>
    <xf numFmtId="0" fontId="41" fillId="16" borderId="0" xfId="466" applyFont="1" applyFill="1" applyAlignment="1" applyProtection="1">
      <alignment horizontal="center" vertical="center"/>
      <protection locked="0" hidden="1"/>
    </xf>
    <xf numFmtId="3" fontId="41" fillId="16" borderId="0" xfId="466" applyNumberFormat="1" applyFont="1" applyFill="1" applyAlignment="1" applyProtection="1">
      <alignment horizontal="center" vertical="center"/>
      <protection locked="0" hidden="1"/>
    </xf>
    <xf numFmtId="0" fontId="41" fillId="16" borderId="0" xfId="466" applyFont="1" applyFill="1" applyBorder="1" applyAlignment="1" applyProtection="1">
      <alignment horizontal="center" vertical="center"/>
      <protection locked="0" hidden="1"/>
    </xf>
    <xf numFmtId="41" fontId="37" fillId="16" borderId="0" xfId="0" quotePrefix="1" applyNumberFormat="1" applyFont="1" applyFill="1" applyBorder="1" applyAlignment="1" applyProtection="1">
      <alignment horizontal="center" vertical="center"/>
      <protection locked="0" hidden="1"/>
    </xf>
    <xf numFmtId="41" fontId="40" fillId="16" borderId="0" xfId="0" applyNumberFormat="1" applyFont="1" applyFill="1" applyBorder="1" applyAlignment="1" applyProtection="1">
      <alignment horizontal="right" vertical="center"/>
      <protection locked="0" hidden="1"/>
    </xf>
    <xf numFmtId="0" fontId="41" fillId="16" borderId="0" xfId="0" applyFont="1" applyFill="1" applyBorder="1" applyAlignment="1" applyProtection="1">
      <alignment horizontal="left"/>
      <protection locked="0" hidden="1"/>
    </xf>
    <xf numFmtId="3" fontId="41" fillId="16" borderId="0" xfId="0" applyNumberFormat="1" applyFont="1" applyFill="1" applyBorder="1" applyAlignment="1" applyProtection="1">
      <alignment horizontal="center"/>
      <protection locked="0" hidden="1"/>
    </xf>
    <xf numFmtId="3" fontId="41" fillId="16" borderId="0" xfId="0" applyNumberFormat="1" applyFont="1" applyFill="1" applyBorder="1" applyAlignment="1" applyProtection="1">
      <alignment horizontal="right"/>
      <protection locked="0" hidden="1"/>
    </xf>
    <xf numFmtId="0" fontId="41" fillId="16" borderId="0" xfId="0" applyFont="1" applyFill="1" applyBorder="1" applyAlignment="1" applyProtection="1">
      <alignment horizontal="right"/>
      <protection locked="0" hidden="1"/>
    </xf>
    <xf numFmtId="0" fontId="41" fillId="16" borderId="0" xfId="425" applyNumberFormat="1" applyFont="1" applyFill="1" applyBorder="1" applyAlignment="1" applyProtection="1">
      <alignment horizontal="left"/>
      <protection locked="0" hidden="1"/>
    </xf>
    <xf numFmtId="0" fontId="41" fillId="16" borderId="0" xfId="461" applyNumberFormat="1" applyFont="1" applyFill="1" applyBorder="1" applyAlignment="1" applyProtection="1">
      <alignment horizontal="center"/>
      <protection locked="0" hidden="1"/>
    </xf>
    <xf numFmtId="0" fontId="41" fillId="16" borderId="0" xfId="461" applyFont="1" applyFill="1" applyBorder="1" applyAlignment="1" applyProtection="1">
      <alignment horizontal="center"/>
      <protection locked="0" hidden="1"/>
    </xf>
    <xf numFmtId="0" fontId="41" fillId="16" borderId="0" xfId="463" applyFont="1" applyFill="1" applyBorder="1" applyAlignment="1" applyProtection="1">
      <alignment horizontal="right"/>
      <protection locked="0" hidden="1"/>
    </xf>
    <xf numFmtId="0" fontId="41" fillId="16" borderId="28" xfId="461" applyFont="1" applyFill="1" applyBorder="1" applyAlignment="1" applyProtection="1">
      <alignment horizontal="left"/>
      <protection locked="0" hidden="1"/>
    </xf>
    <xf numFmtId="0" fontId="41" fillId="16" borderId="0" xfId="461" applyFont="1" applyFill="1" applyBorder="1" applyAlignment="1" applyProtection="1">
      <alignment horizontal="right"/>
      <protection locked="0" hidden="1"/>
    </xf>
    <xf numFmtId="0" fontId="41" fillId="16" borderId="28" xfId="463" applyFont="1" applyFill="1" applyBorder="1" applyAlignment="1" applyProtection="1">
      <protection locked="0" hidden="1"/>
    </xf>
    <xf numFmtId="214" fontId="40" fillId="16" borderId="0" xfId="465" applyNumberFormat="1" applyFont="1" applyFill="1" applyBorder="1" applyAlignment="1" applyProtection="1">
      <alignment horizontal="right" vertical="center"/>
      <protection hidden="1"/>
    </xf>
    <xf numFmtId="0" fontId="41" fillId="16" borderId="0" xfId="465" applyFont="1" applyFill="1" applyAlignment="1" applyProtection="1">
      <alignment horizontal="left"/>
      <protection locked="0" hidden="1"/>
    </xf>
    <xf numFmtId="188" fontId="41" fillId="16" borderId="0" xfId="358" applyNumberFormat="1" applyFont="1" applyFill="1" applyBorder="1" applyAlignment="1" applyProtection="1">
      <alignment horizontal="left"/>
      <protection locked="0" hidden="1"/>
    </xf>
    <xf numFmtId="176" fontId="41" fillId="16" borderId="0" xfId="358" applyNumberFormat="1" applyFont="1" applyFill="1" applyBorder="1" applyAlignment="1" applyProtection="1">
      <alignment horizontal="left"/>
      <protection locked="0" hidden="1"/>
    </xf>
    <xf numFmtId="179" fontId="41" fillId="16" borderId="0" xfId="465" applyNumberFormat="1" applyFont="1" applyFill="1" applyBorder="1" applyAlignment="1" applyProtection="1">
      <alignment horizontal="left"/>
      <protection locked="0" hidden="1"/>
    </xf>
    <xf numFmtId="3" fontId="41" fillId="16" borderId="0" xfId="465" applyNumberFormat="1" applyFont="1" applyFill="1" applyBorder="1" applyAlignment="1" applyProtection="1">
      <alignment horizontal="left"/>
      <protection locked="0" hidden="1"/>
    </xf>
    <xf numFmtId="181" fontId="41" fillId="16" borderId="0" xfId="465" applyNumberFormat="1" applyFont="1" applyFill="1" applyBorder="1" applyAlignment="1" applyProtection="1">
      <alignment horizontal="left"/>
      <protection locked="0" hidden="1"/>
    </xf>
    <xf numFmtId="1" fontId="41" fillId="16" borderId="0" xfId="465" applyNumberFormat="1" applyFont="1" applyFill="1" applyBorder="1" applyAlignment="1" applyProtection="1">
      <alignment horizontal="left"/>
      <protection locked="0" hidden="1"/>
    </xf>
    <xf numFmtId="1" fontId="41" fillId="16" borderId="0" xfId="430" applyNumberFormat="1" applyFont="1" applyFill="1" applyBorder="1" applyAlignment="1" applyProtection="1">
      <alignment horizontal="left"/>
      <protection locked="0" hidden="1"/>
    </xf>
    <xf numFmtId="3" fontId="41" fillId="16" borderId="0" xfId="465" applyNumberFormat="1" applyFont="1" applyFill="1" applyAlignment="1" applyProtection="1">
      <alignment horizontal="right"/>
      <protection locked="0" hidden="1"/>
    </xf>
    <xf numFmtId="0" fontId="41" fillId="16" borderId="0" xfId="465" applyNumberFormat="1" applyFont="1" applyFill="1" applyBorder="1" applyAlignment="1" applyProtection="1">
      <alignment horizontal="left"/>
      <protection locked="0" hidden="1"/>
    </xf>
    <xf numFmtId="0" fontId="41" fillId="16" borderId="0" xfId="430" applyNumberFormat="1" applyFont="1" applyFill="1" applyBorder="1" applyAlignment="1" applyProtection="1">
      <alignment horizontal="left"/>
      <protection locked="0" hidden="1"/>
    </xf>
    <xf numFmtId="49" fontId="41" fillId="16" borderId="28" xfId="465" applyNumberFormat="1" applyFont="1" applyFill="1" applyBorder="1" applyAlignment="1" applyProtection="1">
      <protection locked="0" hidden="1"/>
    </xf>
    <xf numFmtId="49" fontId="41" fillId="16" borderId="28" xfId="465" applyNumberFormat="1" applyFont="1" applyFill="1" applyBorder="1" applyAlignment="1" applyProtection="1">
      <alignment horizontal="right"/>
      <protection locked="0" hidden="1"/>
    </xf>
    <xf numFmtId="49" fontId="41" fillId="16" borderId="28" xfId="465" applyNumberFormat="1" applyFont="1" applyFill="1" applyBorder="1" applyAlignment="1" applyProtection="1">
      <alignment horizontal="left"/>
      <protection locked="0" hidden="1"/>
    </xf>
    <xf numFmtId="176" fontId="41" fillId="16" borderId="0" xfId="430" applyNumberFormat="1" applyFont="1" applyFill="1" applyBorder="1" applyAlignment="1" applyProtection="1">
      <alignment horizontal="left"/>
      <protection locked="0" hidden="1"/>
    </xf>
    <xf numFmtId="176" fontId="41" fillId="16" borderId="0" xfId="358" applyNumberFormat="1" applyFont="1" applyFill="1" applyBorder="1" applyAlignment="1" applyProtection="1">
      <alignment horizontal="right"/>
      <protection locked="0" hidden="1"/>
    </xf>
    <xf numFmtId="176" fontId="41" fillId="16" borderId="0" xfId="358" applyNumberFormat="1" applyFont="1" applyFill="1" applyBorder="1" applyAlignment="1" applyProtection="1">
      <protection locked="0" hidden="1"/>
    </xf>
    <xf numFmtId="0" fontId="41" fillId="16" borderId="0" xfId="465" applyFont="1" applyFill="1" applyBorder="1" applyAlignment="1" applyProtection="1">
      <alignment horizontal="left"/>
      <protection locked="0" hidden="1"/>
    </xf>
    <xf numFmtId="188" fontId="41" fillId="16" borderId="0" xfId="358" applyNumberFormat="1" applyFont="1" applyFill="1" applyBorder="1" applyAlignment="1" applyProtection="1">
      <alignment horizontal="center"/>
      <protection locked="0" hidden="1"/>
    </xf>
    <xf numFmtId="176" fontId="41" fillId="16" borderId="0" xfId="358" applyNumberFormat="1" applyFont="1" applyFill="1" applyAlignment="1" applyProtection="1">
      <alignment horizontal="center"/>
      <protection locked="0" hidden="1"/>
    </xf>
    <xf numFmtId="176" fontId="41" fillId="16" borderId="0" xfId="358" applyNumberFormat="1" applyFont="1" applyFill="1" applyBorder="1" applyAlignment="1" applyProtection="1">
      <alignment horizontal="center"/>
      <protection locked="0" hidden="1"/>
    </xf>
    <xf numFmtId="179" fontId="41" fillId="16" borderId="0" xfId="465" applyNumberFormat="1" applyFont="1" applyFill="1" applyBorder="1" applyAlignment="1" applyProtection="1">
      <alignment horizontal="center"/>
      <protection locked="0" hidden="1"/>
    </xf>
    <xf numFmtId="178" fontId="41" fillId="16" borderId="0" xfId="465" applyNumberFormat="1" applyFont="1" applyFill="1" applyBorder="1" applyAlignment="1" applyProtection="1">
      <alignment horizontal="center"/>
      <protection locked="0" hidden="1"/>
    </xf>
    <xf numFmtId="3" fontId="41" fillId="16" borderId="0" xfId="465" applyNumberFormat="1" applyFont="1" applyFill="1" applyBorder="1" applyAlignment="1" applyProtection="1">
      <alignment horizontal="center"/>
      <protection locked="0" hidden="1"/>
    </xf>
    <xf numFmtId="181" fontId="41" fillId="16" borderId="0" xfId="465" applyNumberFormat="1" applyFont="1" applyFill="1" applyBorder="1" applyAlignment="1" applyProtection="1">
      <alignment horizontal="center"/>
      <protection locked="0" hidden="1"/>
    </xf>
    <xf numFmtId="1" fontId="41" fillId="16" borderId="0" xfId="465" applyNumberFormat="1" applyFont="1" applyFill="1" applyBorder="1" applyAlignment="1" applyProtection="1">
      <alignment horizontal="center"/>
      <protection locked="0" hidden="1"/>
    </xf>
    <xf numFmtId="1" fontId="41" fillId="16" borderId="0" xfId="430" applyNumberFormat="1" applyFont="1" applyFill="1" applyBorder="1" applyAlignment="1" applyProtection="1">
      <alignment horizontal="center"/>
      <protection locked="0" hidden="1"/>
    </xf>
    <xf numFmtId="0" fontId="41" fillId="16" borderId="0" xfId="465" applyNumberFormat="1" applyFont="1" applyFill="1" applyBorder="1" applyAlignment="1" applyProtection="1">
      <protection locked="0" hidden="1"/>
    </xf>
    <xf numFmtId="176" fontId="41" fillId="16" borderId="0" xfId="430" applyNumberFormat="1" applyFont="1" applyFill="1" applyBorder="1" applyAlignment="1" applyProtection="1">
      <alignment horizontal="center"/>
      <protection locked="0" hidden="1"/>
    </xf>
    <xf numFmtId="0" fontId="41" fillId="16" borderId="0" xfId="465" applyFont="1" applyFill="1" applyBorder="1" applyAlignment="1" applyProtection="1">
      <alignment horizontal="center"/>
      <protection locked="0" hidden="1"/>
    </xf>
    <xf numFmtId="0" fontId="41" fillId="16" borderId="0" xfId="465" applyFont="1" applyFill="1" applyAlignment="1" applyProtection="1">
      <alignment horizontal="left" vertical="center"/>
      <protection locked="0" hidden="1"/>
    </xf>
    <xf numFmtId="188" fontId="41" fillId="16" borderId="0" xfId="358" applyNumberFormat="1" applyFont="1" applyFill="1" applyAlignment="1" applyProtection="1">
      <alignment horizontal="center" vertical="center"/>
      <protection locked="0" hidden="1"/>
    </xf>
    <xf numFmtId="176" fontId="41" fillId="16" borderId="0" xfId="358" applyNumberFormat="1" applyFont="1" applyFill="1" applyAlignment="1" applyProtection="1">
      <alignment horizontal="center" vertical="center"/>
      <protection locked="0" hidden="1"/>
    </xf>
    <xf numFmtId="179" fontId="41" fillId="16" borderId="0" xfId="465" applyNumberFormat="1" applyFont="1" applyFill="1" applyAlignment="1" applyProtection="1">
      <alignment horizontal="center" vertical="center"/>
      <protection locked="0" hidden="1"/>
    </xf>
    <xf numFmtId="178" fontId="41" fillId="16" borderId="0" xfId="465" applyNumberFormat="1" applyFont="1" applyFill="1" applyAlignment="1" applyProtection="1">
      <alignment horizontal="center" vertical="center"/>
      <protection locked="0" hidden="1"/>
    </xf>
    <xf numFmtId="3" fontId="41" fillId="16" borderId="0" xfId="465" applyNumberFormat="1" applyFont="1" applyFill="1" applyAlignment="1" applyProtection="1">
      <alignment horizontal="center" vertical="center"/>
      <protection locked="0" hidden="1"/>
    </xf>
    <xf numFmtId="181" fontId="41" fillId="16" borderId="0" xfId="465" applyNumberFormat="1" applyFont="1" applyFill="1" applyAlignment="1" applyProtection="1">
      <alignment horizontal="center" vertical="center"/>
      <protection locked="0" hidden="1"/>
    </xf>
    <xf numFmtId="3" fontId="41" fillId="16" borderId="0" xfId="430" applyNumberFormat="1" applyFont="1" applyFill="1" applyAlignment="1" applyProtection="1">
      <alignment horizontal="center" vertical="center"/>
      <protection locked="0" hidden="1"/>
    </xf>
    <xf numFmtId="176" fontId="41" fillId="16" borderId="0" xfId="430" applyNumberFormat="1" applyFont="1" applyFill="1" applyAlignment="1" applyProtection="1">
      <alignment horizontal="center" vertical="center"/>
      <protection locked="0" hidden="1"/>
    </xf>
    <xf numFmtId="176" fontId="41" fillId="16" borderId="0" xfId="430" applyNumberFormat="1" applyFont="1" applyFill="1" applyAlignment="1" applyProtection="1">
      <alignment horizontal="left" vertical="center"/>
      <protection locked="0" hidden="1"/>
    </xf>
    <xf numFmtId="176" fontId="41" fillId="16" borderId="0" xfId="358" applyNumberFormat="1" applyFont="1" applyFill="1" applyAlignment="1" applyProtection="1">
      <alignment horizontal="left" vertical="center"/>
      <protection locked="0" hidden="1"/>
    </xf>
    <xf numFmtId="0" fontId="41" fillId="16" borderId="0" xfId="465" applyFont="1" applyFill="1" applyBorder="1" applyAlignment="1" applyProtection="1">
      <alignment horizontal="center" vertical="center"/>
      <protection locked="0" hidden="1"/>
    </xf>
    <xf numFmtId="176" fontId="41" fillId="16" borderId="0" xfId="358" applyNumberFormat="1" applyFont="1" applyFill="1" applyAlignment="1" applyProtection="1">
      <alignment vertical="center"/>
      <protection locked="0" hidden="1"/>
    </xf>
    <xf numFmtId="188" fontId="37" fillId="16" borderId="0" xfId="358" applyNumberFormat="1" applyFont="1" applyFill="1" applyAlignment="1" applyProtection="1">
      <alignment horizontal="center" vertical="center"/>
      <protection locked="0" hidden="1"/>
    </xf>
    <xf numFmtId="176" fontId="37" fillId="16" borderId="0" xfId="358" applyNumberFormat="1" applyFont="1" applyFill="1" applyAlignment="1" applyProtection="1">
      <alignment horizontal="center" vertical="center"/>
      <protection locked="0" hidden="1"/>
    </xf>
    <xf numFmtId="179" fontId="37" fillId="16" borderId="0" xfId="465" applyNumberFormat="1" applyFont="1" applyFill="1" applyAlignment="1" applyProtection="1">
      <alignment horizontal="center" vertical="center"/>
      <protection locked="0" hidden="1"/>
    </xf>
    <xf numFmtId="178" fontId="37" fillId="16" borderId="0" xfId="465" applyNumberFormat="1" applyFont="1" applyFill="1" applyAlignment="1" applyProtection="1">
      <alignment horizontal="center" vertical="center"/>
      <protection locked="0" hidden="1"/>
    </xf>
    <xf numFmtId="3" fontId="37" fillId="16" borderId="0" xfId="465" applyNumberFormat="1" applyFont="1" applyFill="1" applyAlignment="1" applyProtection="1">
      <alignment horizontal="center" vertical="center"/>
      <protection locked="0" hidden="1"/>
    </xf>
    <xf numFmtId="181" fontId="37" fillId="16" borderId="0" xfId="465" applyNumberFormat="1" applyFont="1" applyFill="1" applyAlignment="1" applyProtection="1">
      <alignment horizontal="center" vertical="center"/>
      <protection locked="0" hidden="1"/>
    </xf>
    <xf numFmtId="3" fontId="37" fillId="16" borderId="0" xfId="430" applyNumberFormat="1" applyFont="1" applyFill="1" applyAlignment="1" applyProtection="1">
      <alignment horizontal="center" vertical="center"/>
      <protection locked="0" hidden="1"/>
    </xf>
    <xf numFmtId="176" fontId="37" fillId="16" borderId="0" xfId="430" applyNumberFormat="1" applyFont="1" applyFill="1" applyAlignment="1" applyProtection="1">
      <alignment horizontal="center" vertical="center"/>
      <protection locked="0" hidden="1"/>
    </xf>
    <xf numFmtId="0" fontId="37" fillId="16" borderId="0" xfId="465" applyFont="1" applyFill="1" applyAlignment="1" applyProtection="1">
      <alignment horizontal="center" vertical="center"/>
      <protection locked="0" hidden="1"/>
    </xf>
    <xf numFmtId="0" fontId="37" fillId="16" borderId="0" xfId="465" applyFont="1" applyFill="1" applyBorder="1" applyAlignment="1" applyProtection="1">
      <alignment horizontal="center" vertical="center"/>
      <protection locked="0" hidden="1"/>
    </xf>
    <xf numFmtId="41" fontId="37" fillId="16" borderId="0" xfId="0" applyNumberFormat="1" applyFont="1" applyFill="1" applyAlignment="1" applyProtection="1">
      <alignment horizontal="right" vertical="center"/>
      <protection locked="0" hidden="1"/>
    </xf>
    <xf numFmtId="178" fontId="41" fillId="16" borderId="28" xfId="0" applyNumberFormat="1" applyFont="1" applyFill="1" applyBorder="1" applyAlignment="1" applyProtection="1">
      <alignment horizontal="left"/>
      <protection locked="0" hidden="1"/>
    </xf>
    <xf numFmtId="3" fontId="41" fillId="16" borderId="28" xfId="0" applyNumberFormat="1" applyFont="1" applyFill="1" applyBorder="1" applyAlignment="1" applyProtection="1">
      <alignment horizontal="left"/>
      <protection locked="0" hidden="1"/>
    </xf>
    <xf numFmtId="0" fontId="41" fillId="16" borderId="28" xfId="463" applyFont="1" applyFill="1" applyBorder="1" applyAlignment="1" applyProtection="1">
      <alignment horizontal="right"/>
      <protection locked="0" hidden="1"/>
    </xf>
    <xf numFmtId="3" fontId="41" fillId="16" borderId="28" xfId="0" applyNumberFormat="1" applyFont="1" applyFill="1" applyBorder="1" applyAlignment="1" applyProtection="1">
      <alignment horizontal="center"/>
      <protection locked="0" hidden="1"/>
    </xf>
    <xf numFmtId="179" fontId="41" fillId="16" borderId="28" xfId="0" applyNumberFormat="1" applyFont="1" applyFill="1" applyBorder="1" applyAlignment="1" applyProtection="1">
      <alignment horizontal="center"/>
      <protection locked="0" hidden="1"/>
    </xf>
    <xf numFmtId="0" fontId="41" fillId="16" borderId="28" xfId="0" applyFont="1" applyFill="1" applyBorder="1" applyAlignment="1" applyProtection="1">
      <alignment horizontal="center"/>
      <protection locked="0" hidden="1"/>
    </xf>
    <xf numFmtId="0" fontId="41" fillId="16" borderId="0" xfId="0" applyFont="1" applyFill="1" applyAlignment="1" applyProtection="1">
      <protection locked="0" hidden="1"/>
    </xf>
    <xf numFmtId="179" fontId="41" fillId="16" borderId="0" xfId="0" applyNumberFormat="1" applyFont="1" applyFill="1" applyAlignment="1" applyProtection="1">
      <alignment horizontal="center"/>
      <protection locked="0" hidden="1"/>
    </xf>
    <xf numFmtId="179" fontId="41" fillId="16" borderId="0" xfId="0" applyNumberFormat="1" applyFont="1" applyFill="1" applyBorder="1" applyAlignment="1" applyProtection="1">
      <alignment horizontal="center"/>
      <protection locked="0" hidden="1"/>
    </xf>
    <xf numFmtId="41" fontId="40" fillId="16" borderId="16" xfId="426" quotePrefix="1" applyNumberFormat="1" applyFont="1" applyFill="1" applyBorder="1" applyAlignment="1" applyProtection="1">
      <alignment horizontal="center" vertical="center"/>
      <protection locked="0" hidden="1"/>
    </xf>
    <xf numFmtId="41" fontId="40" fillId="16" borderId="0" xfId="460" applyNumberFormat="1" applyFont="1" applyFill="1" applyBorder="1" applyAlignment="1" applyProtection="1">
      <alignment horizontal="center" vertical="center"/>
      <protection locked="0" hidden="1"/>
    </xf>
    <xf numFmtId="41" fontId="40" fillId="16" borderId="0" xfId="460" applyNumberFormat="1" applyFont="1" applyFill="1" applyBorder="1" applyAlignment="1" applyProtection="1">
      <alignment vertical="center"/>
      <protection locked="0" hidden="1"/>
    </xf>
    <xf numFmtId="0" fontId="40" fillId="16" borderId="19" xfId="426" quotePrefix="1" applyNumberFormat="1" applyFont="1" applyFill="1" applyBorder="1" applyAlignment="1" applyProtection="1">
      <alignment horizontal="center" vertical="center"/>
      <protection locked="0" hidden="1"/>
    </xf>
    <xf numFmtId="41" fontId="37" fillId="16" borderId="0" xfId="460" applyNumberFormat="1" applyFont="1" applyFill="1" applyAlignment="1" applyProtection="1">
      <alignment horizontal="center" vertical="center"/>
      <protection locked="0" hidden="1"/>
    </xf>
    <xf numFmtId="41" fontId="37" fillId="16" borderId="0" xfId="460" applyNumberFormat="1" applyFont="1" applyFill="1" applyAlignment="1" applyProtection="1">
      <alignment horizontal="right" vertical="center"/>
      <protection locked="0" hidden="1"/>
    </xf>
    <xf numFmtId="41" fontId="37" fillId="16" borderId="16" xfId="0" applyNumberFormat="1" applyFont="1" applyFill="1" applyBorder="1" applyAlignment="1" applyProtection="1">
      <alignment horizontal="center" vertical="center"/>
      <protection locked="0" hidden="1"/>
    </xf>
    <xf numFmtId="41" fontId="37" fillId="16" borderId="0" xfId="460" applyNumberFormat="1" applyFont="1" applyFill="1" applyBorder="1" applyAlignment="1" applyProtection="1">
      <alignment horizontal="right" vertical="center"/>
      <protection locked="0" hidden="1"/>
    </xf>
    <xf numFmtId="41" fontId="37" fillId="16" borderId="0" xfId="460" applyNumberFormat="1" applyFont="1" applyFill="1" applyBorder="1" applyAlignment="1" applyProtection="1">
      <alignment vertical="center"/>
      <protection locked="0" hidden="1"/>
    </xf>
    <xf numFmtId="41" fontId="37" fillId="16" borderId="0" xfId="0" applyNumberFormat="1" applyFont="1" applyFill="1" applyBorder="1" applyAlignment="1" applyProtection="1">
      <alignment vertical="center"/>
      <protection locked="0" hidden="1"/>
    </xf>
    <xf numFmtId="41" fontId="41" fillId="16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41" fillId="16" borderId="28" xfId="0" applyFont="1" applyFill="1" applyBorder="1" applyAlignment="1" applyProtection="1">
      <alignment horizontal="left" vertical="center"/>
      <protection locked="0" hidden="1"/>
    </xf>
    <xf numFmtId="41" fontId="41" fillId="16" borderId="28" xfId="0" applyNumberFormat="1" applyFont="1" applyFill="1" applyBorder="1" applyAlignment="1" applyProtection="1">
      <alignment horizontal="right" vertical="center"/>
      <protection locked="0" hidden="1"/>
    </xf>
    <xf numFmtId="0" fontId="41" fillId="16" borderId="28" xfId="463" applyFont="1" applyFill="1" applyBorder="1" applyAlignment="1" applyProtection="1">
      <alignment horizontal="left" vertical="center"/>
      <protection locked="0" hidden="1"/>
    </xf>
    <xf numFmtId="0" fontId="41" fillId="16" borderId="28" xfId="0" quotePrefix="1" applyFont="1" applyFill="1" applyBorder="1" applyAlignment="1" applyProtection="1">
      <alignment horizontal="center" vertical="center"/>
      <protection locked="0" hidden="1"/>
    </xf>
    <xf numFmtId="178" fontId="41" fillId="16" borderId="28" xfId="0" applyNumberFormat="1" applyFont="1" applyFill="1" applyBorder="1" applyAlignment="1" applyProtection="1">
      <alignment horizontal="right" vertical="center"/>
      <protection locked="0" hidden="1"/>
    </xf>
    <xf numFmtId="178" fontId="41" fillId="16" borderId="28" xfId="0" applyNumberFormat="1" applyFont="1" applyFill="1" applyBorder="1" applyAlignment="1" applyProtection="1">
      <alignment horizontal="center" vertical="center"/>
      <protection locked="0" hidden="1"/>
    </xf>
    <xf numFmtId="3" fontId="41" fillId="16" borderId="0" xfId="460" applyNumberFormat="1" applyFont="1" applyFill="1" applyBorder="1" applyAlignment="1" applyProtection="1">
      <alignment horizontal="center" vertical="center"/>
      <protection locked="0" hidden="1"/>
    </xf>
    <xf numFmtId="178" fontId="41" fillId="16" borderId="0" xfId="460" applyNumberFormat="1" applyFont="1" applyFill="1" applyBorder="1" applyAlignment="1" applyProtection="1">
      <alignment horizontal="center" vertical="center"/>
      <protection locked="0" hidden="1"/>
    </xf>
    <xf numFmtId="0" fontId="41" fillId="16" borderId="0" xfId="460" applyFont="1" applyFill="1" applyBorder="1" applyAlignment="1" applyProtection="1">
      <alignment horizontal="center" vertical="center"/>
      <protection locked="0" hidden="1"/>
    </xf>
    <xf numFmtId="0" fontId="41" fillId="16" borderId="0" xfId="0" quotePrefix="1" applyFont="1" applyFill="1" applyBorder="1" applyAlignment="1" applyProtection="1">
      <alignment horizontal="center" vertical="center"/>
      <protection locked="0" hidden="1"/>
    </xf>
    <xf numFmtId="178" fontId="41" fillId="16" borderId="0" xfId="0" applyNumberFormat="1" applyFont="1" applyFill="1" applyBorder="1" applyAlignment="1" applyProtection="1">
      <alignment horizontal="right" vertical="center"/>
      <protection locked="0" hidden="1"/>
    </xf>
    <xf numFmtId="178" fontId="41" fillId="16" borderId="0" xfId="0" applyNumberFormat="1" applyFont="1" applyFill="1" applyBorder="1" applyAlignment="1" applyProtection="1">
      <alignment horizontal="center" vertical="center"/>
      <protection locked="0" hidden="1"/>
    </xf>
    <xf numFmtId="181" fontId="37" fillId="16" borderId="0" xfId="0" applyNumberFormat="1" applyFont="1" applyFill="1" applyBorder="1" applyAlignment="1" applyProtection="1">
      <alignment vertical="center"/>
      <protection locked="0" hidden="1"/>
    </xf>
    <xf numFmtId="181" fontId="37" fillId="16" borderId="0" xfId="0" applyNumberFormat="1" applyFont="1" applyFill="1" applyAlignment="1" applyProtection="1">
      <alignment vertical="center"/>
      <protection locked="0" hidden="1"/>
    </xf>
    <xf numFmtId="200" fontId="41" fillId="16" borderId="28" xfId="463" applyNumberFormat="1" applyFont="1" applyFill="1" applyBorder="1" applyAlignment="1" applyProtection="1">
      <alignment horizontal="left" vertical="center"/>
      <protection locked="0" hidden="1"/>
    </xf>
    <xf numFmtId="200" fontId="41" fillId="16" borderId="28" xfId="463" applyNumberFormat="1" applyFont="1" applyFill="1" applyBorder="1" applyAlignment="1" applyProtection="1">
      <alignment horizontal="center" vertical="center"/>
      <protection locked="0" hidden="1"/>
    </xf>
    <xf numFmtId="178" fontId="37" fillId="16" borderId="17" xfId="0" applyNumberFormat="1" applyFont="1" applyFill="1" applyBorder="1" applyAlignment="1" applyProtection="1">
      <alignment horizontal="center" vertical="center"/>
      <protection hidden="1"/>
    </xf>
    <xf numFmtId="176" fontId="37" fillId="16" borderId="4" xfId="350" applyFont="1" applyFill="1" applyBorder="1" applyAlignment="1" applyProtection="1">
      <alignment horizontal="right" vertical="center"/>
      <protection locked="0" hidden="1"/>
    </xf>
    <xf numFmtId="41" fontId="37" fillId="16" borderId="4" xfId="0" quotePrefix="1" applyNumberFormat="1" applyFont="1" applyFill="1" applyBorder="1" applyAlignment="1" applyProtection="1">
      <alignment horizontal="center" vertical="center"/>
      <protection locked="0" hidden="1"/>
    </xf>
    <xf numFmtId="41" fontId="37" fillId="16" borderId="17" xfId="0" applyNumberFormat="1" applyFont="1" applyFill="1" applyBorder="1" applyAlignment="1" applyProtection="1">
      <alignment horizontal="left" vertical="center"/>
      <protection locked="0" hidden="1"/>
    </xf>
    <xf numFmtId="188" fontId="40" fillId="16" borderId="4" xfId="350" applyNumberFormat="1" applyFont="1" applyFill="1" applyBorder="1" applyAlignment="1" applyProtection="1">
      <alignment horizontal="right" vertical="center"/>
      <protection locked="0" hidden="1"/>
    </xf>
    <xf numFmtId="176" fontId="37" fillId="16" borderId="0" xfId="350" applyFont="1" applyFill="1" applyBorder="1" applyAlignment="1" applyProtection="1">
      <alignment horizontal="right" vertical="center"/>
      <protection locked="0" hidden="1"/>
    </xf>
    <xf numFmtId="41" fontId="37" fillId="16" borderId="16" xfId="0" applyNumberFormat="1" applyFont="1" applyFill="1" applyBorder="1" applyAlignment="1" applyProtection="1">
      <alignment horizontal="left" vertical="center"/>
      <protection locked="0" hidden="1"/>
    </xf>
    <xf numFmtId="188" fontId="40" fillId="16" borderId="0" xfId="350" applyNumberFormat="1" applyFont="1" applyFill="1" applyAlignment="1" applyProtection="1">
      <alignment horizontal="right" vertical="center"/>
      <protection locked="0" hidden="1"/>
    </xf>
    <xf numFmtId="186" fontId="40" fillId="16" borderId="0" xfId="350" applyNumberFormat="1" applyFont="1" applyFill="1" applyAlignment="1" applyProtection="1">
      <alignment horizontal="right" vertical="center"/>
      <protection locked="0" hidden="1"/>
    </xf>
    <xf numFmtId="41" fontId="37" fillId="16" borderId="19" xfId="0" applyNumberFormat="1" applyFont="1" applyFill="1" applyBorder="1" applyAlignment="1" applyProtection="1">
      <alignment vertical="center"/>
      <protection locked="0" hidden="1"/>
    </xf>
    <xf numFmtId="176" fontId="37" fillId="16" borderId="0" xfId="350" applyFont="1" applyFill="1" applyBorder="1" applyAlignment="1" applyProtection="1">
      <alignment horizontal="right" vertical="center" wrapText="1"/>
      <protection locked="0" hidden="1"/>
    </xf>
    <xf numFmtId="41" fontId="37" fillId="16" borderId="18" xfId="0" applyNumberFormat="1" applyFont="1" applyFill="1" applyBorder="1" applyAlignment="1" applyProtection="1">
      <alignment vertical="center"/>
      <protection locked="0" hidden="1"/>
    </xf>
    <xf numFmtId="41" fontId="37" fillId="16" borderId="4" xfId="0" applyNumberFormat="1" applyFont="1" applyFill="1" applyBorder="1" applyAlignment="1" applyProtection="1">
      <alignment vertical="center"/>
      <protection locked="0" hidden="1"/>
    </xf>
    <xf numFmtId="41" fontId="37" fillId="16" borderId="0" xfId="350" applyNumberFormat="1" applyFont="1" applyFill="1" applyBorder="1" applyAlignment="1" applyProtection="1">
      <alignment vertical="center"/>
      <protection locked="0" hidden="1"/>
    </xf>
    <xf numFmtId="41" fontId="37" fillId="16" borderId="0" xfId="467" applyNumberFormat="1" applyFont="1" applyFill="1" applyBorder="1" applyAlignment="1" applyProtection="1">
      <alignment vertical="center"/>
      <protection locked="0" hidden="1"/>
    </xf>
    <xf numFmtId="41" fontId="37" fillId="16" borderId="4" xfId="467" applyNumberFormat="1" applyFont="1" applyFill="1" applyBorder="1" applyAlignment="1" applyProtection="1">
      <alignment vertical="center"/>
      <protection locked="0" hidden="1"/>
    </xf>
    <xf numFmtId="178" fontId="37" fillId="16" borderId="0" xfId="467" applyNumberFormat="1" applyFont="1" applyFill="1" applyBorder="1" applyAlignment="1" applyProtection="1">
      <alignment horizontal="center" vertical="center" wrapText="1"/>
      <protection locked="0" hidden="1"/>
    </xf>
    <xf numFmtId="178" fontId="37" fillId="16" borderId="4" xfId="467" applyNumberFormat="1" applyFont="1" applyFill="1" applyBorder="1" applyAlignment="1" applyProtection="1">
      <alignment horizontal="center" vertical="center" wrapText="1"/>
      <protection locked="0" hidden="1"/>
    </xf>
    <xf numFmtId="41" fontId="37" fillId="16" borderId="4" xfId="350" applyNumberFormat="1" applyFont="1" applyFill="1" applyBorder="1" applyAlignment="1" applyProtection="1">
      <alignment vertical="center"/>
      <protection locked="0" hidden="1"/>
    </xf>
    <xf numFmtId="41" fontId="37" fillId="16" borderId="0" xfId="462" applyNumberFormat="1" applyFont="1" applyFill="1" applyBorder="1" applyAlignment="1" applyProtection="1">
      <alignment horizontal="center" vertical="center"/>
      <protection locked="0" hidden="1"/>
    </xf>
    <xf numFmtId="178" fontId="37" fillId="16" borderId="0" xfId="467" applyNumberFormat="1" applyFont="1" applyFill="1" applyBorder="1" applyAlignment="1" applyProtection="1">
      <alignment horizontal="center" vertical="center" shrinkToFit="1"/>
      <protection locked="0" hidden="1"/>
    </xf>
    <xf numFmtId="49" fontId="37" fillId="16" borderId="16" xfId="0" applyNumberFormat="1" applyFont="1" applyFill="1" applyBorder="1" applyAlignment="1" applyProtection="1">
      <alignment horizontal="center" vertical="center"/>
      <protection locked="0" hidden="1"/>
    </xf>
    <xf numFmtId="49" fontId="37" fillId="16" borderId="0" xfId="0" applyNumberFormat="1" applyFont="1" applyFill="1" applyBorder="1" applyAlignment="1" applyProtection="1">
      <alignment horizontal="center" vertical="center" wrapText="1"/>
      <protection locked="0" hidden="1"/>
    </xf>
    <xf numFmtId="41" fontId="37" fillId="16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37" fillId="16" borderId="19" xfId="0" applyFont="1" applyFill="1" applyBorder="1" applyAlignment="1" applyProtection="1">
      <alignment horizontal="left" vertical="center" wrapText="1"/>
      <protection locked="0" hidden="1"/>
    </xf>
    <xf numFmtId="178" fontId="37" fillId="16" borderId="19" xfId="0" applyNumberFormat="1" applyFont="1" applyFill="1" applyBorder="1" applyAlignment="1" applyProtection="1">
      <alignment horizontal="left" vertical="center" wrapText="1"/>
      <protection locked="0" hidden="1"/>
    </xf>
    <xf numFmtId="0" fontId="37" fillId="16" borderId="16" xfId="0" applyNumberFormat="1" applyFont="1" applyFill="1" applyBorder="1" applyAlignment="1" applyProtection="1">
      <alignment horizontal="center" vertical="center"/>
      <protection locked="0" hidden="1"/>
    </xf>
    <xf numFmtId="38" fontId="37" fillId="16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37" fillId="16" borderId="0" xfId="0" applyNumberFormat="1" applyFont="1" applyFill="1" applyBorder="1" applyAlignment="1" applyProtection="1">
      <alignment horizontal="center" vertical="center"/>
      <protection locked="0" hidden="1"/>
    </xf>
    <xf numFmtId="41" fontId="41" fillId="16" borderId="0" xfId="0" applyNumberFormat="1" applyFont="1" applyFill="1" applyBorder="1" applyAlignment="1" applyProtection="1">
      <alignment horizontal="center" vertical="center"/>
      <protection locked="0" hidden="1"/>
    </xf>
    <xf numFmtId="49" fontId="37" fillId="16" borderId="0" xfId="0" applyNumberFormat="1" applyFont="1" applyFill="1" applyBorder="1" applyAlignment="1" applyProtection="1">
      <alignment horizontal="center" vertical="center"/>
      <protection locked="0" hidden="1"/>
    </xf>
    <xf numFmtId="41" fontId="37" fillId="16" borderId="0" xfId="0" applyNumberFormat="1" applyFont="1" applyFill="1" applyBorder="1" applyAlignment="1" applyProtection="1">
      <alignment vertical="center" wrapText="1"/>
      <protection locked="0" hidden="1"/>
    </xf>
    <xf numFmtId="49" fontId="37" fillId="16" borderId="0" xfId="0" applyNumberFormat="1" applyFont="1" applyFill="1" applyBorder="1" applyAlignment="1" applyProtection="1">
      <alignment horizontal="center" vertical="center" shrinkToFit="1"/>
      <protection locked="0" hidden="1"/>
    </xf>
    <xf numFmtId="0" fontId="37" fillId="16" borderId="19" xfId="0" applyFont="1" applyFill="1" applyBorder="1" applyAlignment="1" applyProtection="1">
      <alignment horizontal="center" vertical="center" wrapText="1"/>
      <protection locked="0" hidden="1"/>
    </xf>
    <xf numFmtId="0" fontId="37" fillId="16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37" fillId="16" borderId="16" xfId="0" applyFont="1" applyFill="1" applyBorder="1" applyAlignment="1" applyProtection="1">
      <alignment horizontal="left" vertical="center" wrapText="1"/>
      <protection locked="0" hidden="1"/>
    </xf>
    <xf numFmtId="178" fontId="37" fillId="16" borderId="16" xfId="0" applyNumberFormat="1" applyFont="1" applyFill="1" applyBorder="1" applyAlignment="1" applyProtection="1">
      <alignment horizontal="left" vertical="center" wrapText="1"/>
      <protection locked="0" hidden="1"/>
    </xf>
    <xf numFmtId="41" fontId="37" fillId="16" borderId="19" xfId="426" applyNumberFormat="1" applyFont="1" applyFill="1" applyBorder="1" applyAlignment="1" applyProtection="1">
      <alignment horizontal="center" vertical="center"/>
      <protection locked="0" hidden="1"/>
    </xf>
    <xf numFmtId="176" fontId="37" fillId="16" borderId="29" xfId="429" applyFont="1" applyFill="1" applyBorder="1" applyAlignment="1" applyProtection="1">
      <alignment horizontal="center" vertical="center" wrapText="1"/>
      <protection locked="0" hidden="1"/>
    </xf>
    <xf numFmtId="176" fontId="37" fillId="16" borderId="0" xfId="429" applyFont="1" applyFill="1" applyBorder="1" applyAlignment="1" applyProtection="1">
      <alignment horizontal="center" vertical="center" wrapText="1"/>
      <protection locked="0" hidden="1"/>
    </xf>
    <xf numFmtId="176" fontId="37" fillId="16" borderId="16" xfId="429" applyFont="1" applyFill="1" applyBorder="1" applyAlignment="1" applyProtection="1">
      <alignment horizontal="center" vertical="center" wrapText="1"/>
      <protection locked="0" hidden="1"/>
    </xf>
    <xf numFmtId="3" fontId="37" fillId="16" borderId="0" xfId="460" applyNumberFormat="1" applyFont="1" applyFill="1" applyBorder="1" applyAlignment="1" applyProtection="1">
      <alignment horizontal="center" vertical="center"/>
      <protection locked="0" hidden="1"/>
    </xf>
    <xf numFmtId="0" fontId="37" fillId="16" borderId="0" xfId="0" applyFont="1" applyFill="1" applyBorder="1" applyAlignment="1" applyProtection="1">
      <alignment horizontal="left" vertical="center"/>
      <protection locked="0" hidden="1"/>
    </xf>
    <xf numFmtId="49" fontId="37" fillId="16" borderId="0" xfId="0" applyNumberFormat="1" applyFont="1" applyFill="1" applyBorder="1" applyAlignment="1" applyProtection="1">
      <alignment horizontal="left" vertical="center" shrinkToFit="1"/>
      <protection locked="0" hidden="1"/>
    </xf>
    <xf numFmtId="0" fontId="37" fillId="16" borderId="0" xfId="0" applyFont="1" applyFill="1" applyBorder="1" applyAlignment="1" applyProtection="1">
      <alignment horizontal="center" vertical="center"/>
      <protection locked="0" hidden="1"/>
    </xf>
    <xf numFmtId="41" fontId="37" fillId="16" borderId="16" xfId="426" quotePrefix="1" applyNumberFormat="1" applyFont="1" applyFill="1" applyBorder="1" applyAlignment="1" applyProtection="1">
      <alignment horizontal="left" vertical="center"/>
      <protection locked="0" hidden="1"/>
    </xf>
    <xf numFmtId="49" fontId="37" fillId="16" borderId="0" xfId="0" applyNumberFormat="1" applyFont="1" applyFill="1" applyBorder="1" applyAlignment="1" applyProtection="1">
      <alignment horizontal="left" vertical="center" wrapText="1"/>
      <protection locked="0" hidden="1"/>
    </xf>
    <xf numFmtId="0" fontId="37" fillId="16" borderId="0" xfId="0" applyNumberFormat="1" applyFont="1" applyFill="1" applyBorder="1" applyAlignment="1" applyProtection="1">
      <alignment horizontal="left" vertical="center" shrinkToFit="1"/>
      <protection locked="0" hidden="1"/>
    </xf>
    <xf numFmtId="49" fontId="37" fillId="16" borderId="0" xfId="0" applyNumberFormat="1" applyFont="1" applyFill="1" applyBorder="1" applyAlignment="1" applyProtection="1">
      <alignment horizontal="left" vertical="center"/>
      <protection locked="0" hidden="1"/>
    </xf>
    <xf numFmtId="3" fontId="37" fillId="16" borderId="0" xfId="460" applyNumberFormat="1" applyFont="1" applyFill="1" applyBorder="1" applyAlignment="1" applyProtection="1">
      <alignment horizontal="center" vertical="center" wrapText="1"/>
      <protection locked="0" hidden="1"/>
    </xf>
    <xf numFmtId="178" fontId="37" fillId="16" borderId="0" xfId="0" applyNumberFormat="1" applyFont="1" applyFill="1" applyBorder="1" applyAlignment="1" applyProtection="1">
      <alignment horizontal="center" vertical="center" wrapText="1"/>
      <protection locked="0" hidden="1"/>
    </xf>
    <xf numFmtId="178" fontId="37" fillId="16" borderId="0" xfId="0" applyNumberFormat="1" applyFont="1" applyFill="1" applyBorder="1" applyAlignment="1" applyProtection="1">
      <alignment horizontal="left" vertical="center" wrapText="1"/>
      <protection locked="0" hidden="1"/>
    </xf>
    <xf numFmtId="0" fontId="37" fillId="16" borderId="16" xfId="0" applyFont="1" applyFill="1" applyBorder="1" applyAlignment="1" applyProtection="1">
      <alignment horizontal="center" vertical="center"/>
      <protection locked="0" hidden="1"/>
    </xf>
    <xf numFmtId="178" fontId="37" fillId="16" borderId="19" xfId="0" applyNumberFormat="1" applyFont="1" applyFill="1" applyBorder="1" applyAlignment="1" applyProtection="1">
      <alignment horizontal="center" vertical="center" wrapText="1"/>
      <protection locked="0" hidden="1"/>
    </xf>
    <xf numFmtId="41" fontId="37" fillId="16" borderId="0" xfId="426" quotePrefix="1" applyNumberFormat="1" applyFont="1" applyFill="1" applyBorder="1" applyAlignment="1" applyProtection="1">
      <alignment horizontal="center" vertical="center"/>
      <protection locked="0" hidden="1"/>
    </xf>
    <xf numFmtId="41" fontId="37" fillId="16" borderId="19" xfId="426" quotePrefix="1" applyNumberFormat="1" applyFont="1" applyFill="1" applyBorder="1" applyAlignment="1" applyProtection="1">
      <alignment horizontal="center" vertical="center"/>
      <protection locked="0" hidden="1"/>
    </xf>
    <xf numFmtId="41" fontId="40" fillId="16" borderId="0" xfId="426" applyNumberFormat="1" applyFont="1" applyFill="1" applyBorder="1" applyAlignment="1" applyProtection="1">
      <alignment horizontal="center" vertical="center"/>
      <protection locked="0" hidden="1"/>
    </xf>
    <xf numFmtId="41" fontId="40" fillId="16" borderId="0" xfId="426" quotePrefix="1" applyNumberFormat="1" applyFont="1" applyFill="1" applyBorder="1" applyAlignment="1" applyProtection="1">
      <alignment horizontal="center" vertical="center"/>
      <protection locked="0" hidden="1"/>
    </xf>
    <xf numFmtId="41" fontId="40" fillId="16" borderId="19" xfId="426" applyNumberFormat="1" applyFont="1" applyFill="1" applyBorder="1" applyAlignment="1" applyProtection="1">
      <alignment horizontal="center" vertical="center"/>
      <protection locked="0" hidden="1"/>
    </xf>
    <xf numFmtId="0" fontId="37" fillId="16" borderId="0" xfId="0" applyFont="1" applyFill="1" applyBorder="1" applyAlignment="1" applyProtection="1">
      <alignment horizontal="center" vertical="center" wrapText="1"/>
      <protection locked="0" hidden="1"/>
    </xf>
    <xf numFmtId="0" fontId="37" fillId="16" borderId="0" xfId="0" applyFont="1" applyFill="1" applyBorder="1" applyAlignment="1" applyProtection="1">
      <alignment horizontal="left" vertical="center" wrapText="1"/>
      <protection locked="0" hidden="1"/>
    </xf>
    <xf numFmtId="14" fontId="37" fillId="16" borderId="0" xfId="0" applyNumberFormat="1" applyFont="1" applyFill="1" applyBorder="1" applyAlignment="1" applyProtection="1">
      <alignment horizontal="center" vertical="center" wrapText="1"/>
      <protection locked="0" hidden="1"/>
    </xf>
    <xf numFmtId="211" fontId="37" fillId="16" borderId="0" xfId="461" applyNumberFormat="1" applyFont="1" applyFill="1" applyBorder="1" applyAlignment="1" applyProtection="1">
      <alignment horizontal="right" vertical="center"/>
      <protection hidden="1"/>
    </xf>
    <xf numFmtId="211" fontId="37" fillId="16" borderId="0" xfId="350" applyNumberFormat="1" applyFont="1" applyFill="1" applyBorder="1" applyAlignment="1" applyProtection="1">
      <alignment horizontal="right" vertical="center" shrinkToFit="1"/>
      <protection hidden="1"/>
    </xf>
    <xf numFmtId="190" fontId="37" fillId="16" borderId="0" xfId="350" applyNumberFormat="1" applyFont="1" applyFill="1" applyBorder="1" applyAlignment="1" applyProtection="1">
      <alignment horizontal="right" vertical="center"/>
      <protection locked="0" hidden="1"/>
    </xf>
    <xf numFmtId="190" fontId="37" fillId="16" borderId="0" xfId="350" applyNumberFormat="1" applyFont="1" applyFill="1" applyBorder="1" applyAlignment="1" applyProtection="1">
      <alignment horizontal="right" vertical="center" shrinkToFit="1"/>
      <protection locked="0" hidden="1"/>
    </xf>
    <xf numFmtId="190" fontId="37" fillId="16" borderId="4" xfId="350" applyNumberFormat="1" applyFont="1" applyFill="1" applyBorder="1" applyAlignment="1" applyProtection="1">
      <alignment horizontal="right" vertical="center"/>
      <protection locked="0" hidden="1"/>
    </xf>
    <xf numFmtId="190" fontId="37" fillId="16" borderId="4" xfId="350" applyNumberFormat="1" applyFont="1" applyFill="1" applyBorder="1" applyAlignment="1" applyProtection="1">
      <alignment horizontal="right" vertical="center" shrinkToFit="1"/>
      <protection locked="0" hidden="1"/>
    </xf>
    <xf numFmtId="190" fontId="40" fillId="16" borderId="0" xfId="461" applyNumberFormat="1" applyFont="1" applyFill="1" applyBorder="1" applyAlignment="1" applyProtection="1">
      <alignment horizontal="right" vertical="center"/>
      <protection locked="0" hidden="1"/>
    </xf>
    <xf numFmtId="190" fontId="40" fillId="16" borderId="19" xfId="461" applyNumberFormat="1" applyFont="1" applyFill="1" applyBorder="1" applyAlignment="1" applyProtection="1">
      <alignment horizontal="right" vertical="center" shrinkToFit="1"/>
      <protection locked="0" hidden="1"/>
    </xf>
    <xf numFmtId="190" fontId="40" fillId="16" borderId="0" xfId="461" applyNumberFormat="1" applyFont="1" applyFill="1" applyBorder="1" applyAlignment="1" applyProtection="1">
      <alignment horizontal="right" vertical="center" shrinkToFit="1"/>
      <protection locked="0" hidden="1"/>
    </xf>
    <xf numFmtId="3" fontId="37" fillId="16" borderId="0" xfId="0" applyNumberFormat="1" applyFont="1" applyFill="1" applyAlignment="1" applyProtection="1">
      <alignment horizontal="right" vertical="center"/>
      <protection hidden="1"/>
    </xf>
    <xf numFmtId="0" fontId="37" fillId="16" borderId="0" xfId="0" applyFont="1" applyFill="1" applyBorder="1" applyAlignment="1" applyProtection="1">
      <alignment horizontal="left" vertical="center"/>
      <protection hidden="1"/>
    </xf>
    <xf numFmtId="0" fontId="39" fillId="16" borderId="0" xfId="461" applyNumberFormat="1" applyFont="1" applyFill="1" applyBorder="1" applyAlignment="1" applyProtection="1">
      <alignment horizontal="left" vertical="center"/>
      <protection hidden="1"/>
    </xf>
    <xf numFmtId="215" fontId="37" fillId="16" borderId="0" xfId="460" applyNumberFormat="1" applyFont="1" applyFill="1" applyBorder="1" applyAlignment="1" applyProtection="1">
      <alignment vertical="center"/>
      <protection hidden="1"/>
    </xf>
    <xf numFmtId="215" fontId="37" fillId="16" borderId="0" xfId="460" applyNumberFormat="1" applyFont="1" applyFill="1" applyBorder="1" applyAlignment="1" applyProtection="1">
      <alignment horizontal="center" vertical="center"/>
      <protection hidden="1"/>
    </xf>
    <xf numFmtId="215" fontId="37" fillId="16" borderId="0" xfId="460" applyNumberFormat="1" applyFont="1" applyFill="1" applyBorder="1" applyAlignment="1" applyProtection="1">
      <alignment horizontal="right" vertical="center"/>
      <protection hidden="1"/>
    </xf>
    <xf numFmtId="215" fontId="40" fillId="16" borderId="0" xfId="460" applyNumberFormat="1" applyFont="1" applyFill="1" applyBorder="1" applyAlignment="1" applyProtection="1">
      <alignment vertical="center"/>
      <protection locked="0" hidden="1"/>
    </xf>
    <xf numFmtId="215" fontId="37" fillId="16" borderId="0" xfId="460" applyNumberFormat="1" applyFont="1" applyFill="1" applyBorder="1" applyAlignment="1" applyProtection="1">
      <alignment horizontal="center" vertical="center"/>
      <protection locked="0" hidden="1"/>
    </xf>
    <xf numFmtId="0" fontId="41" fillId="16" borderId="0" xfId="463" applyFont="1" applyFill="1" applyBorder="1" applyAlignment="1" applyProtection="1">
      <alignment horizontal="left" vertical="center"/>
      <protection locked="0" hidden="1"/>
    </xf>
    <xf numFmtId="41" fontId="37" fillId="16" borderId="4" xfId="0" applyNumberFormat="1" applyFont="1" applyFill="1" applyBorder="1" applyAlignment="1" applyProtection="1">
      <alignment horizontal="center" vertical="center" wrapText="1"/>
      <protection locked="0" hidden="1"/>
    </xf>
    <xf numFmtId="0" fontId="37" fillId="16" borderId="4" xfId="0" applyFont="1" applyFill="1" applyBorder="1" applyAlignment="1" applyProtection="1">
      <alignment horizontal="center" vertical="center" wrapText="1"/>
      <protection locked="0" hidden="1"/>
    </xf>
    <xf numFmtId="0" fontId="37" fillId="16" borderId="4" xfId="0" applyFont="1" applyFill="1" applyBorder="1" applyAlignment="1" applyProtection="1">
      <alignment horizontal="left" vertical="center" wrapText="1"/>
      <protection locked="0" hidden="1"/>
    </xf>
    <xf numFmtId="14" fontId="37" fillId="16" borderId="4" xfId="0" applyNumberFormat="1" applyFont="1" applyFill="1" applyBorder="1" applyAlignment="1" applyProtection="1">
      <alignment horizontal="center" vertical="center" wrapText="1"/>
      <protection locked="0" hidden="1"/>
    </xf>
    <xf numFmtId="0" fontId="37" fillId="16" borderId="18" xfId="0" applyFont="1" applyFill="1" applyBorder="1" applyAlignment="1" applyProtection="1">
      <alignment horizontal="center" vertical="center" wrapText="1"/>
      <protection locked="0" hidden="1"/>
    </xf>
    <xf numFmtId="41" fontId="37" fillId="16" borderId="0" xfId="0" applyNumberFormat="1" applyFont="1" applyFill="1" applyBorder="1" applyAlignment="1" applyProtection="1">
      <alignment horizontal="center" vertical="center" shrinkToFit="1"/>
      <protection locked="0" hidden="1"/>
    </xf>
    <xf numFmtId="3" fontId="41" fillId="16" borderId="0" xfId="460" applyNumberFormat="1" applyFont="1" applyFill="1" applyBorder="1" applyAlignment="1" applyProtection="1">
      <alignment horizontal="left"/>
      <protection locked="0" hidden="1"/>
    </xf>
    <xf numFmtId="41" fontId="40" fillId="16" borderId="0" xfId="350" applyNumberFormat="1" applyFont="1" applyFill="1" applyBorder="1" applyAlignment="1" applyProtection="1">
      <alignment horizontal="right" vertical="center" shrinkToFit="1"/>
      <protection hidden="1"/>
    </xf>
    <xf numFmtId="210" fontId="37" fillId="16" borderId="0" xfId="430" applyNumberFormat="1" applyFont="1" applyFill="1" applyBorder="1" applyAlignment="1" applyProtection="1">
      <alignment horizontal="center" vertical="center"/>
      <protection hidden="1"/>
    </xf>
    <xf numFmtId="41" fontId="40" fillId="16" borderId="0" xfId="430" applyNumberFormat="1" applyFont="1" applyFill="1" applyBorder="1" applyAlignment="1" applyProtection="1">
      <alignment horizontal="center" vertical="center"/>
      <protection hidden="1"/>
    </xf>
    <xf numFmtId="210" fontId="40" fillId="16" borderId="0" xfId="430" applyNumberFormat="1" applyFont="1" applyFill="1" applyBorder="1" applyAlignment="1" applyProtection="1">
      <alignment horizontal="center" vertical="center"/>
      <protection hidden="1"/>
    </xf>
    <xf numFmtId="185" fontId="37" fillId="16" borderId="74" xfId="465" applyNumberFormat="1" applyFont="1" applyFill="1" applyBorder="1" applyAlignment="1" applyProtection="1">
      <alignment horizontal="left" vertical="center"/>
      <protection hidden="1"/>
    </xf>
    <xf numFmtId="185" fontId="37" fillId="16" borderId="84" xfId="465" applyNumberFormat="1" applyFont="1" applyFill="1" applyBorder="1" applyAlignment="1" applyProtection="1">
      <alignment horizontal="left" vertical="center"/>
      <protection hidden="1"/>
    </xf>
    <xf numFmtId="41" fontId="37" fillId="16" borderId="0" xfId="467" applyNumberFormat="1" applyFont="1" applyFill="1" applyBorder="1" applyAlignment="1" applyProtection="1">
      <alignment horizontal="center" vertical="center"/>
      <protection hidden="1"/>
    </xf>
    <xf numFmtId="200" fontId="37" fillId="16" borderId="0" xfId="0" quotePrefix="1" applyNumberFormat="1" applyFont="1" applyFill="1" applyBorder="1" applyAlignment="1" applyProtection="1">
      <alignment horizontal="center" vertical="center" wrapText="1"/>
      <protection locked="0" hidden="1"/>
    </xf>
    <xf numFmtId="200" fontId="37" fillId="16" borderId="83" xfId="0" quotePrefix="1" applyNumberFormat="1" applyFont="1" applyFill="1" applyBorder="1" applyAlignment="1" applyProtection="1">
      <alignment horizontal="center" vertical="center" wrapText="1"/>
      <protection locked="0" hidden="1"/>
    </xf>
    <xf numFmtId="41" fontId="89" fillId="25" borderId="0" xfId="358" applyNumberFormat="1" applyFont="1" applyFill="1" applyBorder="1" applyAlignment="1" applyProtection="1">
      <alignment horizontal="right" vertical="center"/>
      <protection hidden="1"/>
    </xf>
    <xf numFmtId="210" fontId="89" fillId="25" borderId="0" xfId="430" applyNumberFormat="1" applyFont="1" applyFill="1" applyBorder="1" applyAlignment="1" applyProtection="1">
      <alignment horizontal="center" vertical="center"/>
      <protection hidden="1"/>
    </xf>
    <xf numFmtId="188" fontId="37" fillId="25" borderId="0" xfId="465" applyNumberFormat="1" applyFont="1" applyFill="1" applyAlignment="1" applyProtection="1">
      <alignment horizontal="right" vertical="center"/>
      <protection locked="0" hidden="1"/>
    </xf>
    <xf numFmtId="186" fontId="37" fillId="25" borderId="0" xfId="350" applyNumberFormat="1" applyFont="1" applyFill="1" applyAlignment="1" applyProtection="1">
      <alignment horizontal="right" vertical="center"/>
      <protection locked="0" hidden="1"/>
    </xf>
    <xf numFmtId="186" fontId="37" fillId="25" borderId="0" xfId="350" applyNumberFormat="1" applyFont="1" applyFill="1" applyBorder="1" applyAlignment="1" applyProtection="1">
      <alignment horizontal="right" vertical="center"/>
      <protection locked="0" hidden="1"/>
    </xf>
    <xf numFmtId="186" fontId="37" fillId="25" borderId="0" xfId="350" applyNumberFormat="1" applyFont="1" applyFill="1" applyBorder="1" applyAlignment="1" applyProtection="1">
      <alignment horizontal="center" vertical="center"/>
      <protection locked="0" hidden="1"/>
    </xf>
    <xf numFmtId="49" fontId="41" fillId="16" borderId="0" xfId="465" applyNumberFormat="1" applyFont="1" applyFill="1" applyBorder="1" applyAlignment="1" applyProtection="1">
      <alignment horizontal="right"/>
      <protection locked="0" hidden="1"/>
    </xf>
    <xf numFmtId="41" fontId="37" fillId="25" borderId="0" xfId="442" applyNumberFormat="1" applyFont="1" applyFill="1" applyBorder="1" applyAlignment="1" applyProtection="1">
      <alignment vertical="center"/>
      <protection locked="0" hidden="1"/>
    </xf>
    <xf numFmtId="41" fontId="37" fillId="25" borderId="4" xfId="442" applyNumberFormat="1" applyFont="1" applyFill="1" applyBorder="1" applyAlignment="1" applyProtection="1">
      <alignment vertical="center"/>
      <protection locked="0" hidden="1"/>
    </xf>
    <xf numFmtId="41" fontId="37" fillId="16" borderId="83" xfId="0" applyNumberFormat="1" applyFont="1" applyFill="1" applyBorder="1" applyAlignment="1" applyProtection="1">
      <alignment horizontal="right" vertical="center"/>
      <protection hidden="1"/>
    </xf>
    <xf numFmtId="43" fontId="40" fillId="25" borderId="0" xfId="465" applyNumberFormat="1" applyFont="1" applyFill="1" applyBorder="1" applyAlignment="1" applyProtection="1">
      <alignment horizontal="right" vertical="center"/>
      <protection hidden="1"/>
    </xf>
    <xf numFmtId="201" fontId="40" fillId="25" borderId="0" xfId="465" applyNumberFormat="1" applyFont="1" applyFill="1" applyBorder="1" applyAlignment="1" applyProtection="1">
      <alignment horizontal="right" vertical="center"/>
      <protection hidden="1"/>
    </xf>
    <xf numFmtId="213" fontId="40" fillId="25" borderId="0" xfId="465" applyNumberFormat="1" applyFont="1" applyFill="1" applyBorder="1" applyAlignment="1" applyProtection="1">
      <alignment horizontal="right" vertical="center"/>
      <protection hidden="1"/>
    </xf>
    <xf numFmtId="185" fontId="40" fillId="25" borderId="0" xfId="326" applyNumberFormat="1" applyFont="1" applyFill="1" applyBorder="1" applyAlignment="1" applyProtection="1">
      <alignment horizontal="right" vertical="center"/>
      <protection hidden="1"/>
    </xf>
    <xf numFmtId="43" fontId="37" fillId="25" borderId="0" xfId="465" applyNumberFormat="1" applyFont="1" applyFill="1" applyBorder="1" applyAlignment="1" applyProtection="1">
      <alignment horizontal="right" vertical="center"/>
      <protection hidden="1"/>
    </xf>
    <xf numFmtId="41" fontId="37" fillId="25" borderId="0" xfId="465" applyNumberFormat="1" applyFont="1" applyFill="1" applyBorder="1" applyAlignment="1" applyProtection="1">
      <alignment horizontal="right" vertical="center"/>
      <protection hidden="1"/>
    </xf>
    <xf numFmtId="43" fontId="37" fillId="25" borderId="0" xfId="358" applyNumberFormat="1" applyFont="1" applyFill="1" applyBorder="1" applyAlignment="1" applyProtection="1">
      <alignment horizontal="right" vertical="center"/>
      <protection hidden="1"/>
    </xf>
    <xf numFmtId="41" fontId="37" fillId="25" borderId="0" xfId="358" applyNumberFormat="1" applyFont="1" applyFill="1" applyBorder="1" applyAlignment="1" applyProtection="1">
      <alignment horizontal="right" vertical="center"/>
      <protection hidden="1"/>
    </xf>
    <xf numFmtId="185" fontId="37" fillId="25" borderId="0" xfId="465" applyNumberFormat="1" applyFont="1" applyFill="1" applyBorder="1" applyAlignment="1" applyProtection="1">
      <alignment horizontal="right" vertical="center"/>
      <protection hidden="1"/>
    </xf>
    <xf numFmtId="180" fontId="37" fillId="25" borderId="0" xfId="0" applyNumberFormat="1" applyFont="1" applyFill="1" applyAlignment="1" applyProtection="1">
      <alignment horizontal="right" vertical="center"/>
      <protection locked="0" hidden="1"/>
    </xf>
    <xf numFmtId="41" fontId="37" fillId="25" borderId="0" xfId="0" applyNumberFormat="1" applyFont="1" applyFill="1" applyBorder="1" applyAlignment="1" applyProtection="1">
      <alignment horizontal="right" vertical="center"/>
      <protection locked="0" hidden="1"/>
    </xf>
    <xf numFmtId="43" fontId="37" fillId="25" borderId="0" xfId="465" applyNumberFormat="1" applyFont="1" applyFill="1" applyBorder="1" applyAlignment="1" applyProtection="1">
      <alignment horizontal="right" vertical="center"/>
      <protection locked="0" hidden="1"/>
    </xf>
    <xf numFmtId="41" fontId="37" fillId="25" borderId="0" xfId="465" applyNumberFormat="1" applyFont="1" applyFill="1" applyBorder="1" applyAlignment="1" applyProtection="1">
      <alignment horizontal="right" vertical="center"/>
      <protection locked="0" hidden="1"/>
    </xf>
    <xf numFmtId="185" fontId="37" fillId="25" borderId="0" xfId="465" applyNumberFormat="1" applyFont="1" applyFill="1" applyBorder="1" applyAlignment="1" applyProtection="1">
      <alignment horizontal="right" vertical="center"/>
      <protection locked="0" hidden="1"/>
    </xf>
    <xf numFmtId="185" fontId="37" fillId="25" borderId="0" xfId="326" applyNumberFormat="1" applyFont="1" applyFill="1" applyBorder="1" applyAlignment="1" applyProtection="1">
      <alignment horizontal="right" vertical="center"/>
      <protection hidden="1"/>
    </xf>
    <xf numFmtId="185" fontId="37" fillId="25" borderId="0" xfId="358" quotePrefix="1" applyNumberFormat="1" applyFont="1" applyFill="1" applyBorder="1" applyAlignment="1" applyProtection="1">
      <alignment horizontal="right" vertical="center"/>
      <protection locked="0" hidden="1"/>
    </xf>
    <xf numFmtId="180" fontId="37" fillId="25" borderId="18" xfId="0" applyNumberFormat="1" applyFont="1" applyFill="1" applyBorder="1" applyAlignment="1" applyProtection="1">
      <alignment horizontal="right" vertical="center"/>
      <protection locked="0" hidden="1"/>
    </xf>
    <xf numFmtId="41" fontId="37" fillId="25" borderId="4" xfId="0" applyNumberFormat="1" applyFont="1" applyFill="1" applyBorder="1" applyAlignment="1" applyProtection="1">
      <alignment horizontal="right" vertical="center"/>
      <protection locked="0" hidden="1"/>
    </xf>
    <xf numFmtId="43" fontId="37" fillId="25" borderId="4" xfId="465" applyNumberFormat="1" applyFont="1" applyFill="1" applyBorder="1" applyAlignment="1" applyProtection="1">
      <alignment horizontal="right" vertical="center"/>
      <protection locked="0" hidden="1"/>
    </xf>
    <xf numFmtId="41" fontId="37" fillId="25" borderId="4" xfId="465" applyNumberFormat="1" applyFont="1" applyFill="1" applyBorder="1" applyAlignment="1" applyProtection="1">
      <alignment horizontal="right" vertical="center"/>
      <protection locked="0" hidden="1"/>
    </xf>
    <xf numFmtId="213" fontId="37" fillId="25" borderId="4" xfId="465" applyNumberFormat="1" applyFont="1" applyFill="1" applyBorder="1" applyAlignment="1" applyProtection="1">
      <alignment horizontal="right" vertical="center"/>
      <protection locked="0" hidden="1"/>
    </xf>
    <xf numFmtId="185" fontId="37" fillId="25" borderId="4" xfId="465" applyNumberFormat="1" applyFont="1" applyFill="1" applyBorder="1" applyAlignment="1" applyProtection="1">
      <alignment horizontal="right" vertical="center"/>
      <protection locked="0" hidden="1"/>
    </xf>
    <xf numFmtId="185" fontId="37" fillId="25" borderId="4" xfId="326" applyNumberFormat="1" applyFont="1" applyFill="1" applyBorder="1" applyAlignment="1" applyProtection="1">
      <alignment horizontal="right" vertical="center"/>
      <protection hidden="1"/>
    </xf>
    <xf numFmtId="185" fontId="37" fillId="25" borderId="4" xfId="358" quotePrefix="1" applyNumberFormat="1" applyFont="1" applyFill="1" applyBorder="1" applyAlignment="1" applyProtection="1">
      <alignment horizontal="right" vertical="center"/>
      <protection locked="0" hidden="1"/>
    </xf>
    <xf numFmtId="210" fontId="37" fillId="25" borderId="0" xfId="430" applyNumberFormat="1" applyFont="1" applyFill="1" applyBorder="1" applyAlignment="1" applyProtection="1">
      <alignment horizontal="center" vertical="center"/>
      <protection hidden="1"/>
    </xf>
    <xf numFmtId="185" fontId="37" fillId="25" borderId="0" xfId="358" applyNumberFormat="1" applyFont="1" applyFill="1" applyBorder="1" applyAlignment="1" applyProtection="1">
      <alignment horizontal="right" vertical="center"/>
      <protection locked="0" hidden="1"/>
    </xf>
    <xf numFmtId="210" fontId="37" fillId="25" borderId="83" xfId="430" applyNumberFormat="1" applyFont="1" applyFill="1" applyBorder="1" applyAlignment="1" applyProtection="1">
      <alignment horizontal="center" vertical="center"/>
      <protection hidden="1"/>
    </xf>
    <xf numFmtId="41" fontId="37" fillId="25" borderId="19" xfId="465" applyNumberFormat="1" applyFont="1" applyFill="1" applyBorder="1" applyAlignment="1" applyProtection="1">
      <alignment horizontal="left" vertical="center"/>
      <protection hidden="1"/>
    </xf>
    <xf numFmtId="41" fontId="37" fillId="25" borderId="16" xfId="465" applyNumberFormat="1" applyFont="1" applyFill="1" applyBorder="1" applyAlignment="1" applyProtection="1">
      <alignment horizontal="center" vertical="center"/>
      <protection hidden="1"/>
    </xf>
    <xf numFmtId="41" fontId="37" fillId="25" borderId="0" xfId="358" quotePrefix="1" applyNumberFormat="1" applyFont="1" applyFill="1" applyBorder="1" applyAlignment="1" applyProtection="1">
      <alignment horizontal="right" vertical="center"/>
      <protection locked="0" hidden="1"/>
    </xf>
    <xf numFmtId="41" fontId="37" fillId="25" borderId="19" xfId="465" applyNumberFormat="1" applyFont="1" applyFill="1" applyBorder="1" applyAlignment="1" applyProtection="1">
      <alignment horizontal="left" vertical="center"/>
      <protection locked="0" hidden="1"/>
    </xf>
    <xf numFmtId="41" fontId="37" fillId="25" borderId="16" xfId="465" applyNumberFormat="1" applyFont="1" applyFill="1" applyBorder="1" applyAlignment="1" applyProtection="1">
      <alignment horizontal="center" vertical="center"/>
      <protection locked="0" hidden="1"/>
    </xf>
    <xf numFmtId="181" fontId="37" fillId="25" borderId="0" xfId="358" quotePrefix="1" applyNumberFormat="1" applyFont="1" applyFill="1" applyBorder="1" applyAlignment="1" applyProtection="1">
      <alignment horizontal="right" vertical="center"/>
      <protection locked="0" hidden="1"/>
    </xf>
    <xf numFmtId="41" fontId="37" fillId="25" borderId="18" xfId="465" applyNumberFormat="1" applyFont="1" applyFill="1" applyBorder="1" applyAlignment="1" applyProtection="1">
      <alignment horizontal="left" vertical="center"/>
      <protection hidden="1"/>
    </xf>
    <xf numFmtId="41" fontId="37" fillId="25" borderId="17" xfId="465" applyNumberFormat="1" applyFont="1" applyFill="1" applyBorder="1" applyAlignment="1" applyProtection="1">
      <alignment horizontal="center" vertical="center"/>
      <protection hidden="1"/>
    </xf>
    <xf numFmtId="41" fontId="37" fillId="25" borderId="4" xfId="358" quotePrefix="1" applyNumberFormat="1" applyFont="1" applyFill="1" applyBorder="1" applyAlignment="1" applyProtection="1">
      <alignment horizontal="right" vertical="center"/>
      <protection locked="0" hidden="1"/>
    </xf>
    <xf numFmtId="41" fontId="37" fillId="25" borderId="0" xfId="0" applyNumberFormat="1" applyFont="1" applyFill="1" applyAlignment="1" applyProtection="1">
      <alignment horizontal="right" vertical="center"/>
      <protection locked="0" hidden="1"/>
    </xf>
    <xf numFmtId="41" fontId="37" fillId="25" borderId="0" xfId="0" applyNumberFormat="1" applyFont="1" applyFill="1" applyBorder="1" applyAlignment="1" applyProtection="1">
      <alignment horizontal="center" vertical="center"/>
      <protection locked="0" hidden="1"/>
    </xf>
    <xf numFmtId="188" fontId="37" fillId="25" borderId="0" xfId="350" applyNumberFormat="1" applyFont="1" applyFill="1" applyAlignment="1" applyProtection="1">
      <alignment horizontal="right" vertical="center"/>
      <protection locked="0" hidden="1"/>
    </xf>
    <xf numFmtId="186" fontId="37" fillId="25" borderId="0" xfId="350" quotePrefix="1" applyNumberFormat="1" applyFont="1" applyFill="1" applyAlignment="1" applyProtection="1">
      <alignment horizontal="right" vertical="center"/>
      <protection locked="0" hidden="1"/>
    </xf>
    <xf numFmtId="186" fontId="37" fillId="25" borderId="0" xfId="350" quotePrefix="1" applyNumberFormat="1" applyFont="1" applyFill="1" applyBorder="1" applyAlignment="1" applyProtection="1">
      <alignment horizontal="right" vertical="center"/>
      <protection locked="0" hidden="1"/>
    </xf>
    <xf numFmtId="188" fontId="37" fillId="25" borderId="18" xfId="350" applyNumberFormat="1" applyFont="1" applyFill="1" applyBorder="1" applyAlignment="1" applyProtection="1">
      <alignment horizontal="right" vertical="center"/>
      <protection locked="0" hidden="1"/>
    </xf>
    <xf numFmtId="186" fontId="37" fillId="25" borderId="4" xfId="350" applyNumberFormat="1" applyFont="1" applyFill="1" applyBorder="1" applyAlignment="1" applyProtection="1">
      <alignment horizontal="right" vertical="center"/>
      <protection locked="0" hidden="1"/>
    </xf>
    <xf numFmtId="186" fontId="37" fillId="25" borderId="4" xfId="350" quotePrefix="1" applyNumberFormat="1" applyFont="1" applyFill="1" applyBorder="1" applyAlignment="1" applyProtection="1">
      <alignment horizontal="right" vertical="center"/>
      <protection locked="0" hidden="1"/>
    </xf>
    <xf numFmtId="186" fontId="37" fillId="25" borderId="4" xfId="350" applyNumberFormat="1" applyFont="1" applyFill="1" applyBorder="1" applyAlignment="1" applyProtection="1">
      <alignment horizontal="center" vertical="center"/>
      <protection locked="0" hidden="1"/>
    </xf>
    <xf numFmtId="41" fontId="37" fillId="16" borderId="83" xfId="0" applyNumberFormat="1" applyFont="1" applyFill="1" applyBorder="1" applyAlignment="1" applyProtection="1">
      <alignment vertical="center"/>
      <protection locked="0" hidden="1"/>
    </xf>
    <xf numFmtId="0" fontId="41" fillId="16" borderId="28" xfId="0" applyFont="1" applyFill="1" applyBorder="1" applyAlignment="1" applyProtection="1">
      <alignment horizontal="right"/>
      <protection locked="0" hidden="1"/>
    </xf>
    <xf numFmtId="0" fontId="38" fillId="16" borderId="0" xfId="0" applyFont="1" applyFill="1" applyAlignment="1" applyProtection="1">
      <alignment horizontal="center" vertical="center"/>
      <protection hidden="1"/>
    </xf>
    <xf numFmtId="3" fontId="38" fillId="16" borderId="0" xfId="0" applyNumberFormat="1" applyFont="1" applyFill="1" applyAlignment="1" applyProtection="1">
      <alignment horizontal="center" vertical="center"/>
      <protection hidden="1"/>
    </xf>
    <xf numFmtId="3" fontId="39" fillId="16" borderId="0" xfId="0" applyNumberFormat="1" applyFont="1" applyFill="1" applyAlignment="1" applyProtection="1">
      <alignment horizontal="center" vertical="center"/>
      <protection hidden="1"/>
    </xf>
    <xf numFmtId="176" fontId="37" fillId="16" borderId="36" xfId="429" applyFont="1" applyFill="1" applyBorder="1" applyAlignment="1" applyProtection="1">
      <alignment horizontal="center" vertical="center" wrapText="1"/>
      <protection hidden="1"/>
    </xf>
    <xf numFmtId="176" fontId="37" fillId="16" borderId="37" xfId="429" applyFont="1" applyFill="1" applyBorder="1" applyAlignment="1" applyProtection="1">
      <alignment horizontal="center" vertical="center" wrapText="1"/>
      <protection hidden="1"/>
    </xf>
    <xf numFmtId="176" fontId="37" fillId="16" borderId="38" xfId="429" applyFont="1" applyFill="1" applyBorder="1" applyAlignment="1" applyProtection="1">
      <alignment horizontal="center" vertical="center" wrapText="1"/>
      <protection hidden="1"/>
    </xf>
    <xf numFmtId="176" fontId="37" fillId="16" borderId="39" xfId="429" applyFont="1" applyFill="1" applyBorder="1" applyAlignment="1" applyProtection="1">
      <alignment horizontal="center" vertical="center" wrapText="1"/>
      <protection hidden="1"/>
    </xf>
    <xf numFmtId="176" fontId="37" fillId="16" borderId="26" xfId="429" applyFont="1" applyFill="1" applyBorder="1" applyAlignment="1" applyProtection="1">
      <alignment horizontal="center" vertical="center" wrapText="1"/>
      <protection hidden="1"/>
    </xf>
    <xf numFmtId="176" fontId="37" fillId="16" borderId="24" xfId="429" applyFont="1" applyFill="1" applyBorder="1" applyAlignment="1" applyProtection="1">
      <alignment horizontal="center" vertical="center" wrapText="1"/>
      <protection hidden="1"/>
    </xf>
    <xf numFmtId="3" fontId="37" fillId="16" borderId="34" xfId="0" applyNumberFormat="1" applyFont="1" applyFill="1" applyBorder="1" applyAlignment="1" applyProtection="1">
      <alignment horizontal="center" vertical="center" wrapText="1"/>
      <protection hidden="1"/>
    </xf>
    <xf numFmtId="0" fontId="36" fillId="16" borderId="35" xfId="0" applyFont="1" applyFill="1" applyBorder="1" applyAlignment="1" applyProtection="1">
      <alignment horizontal="center" vertical="center"/>
      <protection hidden="1"/>
    </xf>
    <xf numFmtId="3" fontId="37" fillId="16" borderId="30" xfId="0" applyNumberFormat="1" applyFont="1" applyFill="1" applyBorder="1" applyAlignment="1" applyProtection="1">
      <alignment horizontal="center" vertical="center" wrapText="1"/>
      <protection hidden="1"/>
    </xf>
    <xf numFmtId="0" fontId="36" fillId="16" borderId="22" xfId="0" applyFont="1" applyFill="1" applyBorder="1" applyAlignment="1" applyProtection="1">
      <alignment horizontal="center" vertical="center"/>
      <protection hidden="1"/>
    </xf>
    <xf numFmtId="3" fontId="37" fillId="16" borderId="28" xfId="0" applyNumberFormat="1" applyFont="1" applyFill="1" applyBorder="1" applyAlignment="1" applyProtection="1">
      <alignment horizontal="center" vertical="center" wrapText="1"/>
      <protection hidden="1"/>
    </xf>
    <xf numFmtId="3" fontId="37" fillId="16" borderId="0" xfId="0" applyNumberFormat="1" applyFont="1" applyFill="1" applyBorder="1" applyAlignment="1" applyProtection="1">
      <alignment horizontal="center" vertical="center" wrapText="1"/>
      <protection hidden="1"/>
    </xf>
    <xf numFmtId="3" fontId="37" fillId="16" borderId="32" xfId="0" applyNumberFormat="1" applyFont="1" applyFill="1" applyBorder="1" applyAlignment="1" applyProtection="1">
      <alignment horizontal="center" vertical="center" wrapText="1"/>
      <protection hidden="1"/>
    </xf>
    <xf numFmtId="3" fontId="37" fillId="16" borderId="31" xfId="0" applyNumberFormat="1" applyFont="1" applyFill="1" applyBorder="1" applyAlignment="1" applyProtection="1">
      <alignment horizontal="center" vertical="center" wrapText="1"/>
      <protection hidden="1"/>
    </xf>
    <xf numFmtId="3" fontId="37" fillId="16" borderId="33" xfId="0" applyNumberFormat="1" applyFont="1" applyFill="1" applyBorder="1" applyAlignment="1" applyProtection="1">
      <alignment horizontal="center" vertical="center" wrapText="1"/>
      <protection hidden="1"/>
    </xf>
    <xf numFmtId="3" fontId="37" fillId="16" borderId="26" xfId="0" applyNumberFormat="1" applyFont="1" applyFill="1" applyBorder="1" applyAlignment="1" applyProtection="1">
      <alignment horizontal="center" vertical="center" wrapText="1"/>
      <protection hidden="1"/>
    </xf>
    <xf numFmtId="0" fontId="36" fillId="16" borderId="24" xfId="0" applyFont="1" applyFill="1" applyBorder="1" applyAlignment="1" applyProtection="1">
      <alignment horizontal="center" vertical="center"/>
      <protection hidden="1"/>
    </xf>
    <xf numFmtId="3" fontId="39" fillId="16" borderId="0" xfId="0" applyNumberFormat="1" applyFont="1" applyFill="1" applyAlignment="1" applyProtection="1">
      <alignment horizontal="center" vertical="center" shrinkToFit="1"/>
      <protection hidden="1"/>
    </xf>
    <xf numFmtId="3" fontId="88" fillId="16" borderId="0" xfId="0" applyNumberFormat="1" applyFont="1" applyFill="1" applyAlignment="1" applyProtection="1">
      <alignment horizontal="center" vertical="center"/>
      <protection hidden="1"/>
    </xf>
    <xf numFmtId="3" fontId="37" fillId="16" borderId="22" xfId="0" applyNumberFormat="1" applyFont="1" applyFill="1" applyBorder="1" applyAlignment="1" applyProtection="1">
      <alignment horizontal="center" vertical="center" wrapText="1"/>
      <protection hidden="1"/>
    </xf>
    <xf numFmtId="0" fontId="37" fillId="16" borderId="36" xfId="0" applyFont="1" applyFill="1" applyBorder="1" applyAlignment="1" applyProtection="1">
      <alignment horizontal="center" vertical="center" wrapText="1"/>
      <protection hidden="1"/>
    </xf>
    <xf numFmtId="0" fontId="37" fillId="16" borderId="37" xfId="0" applyFont="1" applyFill="1" applyBorder="1" applyAlignment="1" applyProtection="1">
      <alignment horizontal="center" vertical="center"/>
      <protection hidden="1"/>
    </xf>
    <xf numFmtId="0" fontId="37" fillId="16" borderId="38" xfId="0" applyFont="1" applyFill="1" applyBorder="1" applyAlignment="1" applyProtection="1">
      <alignment horizontal="center" vertical="center"/>
      <protection hidden="1"/>
    </xf>
    <xf numFmtId="3" fontId="37" fillId="16" borderId="30" xfId="0" applyNumberFormat="1" applyFont="1" applyFill="1" applyBorder="1" applyAlignment="1" applyProtection="1">
      <alignment horizontal="center" vertical="center"/>
      <protection hidden="1"/>
    </xf>
    <xf numFmtId="3" fontId="37" fillId="16" borderId="22" xfId="0" applyNumberFormat="1" applyFont="1" applyFill="1" applyBorder="1" applyAlignment="1" applyProtection="1">
      <alignment horizontal="center" vertical="center"/>
      <protection hidden="1"/>
    </xf>
    <xf numFmtId="3" fontId="37" fillId="16" borderId="24" xfId="0" applyNumberFormat="1" applyFont="1" applyFill="1" applyBorder="1" applyAlignment="1" applyProtection="1">
      <alignment horizontal="center" vertical="center" wrapText="1"/>
      <protection hidden="1"/>
    </xf>
    <xf numFmtId="3" fontId="37" fillId="16" borderId="4" xfId="429" applyNumberFormat="1" applyFont="1" applyFill="1" applyBorder="1" applyAlignment="1" applyProtection="1">
      <alignment horizontal="right" vertical="center"/>
      <protection hidden="1"/>
    </xf>
    <xf numFmtId="3" fontId="37" fillId="16" borderId="41" xfId="0" applyNumberFormat="1" applyFont="1" applyFill="1" applyBorder="1" applyAlignment="1" applyProtection="1">
      <alignment horizontal="center" vertical="center" wrapText="1"/>
      <protection hidden="1"/>
    </xf>
    <xf numFmtId="3" fontId="37" fillId="16" borderId="40" xfId="0" applyNumberFormat="1" applyFont="1" applyFill="1" applyBorder="1" applyAlignment="1" applyProtection="1">
      <alignment horizontal="center" vertical="center"/>
      <protection hidden="1"/>
    </xf>
    <xf numFmtId="3" fontId="37" fillId="16" borderId="27" xfId="0" applyNumberFormat="1" applyFont="1" applyFill="1" applyBorder="1" applyAlignment="1" applyProtection="1">
      <alignment horizontal="center" vertical="center"/>
      <protection hidden="1"/>
    </xf>
    <xf numFmtId="3" fontId="37" fillId="16" borderId="42" xfId="0" applyNumberFormat="1" applyFont="1" applyFill="1" applyBorder="1" applyAlignment="1" applyProtection="1">
      <alignment horizontal="center" vertical="center" wrapText="1"/>
      <protection hidden="1"/>
    </xf>
    <xf numFmtId="3" fontId="37" fillId="16" borderId="42" xfId="0" applyNumberFormat="1" applyFont="1" applyFill="1" applyBorder="1" applyAlignment="1" applyProtection="1">
      <alignment horizontal="center" vertical="center"/>
      <protection hidden="1"/>
    </xf>
    <xf numFmtId="3" fontId="37" fillId="16" borderId="39" xfId="0" applyNumberFormat="1" applyFont="1" applyFill="1" applyBorder="1" applyAlignment="1" applyProtection="1">
      <alignment horizontal="center" vertical="center"/>
      <protection hidden="1"/>
    </xf>
    <xf numFmtId="3" fontId="37" fillId="16" borderId="39" xfId="429" applyNumberFormat="1" applyFont="1" applyFill="1" applyBorder="1" applyAlignment="1" applyProtection="1">
      <alignment horizontal="center" vertical="center" wrapText="1"/>
      <protection hidden="1"/>
    </xf>
    <xf numFmtId="3" fontId="37" fillId="16" borderId="26" xfId="429" applyNumberFormat="1" applyFont="1" applyFill="1" applyBorder="1" applyAlignment="1" applyProtection="1">
      <alignment horizontal="center" vertical="center" wrapText="1"/>
      <protection hidden="1"/>
    </xf>
    <xf numFmtId="3" fontId="37" fillId="16" borderId="24" xfId="429" applyNumberFormat="1" applyFont="1" applyFill="1" applyBorder="1" applyAlignment="1" applyProtection="1">
      <alignment horizontal="center" vertical="center" wrapText="1"/>
      <protection hidden="1"/>
    </xf>
    <xf numFmtId="3" fontId="37" fillId="16" borderId="40" xfId="0" applyNumberFormat="1" applyFont="1" applyFill="1" applyBorder="1" applyAlignment="1" applyProtection="1">
      <alignment horizontal="center" vertical="center" wrapText="1"/>
      <protection hidden="1"/>
    </xf>
    <xf numFmtId="3" fontId="41" fillId="16" borderId="28" xfId="0" applyNumberFormat="1" applyFont="1" applyFill="1" applyBorder="1" applyAlignment="1" applyProtection="1">
      <alignment horizontal="left"/>
      <protection locked="0" hidden="1"/>
    </xf>
    <xf numFmtId="176" fontId="37" fillId="16" borderId="37" xfId="429" applyFont="1" applyFill="1" applyBorder="1" applyAlignment="1" applyProtection="1">
      <alignment horizontal="center" vertical="center"/>
      <protection hidden="1"/>
    </xf>
    <xf numFmtId="176" fontId="37" fillId="16" borderId="38" xfId="429" applyFont="1" applyFill="1" applyBorder="1" applyAlignment="1" applyProtection="1">
      <alignment horizontal="center" vertical="center"/>
      <protection hidden="1"/>
    </xf>
    <xf numFmtId="3" fontId="37" fillId="16" borderId="41" xfId="0" applyNumberFormat="1" applyFont="1" applyFill="1" applyBorder="1" applyAlignment="1" applyProtection="1">
      <alignment horizontal="center" vertical="center"/>
      <protection hidden="1"/>
    </xf>
    <xf numFmtId="3" fontId="37" fillId="16" borderId="43" xfId="0" applyNumberFormat="1" applyFont="1" applyFill="1" applyBorder="1" applyAlignment="1" applyProtection="1">
      <alignment horizontal="center" vertical="center" wrapText="1"/>
      <protection hidden="1"/>
    </xf>
    <xf numFmtId="3" fontId="37" fillId="16" borderId="44" xfId="0" applyNumberFormat="1" applyFont="1" applyFill="1" applyBorder="1" applyAlignment="1" applyProtection="1">
      <alignment horizontal="center" vertical="center" wrapText="1"/>
      <protection hidden="1"/>
    </xf>
    <xf numFmtId="3" fontId="37" fillId="16" borderId="23" xfId="0" applyNumberFormat="1" applyFont="1" applyFill="1" applyBorder="1" applyAlignment="1" applyProtection="1">
      <alignment horizontal="center" vertical="center" wrapText="1"/>
      <protection hidden="1"/>
    </xf>
    <xf numFmtId="0" fontId="37" fillId="16" borderId="44" xfId="464" applyFont="1" applyFill="1" applyBorder="1" applyAlignment="1" applyProtection="1">
      <alignment horizontal="center" vertical="center" wrapText="1"/>
      <protection hidden="1"/>
    </xf>
    <xf numFmtId="0" fontId="37" fillId="16" borderId="23" xfId="464" applyFont="1" applyFill="1" applyBorder="1" applyAlignment="1" applyProtection="1">
      <alignment horizontal="center" vertical="center" wrapText="1"/>
      <protection hidden="1"/>
    </xf>
    <xf numFmtId="0" fontId="37" fillId="16" borderId="45" xfId="464" applyFont="1" applyFill="1" applyBorder="1" applyAlignment="1" applyProtection="1">
      <alignment horizontal="center" vertical="center" wrapText="1"/>
      <protection hidden="1"/>
    </xf>
    <xf numFmtId="0" fontId="37" fillId="16" borderId="46" xfId="464" applyFont="1" applyFill="1" applyBorder="1" applyAlignment="1" applyProtection="1">
      <alignment horizontal="center" vertical="center" wrapText="1"/>
      <protection hidden="1"/>
    </xf>
    <xf numFmtId="0" fontId="37" fillId="16" borderId="47" xfId="464" applyFont="1" applyFill="1" applyBorder="1" applyAlignment="1" applyProtection="1">
      <alignment horizontal="center" vertical="center" wrapText="1"/>
      <protection hidden="1"/>
    </xf>
    <xf numFmtId="0" fontId="37" fillId="16" borderId="48" xfId="464" applyFont="1" applyFill="1" applyBorder="1" applyAlignment="1" applyProtection="1">
      <alignment horizontal="center" vertical="center"/>
      <protection hidden="1"/>
    </xf>
    <xf numFmtId="0" fontId="37" fillId="16" borderId="25" xfId="464" applyFont="1" applyFill="1" applyBorder="1" applyAlignment="1" applyProtection="1">
      <alignment horizontal="center" vertical="center"/>
      <protection hidden="1"/>
    </xf>
    <xf numFmtId="0" fontId="37" fillId="16" borderId="49" xfId="464" applyFont="1" applyFill="1" applyBorder="1" applyAlignment="1" applyProtection="1">
      <alignment horizontal="center" vertical="center" wrapText="1"/>
      <protection hidden="1"/>
    </xf>
    <xf numFmtId="0" fontId="37" fillId="16" borderId="50" xfId="464" applyFont="1" applyFill="1" applyBorder="1" applyAlignment="1" applyProtection="1">
      <alignment horizontal="center" vertical="center" wrapText="1"/>
      <protection hidden="1"/>
    </xf>
    <xf numFmtId="0" fontId="37" fillId="16" borderId="31" xfId="464" applyFont="1" applyFill="1" applyBorder="1" applyAlignment="1" applyProtection="1">
      <alignment horizontal="center" vertical="center" wrapText="1"/>
      <protection hidden="1"/>
    </xf>
    <xf numFmtId="0" fontId="37" fillId="16" borderId="51" xfId="464" applyFont="1" applyFill="1" applyBorder="1" applyAlignment="1" applyProtection="1">
      <alignment horizontal="center" vertical="center" wrapText="1"/>
      <protection hidden="1"/>
    </xf>
    <xf numFmtId="0" fontId="37" fillId="16" borderId="33" xfId="464" applyFont="1" applyFill="1" applyBorder="1" applyAlignment="1" applyProtection="1">
      <alignment horizontal="center" vertical="center" wrapText="1"/>
      <protection hidden="1"/>
    </xf>
    <xf numFmtId="0" fontId="38" fillId="16" borderId="0" xfId="464" applyFont="1" applyFill="1" applyBorder="1" applyAlignment="1" applyProtection="1">
      <alignment horizontal="center" vertical="center"/>
      <protection hidden="1"/>
    </xf>
    <xf numFmtId="0" fontId="37" fillId="16" borderId="28" xfId="464" applyFont="1" applyFill="1" applyBorder="1" applyAlignment="1" applyProtection="1">
      <alignment horizontal="center" vertical="center" wrapText="1"/>
      <protection hidden="1"/>
    </xf>
    <xf numFmtId="0" fontId="37" fillId="16" borderId="32" xfId="464" applyFont="1" applyFill="1" applyBorder="1" applyAlignment="1" applyProtection="1">
      <alignment horizontal="center" vertical="center" wrapText="1"/>
      <protection hidden="1"/>
    </xf>
    <xf numFmtId="0" fontId="38" fillId="16" borderId="0" xfId="0" applyFont="1" applyFill="1" applyBorder="1" applyAlignment="1" applyProtection="1">
      <alignment horizontal="center" vertical="center"/>
      <protection hidden="1"/>
    </xf>
    <xf numFmtId="3" fontId="39" fillId="16" borderId="0" xfId="0" applyNumberFormat="1" applyFont="1" applyFill="1" applyBorder="1" applyAlignment="1" applyProtection="1">
      <alignment horizontal="center" vertical="center"/>
      <protection hidden="1"/>
    </xf>
    <xf numFmtId="176" fontId="37" fillId="16" borderId="56" xfId="429" applyFont="1" applyFill="1" applyBorder="1" applyAlignment="1" applyProtection="1">
      <alignment horizontal="center" vertical="center" wrapText="1"/>
      <protection hidden="1"/>
    </xf>
    <xf numFmtId="176" fontId="37" fillId="16" borderId="19" xfId="429" applyFont="1" applyFill="1" applyBorder="1" applyAlignment="1" applyProtection="1">
      <alignment horizontal="center" vertical="center" wrapText="1"/>
      <protection hidden="1"/>
    </xf>
    <xf numFmtId="176" fontId="37" fillId="16" borderId="57" xfId="429" applyFont="1" applyFill="1" applyBorder="1" applyAlignment="1" applyProtection="1">
      <alignment horizontal="center" vertical="center" wrapText="1"/>
      <protection hidden="1"/>
    </xf>
    <xf numFmtId="3" fontId="38" fillId="16" borderId="0" xfId="0" applyNumberFormat="1" applyFont="1" applyFill="1" applyBorder="1" applyAlignment="1" applyProtection="1">
      <alignment horizontal="center" vertical="center"/>
      <protection hidden="1"/>
    </xf>
    <xf numFmtId="0" fontId="42" fillId="0" borderId="58" xfId="0" applyFont="1" applyBorder="1" applyAlignment="1" applyProtection="1">
      <alignment horizontal="center" vertical="center" wrapText="1"/>
      <protection hidden="1"/>
    </xf>
    <xf numFmtId="0" fontId="42" fillId="0" borderId="6" xfId="0" applyFont="1" applyBorder="1" applyAlignment="1" applyProtection="1">
      <alignment horizontal="center" vertical="center"/>
      <protection hidden="1"/>
    </xf>
    <xf numFmtId="0" fontId="42" fillId="0" borderId="35" xfId="0" applyFont="1" applyBorder="1" applyAlignment="1" applyProtection="1">
      <alignment horizontal="center" vertical="center"/>
      <protection hidden="1"/>
    </xf>
    <xf numFmtId="0" fontId="42" fillId="0" borderId="50" xfId="0" applyFont="1" applyBorder="1" applyAlignment="1" applyProtection="1">
      <alignment horizontal="center" vertical="center"/>
      <protection hidden="1"/>
    </xf>
    <xf numFmtId="0" fontId="42" fillId="0" borderId="28" xfId="0" applyFont="1" applyBorder="1" applyAlignment="1" applyProtection="1">
      <alignment horizontal="center" vertical="center"/>
      <protection hidden="1"/>
    </xf>
    <xf numFmtId="176" fontId="37" fillId="16" borderId="28" xfId="429" applyFont="1" applyFill="1" applyBorder="1" applyAlignment="1" applyProtection="1">
      <alignment horizontal="center" vertical="center" wrapText="1"/>
      <protection hidden="1"/>
    </xf>
    <xf numFmtId="176" fontId="37" fillId="16" borderId="0" xfId="429" applyFont="1" applyFill="1" applyBorder="1" applyAlignment="1" applyProtection="1">
      <alignment horizontal="center" vertical="center" wrapText="1"/>
      <protection hidden="1"/>
    </xf>
    <xf numFmtId="176" fontId="37" fillId="16" borderId="59" xfId="429" applyFont="1" applyFill="1" applyBorder="1" applyAlignment="1" applyProtection="1">
      <alignment horizontal="center" vertical="center" wrapText="1"/>
      <protection hidden="1"/>
    </xf>
    <xf numFmtId="0" fontId="42" fillId="0" borderId="60" xfId="0" applyFont="1" applyBorder="1" applyAlignment="1" applyProtection="1">
      <alignment horizontal="center" vertical="center"/>
      <protection hidden="1"/>
    </xf>
    <xf numFmtId="0" fontId="42" fillId="0" borderId="30" xfId="0" applyFont="1" applyBorder="1" applyAlignment="1" applyProtection="1">
      <alignment horizontal="center" vertical="center" wrapText="1"/>
      <protection hidden="1"/>
    </xf>
    <xf numFmtId="0" fontId="42" fillId="0" borderId="30" xfId="0" applyFont="1" applyBorder="1" applyAlignment="1" applyProtection="1">
      <alignment horizontal="center" vertical="center"/>
      <protection hidden="1"/>
    </xf>
    <xf numFmtId="0" fontId="42" fillId="0" borderId="22" xfId="0" applyFont="1" applyBorder="1" applyAlignment="1" applyProtection="1">
      <alignment horizontal="center" vertical="center"/>
      <protection hidden="1"/>
    </xf>
    <xf numFmtId="0" fontId="42" fillId="0" borderId="52" xfId="0" applyFont="1" applyBorder="1" applyAlignment="1" applyProtection="1">
      <alignment horizontal="center" vertical="center" wrapText="1"/>
      <protection hidden="1"/>
    </xf>
    <xf numFmtId="0" fontId="42" fillId="0" borderId="53" xfId="0" applyFont="1" applyBorder="1" applyAlignment="1" applyProtection="1">
      <alignment horizontal="center" vertical="center" wrapText="1"/>
      <protection hidden="1"/>
    </xf>
    <xf numFmtId="0" fontId="42" fillId="0" borderId="54" xfId="0" applyFont="1" applyBorder="1" applyAlignment="1" applyProtection="1">
      <alignment horizontal="center" vertical="center" wrapText="1"/>
      <protection hidden="1"/>
    </xf>
    <xf numFmtId="3" fontId="37" fillId="16" borderId="55" xfId="0" applyNumberFormat="1" applyFont="1" applyFill="1" applyBorder="1" applyAlignment="1" applyProtection="1">
      <alignment horizontal="center" vertical="center" wrapText="1"/>
      <protection hidden="1"/>
    </xf>
    <xf numFmtId="3" fontId="37" fillId="16" borderId="21" xfId="0" applyNumberFormat="1" applyFont="1" applyFill="1" applyBorder="1" applyAlignment="1" applyProtection="1">
      <alignment horizontal="center" vertical="center" wrapText="1"/>
      <protection hidden="1"/>
    </xf>
    <xf numFmtId="0" fontId="42" fillId="0" borderId="43" xfId="0" applyFont="1" applyBorder="1" applyAlignment="1" applyProtection="1">
      <alignment horizontal="center" vertical="center" wrapText="1"/>
      <protection hidden="1"/>
    </xf>
    <xf numFmtId="0" fontId="42" fillId="0" borderId="44" xfId="0" applyFont="1" applyBorder="1" applyAlignment="1" applyProtection="1">
      <alignment horizontal="center" vertical="center" wrapText="1"/>
      <protection hidden="1"/>
    </xf>
    <xf numFmtId="0" fontId="42" fillId="0" borderId="23" xfId="0" applyFont="1" applyBorder="1" applyAlignment="1" applyProtection="1">
      <alignment horizontal="center" vertical="center" wrapText="1"/>
      <protection hidden="1"/>
    </xf>
    <xf numFmtId="3" fontId="37" fillId="16" borderId="0" xfId="0" applyNumberFormat="1" applyFont="1" applyFill="1" applyBorder="1" applyAlignment="1" applyProtection="1">
      <alignment horizontal="right" vertical="center"/>
      <protection hidden="1"/>
    </xf>
    <xf numFmtId="0" fontId="42" fillId="16" borderId="44" xfId="0" applyFont="1" applyFill="1" applyBorder="1" applyAlignment="1" applyProtection="1">
      <alignment horizontal="center" vertical="center" wrapText="1"/>
      <protection hidden="1"/>
    </xf>
    <xf numFmtId="0" fontId="42" fillId="16" borderId="23" xfId="0" applyFont="1" applyFill="1" applyBorder="1" applyAlignment="1" applyProtection="1">
      <alignment horizontal="center" vertical="center" wrapText="1"/>
      <protection hidden="1"/>
    </xf>
    <xf numFmtId="0" fontId="42" fillId="0" borderId="22" xfId="0" applyFont="1" applyBorder="1" applyAlignment="1" applyProtection="1">
      <alignment horizontal="center" vertical="center" wrapText="1"/>
      <protection hidden="1"/>
    </xf>
    <xf numFmtId="0" fontId="42" fillId="0" borderId="44" xfId="0" applyFont="1" applyBorder="1" applyAlignment="1" applyProtection="1">
      <alignment horizontal="center" vertical="center"/>
      <protection hidden="1"/>
    </xf>
    <xf numFmtId="0" fontId="42" fillId="0" borderId="23" xfId="0" applyFont="1" applyBorder="1" applyAlignment="1" applyProtection="1">
      <alignment horizontal="center" vertical="center"/>
      <protection hidden="1"/>
    </xf>
    <xf numFmtId="0" fontId="42" fillId="0" borderId="26" xfId="0" applyFont="1" applyBorder="1" applyAlignment="1" applyProtection="1">
      <alignment horizontal="center" vertical="center" wrapText="1"/>
      <protection hidden="1"/>
    </xf>
    <xf numFmtId="0" fontId="42" fillId="0" borderId="24" xfId="0" applyFont="1" applyBorder="1" applyAlignment="1" applyProtection="1">
      <alignment horizontal="center" vertical="center" wrapText="1"/>
      <protection hidden="1"/>
    </xf>
    <xf numFmtId="0" fontId="37" fillId="16" borderId="60" xfId="461" applyFont="1" applyFill="1" applyBorder="1" applyAlignment="1" applyProtection="1">
      <alignment horizontal="center" vertical="center" wrapText="1"/>
      <protection hidden="1"/>
    </xf>
    <xf numFmtId="0" fontId="37" fillId="16" borderId="16" xfId="461" applyFont="1" applyFill="1" applyBorder="1" applyAlignment="1" applyProtection="1">
      <alignment horizontal="center" vertical="center" wrapText="1"/>
      <protection hidden="1"/>
    </xf>
    <xf numFmtId="0" fontId="37" fillId="16" borderId="64" xfId="461" applyFont="1" applyFill="1" applyBorder="1" applyAlignment="1" applyProtection="1">
      <alignment horizontal="center" vertical="center" wrapText="1"/>
      <protection hidden="1"/>
    </xf>
    <xf numFmtId="0" fontId="37" fillId="16" borderId="66" xfId="461" applyFont="1" applyFill="1" applyBorder="1" applyAlignment="1" applyProtection="1">
      <alignment horizontal="center" vertical="center" wrapText="1"/>
      <protection hidden="1"/>
    </xf>
    <xf numFmtId="0" fontId="37" fillId="16" borderId="48" xfId="461" applyFont="1" applyFill="1" applyBorder="1" applyAlignment="1" applyProtection="1">
      <alignment horizontal="center" vertical="center" wrapText="1"/>
      <protection hidden="1"/>
    </xf>
    <xf numFmtId="0" fontId="37" fillId="16" borderId="25" xfId="461" applyFont="1" applyFill="1" applyBorder="1" applyAlignment="1" applyProtection="1">
      <alignment horizontal="center" vertical="center" wrapText="1"/>
      <protection hidden="1"/>
    </xf>
    <xf numFmtId="0" fontId="37" fillId="16" borderId="43" xfId="461" applyFont="1" applyFill="1" applyBorder="1" applyAlignment="1" applyProtection="1">
      <alignment horizontal="center" vertical="center" wrapText="1"/>
      <protection hidden="1"/>
    </xf>
    <xf numFmtId="0" fontId="37" fillId="16" borderId="44" xfId="461" applyFont="1" applyFill="1" applyBorder="1" applyAlignment="1" applyProtection="1">
      <alignment horizontal="center" vertical="center" wrapText="1"/>
      <protection hidden="1"/>
    </xf>
    <xf numFmtId="0" fontId="37" fillId="16" borderId="23" xfId="461" applyFont="1" applyFill="1" applyBorder="1" applyAlignment="1" applyProtection="1">
      <alignment horizontal="center" vertical="center" wrapText="1"/>
      <protection hidden="1"/>
    </xf>
    <xf numFmtId="0" fontId="37" fillId="16" borderId="56" xfId="461" applyFont="1" applyFill="1" applyBorder="1" applyAlignment="1" applyProtection="1">
      <alignment horizontal="center" vertical="center" wrapText="1"/>
      <protection hidden="1"/>
    </xf>
    <xf numFmtId="0" fontId="37" fillId="16" borderId="28" xfId="461" applyFont="1" applyFill="1" applyBorder="1" applyAlignment="1" applyProtection="1">
      <alignment horizontal="center" vertical="center" wrapText="1"/>
      <protection hidden="1"/>
    </xf>
    <xf numFmtId="0" fontId="37" fillId="16" borderId="63" xfId="461" applyFont="1" applyFill="1" applyBorder="1" applyAlignment="1" applyProtection="1">
      <alignment horizontal="center" vertical="center" wrapText="1"/>
      <protection hidden="1"/>
    </xf>
    <xf numFmtId="0" fontId="37" fillId="16" borderId="32" xfId="461" applyFont="1" applyFill="1" applyBorder="1" applyAlignment="1" applyProtection="1">
      <alignment horizontal="center" vertical="center" wrapText="1"/>
      <protection hidden="1"/>
    </xf>
    <xf numFmtId="0" fontId="37" fillId="16" borderId="65" xfId="461" applyFont="1" applyFill="1" applyBorder="1" applyAlignment="1" applyProtection="1">
      <alignment horizontal="center" vertical="center" wrapText="1"/>
      <protection hidden="1"/>
    </xf>
    <xf numFmtId="0" fontId="37" fillId="16" borderId="55" xfId="461" applyFont="1" applyFill="1" applyBorder="1" applyAlignment="1" applyProtection="1">
      <alignment horizontal="center" vertical="center" wrapText="1"/>
      <protection hidden="1"/>
    </xf>
    <xf numFmtId="0" fontId="37" fillId="16" borderId="21" xfId="461" applyFont="1" applyFill="1" applyBorder="1" applyAlignment="1" applyProtection="1">
      <alignment horizontal="center" vertical="center" wrapText="1"/>
      <protection hidden="1"/>
    </xf>
    <xf numFmtId="0" fontId="37" fillId="16" borderId="61" xfId="461" applyFont="1" applyFill="1" applyBorder="1" applyAlignment="1" applyProtection="1">
      <alignment horizontal="center" vertical="center" wrapText="1"/>
      <protection hidden="1"/>
    </xf>
    <xf numFmtId="0" fontId="37" fillId="16" borderId="45" xfId="461" applyFont="1" applyFill="1" applyBorder="1" applyAlignment="1" applyProtection="1">
      <alignment horizontal="center" vertical="center" wrapText="1"/>
      <protection hidden="1"/>
    </xf>
    <xf numFmtId="0" fontId="37" fillId="16" borderId="46" xfId="461" applyFont="1" applyFill="1" applyBorder="1" applyAlignment="1" applyProtection="1">
      <alignment horizontal="center" vertical="center" wrapText="1"/>
      <protection hidden="1"/>
    </xf>
    <xf numFmtId="0" fontId="38" fillId="16" borderId="0" xfId="461" applyFont="1" applyFill="1" applyBorder="1" applyAlignment="1" applyProtection="1">
      <alignment horizontal="center" vertical="center"/>
      <protection hidden="1"/>
    </xf>
    <xf numFmtId="0" fontId="38" fillId="16" borderId="0" xfId="461" applyNumberFormat="1" applyFont="1" applyFill="1" applyBorder="1" applyAlignment="1" applyProtection="1">
      <alignment horizontal="center" vertical="center"/>
      <protection hidden="1"/>
    </xf>
    <xf numFmtId="0" fontId="37" fillId="16" borderId="56" xfId="463" applyFont="1" applyFill="1" applyBorder="1" applyAlignment="1" applyProtection="1">
      <alignment horizontal="center" vertical="center" wrapText="1"/>
      <protection hidden="1"/>
    </xf>
    <xf numFmtId="0" fontId="37" fillId="16" borderId="19" xfId="463" applyFont="1" applyFill="1" applyBorder="1" applyAlignment="1" applyProtection="1">
      <alignment horizontal="center" vertical="center" wrapText="1"/>
      <protection hidden="1"/>
    </xf>
    <xf numFmtId="0" fontId="37" fillId="16" borderId="57" xfId="463" applyFont="1" applyFill="1" applyBorder="1" applyAlignment="1" applyProtection="1">
      <alignment horizontal="center" vertical="center" wrapText="1"/>
      <protection hidden="1"/>
    </xf>
    <xf numFmtId="0" fontId="37" fillId="16" borderId="60" xfId="463" applyFont="1" applyFill="1" applyBorder="1" applyAlignment="1" applyProtection="1">
      <alignment horizontal="center" vertical="center" wrapText="1"/>
      <protection hidden="1"/>
    </xf>
    <xf numFmtId="0" fontId="37" fillId="16" borderId="16" xfId="463" applyFont="1" applyFill="1" applyBorder="1" applyAlignment="1" applyProtection="1">
      <alignment horizontal="center" vertical="center" wrapText="1"/>
      <protection hidden="1"/>
    </xf>
    <xf numFmtId="0" fontId="37" fillId="16" borderId="64" xfId="463" applyFont="1" applyFill="1" applyBorder="1" applyAlignment="1" applyProtection="1">
      <alignment horizontal="center" vertical="center" wrapText="1"/>
      <protection hidden="1"/>
    </xf>
    <xf numFmtId="0" fontId="37" fillId="16" borderId="44" xfId="0" applyFont="1" applyFill="1" applyBorder="1" applyProtection="1">
      <protection hidden="1"/>
    </xf>
    <xf numFmtId="0" fontId="37" fillId="16" borderId="23" xfId="0" applyFont="1" applyFill="1" applyBorder="1" applyProtection="1">
      <protection hidden="1"/>
    </xf>
    <xf numFmtId="0" fontId="37" fillId="16" borderId="31" xfId="461" applyFont="1" applyFill="1" applyBorder="1" applyAlignment="1" applyProtection="1">
      <alignment horizontal="center" vertical="center" wrapText="1"/>
      <protection hidden="1"/>
    </xf>
    <xf numFmtId="0" fontId="37" fillId="16" borderId="33" xfId="461" applyFont="1" applyFill="1" applyBorder="1" applyAlignment="1" applyProtection="1">
      <alignment horizontal="center" vertical="center" wrapText="1"/>
      <protection hidden="1"/>
    </xf>
    <xf numFmtId="176" fontId="41" fillId="16" borderId="28" xfId="425" applyFont="1" applyFill="1" applyBorder="1" applyAlignment="1" applyProtection="1">
      <alignment horizontal="right"/>
      <protection locked="0" hidden="1"/>
    </xf>
    <xf numFmtId="0" fontId="37" fillId="16" borderId="62" xfId="461" applyFont="1" applyFill="1" applyBorder="1" applyAlignment="1" applyProtection="1">
      <alignment horizontal="center" vertical="center" wrapText="1"/>
      <protection hidden="1"/>
    </xf>
    <xf numFmtId="176" fontId="38" fillId="16" borderId="0" xfId="430" applyNumberFormat="1" applyFont="1" applyFill="1" applyAlignment="1" applyProtection="1">
      <alignment horizontal="center" vertical="center"/>
      <protection hidden="1"/>
    </xf>
    <xf numFmtId="181" fontId="38" fillId="16" borderId="0" xfId="465" applyNumberFormat="1" applyFont="1" applyFill="1" applyBorder="1" applyAlignment="1" applyProtection="1">
      <alignment horizontal="center" vertical="center"/>
      <protection hidden="1"/>
    </xf>
    <xf numFmtId="181" fontId="39" fillId="16" borderId="0" xfId="465" applyNumberFormat="1" applyFont="1" applyFill="1" applyBorder="1" applyAlignment="1" applyProtection="1">
      <alignment horizontal="center" vertical="center"/>
      <protection hidden="1"/>
    </xf>
    <xf numFmtId="41" fontId="37" fillId="16" borderId="0" xfId="427" quotePrefix="1" applyNumberFormat="1" applyFont="1" applyFill="1" applyBorder="1" applyAlignment="1" applyProtection="1">
      <alignment horizontal="center" vertical="center"/>
      <protection hidden="1"/>
    </xf>
    <xf numFmtId="41" fontId="37" fillId="16" borderId="16" xfId="427" quotePrefix="1" applyNumberFormat="1" applyFont="1" applyFill="1" applyBorder="1" applyAlignment="1" applyProtection="1">
      <alignment horizontal="center" vertical="center"/>
      <protection hidden="1"/>
    </xf>
    <xf numFmtId="0" fontId="37" fillId="16" borderId="28" xfId="465" applyFont="1" applyFill="1" applyBorder="1" applyAlignment="1" applyProtection="1">
      <alignment horizontal="center" vertical="center" wrapText="1"/>
      <protection hidden="1"/>
    </xf>
    <xf numFmtId="0" fontId="37" fillId="16" borderId="60" xfId="465" applyFont="1" applyFill="1" applyBorder="1" applyAlignment="1" applyProtection="1">
      <alignment horizontal="center" vertical="center" wrapText="1"/>
      <protection hidden="1"/>
    </xf>
    <xf numFmtId="0" fontId="37" fillId="16" borderId="0" xfId="465" applyFont="1" applyFill="1" applyBorder="1" applyAlignment="1" applyProtection="1">
      <alignment horizontal="center" vertical="center" wrapText="1"/>
      <protection hidden="1"/>
    </xf>
    <xf numFmtId="0" fontId="37" fillId="16" borderId="16" xfId="465" applyFont="1" applyFill="1" applyBorder="1" applyAlignment="1" applyProtection="1">
      <alignment horizontal="center" vertical="center" wrapText="1"/>
      <protection hidden="1"/>
    </xf>
    <xf numFmtId="0" fontId="37" fillId="16" borderId="59" xfId="465" applyFont="1" applyFill="1" applyBorder="1" applyAlignment="1" applyProtection="1">
      <alignment horizontal="center" vertical="center" wrapText="1"/>
      <protection hidden="1"/>
    </xf>
    <xf numFmtId="0" fontId="37" fillId="16" borderId="64" xfId="465" applyFont="1" applyFill="1" applyBorder="1" applyAlignment="1" applyProtection="1">
      <alignment horizontal="center" vertical="center" wrapText="1"/>
      <protection hidden="1"/>
    </xf>
    <xf numFmtId="0" fontId="37" fillId="16" borderId="61" xfId="358" applyNumberFormat="1" applyFont="1" applyFill="1" applyBorder="1" applyAlignment="1" applyProtection="1">
      <alignment horizontal="center" vertical="center"/>
      <protection hidden="1"/>
    </xf>
    <xf numFmtId="0" fontId="37" fillId="16" borderId="76" xfId="358" applyNumberFormat="1" applyFont="1" applyFill="1" applyBorder="1" applyAlignment="1" applyProtection="1">
      <alignment horizontal="center" vertical="center"/>
      <protection hidden="1"/>
    </xf>
    <xf numFmtId="0" fontId="37" fillId="16" borderId="51" xfId="358" applyNumberFormat="1" applyFont="1" applyFill="1" applyBorder="1" applyAlignment="1" applyProtection="1">
      <alignment horizontal="center" vertical="center"/>
      <protection hidden="1"/>
    </xf>
    <xf numFmtId="0" fontId="37" fillId="16" borderId="32" xfId="358" applyNumberFormat="1" applyFont="1" applyFill="1" applyBorder="1" applyAlignment="1" applyProtection="1">
      <alignment horizontal="center" vertical="center"/>
      <protection hidden="1"/>
    </xf>
    <xf numFmtId="0" fontId="37" fillId="16" borderId="65" xfId="358" applyNumberFormat="1" applyFont="1" applyFill="1" applyBorder="1" applyAlignment="1" applyProtection="1">
      <alignment horizontal="center" vertical="center"/>
      <protection hidden="1"/>
    </xf>
    <xf numFmtId="0" fontId="37" fillId="16" borderId="33" xfId="358" applyNumberFormat="1" applyFont="1" applyFill="1" applyBorder="1" applyAlignment="1" applyProtection="1">
      <alignment horizontal="center" vertical="center"/>
      <protection hidden="1"/>
    </xf>
    <xf numFmtId="3" fontId="37" fillId="16" borderId="69" xfId="465" applyNumberFormat="1" applyFont="1" applyFill="1" applyBorder="1" applyAlignment="1" applyProtection="1">
      <alignment horizontal="center" vertical="center"/>
      <protection hidden="1"/>
    </xf>
    <xf numFmtId="3" fontId="37" fillId="16" borderId="70" xfId="465" applyNumberFormat="1" applyFont="1" applyFill="1" applyBorder="1" applyAlignment="1" applyProtection="1">
      <alignment horizontal="center" vertical="center"/>
      <protection hidden="1"/>
    </xf>
    <xf numFmtId="3" fontId="41" fillId="16" borderId="0" xfId="465" applyNumberFormat="1" applyFont="1" applyFill="1" applyBorder="1" applyAlignment="1" applyProtection="1">
      <alignment horizontal="right"/>
      <protection locked="0" hidden="1"/>
    </xf>
    <xf numFmtId="0" fontId="37" fillId="16" borderId="61" xfId="358" applyNumberFormat="1" applyFont="1" applyFill="1" applyBorder="1" applyAlignment="1" applyProtection="1">
      <alignment horizontal="center" vertical="center" wrapText="1"/>
      <protection hidden="1"/>
    </xf>
    <xf numFmtId="0" fontId="37" fillId="16" borderId="45" xfId="358" applyNumberFormat="1" applyFont="1" applyFill="1" applyBorder="1" applyAlignment="1" applyProtection="1">
      <alignment horizontal="center" vertical="center" wrapText="1"/>
      <protection hidden="1"/>
    </xf>
    <xf numFmtId="0" fontId="37" fillId="16" borderId="46" xfId="358" applyNumberFormat="1" applyFont="1" applyFill="1" applyBorder="1" applyAlignment="1" applyProtection="1">
      <alignment horizontal="center" vertical="center" wrapText="1"/>
      <protection hidden="1"/>
    </xf>
    <xf numFmtId="0" fontId="37" fillId="16" borderId="65" xfId="358" applyNumberFormat="1" applyFont="1" applyFill="1" applyBorder="1" applyAlignment="1" applyProtection="1">
      <alignment horizontal="center" vertical="center" wrapText="1"/>
      <protection hidden="1"/>
    </xf>
    <xf numFmtId="0" fontId="37" fillId="16" borderId="55" xfId="358" applyNumberFormat="1" applyFont="1" applyFill="1" applyBorder="1" applyAlignment="1" applyProtection="1">
      <alignment horizontal="center" vertical="center" wrapText="1"/>
      <protection hidden="1"/>
    </xf>
    <xf numFmtId="0" fontId="37" fillId="16" borderId="21" xfId="358" applyNumberFormat="1" applyFont="1" applyFill="1" applyBorder="1" applyAlignment="1" applyProtection="1">
      <alignment horizontal="center" vertical="center" wrapText="1"/>
      <protection hidden="1"/>
    </xf>
    <xf numFmtId="0" fontId="37" fillId="16" borderId="43" xfId="358" applyNumberFormat="1" applyFont="1" applyFill="1" applyBorder="1" applyAlignment="1" applyProtection="1">
      <alignment horizontal="center" vertical="center" wrapText="1"/>
      <protection hidden="1"/>
    </xf>
    <xf numFmtId="0" fontId="37" fillId="16" borderId="44" xfId="358" applyNumberFormat="1" applyFont="1" applyFill="1" applyBorder="1" applyAlignment="1" applyProtection="1">
      <alignment horizontal="center" vertical="center" wrapText="1"/>
      <protection hidden="1"/>
    </xf>
    <xf numFmtId="0" fontId="37" fillId="16" borderId="23" xfId="358" applyNumberFormat="1" applyFont="1" applyFill="1" applyBorder="1" applyAlignment="1" applyProtection="1">
      <alignment horizontal="center" vertical="center" wrapText="1"/>
      <protection hidden="1"/>
    </xf>
    <xf numFmtId="176" fontId="37" fillId="16" borderId="67" xfId="430" applyNumberFormat="1" applyFont="1" applyFill="1" applyBorder="1" applyAlignment="1" applyProtection="1">
      <alignment horizontal="center" vertical="center" wrapText="1"/>
      <protection hidden="1"/>
    </xf>
    <xf numFmtId="176" fontId="37" fillId="16" borderId="69" xfId="430" applyNumberFormat="1" applyFont="1" applyFill="1" applyBorder="1" applyAlignment="1" applyProtection="1">
      <alignment horizontal="center" vertical="center" wrapText="1"/>
      <protection hidden="1"/>
    </xf>
    <xf numFmtId="176" fontId="37" fillId="16" borderId="71" xfId="430" applyNumberFormat="1" applyFont="1" applyFill="1" applyBorder="1" applyAlignment="1" applyProtection="1">
      <alignment horizontal="center" vertical="center" wrapText="1"/>
      <protection hidden="1"/>
    </xf>
    <xf numFmtId="185" fontId="40" fillId="16" borderId="0" xfId="427" quotePrefix="1" applyNumberFormat="1" applyFont="1" applyFill="1" applyBorder="1" applyAlignment="1" applyProtection="1">
      <alignment horizontal="center" vertical="center"/>
      <protection hidden="1"/>
    </xf>
    <xf numFmtId="185" fontId="40" fillId="16" borderId="16" xfId="427" quotePrefix="1" applyNumberFormat="1" applyFont="1" applyFill="1" applyBorder="1" applyAlignment="1" applyProtection="1">
      <alignment horizontal="center" vertical="center"/>
      <protection hidden="1"/>
    </xf>
    <xf numFmtId="176" fontId="37" fillId="16" borderId="73" xfId="430" applyNumberFormat="1" applyFont="1" applyFill="1" applyBorder="1" applyAlignment="1" applyProtection="1">
      <alignment horizontal="center" vertical="center" wrapText="1"/>
      <protection hidden="1"/>
    </xf>
    <xf numFmtId="176" fontId="37" fillId="16" borderId="74" xfId="430" applyNumberFormat="1" applyFont="1" applyFill="1" applyBorder="1" applyAlignment="1" applyProtection="1">
      <alignment horizontal="center" vertical="center" wrapText="1"/>
      <protection hidden="1"/>
    </xf>
    <xf numFmtId="176" fontId="37" fillId="16" borderId="75" xfId="430" applyNumberFormat="1" applyFont="1" applyFill="1" applyBorder="1" applyAlignment="1" applyProtection="1">
      <alignment horizontal="center" vertical="center" wrapText="1"/>
      <protection hidden="1"/>
    </xf>
    <xf numFmtId="0" fontId="37" fillId="16" borderId="76" xfId="358" applyNumberFormat="1" applyFont="1" applyFill="1" applyBorder="1" applyAlignment="1" applyProtection="1">
      <alignment horizontal="center" vertical="center" wrapText="1"/>
      <protection hidden="1"/>
    </xf>
    <xf numFmtId="0" fontId="37" fillId="16" borderId="32" xfId="358" applyNumberFormat="1" applyFont="1" applyFill="1" applyBorder="1" applyAlignment="1" applyProtection="1">
      <alignment horizontal="center" vertical="center" wrapText="1"/>
      <protection hidden="1"/>
    </xf>
    <xf numFmtId="0" fontId="37" fillId="16" borderId="33" xfId="358" applyNumberFormat="1" applyFont="1" applyFill="1" applyBorder="1" applyAlignment="1" applyProtection="1">
      <alignment horizontal="center" vertical="center" wrapText="1"/>
      <protection hidden="1"/>
    </xf>
    <xf numFmtId="176" fontId="37" fillId="16" borderId="68" xfId="358" applyNumberFormat="1" applyFont="1" applyFill="1" applyBorder="1" applyAlignment="1" applyProtection="1">
      <alignment horizontal="center" vertical="center" wrapText="1"/>
      <protection hidden="1"/>
    </xf>
    <xf numFmtId="176" fontId="37" fillId="16" borderId="41" xfId="358" applyNumberFormat="1" applyFont="1" applyFill="1" applyBorder="1" applyAlignment="1" applyProtection="1">
      <alignment horizontal="center" vertical="center"/>
      <protection hidden="1"/>
    </xf>
    <xf numFmtId="176" fontId="37" fillId="16" borderId="39" xfId="358" applyNumberFormat="1" applyFont="1" applyFill="1" applyBorder="1" applyAlignment="1" applyProtection="1">
      <alignment horizontal="center" vertical="center" wrapText="1"/>
      <protection hidden="1"/>
    </xf>
    <xf numFmtId="3" fontId="37" fillId="16" borderId="37" xfId="465" applyNumberFormat="1" applyFont="1" applyFill="1" applyBorder="1" applyAlignment="1" applyProtection="1">
      <alignment horizontal="center" vertical="center"/>
      <protection hidden="1"/>
    </xf>
    <xf numFmtId="176" fontId="37" fillId="16" borderId="68" xfId="430" applyNumberFormat="1" applyFont="1" applyFill="1" applyBorder="1" applyAlignment="1" applyProtection="1">
      <alignment horizontal="center" vertical="center" wrapText="1"/>
      <protection hidden="1"/>
    </xf>
    <xf numFmtId="176" fontId="37" fillId="16" borderId="70" xfId="430" applyNumberFormat="1" applyFont="1" applyFill="1" applyBorder="1" applyAlignment="1" applyProtection="1">
      <alignment horizontal="center" vertical="center" wrapText="1"/>
      <protection hidden="1"/>
    </xf>
    <xf numFmtId="176" fontId="37" fillId="16" borderId="77" xfId="430" applyNumberFormat="1" applyFont="1" applyFill="1" applyBorder="1" applyAlignment="1" applyProtection="1">
      <alignment horizontal="center" vertical="center" wrapText="1"/>
      <protection hidden="1"/>
    </xf>
    <xf numFmtId="0" fontId="37" fillId="16" borderId="68" xfId="465" applyFont="1" applyFill="1" applyBorder="1" applyAlignment="1" applyProtection="1">
      <alignment horizontal="center" vertical="center" wrapText="1"/>
      <protection hidden="1"/>
    </xf>
    <xf numFmtId="0" fontId="37" fillId="16" borderId="70" xfId="465" applyFont="1" applyFill="1" applyBorder="1" applyAlignment="1" applyProtection="1">
      <alignment horizontal="center" vertical="center" wrapText="1"/>
      <protection hidden="1"/>
    </xf>
    <xf numFmtId="0" fontId="37" fillId="16" borderId="77" xfId="465" applyFont="1" applyFill="1" applyBorder="1" applyAlignment="1" applyProtection="1">
      <alignment horizontal="center" vertical="center" wrapText="1"/>
      <protection hidden="1"/>
    </xf>
    <xf numFmtId="176" fontId="37" fillId="16" borderId="69" xfId="430" applyNumberFormat="1" applyFont="1" applyFill="1" applyBorder="1" applyAlignment="1" applyProtection="1">
      <alignment horizontal="center" vertical="center"/>
      <protection hidden="1"/>
    </xf>
    <xf numFmtId="0" fontId="37" fillId="0" borderId="70" xfId="0" applyFont="1" applyBorder="1" applyAlignment="1" applyProtection="1">
      <alignment horizontal="center" vertical="center"/>
      <protection hidden="1"/>
    </xf>
    <xf numFmtId="176" fontId="37" fillId="16" borderId="68" xfId="430" applyNumberFormat="1" applyFont="1" applyFill="1" applyBorder="1" applyAlignment="1" applyProtection="1">
      <alignment horizontal="center" vertical="center"/>
      <protection hidden="1"/>
    </xf>
    <xf numFmtId="176" fontId="37" fillId="16" borderId="41" xfId="430" applyNumberFormat="1" applyFont="1" applyFill="1" applyBorder="1" applyAlignment="1" applyProtection="1">
      <alignment horizontal="center" vertical="center"/>
      <protection hidden="1"/>
    </xf>
    <xf numFmtId="176" fontId="37" fillId="16" borderId="40" xfId="430" applyNumberFormat="1" applyFont="1" applyFill="1" applyBorder="1" applyAlignment="1" applyProtection="1">
      <alignment horizontal="center" vertical="center" wrapText="1"/>
      <protection hidden="1"/>
    </xf>
    <xf numFmtId="176" fontId="37" fillId="16" borderId="27" xfId="430" applyNumberFormat="1" applyFont="1" applyFill="1" applyBorder="1" applyAlignment="1" applyProtection="1">
      <alignment horizontal="center" vertical="center" wrapText="1"/>
      <protection hidden="1"/>
    </xf>
    <xf numFmtId="176" fontId="37" fillId="16" borderId="30" xfId="430" applyNumberFormat="1" applyFont="1" applyFill="1" applyBorder="1" applyAlignment="1" applyProtection="1">
      <alignment horizontal="center" vertical="center" wrapText="1"/>
      <protection hidden="1"/>
    </xf>
    <xf numFmtId="176" fontId="37" fillId="16" borderId="30" xfId="430" applyNumberFormat="1" applyFont="1" applyFill="1" applyBorder="1" applyAlignment="1" applyProtection="1">
      <alignment horizontal="center" vertical="center"/>
      <protection hidden="1"/>
    </xf>
    <xf numFmtId="176" fontId="37" fillId="16" borderId="22" xfId="430" applyNumberFormat="1" applyFont="1" applyFill="1" applyBorder="1" applyAlignment="1" applyProtection="1">
      <alignment horizontal="center" vertical="center"/>
      <protection hidden="1"/>
    </xf>
    <xf numFmtId="176" fontId="37" fillId="16" borderId="22" xfId="430" applyNumberFormat="1" applyFont="1" applyFill="1" applyBorder="1" applyAlignment="1" applyProtection="1">
      <alignment horizontal="center" vertical="center" wrapText="1"/>
      <protection hidden="1"/>
    </xf>
    <xf numFmtId="3" fontId="38" fillId="16" borderId="0" xfId="465" applyNumberFormat="1" applyFont="1" applyFill="1" applyAlignment="1" applyProtection="1">
      <alignment horizontal="center" vertical="center"/>
      <protection hidden="1"/>
    </xf>
    <xf numFmtId="181" fontId="38" fillId="16" borderId="0" xfId="465" applyNumberFormat="1" applyFont="1" applyFill="1" applyAlignment="1" applyProtection="1">
      <alignment horizontal="center" vertical="center"/>
      <protection hidden="1"/>
    </xf>
    <xf numFmtId="0" fontId="37" fillId="16" borderId="36" xfId="465" applyFont="1" applyFill="1" applyBorder="1" applyAlignment="1" applyProtection="1">
      <alignment horizontal="center" vertical="center" wrapText="1"/>
      <protection hidden="1"/>
    </xf>
    <xf numFmtId="0" fontId="37" fillId="16" borderId="37" xfId="465" applyFont="1" applyFill="1" applyBorder="1" applyAlignment="1" applyProtection="1">
      <alignment horizontal="center" vertical="center" wrapText="1"/>
      <protection hidden="1"/>
    </xf>
    <xf numFmtId="0" fontId="37" fillId="16" borderId="38" xfId="465" applyFont="1" applyFill="1" applyBorder="1" applyAlignment="1" applyProtection="1">
      <alignment horizontal="center" vertical="center" wrapText="1"/>
      <protection hidden="1"/>
    </xf>
    <xf numFmtId="3" fontId="37" fillId="16" borderId="67" xfId="465" applyNumberFormat="1" applyFont="1" applyFill="1" applyBorder="1" applyAlignment="1" applyProtection="1">
      <alignment horizontal="center" vertical="center"/>
      <protection hidden="1"/>
    </xf>
    <xf numFmtId="3" fontId="37" fillId="16" borderId="68" xfId="465" applyNumberFormat="1" applyFont="1" applyFill="1" applyBorder="1" applyAlignment="1" applyProtection="1">
      <alignment horizontal="center" vertical="center"/>
      <protection hidden="1"/>
    </xf>
    <xf numFmtId="3" fontId="37" fillId="16" borderId="36" xfId="465" applyNumberFormat="1" applyFont="1" applyFill="1" applyBorder="1" applyAlignment="1" applyProtection="1">
      <alignment horizontal="center" vertical="center"/>
      <protection hidden="1"/>
    </xf>
    <xf numFmtId="181" fontId="37" fillId="16" borderId="41" xfId="465" applyNumberFormat="1" applyFont="1" applyFill="1" applyBorder="1" applyAlignment="1" applyProtection="1">
      <alignment horizontal="center" vertical="center" wrapText="1"/>
      <protection hidden="1"/>
    </xf>
    <xf numFmtId="181" fontId="37" fillId="16" borderId="40" xfId="465" applyNumberFormat="1" applyFont="1" applyFill="1" applyBorder="1" applyAlignment="1" applyProtection="1">
      <alignment horizontal="center" vertical="center"/>
      <protection hidden="1"/>
    </xf>
    <xf numFmtId="181" fontId="37" fillId="16" borderId="27" xfId="465" applyNumberFormat="1" applyFont="1" applyFill="1" applyBorder="1" applyAlignment="1" applyProtection="1">
      <alignment horizontal="center" vertical="center"/>
      <protection hidden="1"/>
    </xf>
    <xf numFmtId="176" fontId="37" fillId="16" borderId="26" xfId="430" applyNumberFormat="1" applyFont="1" applyFill="1" applyBorder="1" applyAlignment="1" applyProtection="1">
      <alignment horizontal="right" vertical="center"/>
      <protection hidden="1"/>
    </xf>
    <xf numFmtId="176" fontId="37" fillId="16" borderId="70" xfId="430" applyNumberFormat="1" applyFont="1" applyFill="1" applyBorder="1" applyAlignment="1" applyProtection="1">
      <alignment horizontal="right" vertical="center"/>
      <protection hidden="1"/>
    </xf>
    <xf numFmtId="176" fontId="37" fillId="16" borderId="26" xfId="430" applyNumberFormat="1" applyFont="1" applyFill="1" applyBorder="1" applyAlignment="1" applyProtection="1">
      <alignment horizontal="center" vertical="center"/>
      <protection hidden="1"/>
    </xf>
    <xf numFmtId="176" fontId="37" fillId="16" borderId="70" xfId="430" applyNumberFormat="1" applyFont="1" applyFill="1" applyBorder="1" applyAlignment="1" applyProtection="1">
      <alignment horizontal="center" vertical="center"/>
      <protection hidden="1"/>
    </xf>
    <xf numFmtId="176" fontId="37" fillId="16" borderId="40" xfId="430" applyNumberFormat="1" applyFont="1" applyFill="1" applyBorder="1" applyAlignment="1" applyProtection="1">
      <alignment horizontal="center" vertical="center"/>
      <protection hidden="1"/>
    </xf>
    <xf numFmtId="3" fontId="37" fillId="16" borderId="72" xfId="465" applyNumberFormat="1" applyFont="1" applyFill="1" applyBorder="1" applyAlignment="1" applyProtection="1">
      <alignment horizontal="center" vertical="center" wrapText="1"/>
      <protection hidden="1"/>
    </xf>
    <xf numFmtId="3" fontId="37" fillId="16" borderId="30" xfId="465" applyNumberFormat="1" applyFont="1" applyFill="1" applyBorder="1" applyAlignment="1" applyProtection="1">
      <alignment horizontal="center" vertical="center"/>
      <protection hidden="1"/>
    </xf>
    <xf numFmtId="3" fontId="37" fillId="16" borderId="22" xfId="465" applyNumberFormat="1" applyFont="1" applyFill="1" applyBorder="1" applyAlignment="1" applyProtection="1">
      <alignment horizontal="center" vertical="center"/>
      <protection hidden="1"/>
    </xf>
    <xf numFmtId="180" fontId="37" fillId="16" borderId="41" xfId="465" applyNumberFormat="1" applyFont="1" applyFill="1" applyBorder="1" applyAlignment="1" applyProtection="1">
      <alignment horizontal="center" vertical="center" wrapText="1"/>
      <protection hidden="1"/>
    </xf>
    <xf numFmtId="180" fontId="37" fillId="16" borderId="42" xfId="465" applyNumberFormat="1" applyFont="1" applyFill="1" applyBorder="1" applyAlignment="1" applyProtection="1">
      <alignment horizontal="center" vertical="center"/>
      <protection hidden="1"/>
    </xf>
    <xf numFmtId="180" fontId="37" fillId="16" borderId="40" xfId="465" applyNumberFormat="1" applyFont="1" applyFill="1" applyBorder="1" applyAlignment="1" applyProtection="1">
      <alignment horizontal="center" vertical="center"/>
      <protection hidden="1"/>
    </xf>
    <xf numFmtId="180" fontId="37" fillId="16" borderId="30" xfId="465" applyNumberFormat="1" applyFont="1" applyFill="1" applyBorder="1" applyAlignment="1" applyProtection="1">
      <alignment horizontal="center" vertical="center"/>
      <protection hidden="1"/>
    </xf>
    <xf numFmtId="179" fontId="37" fillId="16" borderId="42" xfId="465" applyNumberFormat="1" applyFont="1" applyFill="1" applyBorder="1" applyAlignment="1" applyProtection="1">
      <alignment horizontal="center" vertical="center" wrapText="1"/>
      <protection hidden="1"/>
    </xf>
    <xf numFmtId="179" fontId="37" fillId="16" borderId="42" xfId="465" applyNumberFormat="1" applyFont="1" applyFill="1" applyBorder="1" applyAlignment="1" applyProtection="1">
      <alignment horizontal="center" vertical="center"/>
      <protection hidden="1"/>
    </xf>
    <xf numFmtId="179" fontId="37" fillId="16" borderId="30" xfId="465" applyNumberFormat="1" applyFont="1" applyFill="1" applyBorder="1" applyAlignment="1" applyProtection="1">
      <alignment horizontal="center" vertical="center"/>
      <protection hidden="1"/>
    </xf>
    <xf numFmtId="179" fontId="37" fillId="16" borderId="22" xfId="465" applyNumberFormat="1" applyFont="1" applyFill="1" applyBorder="1" applyAlignment="1" applyProtection="1">
      <alignment horizontal="center" vertical="center"/>
      <protection hidden="1"/>
    </xf>
    <xf numFmtId="188" fontId="37" fillId="16" borderId="40" xfId="358" applyNumberFormat="1" applyFont="1" applyFill="1" applyBorder="1" applyAlignment="1" applyProtection="1">
      <alignment horizontal="center" vertical="center" wrapText="1"/>
      <protection hidden="1"/>
    </xf>
    <xf numFmtId="188" fontId="37" fillId="16" borderId="40" xfId="358" applyNumberFormat="1" applyFont="1" applyFill="1" applyBorder="1" applyAlignment="1" applyProtection="1">
      <alignment horizontal="center" vertical="center"/>
      <protection hidden="1"/>
    </xf>
    <xf numFmtId="188" fontId="37" fillId="16" borderId="27" xfId="358" applyNumberFormat="1" applyFont="1" applyFill="1" applyBorder="1" applyAlignment="1" applyProtection="1">
      <alignment horizontal="center" vertical="center"/>
      <protection hidden="1"/>
    </xf>
    <xf numFmtId="176" fontId="37" fillId="16" borderId="30" xfId="358" applyNumberFormat="1" applyFont="1" applyFill="1" applyBorder="1" applyAlignment="1" applyProtection="1">
      <alignment horizontal="center" vertical="center" wrapText="1"/>
      <protection hidden="1"/>
    </xf>
    <xf numFmtId="176" fontId="37" fillId="16" borderId="30" xfId="358" applyNumberFormat="1" applyFont="1" applyFill="1" applyBorder="1" applyAlignment="1" applyProtection="1">
      <alignment horizontal="center" vertical="center"/>
      <protection hidden="1"/>
    </xf>
    <xf numFmtId="176" fontId="37" fillId="16" borderId="22" xfId="358" applyNumberFormat="1" applyFont="1" applyFill="1" applyBorder="1" applyAlignment="1" applyProtection="1">
      <alignment horizontal="center" vertical="center"/>
      <protection hidden="1"/>
    </xf>
    <xf numFmtId="188" fontId="37" fillId="16" borderId="30" xfId="358" applyNumberFormat="1" applyFont="1" applyFill="1" applyBorder="1" applyAlignment="1" applyProtection="1">
      <alignment horizontal="center" vertical="center" wrapText="1"/>
      <protection hidden="1"/>
    </xf>
    <xf numFmtId="188" fontId="37" fillId="16" borderId="30" xfId="358" applyNumberFormat="1" applyFont="1" applyFill="1" applyBorder="1" applyAlignment="1" applyProtection="1">
      <alignment horizontal="center" vertical="center"/>
      <protection hidden="1"/>
    </xf>
    <xf numFmtId="188" fontId="37" fillId="16" borderId="22" xfId="358" applyNumberFormat="1" applyFont="1" applyFill="1" applyBorder="1" applyAlignment="1" applyProtection="1">
      <alignment horizontal="center" vertical="center"/>
      <protection hidden="1"/>
    </xf>
    <xf numFmtId="3" fontId="37" fillId="16" borderId="30" xfId="465" applyNumberFormat="1" applyFont="1" applyFill="1" applyBorder="1" applyAlignment="1" applyProtection="1">
      <alignment horizontal="center" vertical="center" wrapText="1"/>
      <protection hidden="1"/>
    </xf>
    <xf numFmtId="3" fontId="37" fillId="16" borderId="30" xfId="430" applyNumberFormat="1" applyFont="1" applyFill="1" applyBorder="1" applyAlignment="1" applyProtection="1">
      <alignment horizontal="center" vertical="center" wrapText="1"/>
      <protection hidden="1"/>
    </xf>
    <xf numFmtId="3" fontId="37" fillId="16" borderId="22" xfId="430" applyNumberFormat="1" applyFont="1" applyFill="1" applyBorder="1" applyAlignment="1" applyProtection="1">
      <alignment horizontal="center" vertical="center" wrapText="1"/>
      <protection hidden="1"/>
    </xf>
    <xf numFmtId="178" fontId="37" fillId="16" borderId="42" xfId="465" applyNumberFormat="1" applyFont="1" applyFill="1" applyBorder="1" applyAlignment="1" applyProtection="1">
      <alignment horizontal="center" vertical="center" wrapText="1"/>
      <protection hidden="1"/>
    </xf>
    <xf numFmtId="178" fontId="37" fillId="16" borderId="30" xfId="465" applyNumberFormat="1" applyFont="1" applyFill="1" applyBorder="1" applyAlignment="1" applyProtection="1">
      <alignment horizontal="center" vertical="center"/>
      <protection hidden="1"/>
    </xf>
    <xf numFmtId="178" fontId="37" fillId="16" borderId="22" xfId="465" applyNumberFormat="1" applyFont="1" applyFill="1" applyBorder="1" applyAlignment="1" applyProtection="1">
      <alignment horizontal="center" vertical="center"/>
      <protection hidden="1"/>
    </xf>
    <xf numFmtId="3" fontId="37" fillId="16" borderId="39" xfId="465" applyNumberFormat="1" applyFont="1" applyFill="1" applyBorder="1" applyAlignment="1" applyProtection="1">
      <alignment horizontal="center" vertical="center" wrapText="1"/>
      <protection hidden="1"/>
    </xf>
    <xf numFmtId="3" fontId="37" fillId="16" borderId="26" xfId="465" applyNumberFormat="1" applyFont="1" applyFill="1" applyBorder="1" applyAlignment="1" applyProtection="1">
      <alignment horizontal="center" vertical="center"/>
      <protection hidden="1"/>
    </xf>
    <xf numFmtId="3" fontId="37" fillId="16" borderId="24" xfId="465" applyNumberFormat="1" applyFont="1" applyFill="1" applyBorder="1" applyAlignment="1" applyProtection="1">
      <alignment horizontal="center" vertical="center"/>
      <protection hidden="1"/>
    </xf>
    <xf numFmtId="3" fontId="37" fillId="16" borderId="50" xfId="465" applyNumberFormat="1" applyFont="1" applyFill="1" applyBorder="1" applyAlignment="1" applyProtection="1">
      <alignment horizontal="center" vertical="center"/>
      <protection hidden="1"/>
    </xf>
    <xf numFmtId="3" fontId="37" fillId="16" borderId="28" xfId="465" applyNumberFormat="1" applyFont="1" applyFill="1" applyBorder="1" applyAlignment="1" applyProtection="1">
      <alignment horizontal="center" vertical="center"/>
      <protection hidden="1"/>
    </xf>
    <xf numFmtId="3" fontId="37" fillId="16" borderId="60" xfId="465" applyNumberFormat="1" applyFont="1" applyFill="1" applyBorder="1" applyAlignment="1" applyProtection="1">
      <alignment horizontal="center" vertical="center"/>
      <protection hidden="1"/>
    </xf>
    <xf numFmtId="176" fontId="37" fillId="16" borderId="52" xfId="430" applyNumberFormat="1" applyFont="1" applyFill="1" applyBorder="1" applyAlignment="1" applyProtection="1">
      <alignment horizontal="center" vertical="center" wrapText="1"/>
      <protection hidden="1"/>
    </xf>
    <xf numFmtId="176" fontId="37" fillId="16" borderId="53" xfId="430" applyNumberFormat="1" applyFont="1" applyFill="1" applyBorder="1" applyAlignment="1" applyProtection="1">
      <alignment horizontal="center" vertical="center" wrapText="1"/>
      <protection hidden="1"/>
    </xf>
    <xf numFmtId="0" fontId="37" fillId="0" borderId="53" xfId="0" applyFont="1" applyBorder="1" applyAlignment="1" applyProtection="1">
      <alignment horizontal="center" vertical="center"/>
      <protection hidden="1"/>
    </xf>
    <xf numFmtId="0" fontId="37" fillId="0" borderId="54" xfId="0" applyFont="1" applyBorder="1" applyAlignment="1" applyProtection="1">
      <alignment horizontal="center" vertical="center"/>
      <protection hidden="1"/>
    </xf>
    <xf numFmtId="0" fontId="41" fillId="16" borderId="0" xfId="465" applyNumberFormat="1" applyFont="1" applyFill="1" applyBorder="1" applyAlignment="1" applyProtection="1">
      <alignment horizontal="left"/>
      <protection locked="0" hidden="1"/>
    </xf>
    <xf numFmtId="176" fontId="37" fillId="16" borderId="70" xfId="430" applyNumberFormat="1" applyFont="1" applyFill="1" applyBorder="1" applyAlignment="1" applyProtection="1">
      <alignment horizontal="left" vertical="center"/>
      <protection hidden="1"/>
    </xf>
    <xf numFmtId="176" fontId="37" fillId="16" borderId="40" xfId="430" applyNumberFormat="1" applyFont="1" applyFill="1" applyBorder="1" applyAlignment="1" applyProtection="1">
      <alignment horizontal="left" vertical="center"/>
      <protection hidden="1"/>
    </xf>
    <xf numFmtId="176" fontId="37" fillId="16" borderId="26" xfId="430" applyNumberFormat="1" applyFont="1" applyFill="1" applyBorder="1" applyAlignment="1" applyProtection="1">
      <alignment horizontal="center" vertical="center" wrapText="1"/>
      <protection hidden="1"/>
    </xf>
    <xf numFmtId="176" fontId="37" fillId="16" borderId="24" xfId="430" applyNumberFormat="1" applyFont="1" applyFill="1" applyBorder="1" applyAlignment="1" applyProtection="1">
      <alignment horizontal="center" vertical="center"/>
      <protection hidden="1"/>
    </xf>
    <xf numFmtId="176" fontId="37" fillId="16" borderId="27" xfId="430" applyNumberFormat="1" applyFont="1" applyFill="1" applyBorder="1" applyAlignment="1" applyProtection="1">
      <alignment horizontal="center" vertical="center"/>
      <protection hidden="1"/>
    </xf>
    <xf numFmtId="176" fontId="37" fillId="16" borderId="68" xfId="358" applyNumberFormat="1" applyFont="1" applyFill="1" applyBorder="1" applyAlignment="1" applyProtection="1">
      <alignment horizontal="center" vertical="center"/>
      <protection hidden="1"/>
    </xf>
    <xf numFmtId="0" fontId="37" fillId="16" borderId="65" xfId="430" applyNumberFormat="1" applyFont="1" applyFill="1" applyBorder="1" applyAlignment="1" applyProtection="1">
      <alignment horizontal="center" vertical="center" wrapText="1"/>
      <protection hidden="1"/>
    </xf>
    <xf numFmtId="0" fontId="37" fillId="16" borderId="55" xfId="430" applyNumberFormat="1" applyFont="1" applyFill="1" applyBorder="1" applyAlignment="1" applyProtection="1">
      <alignment horizontal="center" vertical="center" wrapText="1"/>
      <protection hidden="1"/>
    </xf>
    <xf numFmtId="0" fontId="37" fillId="16" borderId="21" xfId="430" applyNumberFormat="1" applyFont="1" applyFill="1" applyBorder="1" applyAlignment="1" applyProtection="1">
      <alignment horizontal="center" vertical="center" wrapText="1"/>
      <protection hidden="1"/>
    </xf>
    <xf numFmtId="176" fontId="37" fillId="16" borderId="24" xfId="430" applyNumberFormat="1" applyFont="1" applyFill="1" applyBorder="1" applyAlignment="1" applyProtection="1">
      <alignment horizontal="center" vertical="center" wrapText="1"/>
      <protection hidden="1"/>
    </xf>
    <xf numFmtId="1" fontId="40" fillId="16" borderId="0" xfId="0" quotePrefix="1" applyNumberFormat="1" applyFont="1" applyFill="1" applyBorder="1" applyAlignment="1" applyProtection="1">
      <alignment horizontal="center" vertical="center"/>
      <protection hidden="1"/>
    </xf>
    <xf numFmtId="1" fontId="40" fillId="16" borderId="16" xfId="0" quotePrefix="1" applyNumberFormat="1" applyFont="1" applyFill="1" applyBorder="1" applyAlignment="1" applyProtection="1">
      <alignment horizontal="center" vertical="center"/>
      <protection hidden="1"/>
    </xf>
    <xf numFmtId="176" fontId="37" fillId="16" borderId="41" xfId="429" applyFont="1" applyFill="1" applyBorder="1" applyAlignment="1" applyProtection="1">
      <alignment horizontal="center" vertical="center" wrapText="1"/>
      <protection hidden="1"/>
    </xf>
    <xf numFmtId="176" fontId="37" fillId="16" borderId="78" xfId="429" applyFont="1" applyFill="1" applyBorder="1" applyAlignment="1" applyProtection="1">
      <alignment horizontal="center" vertical="center" wrapText="1"/>
      <protection hidden="1"/>
    </xf>
    <xf numFmtId="176" fontId="37" fillId="16" borderId="40" xfId="429" applyFont="1" applyFill="1" applyBorder="1" applyAlignment="1" applyProtection="1">
      <alignment horizontal="center" vertical="center" wrapText="1"/>
      <protection hidden="1"/>
    </xf>
    <xf numFmtId="176" fontId="37" fillId="16" borderId="79" xfId="429" applyFont="1" applyFill="1" applyBorder="1" applyAlignment="1" applyProtection="1">
      <alignment horizontal="center" vertical="center" wrapText="1"/>
      <protection hidden="1"/>
    </xf>
    <xf numFmtId="176" fontId="37" fillId="16" borderId="27" xfId="429" applyFont="1" applyFill="1" applyBorder="1" applyAlignment="1" applyProtection="1">
      <alignment horizontal="center" vertical="center" wrapText="1"/>
      <protection hidden="1"/>
    </xf>
    <xf numFmtId="176" fontId="37" fillId="16" borderId="80" xfId="429" applyFont="1" applyFill="1" applyBorder="1" applyAlignment="1" applyProtection="1">
      <alignment horizontal="center" vertical="center" wrapText="1"/>
      <protection hidden="1"/>
    </xf>
    <xf numFmtId="178" fontId="37" fillId="16" borderId="41" xfId="0" applyNumberFormat="1" applyFont="1" applyFill="1" applyBorder="1" applyAlignment="1" applyProtection="1">
      <alignment horizontal="center" vertical="center" wrapText="1"/>
      <protection hidden="1"/>
    </xf>
    <xf numFmtId="178" fontId="37" fillId="16" borderId="40" xfId="0" applyNumberFormat="1" applyFont="1" applyFill="1" applyBorder="1" applyAlignment="1" applyProtection="1">
      <alignment horizontal="center" vertical="center"/>
      <protection hidden="1"/>
    </xf>
    <xf numFmtId="178" fontId="37" fillId="16" borderId="27" xfId="0" applyNumberFormat="1" applyFont="1" applyFill="1" applyBorder="1" applyAlignment="1" applyProtection="1">
      <alignment horizontal="center" vertical="center"/>
      <protection hidden="1"/>
    </xf>
    <xf numFmtId="178" fontId="37" fillId="16" borderId="42" xfId="0" applyNumberFormat="1" applyFont="1" applyFill="1" applyBorder="1" applyAlignment="1" applyProtection="1">
      <alignment horizontal="center" vertical="center" wrapText="1"/>
      <protection hidden="1"/>
    </xf>
    <xf numFmtId="178" fontId="37" fillId="16" borderId="30" xfId="0" applyNumberFormat="1" applyFont="1" applyFill="1" applyBorder="1" applyAlignment="1" applyProtection="1">
      <alignment horizontal="center" vertical="center"/>
      <protection hidden="1"/>
    </xf>
    <xf numFmtId="178" fontId="37" fillId="16" borderId="22" xfId="0" applyNumberFormat="1" applyFont="1" applyFill="1" applyBorder="1" applyAlignment="1" applyProtection="1">
      <alignment horizontal="center" vertical="center"/>
      <protection hidden="1"/>
    </xf>
    <xf numFmtId="0" fontId="37" fillId="16" borderId="39" xfId="0" applyNumberFormat="1" applyFont="1" applyFill="1" applyBorder="1" applyAlignment="1" applyProtection="1">
      <alignment horizontal="center" vertical="center" wrapText="1"/>
      <protection hidden="1"/>
    </xf>
    <xf numFmtId="0" fontId="37" fillId="16" borderId="26" xfId="0" applyNumberFormat="1" applyFont="1" applyFill="1" applyBorder="1" applyAlignment="1" applyProtection="1">
      <alignment horizontal="center" vertical="center" wrapText="1"/>
      <protection hidden="1"/>
    </xf>
    <xf numFmtId="0" fontId="37" fillId="16" borderId="24" xfId="0" applyNumberFormat="1" applyFont="1" applyFill="1" applyBorder="1" applyAlignment="1" applyProtection="1">
      <alignment horizontal="center" vertical="center" wrapText="1"/>
      <protection hidden="1"/>
    </xf>
    <xf numFmtId="1" fontId="37" fillId="16" borderId="0" xfId="0" quotePrefix="1" applyNumberFormat="1" applyFont="1" applyFill="1" applyBorder="1" applyAlignment="1" applyProtection="1">
      <alignment horizontal="center" vertical="center"/>
      <protection hidden="1"/>
    </xf>
    <xf numFmtId="1" fontId="37" fillId="16" borderId="16" xfId="0" quotePrefix="1" applyNumberFormat="1" applyFont="1" applyFill="1" applyBorder="1" applyAlignment="1" applyProtection="1">
      <alignment horizontal="center" vertical="center"/>
      <protection hidden="1"/>
    </xf>
    <xf numFmtId="0" fontId="37" fillId="0" borderId="56" xfId="0" applyFont="1" applyBorder="1" applyAlignment="1" applyProtection="1">
      <alignment horizontal="center" vertical="center" wrapText="1"/>
      <protection hidden="1"/>
    </xf>
    <xf numFmtId="0" fontId="37" fillId="0" borderId="19" xfId="0" applyFont="1" applyBorder="1" applyAlignment="1" applyProtection="1">
      <alignment horizontal="center" vertical="center"/>
      <protection hidden="1"/>
    </xf>
    <xf numFmtId="0" fontId="37" fillId="0" borderId="57" xfId="0" applyFont="1" applyBorder="1" applyAlignment="1" applyProtection="1">
      <alignment horizontal="center" vertical="center"/>
      <protection hidden="1"/>
    </xf>
    <xf numFmtId="0" fontId="37" fillId="0" borderId="42" xfId="0" applyFont="1" applyBorder="1" applyAlignment="1" applyProtection="1">
      <alignment horizontal="center" vertical="center" wrapText="1"/>
      <protection hidden="1"/>
    </xf>
    <xf numFmtId="0" fontId="37" fillId="0" borderId="42" xfId="0" applyFont="1" applyBorder="1" applyAlignment="1" applyProtection="1">
      <alignment horizontal="center" vertical="center"/>
      <protection hidden="1"/>
    </xf>
    <xf numFmtId="0" fontId="37" fillId="0" borderId="78" xfId="0" applyFont="1" applyBorder="1" applyAlignment="1" applyProtection="1">
      <alignment horizontal="center" vertical="center"/>
      <protection hidden="1"/>
    </xf>
    <xf numFmtId="0" fontId="37" fillId="0" borderId="30" xfId="0" applyFont="1" applyBorder="1" applyAlignment="1" applyProtection="1">
      <alignment horizontal="center" vertical="center"/>
      <protection hidden="1"/>
    </xf>
    <xf numFmtId="0" fontId="37" fillId="0" borderId="79" xfId="0" applyFont="1" applyBorder="1" applyAlignment="1" applyProtection="1">
      <alignment horizontal="center" vertical="center"/>
      <protection hidden="1"/>
    </xf>
    <xf numFmtId="0" fontId="37" fillId="0" borderId="30" xfId="0" applyFont="1" applyBorder="1" applyAlignment="1" applyProtection="1">
      <alignment horizontal="center" vertical="center" wrapText="1"/>
      <protection hidden="1"/>
    </xf>
    <xf numFmtId="0" fontId="37" fillId="0" borderId="22" xfId="0" applyFont="1" applyBorder="1" applyAlignment="1" applyProtection="1">
      <alignment horizontal="center" vertical="center"/>
      <protection hidden="1"/>
    </xf>
    <xf numFmtId="0" fontId="37" fillId="0" borderId="26" xfId="0" applyFont="1" applyBorder="1" applyAlignment="1" applyProtection="1">
      <alignment horizontal="center" vertical="center" wrapText="1"/>
      <protection hidden="1"/>
    </xf>
    <xf numFmtId="0" fontId="37" fillId="0" borderId="26" xfId="0" applyFont="1" applyBorder="1" applyAlignment="1" applyProtection="1">
      <alignment horizontal="center" vertical="center"/>
      <protection hidden="1"/>
    </xf>
    <xf numFmtId="0" fontId="37" fillId="0" borderId="24" xfId="0" applyFont="1" applyBorder="1" applyAlignment="1" applyProtection="1">
      <alignment horizontal="center" vertical="center"/>
      <protection hidden="1"/>
    </xf>
    <xf numFmtId="0" fontId="37" fillId="0" borderId="40" xfId="0" applyFont="1" applyBorder="1" applyAlignment="1" applyProtection="1">
      <alignment horizontal="center" vertical="center" wrapText="1"/>
      <protection hidden="1"/>
    </xf>
    <xf numFmtId="0" fontId="37" fillId="0" borderId="40" xfId="0" applyFont="1" applyBorder="1" applyAlignment="1" applyProtection="1">
      <alignment horizontal="center" vertical="center"/>
      <protection hidden="1"/>
    </xf>
    <xf numFmtId="0" fontId="37" fillId="0" borderId="27" xfId="0" applyFont="1" applyBorder="1" applyAlignment="1" applyProtection="1">
      <alignment horizontal="center" vertical="center"/>
      <protection hidden="1"/>
    </xf>
    <xf numFmtId="0" fontId="37" fillId="0" borderId="81" xfId="0" applyFont="1" applyBorder="1" applyAlignment="1" applyProtection="1">
      <alignment horizontal="center" vertical="center" wrapText="1"/>
      <protection hidden="1"/>
    </xf>
    <xf numFmtId="0" fontId="37" fillId="0" borderId="82" xfId="0" applyFont="1" applyBorder="1" applyAlignment="1" applyProtection="1">
      <alignment horizontal="center" vertical="center"/>
      <protection hidden="1"/>
    </xf>
    <xf numFmtId="0" fontId="37" fillId="0" borderId="58" xfId="0" applyFont="1" applyBorder="1" applyAlignment="1" applyProtection="1">
      <alignment horizontal="center" vertical="center" wrapText="1"/>
      <protection hidden="1"/>
    </xf>
    <xf numFmtId="0" fontId="37" fillId="0" borderId="6" xfId="0" applyFont="1" applyBorder="1" applyAlignment="1" applyProtection="1">
      <alignment horizontal="center" vertical="center"/>
      <protection hidden="1"/>
    </xf>
    <xf numFmtId="0" fontId="37" fillId="0" borderId="35" xfId="0" applyFont="1" applyBorder="1" applyAlignment="1" applyProtection="1">
      <alignment horizontal="center" vertical="center"/>
      <protection hidden="1"/>
    </xf>
    <xf numFmtId="0" fontId="37" fillId="0" borderId="79" xfId="0" applyFont="1" applyBorder="1" applyAlignment="1" applyProtection="1">
      <alignment horizontal="center" vertical="center" wrapText="1"/>
      <protection hidden="1"/>
    </xf>
    <xf numFmtId="0" fontId="37" fillId="0" borderId="80" xfId="0" applyFont="1" applyBorder="1" applyAlignment="1" applyProtection="1">
      <alignment horizontal="center" vertical="center"/>
      <protection hidden="1"/>
    </xf>
    <xf numFmtId="0" fontId="37" fillId="0" borderId="41" xfId="0" applyFont="1" applyBorder="1" applyAlignment="1" applyProtection="1">
      <alignment horizontal="center" vertical="center" wrapText="1"/>
      <protection hidden="1"/>
    </xf>
    <xf numFmtId="0" fontId="37" fillId="0" borderId="39" xfId="0" applyFont="1" applyBorder="1" applyAlignment="1" applyProtection="1">
      <alignment horizontal="center" vertical="center" wrapText="1"/>
      <protection hidden="1"/>
    </xf>
    <xf numFmtId="0" fontId="41" fillId="16" borderId="28" xfId="0" applyFont="1" applyFill="1" applyBorder="1" applyAlignment="1" applyProtection="1">
      <alignment horizontal="left"/>
      <protection locked="0" hidden="1"/>
    </xf>
    <xf numFmtId="0" fontId="37" fillId="0" borderId="28" xfId="467" applyFont="1" applyBorder="1" applyAlignment="1" applyProtection="1">
      <alignment horizontal="center" vertical="center"/>
      <protection hidden="1"/>
    </xf>
    <xf numFmtId="0" fontId="37" fillId="0" borderId="31" xfId="467" applyFont="1" applyBorder="1" applyAlignment="1" applyProtection="1">
      <alignment horizontal="center" vertical="center"/>
      <protection hidden="1"/>
    </xf>
    <xf numFmtId="0" fontId="37" fillId="0" borderId="32" xfId="467" applyFont="1" applyBorder="1" applyAlignment="1" applyProtection="1">
      <alignment horizontal="center" vertical="center"/>
      <protection hidden="1"/>
    </xf>
    <xf numFmtId="0" fontId="37" fillId="0" borderId="33" xfId="467" applyFont="1" applyBorder="1" applyAlignment="1" applyProtection="1">
      <alignment horizontal="center" vertical="center"/>
      <protection hidden="1"/>
    </xf>
    <xf numFmtId="0" fontId="39" fillId="16" borderId="0" xfId="0" applyFont="1" applyFill="1" applyAlignment="1" applyProtection="1">
      <alignment horizontal="center" vertical="center"/>
      <protection hidden="1"/>
    </xf>
    <xf numFmtId="0" fontId="37" fillId="0" borderId="50" xfId="467" applyFont="1" applyBorder="1" applyAlignment="1" applyProtection="1">
      <alignment horizontal="center" vertical="center" wrapText="1"/>
      <protection hidden="1"/>
    </xf>
    <xf numFmtId="0" fontId="37" fillId="0" borderId="28" xfId="467" applyFont="1" applyBorder="1" applyAlignment="1" applyProtection="1">
      <alignment horizontal="center" vertical="center" wrapText="1"/>
      <protection hidden="1"/>
    </xf>
    <xf numFmtId="0" fontId="37" fillId="0" borderId="51" xfId="467" applyFont="1" applyBorder="1" applyAlignment="1" applyProtection="1">
      <alignment horizontal="center" vertical="center" wrapText="1"/>
      <protection hidden="1"/>
    </xf>
    <xf numFmtId="0" fontId="37" fillId="0" borderId="32" xfId="467" applyFont="1" applyBorder="1" applyAlignment="1" applyProtection="1">
      <alignment horizontal="center" vertical="center" wrapText="1"/>
      <protection hidden="1"/>
    </xf>
    <xf numFmtId="0" fontId="37" fillId="0" borderId="56" xfId="467" applyFont="1" applyBorder="1" applyAlignment="1" applyProtection="1">
      <alignment horizontal="center" vertical="center" wrapText="1"/>
      <protection hidden="1"/>
    </xf>
    <xf numFmtId="0" fontId="37" fillId="0" borderId="19" xfId="467" applyFont="1" applyBorder="1" applyAlignment="1" applyProtection="1">
      <alignment horizontal="center" vertical="center" wrapText="1"/>
      <protection hidden="1"/>
    </xf>
    <xf numFmtId="0" fontId="37" fillId="0" borderId="57" xfId="467" applyFont="1" applyBorder="1" applyAlignment="1" applyProtection="1">
      <alignment horizontal="center" vertical="center" wrapText="1"/>
      <protection hidden="1"/>
    </xf>
    <xf numFmtId="0" fontId="37" fillId="0" borderId="43" xfId="467" applyFont="1" applyBorder="1" applyAlignment="1" applyProtection="1">
      <alignment horizontal="center" vertical="center" wrapText="1"/>
      <protection hidden="1"/>
    </xf>
    <xf numFmtId="0" fontId="37" fillId="0" borderId="23" xfId="0" applyFont="1" applyBorder="1" applyAlignment="1" applyProtection="1">
      <alignment wrapText="1"/>
      <protection hidden="1"/>
    </xf>
    <xf numFmtId="0" fontId="37" fillId="0" borderId="70" xfId="467" applyFont="1" applyBorder="1" applyAlignment="1" applyProtection="1">
      <alignment horizontal="center" vertical="center" wrapText="1"/>
      <protection hidden="1"/>
    </xf>
    <xf numFmtId="0" fontId="37" fillId="0" borderId="40" xfId="467" applyFont="1" applyBorder="1" applyAlignment="1" applyProtection="1">
      <alignment horizontal="center" vertical="center" wrapText="1"/>
      <protection hidden="1"/>
    </xf>
    <xf numFmtId="0" fontId="37" fillId="0" borderId="42" xfId="467" applyFont="1" applyBorder="1" applyAlignment="1" applyProtection="1">
      <alignment horizontal="center" vertical="center" wrapText="1"/>
      <protection hidden="1"/>
    </xf>
    <xf numFmtId="0" fontId="37" fillId="0" borderId="39" xfId="467" applyFont="1" applyBorder="1" applyAlignment="1" applyProtection="1">
      <alignment horizontal="center" vertical="center" wrapText="1"/>
      <protection hidden="1"/>
    </xf>
    <xf numFmtId="0" fontId="37" fillId="0" borderId="30" xfId="467" applyFont="1" applyBorder="1" applyAlignment="1" applyProtection="1">
      <alignment horizontal="center" vertical="center" wrapText="1"/>
      <protection hidden="1"/>
    </xf>
    <xf numFmtId="0" fontId="37" fillId="0" borderId="26" xfId="467" applyFont="1" applyBorder="1" applyAlignment="1" applyProtection="1">
      <alignment horizontal="center" vertical="center" wrapText="1"/>
      <protection hidden="1"/>
    </xf>
    <xf numFmtId="0" fontId="37" fillId="0" borderId="19" xfId="467" applyFont="1" applyBorder="1" applyAlignment="1" applyProtection="1">
      <alignment horizontal="center" vertical="center"/>
      <protection hidden="1"/>
    </xf>
    <xf numFmtId="0" fontId="37" fillId="0" borderId="57" xfId="467" applyFont="1" applyBorder="1" applyAlignment="1" applyProtection="1">
      <alignment horizontal="center" vertical="center"/>
      <protection hidden="1"/>
    </xf>
    <xf numFmtId="0" fontId="37" fillId="0" borderId="24" xfId="467" applyFont="1" applyBorder="1" applyAlignment="1" applyProtection="1">
      <alignment horizontal="center" vertical="center" wrapText="1"/>
      <protection hidden="1"/>
    </xf>
    <xf numFmtId="0" fontId="37" fillId="0" borderId="68" xfId="467" applyFont="1" applyBorder="1" applyAlignment="1" applyProtection="1">
      <alignment horizontal="center" vertical="center"/>
      <protection hidden="1"/>
    </xf>
    <xf numFmtId="0" fontId="37" fillId="0" borderId="41" xfId="467" applyFont="1" applyBorder="1" applyAlignment="1" applyProtection="1">
      <alignment horizontal="center" vertical="center"/>
      <protection hidden="1"/>
    </xf>
    <xf numFmtId="0" fontId="37" fillId="0" borderId="22" xfId="467" applyFont="1" applyBorder="1" applyAlignment="1" applyProtection="1">
      <alignment horizontal="center" vertical="center"/>
      <protection hidden="1"/>
    </xf>
    <xf numFmtId="0" fontId="37" fillId="0" borderId="60" xfId="467" applyFont="1" applyBorder="1" applyAlignment="1" applyProtection="1">
      <alignment horizontal="center" vertical="center" wrapText="1"/>
      <protection hidden="1"/>
    </xf>
    <xf numFmtId="0" fontId="37" fillId="0" borderId="16" xfId="467" applyFont="1" applyBorder="1" applyAlignment="1" applyProtection="1">
      <alignment horizontal="center" vertical="center"/>
      <protection hidden="1"/>
    </xf>
    <xf numFmtId="0" fontId="37" fillId="0" borderId="64" xfId="467" applyFont="1" applyBorder="1" applyAlignment="1" applyProtection="1">
      <alignment horizontal="center" vertical="center"/>
      <protection hidden="1"/>
    </xf>
    <xf numFmtId="0" fontId="37" fillId="0" borderId="70" xfId="467" applyFont="1" applyBorder="1" applyAlignment="1" applyProtection="1">
      <alignment horizontal="center" vertical="center"/>
      <protection hidden="1"/>
    </xf>
    <xf numFmtId="0" fontId="37" fillId="0" borderId="40" xfId="467" applyFont="1" applyBorder="1" applyAlignment="1" applyProtection="1">
      <alignment horizontal="center" vertical="center"/>
      <protection hidden="1"/>
    </xf>
    <xf numFmtId="0" fontId="37" fillId="0" borderId="24" xfId="467" applyFont="1" applyBorder="1" applyAlignment="1" applyProtection="1">
      <alignment horizontal="center" vertical="center"/>
      <protection hidden="1"/>
    </xf>
    <xf numFmtId="0" fontId="37" fillId="0" borderId="27" xfId="467" applyFont="1" applyBorder="1" applyAlignment="1" applyProtection="1">
      <alignment horizontal="center" vertical="center"/>
      <protection hidden="1"/>
    </xf>
    <xf numFmtId="0" fontId="37" fillId="16" borderId="0" xfId="0" applyFont="1" applyFill="1" applyBorder="1" applyAlignment="1" applyProtection="1">
      <alignment horizontal="left" vertical="center"/>
      <protection hidden="1"/>
    </xf>
    <xf numFmtId="0" fontId="37" fillId="0" borderId="6" xfId="467" applyFont="1" applyBorder="1" applyAlignment="1" applyProtection="1">
      <alignment horizontal="center" vertical="center"/>
      <protection hidden="1"/>
    </xf>
    <xf numFmtId="0" fontId="37" fillId="0" borderId="30" xfId="467" applyFont="1" applyBorder="1" applyAlignment="1" applyProtection="1">
      <alignment horizontal="center" vertical="center"/>
      <protection hidden="1"/>
    </xf>
    <xf numFmtId="0" fontId="37" fillId="0" borderId="66" xfId="467" applyFont="1" applyBorder="1" applyAlignment="1" applyProtection="1">
      <alignment horizontal="center" vertical="center"/>
      <protection hidden="1"/>
    </xf>
    <xf numFmtId="0" fontId="37" fillId="0" borderId="61" xfId="467" applyFont="1" applyBorder="1" applyAlignment="1" applyProtection="1">
      <alignment horizontal="center" vertical="center" wrapText="1"/>
      <protection hidden="1"/>
    </xf>
    <xf numFmtId="0" fontId="37" fillId="0" borderId="65" xfId="467" applyFont="1" applyBorder="1" applyAlignment="1" applyProtection="1">
      <alignment horizontal="center" vertical="center" wrapText="1"/>
      <protection hidden="1"/>
    </xf>
    <xf numFmtId="0" fontId="37" fillId="0" borderId="67" xfId="467" applyFont="1" applyBorder="1" applyAlignment="1" applyProtection="1">
      <alignment horizontal="center" vertical="center"/>
      <protection hidden="1"/>
    </xf>
    <xf numFmtId="0" fontId="37" fillId="0" borderId="26" xfId="467" applyFont="1" applyBorder="1" applyAlignment="1" applyProtection="1">
      <alignment horizontal="center" vertical="center"/>
      <protection hidden="1"/>
    </xf>
    <xf numFmtId="0" fontId="37" fillId="0" borderId="27" xfId="467" applyFont="1" applyBorder="1" applyAlignment="1" applyProtection="1">
      <alignment horizontal="center" vertical="center" wrapText="1"/>
      <protection hidden="1"/>
    </xf>
    <xf numFmtId="0" fontId="37" fillId="0" borderId="16" xfId="467" applyFont="1" applyBorder="1" applyAlignment="1" applyProtection="1">
      <alignment horizontal="center" vertical="center" wrapText="1"/>
      <protection hidden="1"/>
    </xf>
    <xf numFmtId="0" fontId="37" fillId="0" borderId="64" xfId="467" applyFont="1" applyBorder="1" applyAlignment="1" applyProtection="1">
      <alignment horizontal="center" vertical="center" wrapText="1"/>
      <protection hidden="1"/>
    </xf>
    <xf numFmtId="3" fontId="37" fillId="16" borderId="40" xfId="460" applyNumberFormat="1" applyFont="1" applyFill="1" applyBorder="1" applyAlignment="1" applyProtection="1">
      <alignment horizontal="center" vertical="center" wrapText="1"/>
      <protection hidden="1"/>
    </xf>
    <xf numFmtId="3" fontId="37" fillId="16" borderId="40" xfId="460" applyNumberFormat="1" applyFont="1" applyFill="1" applyBorder="1" applyAlignment="1" applyProtection="1">
      <alignment horizontal="center" vertical="center"/>
      <protection hidden="1"/>
    </xf>
    <xf numFmtId="3" fontId="37" fillId="16" borderId="27" xfId="460" applyNumberFormat="1" applyFont="1" applyFill="1" applyBorder="1" applyAlignment="1" applyProtection="1">
      <alignment horizontal="center" vertical="center"/>
      <protection hidden="1"/>
    </xf>
    <xf numFmtId="3" fontId="37" fillId="16" borderId="26" xfId="460" applyNumberFormat="1" applyFont="1" applyFill="1" applyBorder="1" applyAlignment="1" applyProtection="1">
      <alignment horizontal="center" vertical="center" wrapText="1"/>
      <protection hidden="1"/>
    </xf>
    <xf numFmtId="3" fontId="37" fillId="16" borderId="26" xfId="460" applyNumberFormat="1" applyFont="1" applyFill="1" applyBorder="1" applyAlignment="1" applyProtection="1">
      <alignment horizontal="center" vertical="center"/>
      <protection hidden="1"/>
    </xf>
    <xf numFmtId="3" fontId="37" fillId="16" borderId="24" xfId="460" applyNumberFormat="1" applyFont="1" applyFill="1" applyBorder="1" applyAlignment="1" applyProtection="1">
      <alignment horizontal="center" vertical="center"/>
      <protection hidden="1"/>
    </xf>
    <xf numFmtId="3" fontId="37" fillId="16" borderId="55" xfId="460" applyNumberFormat="1" applyFont="1" applyFill="1" applyBorder="1" applyAlignment="1" applyProtection="1">
      <alignment horizontal="center" vertical="center" wrapText="1"/>
      <protection hidden="1"/>
    </xf>
    <xf numFmtId="3" fontId="37" fillId="16" borderId="55" xfId="460" applyNumberFormat="1" applyFont="1" applyFill="1" applyBorder="1" applyAlignment="1" applyProtection="1">
      <alignment horizontal="center" vertical="center"/>
      <protection hidden="1"/>
    </xf>
    <xf numFmtId="3" fontId="37" fillId="16" borderId="21" xfId="460" applyNumberFormat="1" applyFont="1" applyFill="1" applyBorder="1" applyAlignment="1" applyProtection="1">
      <alignment horizontal="center" vertical="center"/>
      <protection hidden="1"/>
    </xf>
    <xf numFmtId="0" fontId="38" fillId="16" borderId="0" xfId="460" applyFont="1" applyFill="1" applyBorder="1" applyAlignment="1" applyProtection="1">
      <alignment horizontal="center" vertical="center"/>
      <protection hidden="1"/>
    </xf>
    <xf numFmtId="3" fontId="37" fillId="16" borderId="41" xfId="460" applyNumberFormat="1" applyFont="1" applyFill="1" applyBorder="1" applyAlignment="1" applyProtection="1">
      <alignment horizontal="center" vertical="center" wrapText="1"/>
      <protection hidden="1"/>
    </xf>
    <xf numFmtId="3" fontId="37" fillId="16" borderId="42" xfId="460" applyNumberFormat="1" applyFont="1" applyFill="1" applyBorder="1" applyAlignment="1" applyProtection="1">
      <alignment horizontal="center" vertical="center" wrapText="1"/>
      <protection hidden="1"/>
    </xf>
    <xf numFmtId="3" fontId="37" fillId="16" borderId="30" xfId="460" applyNumberFormat="1" applyFont="1" applyFill="1" applyBorder="1" applyAlignment="1" applyProtection="1">
      <alignment horizontal="center" vertical="center" wrapText="1"/>
      <protection hidden="1"/>
    </xf>
    <xf numFmtId="3" fontId="37" fillId="16" borderId="22" xfId="460" applyNumberFormat="1" applyFont="1" applyFill="1" applyBorder="1" applyAlignment="1" applyProtection="1">
      <alignment horizontal="center" vertical="center" wrapText="1"/>
      <protection hidden="1"/>
    </xf>
    <xf numFmtId="3" fontId="37" fillId="16" borderId="49" xfId="460" applyNumberFormat="1" applyFont="1" applyFill="1" applyBorder="1" applyAlignment="1" applyProtection="1">
      <alignment horizontal="center" vertical="center" wrapText="1"/>
      <protection hidden="1"/>
    </xf>
    <xf numFmtId="3" fontId="37" fillId="16" borderId="42" xfId="460" applyNumberFormat="1" applyFont="1" applyFill="1" applyBorder="1" applyAlignment="1" applyProtection="1">
      <alignment horizontal="center" vertical="center"/>
      <protection hidden="1"/>
    </xf>
    <xf numFmtId="3" fontId="37" fillId="16" borderId="39" xfId="460" applyNumberFormat="1" applyFont="1" applyFill="1" applyBorder="1" applyAlignment="1" applyProtection="1">
      <alignment horizontal="center" vertical="center"/>
      <protection hidden="1"/>
    </xf>
    <xf numFmtId="3" fontId="37" fillId="16" borderId="44" xfId="460" applyNumberFormat="1" applyFont="1" applyFill="1" applyBorder="1" applyAlignment="1" applyProtection="1">
      <alignment horizontal="center" vertical="center" wrapText="1"/>
      <protection hidden="1"/>
    </xf>
    <xf numFmtId="3" fontId="37" fillId="16" borderId="44" xfId="460" applyNumberFormat="1" applyFont="1" applyFill="1" applyBorder="1" applyAlignment="1" applyProtection="1">
      <alignment horizontal="center" vertical="center"/>
      <protection hidden="1"/>
    </xf>
    <xf numFmtId="3" fontId="37" fillId="16" borderId="23" xfId="460" applyNumberFormat="1" applyFont="1" applyFill="1" applyBorder="1" applyAlignment="1" applyProtection="1">
      <alignment horizontal="center" vertical="center"/>
      <protection hidden="1"/>
    </xf>
    <xf numFmtId="3" fontId="37" fillId="16" borderId="30" xfId="460" applyNumberFormat="1" applyFont="1" applyFill="1" applyBorder="1" applyAlignment="1" applyProtection="1">
      <alignment horizontal="center" vertical="center"/>
      <protection hidden="1"/>
    </xf>
    <xf numFmtId="3" fontId="37" fillId="16" borderId="22" xfId="460" applyNumberFormat="1" applyFont="1" applyFill="1" applyBorder="1" applyAlignment="1" applyProtection="1">
      <alignment horizontal="center" vertical="center"/>
      <protection hidden="1"/>
    </xf>
    <xf numFmtId="0" fontId="38" fillId="16" borderId="0" xfId="460" applyFont="1" applyFill="1" applyAlignment="1" applyProtection="1">
      <alignment horizontal="center" vertical="center"/>
      <protection hidden="1"/>
    </xf>
    <xf numFmtId="3" fontId="37" fillId="16" borderId="23" xfId="460" applyNumberFormat="1" applyFont="1" applyFill="1" applyBorder="1" applyAlignment="1" applyProtection="1">
      <alignment horizontal="center" vertical="center" wrapText="1"/>
      <protection hidden="1"/>
    </xf>
    <xf numFmtId="3" fontId="37" fillId="16" borderId="43" xfId="460" applyNumberFormat="1" applyFont="1" applyFill="1" applyBorder="1" applyAlignment="1" applyProtection="1">
      <alignment horizontal="center" vertical="center"/>
      <protection hidden="1"/>
    </xf>
    <xf numFmtId="3" fontId="37" fillId="16" borderId="39" xfId="460" applyNumberFormat="1" applyFont="1" applyFill="1" applyBorder="1" applyAlignment="1" applyProtection="1">
      <alignment horizontal="center" vertical="center" wrapText="1"/>
      <protection hidden="1"/>
    </xf>
    <xf numFmtId="3" fontId="37" fillId="16" borderId="68" xfId="460" applyNumberFormat="1" applyFont="1" applyFill="1" applyBorder="1" applyAlignment="1" applyProtection="1">
      <alignment horizontal="center" vertical="center" wrapText="1"/>
      <protection hidden="1"/>
    </xf>
    <xf numFmtId="3" fontId="37" fillId="16" borderId="36" xfId="460" applyNumberFormat="1" applyFont="1" applyFill="1" applyBorder="1" applyAlignment="1" applyProtection="1">
      <alignment horizontal="center" vertical="center" wrapText="1"/>
      <protection hidden="1"/>
    </xf>
    <xf numFmtId="3" fontId="37" fillId="16" borderId="45" xfId="460" applyNumberFormat="1" applyFont="1" applyFill="1" applyBorder="1" applyAlignment="1" applyProtection="1">
      <alignment horizontal="center" vertical="center" wrapText="1"/>
      <protection hidden="1"/>
    </xf>
    <xf numFmtId="3" fontId="37" fillId="16" borderId="46" xfId="460" applyNumberFormat="1" applyFont="1" applyFill="1" applyBorder="1" applyAlignment="1" applyProtection="1">
      <alignment horizontal="center" vertical="center" wrapText="1"/>
      <protection hidden="1"/>
    </xf>
    <xf numFmtId="0" fontId="41" fillId="16" borderId="0" xfId="460" applyFont="1" applyFill="1" applyAlignment="1" applyProtection="1">
      <alignment horizontal="left" vertical="center"/>
      <protection locked="0" hidden="1"/>
    </xf>
    <xf numFmtId="178" fontId="41" fillId="16" borderId="28" xfId="0" applyNumberFormat="1" applyFont="1" applyFill="1" applyBorder="1" applyAlignment="1" applyProtection="1">
      <alignment horizontal="right" vertical="center"/>
      <protection locked="0" hidden="1"/>
    </xf>
    <xf numFmtId="0" fontId="41" fillId="16" borderId="28" xfId="463" applyFont="1" applyFill="1" applyBorder="1" applyAlignment="1" applyProtection="1">
      <alignment horizontal="left" vertical="center"/>
      <protection locked="0" hidden="1"/>
    </xf>
    <xf numFmtId="0" fontId="41" fillId="16" borderId="28" xfId="0" applyFont="1" applyFill="1" applyBorder="1" applyAlignment="1" applyProtection="1">
      <alignment horizontal="right" vertical="center"/>
      <protection locked="0" hidden="1"/>
    </xf>
    <xf numFmtId="0" fontId="41" fillId="16" borderId="0" xfId="460" applyFont="1" applyFill="1" applyBorder="1" applyAlignment="1" applyProtection="1">
      <alignment horizontal="left" vertical="center"/>
      <protection locked="0" hidden="1"/>
    </xf>
    <xf numFmtId="176" fontId="37" fillId="16" borderId="67" xfId="429" applyFont="1" applyFill="1" applyBorder="1" applyAlignment="1" applyProtection="1">
      <alignment horizontal="center" vertical="center" wrapText="1"/>
      <protection hidden="1"/>
    </xf>
    <xf numFmtId="176" fontId="37" fillId="16" borderId="69" xfId="429" applyFont="1" applyFill="1" applyBorder="1" applyAlignment="1" applyProtection="1">
      <alignment horizontal="center" vertical="center" wrapText="1"/>
      <protection hidden="1"/>
    </xf>
    <xf numFmtId="176" fontId="37" fillId="16" borderId="71" xfId="429" applyFont="1" applyFill="1" applyBorder="1" applyAlignment="1" applyProtection="1">
      <alignment horizontal="center" vertical="center" wrapText="1"/>
      <protection hidden="1"/>
    </xf>
    <xf numFmtId="3" fontId="37" fillId="16" borderId="31" xfId="460" applyNumberFormat="1" applyFont="1" applyFill="1" applyBorder="1" applyAlignment="1" applyProtection="1">
      <alignment horizontal="center" vertical="center" wrapText="1"/>
      <protection hidden="1"/>
    </xf>
    <xf numFmtId="0" fontId="41" fillId="16" borderId="0" xfId="460" applyFont="1" applyFill="1" applyBorder="1" applyAlignment="1" applyProtection="1">
      <alignment horizontal="left"/>
      <protection locked="0" hidden="1"/>
    </xf>
    <xf numFmtId="0" fontId="41" fillId="16" borderId="28" xfId="463" applyFont="1" applyFill="1" applyBorder="1" applyAlignment="1" applyProtection="1">
      <alignment horizontal="left"/>
      <protection locked="0" hidden="1"/>
    </xf>
    <xf numFmtId="3" fontId="37" fillId="16" borderId="0" xfId="460" applyNumberFormat="1" applyFont="1" applyFill="1" applyBorder="1" applyAlignment="1" applyProtection="1">
      <alignment horizontal="center" vertical="center" wrapText="1"/>
      <protection hidden="1"/>
    </xf>
    <xf numFmtId="3" fontId="37" fillId="16" borderId="0" xfId="460" applyNumberFormat="1" applyFont="1" applyFill="1" applyBorder="1" applyAlignment="1" applyProtection="1">
      <alignment horizontal="center" vertical="center"/>
      <protection hidden="1"/>
    </xf>
    <xf numFmtId="3" fontId="37" fillId="16" borderId="59" xfId="460" applyNumberFormat="1" applyFont="1" applyFill="1" applyBorder="1" applyAlignment="1" applyProtection="1">
      <alignment horizontal="center" vertical="center"/>
      <protection hidden="1"/>
    </xf>
    <xf numFmtId="178" fontId="41" fillId="16" borderId="0" xfId="0" applyNumberFormat="1" applyFont="1" applyFill="1" applyBorder="1" applyAlignment="1" applyProtection="1">
      <alignment horizontal="right" vertical="center"/>
      <protection locked="0" hidden="1"/>
    </xf>
    <xf numFmtId="176" fontId="37" fillId="16" borderId="68" xfId="429" applyFont="1" applyFill="1" applyBorder="1" applyAlignment="1" applyProtection="1">
      <alignment horizontal="center" vertical="center" wrapText="1"/>
      <protection hidden="1"/>
    </xf>
    <xf numFmtId="176" fontId="37" fillId="16" borderId="70" xfId="429" applyFont="1" applyFill="1" applyBorder="1" applyAlignment="1" applyProtection="1">
      <alignment horizontal="center" vertical="center" wrapText="1"/>
      <protection hidden="1"/>
    </xf>
    <xf numFmtId="176" fontId="37" fillId="16" borderId="77" xfId="429" applyFont="1" applyFill="1" applyBorder="1" applyAlignment="1" applyProtection="1">
      <alignment horizontal="center" vertical="center" wrapText="1"/>
      <protection hidden="1"/>
    </xf>
    <xf numFmtId="176" fontId="37" fillId="16" borderId="60" xfId="429" applyFont="1" applyFill="1" applyBorder="1" applyAlignment="1" applyProtection="1">
      <alignment horizontal="center" vertical="center" wrapText="1"/>
      <protection hidden="1"/>
    </xf>
    <xf numFmtId="176" fontId="37" fillId="16" borderId="16" xfId="429" applyFont="1" applyFill="1" applyBorder="1" applyAlignment="1" applyProtection="1">
      <alignment horizontal="center" vertical="center" wrapText="1"/>
      <protection hidden="1"/>
    </xf>
    <xf numFmtId="176" fontId="37" fillId="16" borderId="64" xfId="429" applyFont="1" applyFill="1" applyBorder="1" applyAlignment="1" applyProtection="1">
      <alignment horizontal="center" vertical="center" wrapText="1"/>
      <protection hidden="1"/>
    </xf>
    <xf numFmtId="0" fontId="38" fillId="16" borderId="0" xfId="463" applyFont="1" applyFill="1" applyAlignment="1" applyProtection="1">
      <alignment horizontal="center" vertical="center"/>
      <protection hidden="1"/>
    </xf>
    <xf numFmtId="0" fontId="37" fillId="16" borderId="44" xfId="463" applyFont="1" applyFill="1" applyBorder="1" applyAlignment="1" applyProtection="1">
      <alignment horizontal="center" vertical="center" wrapText="1"/>
      <protection hidden="1"/>
    </xf>
    <xf numFmtId="0" fontId="37" fillId="16" borderId="23" xfId="463" applyFont="1" applyFill="1" applyBorder="1" applyAlignment="1" applyProtection="1">
      <alignment horizontal="center" vertical="center" wrapText="1"/>
      <protection hidden="1"/>
    </xf>
    <xf numFmtId="0" fontId="41" fillId="16" borderId="55" xfId="463" applyFont="1" applyFill="1" applyBorder="1" applyAlignment="1" applyProtection="1">
      <alignment horizontal="center" vertical="center" wrapText="1"/>
      <protection hidden="1"/>
    </xf>
    <xf numFmtId="0" fontId="41" fillId="16" borderId="21" xfId="463" applyFont="1" applyFill="1" applyBorder="1" applyAlignment="1" applyProtection="1">
      <alignment horizontal="center" vertical="center" wrapText="1"/>
      <protection hidden="1"/>
    </xf>
    <xf numFmtId="0" fontId="38" fillId="16" borderId="0" xfId="463" applyFont="1" applyFill="1" applyBorder="1" applyAlignment="1" applyProtection="1">
      <alignment horizontal="center" vertical="center"/>
      <protection hidden="1"/>
    </xf>
    <xf numFmtId="0" fontId="41" fillId="16" borderId="44" xfId="463" applyFont="1" applyFill="1" applyBorder="1" applyAlignment="1" applyProtection="1">
      <alignment horizontal="center" vertical="center" wrapText="1"/>
      <protection hidden="1"/>
    </xf>
    <xf numFmtId="0" fontId="41" fillId="16" borderId="23" xfId="463" applyFont="1" applyFill="1" applyBorder="1" applyAlignment="1" applyProtection="1">
      <alignment horizontal="center" vertical="center" wrapText="1"/>
      <protection hidden="1"/>
    </xf>
    <xf numFmtId="0" fontId="37" fillId="16" borderId="53" xfId="463" applyFont="1" applyFill="1" applyBorder="1" applyAlignment="1" applyProtection="1">
      <alignment horizontal="center" vertical="center" wrapText="1"/>
      <protection hidden="1"/>
    </xf>
    <xf numFmtId="0" fontId="37" fillId="16" borderId="54" xfId="463" applyFont="1" applyFill="1" applyBorder="1" applyAlignment="1" applyProtection="1">
      <alignment horizontal="center" vertical="center" wrapText="1"/>
      <protection hidden="1"/>
    </xf>
    <xf numFmtId="0" fontId="37" fillId="16" borderId="68" xfId="463" applyFont="1" applyFill="1" applyBorder="1" applyAlignment="1" applyProtection="1">
      <alignment horizontal="center" vertical="center"/>
      <protection hidden="1"/>
    </xf>
    <xf numFmtId="0" fontId="37" fillId="16" borderId="36" xfId="463" applyFont="1" applyFill="1" applyBorder="1" applyAlignment="1" applyProtection="1">
      <alignment horizontal="center" vertical="center"/>
      <protection hidden="1"/>
    </xf>
    <xf numFmtId="0" fontId="37" fillId="16" borderId="43" xfId="463" applyFont="1" applyFill="1" applyBorder="1" applyAlignment="1" applyProtection="1">
      <alignment horizontal="center" vertical="center" wrapText="1"/>
      <protection hidden="1"/>
    </xf>
    <xf numFmtId="0" fontId="37" fillId="16" borderId="67" xfId="463" applyFont="1" applyFill="1" applyBorder="1" applyAlignment="1" applyProtection="1">
      <alignment horizontal="center" vertical="center"/>
      <protection hidden="1"/>
    </xf>
    <xf numFmtId="0" fontId="37" fillId="16" borderId="48" xfId="463" applyFont="1" applyFill="1" applyBorder="1" applyAlignment="1" applyProtection="1">
      <alignment horizontal="center" vertical="center" wrapText="1"/>
      <protection hidden="1"/>
    </xf>
    <xf numFmtId="0" fontId="37" fillId="16" borderId="25" xfId="463" applyFont="1" applyFill="1" applyBorder="1" applyAlignment="1" applyProtection="1">
      <alignment horizontal="center" vertical="center" wrapText="1"/>
      <protection hidden="1"/>
    </xf>
    <xf numFmtId="0" fontId="41" fillId="16" borderId="28" xfId="0" applyFont="1" applyFill="1" applyBorder="1" applyAlignment="1" applyProtection="1">
      <alignment horizontal="right"/>
      <protection hidden="1"/>
    </xf>
    <xf numFmtId="0" fontId="46" fillId="16" borderId="44" xfId="463" applyFont="1" applyFill="1" applyBorder="1" applyAlignment="1" applyProtection="1">
      <alignment horizontal="center" vertical="center" wrapText="1"/>
      <protection hidden="1"/>
    </xf>
    <xf numFmtId="0" fontId="46" fillId="16" borderId="23" xfId="463" applyFont="1" applyFill="1" applyBorder="1" applyAlignment="1" applyProtection="1">
      <alignment horizontal="center" vertical="center" wrapText="1"/>
      <protection hidden="1"/>
    </xf>
    <xf numFmtId="0" fontId="37" fillId="16" borderId="61" xfId="463" applyFont="1" applyFill="1" applyBorder="1" applyAlignment="1" applyProtection="1">
      <alignment horizontal="center" vertical="center" wrapText="1"/>
      <protection hidden="1"/>
    </xf>
    <xf numFmtId="0" fontId="37" fillId="16" borderId="45" xfId="463" applyFont="1" applyFill="1" applyBorder="1" applyAlignment="1" applyProtection="1">
      <alignment horizontal="center" vertical="center" wrapText="1"/>
      <protection hidden="1"/>
    </xf>
    <xf numFmtId="0" fontId="37" fillId="16" borderId="46" xfId="463" applyFont="1" applyFill="1" applyBorder="1" applyAlignment="1" applyProtection="1">
      <alignment horizontal="center" vertical="center" wrapText="1"/>
      <protection hidden="1"/>
    </xf>
    <xf numFmtId="0" fontId="37" fillId="16" borderId="65" xfId="463" applyFont="1" applyFill="1" applyBorder="1" applyAlignment="1" applyProtection="1">
      <alignment horizontal="center" vertical="center" wrapText="1"/>
      <protection hidden="1"/>
    </xf>
    <xf numFmtId="0" fontId="37" fillId="16" borderId="55" xfId="463" applyFont="1" applyFill="1" applyBorder="1" applyAlignment="1" applyProtection="1">
      <alignment horizontal="center" vertical="center" wrapText="1"/>
      <protection hidden="1"/>
    </xf>
    <xf numFmtId="0" fontId="37" fillId="16" borderId="21" xfId="463" applyFont="1" applyFill="1" applyBorder="1" applyAlignment="1" applyProtection="1">
      <alignment horizontal="center" vertical="center" wrapText="1"/>
      <protection hidden="1"/>
    </xf>
  </cellXfs>
  <cellStyles count="471">
    <cellStyle name=" 1" xfId="1"/>
    <cellStyle name="¤@?e_TEST-1 " xfId="2"/>
    <cellStyle name="20% - 강조색1" xfId="3" builtinId="30" customBuiltin="1"/>
    <cellStyle name="20% - 강조색1 2" xfId="4"/>
    <cellStyle name="20% - 강조색1 3" xfId="5"/>
    <cellStyle name="20% - 강조색1 3 2" xfId="6"/>
    <cellStyle name="20% - 강조색1 3 3" xfId="7"/>
    <cellStyle name="20% - 강조색1 4" xfId="8"/>
    <cellStyle name="20% - 강조색1 5" xfId="9"/>
    <cellStyle name="20% - 강조색2" xfId="10" builtinId="34" customBuiltin="1"/>
    <cellStyle name="20% - 강조색2 2" xfId="11"/>
    <cellStyle name="20% - 강조색2 3" xfId="12"/>
    <cellStyle name="20% - 강조색2 3 2" xfId="13"/>
    <cellStyle name="20% - 강조색2 3 3" xfId="14"/>
    <cellStyle name="20% - 강조색2 4" xfId="15"/>
    <cellStyle name="20% - 강조색2 5" xfId="16"/>
    <cellStyle name="20% - 강조색3" xfId="17" builtinId="38" customBuiltin="1"/>
    <cellStyle name="20% - 강조색3 2" xfId="18"/>
    <cellStyle name="20% - 강조색3 3" xfId="19"/>
    <cellStyle name="20% - 강조색3 3 2" xfId="20"/>
    <cellStyle name="20% - 강조색3 3 3" xfId="21"/>
    <cellStyle name="20% - 강조색3 4" xfId="22"/>
    <cellStyle name="20% - 강조색3 5" xfId="23"/>
    <cellStyle name="20% - 강조색4" xfId="24" builtinId="42" customBuiltin="1"/>
    <cellStyle name="20% - 강조색4 2" xfId="25"/>
    <cellStyle name="20% - 강조색4 3" xfId="26"/>
    <cellStyle name="20% - 강조색4 3 2" xfId="27"/>
    <cellStyle name="20% - 강조색4 3 3" xfId="28"/>
    <cellStyle name="20% - 강조색4 4" xfId="29"/>
    <cellStyle name="20% - 강조색4 5" xfId="30"/>
    <cellStyle name="20% - 강조색5" xfId="31" builtinId="46" customBuiltin="1"/>
    <cellStyle name="20% - 강조색5 2" xfId="32"/>
    <cellStyle name="20% - 강조색5 3" xfId="33"/>
    <cellStyle name="20% - 강조색5 3 2" xfId="34"/>
    <cellStyle name="20% - 강조색5 3 3" xfId="35"/>
    <cellStyle name="20% - 강조색5 4" xfId="36"/>
    <cellStyle name="20% - 강조색5 5" xfId="37"/>
    <cellStyle name="20% - 강조색6" xfId="38" builtinId="50" customBuiltin="1"/>
    <cellStyle name="20% - 강조색6 2" xfId="39"/>
    <cellStyle name="20% - 강조색6 3" xfId="40"/>
    <cellStyle name="20% - 강조색6 3 2" xfId="41"/>
    <cellStyle name="20% - 강조색6 3 3" xfId="42"/>
    <cellStyle name="20% - 강조색6 4" xfId="43"/>
    <cellStyle name="20% - 강조색6 5" xfId="44"/>
    <cellStyle name="40% - 강조색1" xfId="45" builtinId="31" customBuiltin="1"/>
    <cellStyle name="40% - 강조색1 2" xfId="46"/>
    <cellStyle name="40% - 강조색1 3" xfId="47"/>
    <cellStyle name="40% - 강조색1 3 2" xfId="48"/>
    <cellStyle name="40% - 강조색1 3 3" xfId="49"/>
    <cellStyle name="40% - 강조색1 4" xfId="50"/>
    <cellStyle name="40% - 강조색1 5" xfId="51"/>
    <cellStyle name="40% - 강조색2" xfId="52" builtinId="35" customBuiltin="1"/>
    <cellStyle name="40% - 강조색2 2" xfId="53"/>
    <cellStyle name="40% - 강조색2 3" xfId="54"/>
    <cellStyle name="40% - 강조색2 3 2" xfId="55"/>
    <cellStyle name="40% - 강조색2 3 3" xfId="56"/>
    <cellStyle name="40% - 강조색2 4" xfId="57"/>
    <cellStyle name="40% - 강조색2 5" xfId="58"/>
    <cellStyle name="40% - 강조색3" xfId="59" builtinId="39" customBuiltin="1"/>
    <cellStyle name="40% - 강조색3 2" xfId="60"/>
    <cellStyle name="40% - 강조색3 3" xfId="61"/>
    <cellStyle name="40% - 강조색3 3 2" xfId="62"/>
    <cellStyle name="40% - 강조색3 3 3" xfId="63"/>
    <cellStyle name="40% - 강조색3 4" xfId="64"/>
    <cellStyle name="40% - 강조색3 5" xfId="65"/>
    <cellStyle name="40% - 강조색4" xfId="66" builtinId="43" customBuiltin="1"/>
    <cellStyle name="40% - 강조색4 2" xfId="67"/>
    <cellStyle name="40% - 강조색4 3" xfId="68"/>
    <cellStyle name="40% - 강조색4 3 2" xfId="69"/>
    <cellStyle name="40% - 강조색4 3 3" xfId="70"/>
    <cellStyle name="40% - 강조색4 4" xfId="71"/>
    <cellStyle name="40% - 강조색4 5" xfId="72"/>
    <cellStyle name="40% - 강조색5" xfId="73" builtinId="47" customBuiltin="1"/>
    <cellStyle name="40% - 강조색5 2" xfId="74"/>
    <cellStyle name="40% - 강조색5 3" xfId="75"/>
    <cellStyle name="40% - 강조색5 3 2" xfId="76"/>
    <cellStyle name="40% - 강조색5 3 3" xfId="77"/>
    <cellStyle name="40% - 강조색5 4" xfId="78"/>
    <cellStyle name="40% - 강조색5 5" xfId="79"/>
    <cellStyle name="40% - 강조색6" xfId="80" builtinId="51" customBuiltin="1"/>
    <cellStyle name="40% - 강조색6 2" xfId="81"/>
    <cellStyle name="40% - 강조색6 3" xfId="82"/>
    <cellStyle name="40% - 강조색6 3 2" xfId="83"/>
    <cellStyle name="40% - 강조색6 3 3" xfId="84"/>
    <cellStyle name="40% - 강조색6 4" xfId="85"/>
    <cellStyle name="40% - 강조색6 5" xfId="86"/>
    <cellStyle name="60% - 강조색1" xfId="87" builtinId="32" customBuiltin="1"/>
    <cellStyle name="60% - 강조색1 2" xfId="88"/>
    <cellStyle name="60% - 강조색1 3" xfId="89"/>
    <cellStyle name="60% - 강조색1 3 2" xfId="90"/>
    <cellStyle name="60% - 강조색1 3 3" xfId="91"/>
    <cellStyle name="60% - 강조색1 4" xfId="92"/>
    <cellStyle name="60% - 강조색1 5" xfId="93"/>
    <cellStyle name="60% - 강조색2" xfId="94" builtinId="36" customBuiltin="1"/>
    <cellStyle name="60% - 강조색2 2" xfId="95"/>
    <cellStyle name="60% - 강조색2 3" xfId="96"/>
    <cellStyle name="60% - 강조색2 3 2" xfId="97"/>
    <cellStyle name="60% - 강조색2 3 3" xfId="98"/>
    <cellStyle name="60% - 강조색2 4" xfId="99"/>
    <cellStyle name="60% - 강조색2 5" xfId="100"/>
    <cellStyle name="60% - 강조색3" xfId="101" builtinId="40" customBuiltin="1"/>
    <cellStyle name="60% - 강조색3 2" xfId="102"/>
    <cellStyle name="60% - 강조색3 3" xfId="103"/>
    <cellStyle name="60% - 강조색3 3 2" xfId="104"/>
    <cellStyle name="60% - 강조색3 3 3" xfId="105"/>
    <cellStyle name="60% - 강조색3 4" xfId="106"/>
    <cellStyle name="60% - 강조색3 5" xfId="107"/>
    <cellStyle name="60% - 강조색4" xfId="108" builtinId="44" customBuiltin="1"/>
    <cellStyle name="60% - 강조색4 2" xfId="109"/>
    <cellStyle name="60% - 강조색4 3" xfId="110"/>
    <cellStyle name="60% - 강조색4 3 2" xfId="111"/>
    <cellStyle name="60% - 강조색4 3 3" xfId="112"/>
    <cellStyle name="60% - 강조색4 4" xfId="113"/>
    <cellStyle name="60% - 강조색4 5" xfId="114"/>
    <cellStyle name="60% - 강조색5" xfId="115" builtinId="48" customBuiltin="1"/>
    <cellStyle name="60% - 강조색5 2" xfId="116"/>
    <cellStyle name="60% - 강조색5 3" xfId="117"/>
    <cellStyle name="60% - 강조색5 3 2" xfId="118"/>
    <cellStyle name="60% - 강조색5 3 3" xfId="119"/>
    <cellStyle name="60% - 강조색5 4" xfId="120"/>
    <cellStyle name="60% - 강조색5 5" xfId="121"/>
    <cellStyle name="60% - 강조색6" xfId="122" builtinId="52" customBuiltin="1"/>
    <cellStyle name="60% - 강조색6 2" xfId="123"/>
    <cellStyle name="60% - 강조색6 3" xfId="124"/>
    <cellStyle name="60% - 강조색6 3 2" xfId="125"/>
    <cellStyle name="60% - 강조색6 3 3" xfId="126"/>
    <cellStyle name="60% - 강조색6 4" xfId="127"/>
    <cellStyle name="60% - 강조색6 5" xfId="128"/>
    <cellStyle name="A¨­￠￢￠O [0]_INQUIRY ￠?￥i¨u¡AAⓒ￢Aⓒª " xfId="129"/>
    <cellStyle name="A¨­￠￢￠O_INQUIRY ￠?￥i¨u¡AAⓒ￢Aⓒª " xfId="130"/>
    <cellStyle name="ÅëÈ­ [0]_¼ÕÀÍ¿¹»ê" xfId="131"/>
    <cellStyle name="AeE­ [0]_¼OAI¿¹≫e" xfId="132"/>
    <cellStyle name="ÅëÈ­ [0]_ÀÎ°Çºñ,¿ÜÁÖºñ" xfId="133"/>
    <cellStyle name="AeE­ [0]_AI°Cºn,μμ±Þºn" xfId="134"/>
    <cellStyle name="ÅëÈ­ [0]_laroux" xfId="135"/>
    <cellStyle name="AeE­ [0]_laroux_1" xfId="136"/>
    <cellStyle name="ÅëÈ­ [0]_laroux_1" xfId="137"/>
    <cellStyle name="AeE­ [0]_laroux_2" xfId="138"/>
    <cellStyle name="ÅëÈ­ [0]_laroux_2" xfId="139"/>
    <cellStyle name="AeE­ [0]_laroux_2_41-06농림16" xfId="140"/>
    <cellStyle name="ÅëÈ­ [0]_laroux_2_41-06농림16" xfId="141"/>
    <cellStyle name="AeE­ [0]_laroux_2_41-06농림41" xfId="142"/>
    <cellStyle name="ÅëÈ­ [0]_laroux_2_41-06농림41" xfId="143"/>
    <cellStyle name="AeE­ [0]_Sheet1" xfId="144"/>
    <cellStyle name="ÅëÈ­ [0]_Sheet1" xfId="145"/>
    <cellStyle name="ÅëÈ­_¼ÕÀÍ¿¹»ê" xfId="146"/>
    <cellStyle name="AeE­_¼OAI¿¹≫e" xfId="147"/>
    <cellStyle name="ÅëÈ­_ÀÎ°Çºñ,¿ÜÁÖºñ" xfId="148"/>
    <cellStyle name="AeE­_AI°Cºn,μμ±Þºn" xfId="149"/>
    <cellStyle name="ÅëÈ­_laroux" xfId="150"/>
    <cellStyle name="AeE­_laroux_1" xfId="151"/>
    <cellStyle name="ÅëÈ­_laroux_1" xfId="152"/>
    <cellStyle name="AeE­_laroux_2" xfId="153"/>
    <cellStyle name="ÅëÈ­_laroux_2" xfId="154"/>
    <cellStyle name="AeE­_laroux_2_41-06농림16" xfId="155"/>
    <cellStyle name="ÅëÈ­_laroux_2_41-06농림16" xfId="156"/>
    <cellStyle name="AeE­_laroux_2_41-06농림41" xfId="157"/>
    <cellStyle name="ÅëÈ­_laroux_2_41-06농림41" xfId="158"/>
    <cellStyle name="AeE­_Sheet1" xfId="159"/>
    <cellStyle name="ÅëÈ­_Sheet1" xfId="160"/>
    <cellStyle name="AeE­_Sheet1_41-06농림16" xfId="161"/>
    <cellStyle name="ÅëÈ­_Sheet1_41-06농림16" xfId="162"/>
    <cellStyle name="AeE­_Sheet1_41-06농림41" xfId="163"/>
    <cellStyle name="ÅëÈ­_Sheet1_41-06농림41" xfId="164"/>
    <cellStyle name="AeE¡ⓒ [0]_INQUIRY ￠?￥i¨u¡AAⓒ￢Aⓒª " xfId="165"/>
    <cellStyle name="AeE¡ⓒ_INQUIRY ￠?￥i¨u¡AAⓒ￢Aⓒª " xfId="166"/>
    <cellStyle name="ÄÞ¸¶ [0]_¼ÕÀÍ¿¹»ê" xfId="167"/>
    <cellStyle name="AÞ¸¶ [0]_¼OAI¿¹≫e" xfId="168"/>
    <cellStyle name="ÄÞ¸¶ [0]_ÀÎ°Çºñ,¿ÜÁÖºñ" xfId="169"/>
    <cellStyle name="AÞ¸¶ [0]_AI°Cºn,μμ±Þºn" xfId="170"/>
    <cellStyle name="ÄÞ¸¶ [0]_laroux" xfId="171"/>
    <cellStyle name="AÞ¸¶ [0]_laroux_1" xfId="172"/>
    <cellStyle name="ÄÞ¸¶ [0]_laroux_1" xfId="173"/>
    <cellStyle name="AÞ¸¶ [0]_Sheet1" xfId="174"/>
    <cellStyle name="ÄÞ¸¶ [0]_Sheet1" xfId="175"/>
    <cellStyle name="ÄÞ¸¶_¼ÕÀÍ¿¹»ê" xfId="176"/>
    <cellStyle name="AÞ¸¶_¼OAI¿¹≫e" xfId="177"/>
    <cellStyle name="ÄÞ¸¶_ÀÎ°Çºñ,¿ÜÁÖºñ" xfId="178"/>
    <cellStyle name="AÞ¸¶_AI°Cºn,μμ±Þºn" xfId="179"/>
    <cellStyle name="ÄÞ¸¶_laroux" xfId="180"/>
    <cellStyle name="AÞ¸¶_laroux_1" xfId="181"/>
    <cellStyle name="ÄÞ¸¶_laroux_1" xfId="182"/>
    <cellStyle name="AÞ¸¶_Sheet1" xfId="183"/>
    <cellStyle name="ÄÞ¸¶_Sheet1" xfId="184"/>
    <cellStyle name="AÞ¸¶_Sheet1_41-06농림16" xfId="185"/>
    <cellStyle name="ÄÞ¸¶_Sheet1_41-06농림16" xfId="186"/>
    <cellStyle name="AÞ¸¶_Sheet1_41-06농림41" xfId="187"/>
    <cellStyle name="ÄÞ¸¶_Sheet1_41-06농림41" xfId="188"/>
    <cellStyle name="C¡IA¨ª_¡ic¨u¡A¨￢I¨￢¡Æ AN¡Æe " xfId="189"/>
    <cellStyle name="C￥AØ_¿μ¾÷CoE² " xfId="190"/>
    <cellStyle name="Ç¥ÁØ_¼ÕÀÍ¿¹»ê" xfId="191"/>
    <cellStyle name="C￥AØ_¼OAI¿¹≫e" xfId="192"/>
    <cellStyle name="Ç¥ÁØ_ÀÎ°Çºñ,¿ÜÁÖºñ" xfId="193"/>
    <cellStyle name="C￥AØ_AI°Cºn,μμ±Þºn" xfId="194"/>
    <cellStyle name="Ç¥ÁØ_laroux" xfId="195"/>
    <cellStyle name="C￥AØ_laroux_1" xfId="196"/>
    <cellStyle name="Ç¥ÁØ_laroux_1" xfId="197"/>
    <cellStyle name="C￥AØ_laroux_1_Sheet1" xfId="198"/>
    <cellStyle name="Ç¥ÁØ_laroux_1_Sheet1" xfId="199"/>
    <cellStyle name="C￥AØ_laroux_2" xfId="200"/>
    <cellStyle name="Ç¥ÁØ_laroux_2" xfId="201"/>
    <cellStyle name="C￥AØ_laroux_2_Sheet1" xfId="202"/>
    <cellStyle name="Ç¥ÁØ_laroux_2_Sheet1" xfId="203"/>
    <cellStyle name="C￥AØ_laroux_3" xfId="204"/>
    <cellStyle name="Ç¥ÁØ_laroux_3" xfId="205"/>
    <cellStyle name="C￥AØ_laroux_4" xfId="206"/>
    <cellStyle name="Ç¥ÁØ_laroux_4" xfId="207"/>
    <cellStyle name="C￥AØ_laroux_Sheet1" xfId="208"/>
    <cellStyle name="Ç¥ÁØ_laroux_Sheet1" xfId="209"/>
    <cellStyle name="C￥AØ_Sheet1" xfId="210"/>
    <cellStyle name="Ç¥ÁØ_Sheet1" xfId="211"/>
    <cellStyle name="category" xfId="212"/>
    <cellStyle name="Comma [0]_ SG&amp;A Bridge " xfId="213"/>
    <cellStyle name="Comma_ SG&amp;A Bridge " xfId="214"/>
    <cellStyle name="Comma0" xfId="215"/>
    <cellStyle name="Curren?_x0012_퐀_x0017_?" xfId="216"/>
    <cellStyle name="Currency [0]_ SG&amp;A Bridge " xfId="217"/>
    <cellStyle name="Currency_ SG&amp;A Bridge " xfId="218"/>
    <cellStyle name="Currency0" xfId="219"/>
    <cellStyle name="Date" xfId="220"/>
    <cellStyle name="Euro" xfId="221"/>
    <cellStyle name="Fixed" xfId="222"/>
    <cellStyle name="Grey" xfId="223"/>
    <cellStyle name="HEADER" xfId="224"/>
    <cellStyle name="Header1" xfId="225"/>
    <cellStyle name="Header2" xfId="226"/>
    <cellStyle name="Header2 2" xfId="227"/>
    <cellStyle name="Header2 3" xfId="228"/>
    <cellStyle name="Heading 1" xfId="229"/>
    <cellStyle name="Heading 2" xfId="230"/>
    <cellStyle name="HEADING1" xfId="231"/>
    <cellStyle name="HEADING2" xfId="232"/>
    <cellStyle name="Input [yellow]" xfId="233"/>
    <cellStyle name="Input [yellow] 2" xfId="234"/>
    <cellStyle name="Input [yellow] 3" xfId="235"/>
    <cellStyle name="Input [yellow] 4" xfId="236"/>
    <cellStyle name="Model" xfId="237"/>
    <cellStyle name="Model 2" xfId="238"/>
    <cellStyle name="Normal - Style1" xfId="239"/>
    <cellStyle name="Normal_ SG&amp;A Bridge " xfId="240"/>
    <cellStyle name="Percent [2]" xfId="241"/>
    <cellStyle name="subhead" xfId="242"/>
    <cellStyle name="Total" xfId="243"/>
    <cellStyle name="UM" xfId="244"/>
    <cellStyle name="강조색1" xfId="245" builtinId="29" customBuiltin="1"/>
    <cellStyle name="강조색1 2" xfId="246"/>
    <cellStyle name="강조색1 3" xfId="247"/>
    <cellStyle name="강조색1 3 2" xfId="248"/>
    <cellStyle name="강조색1 3 3" xfId="249"/>
    <cellStyle name="강조색1 4" xfId="250"/>
    <cellStyle name="강조색1 5" xfId="251"/>
    <cellStyle name="강조색2" xfId="252" builtinId="33" customBuiltin="1"/>
    <cellStyle name="강조색2 2" xfId="253"/>
    <cellStyle name="강조색2 3" xfId="254"/>
    <cellStyle name="강조색2 3 2" xfId="255"/>
    <cellStyle name="강조색2 3 3" xfId="256"/>
    <cellStyle name="강조색2 4" xfId="257"/>
    <cellStyle name="강조색2 5" xfId="258"/>
    <cellStyle name="강조색3" xfId="259" builtinId="37" customBuiltin="1"/>
    <cellStyle name="강조색3 2" xfId="260"/>
    <cellStyle name="강조색3 3" xfId="261"/>
    <cellStyle name="강조색3 3 2" xfId="262"/>
    <cellStyle name="강조색3 3 3" xfId="263"/>
    <cellStyle name="강조색3 4" xfId="264"/>
    <cellStyle name="강조색3 5" xfId="265"/>
    <cellStyle name="강조색4" xfId="266" builtinId="41" customBuiltin="1"/>
    <cellStyle name="강조색4 2" xfId="267"/>
    <cellStyle name="강조색4 3" xfId="268"/>
    <cellStyle name="강조색4 3 2" xfId="269"/>
    <cellStyle name="강조색4 3 3" xfId="270"/>
    <cellStyle name="강조색4 4" xfId="271"/>
    <cellStyle name="강조색4 5" xfId="272"/>
    <cellStyle name="강조색5" xfId="273" builtinId="45" customBuiltin="1"/>
    <cellStyle name="강조색5 2" xfId="274"/>
    <cellStyle name="강조색5 3" xfId="275"/>
    <cellStyle name="강조색5 3 2" xfId="276"/>
    <cellStyle name="강조색5 3 3" xfId="277"/>
    <cellStyle name="강조색5 4" xfId="278"/>
    <cellStyle name="강조색5 5" xfId="279"/>
    <cellStyle name="강조색6" xfId="280" builtinId="49" customBuiltin="1"/>
    <cellStyle name="강조색6 2" xfId="281"/>
    <cellStyle name="강조색6 3" xfId="282"/>
    <cellStyle name="강조색6 3 2" xfId="283"/>
    <cellStyle name="강조색6 3 3" xfId="284"/>
    <cellStyle name="강조색6 4" xfId="285"/>
    <cellStyle name="강조색6 5" xfId="286"/>
    <cellStyle name="경고문" xfId="287" builtinId="11" customBuiltin="1"/>
    <cellStyle name="경고문 2" xfId="288"/>
    <cellStyle name="경고문 3" xfId="289"/>
    <cellStyle name="경고문 3 2" xfId="290"/>
    <cellStyle name="경고문 3 3" xfId="291"/>
    <cellStyle name="경고문 4" xfId="292"/>
    <cellStyle name="경고문 5" xfId="293"/>
    <cellStyle name="계산" xfId="294" builtinId="22" customBuiltin="1"/>
    <cellStyle name="계산 2" xfId="295"/>
    <cellStyle name="계산 2 2" xfId="296"/>
    <cellStyle name="계산 2 3" xfId="297"/>
    <cellStyle name="계산 3" xfId="298"/>
    <cellStyle name="계산 3 2" xfId="299"/>
    <cellStyle name="계산 3 3" xfId="300"/>
    <cellStyle name="계산 4" xfId="301"/>
    <cellStyle name="계산 5" xfId="302"/>
    <cellStyle name="고정소숫점" xfId="303"/>
    <cellStyle name="고정출력1" xfId="304"/>
    <cellStyle name="고정출력2" xfId="305"/>
    <cellStyle name="나쁨" xfId="306" builtinId="27" customBuiltin="1"/>
    <cellStyle name="나쁨 2" xfId="307"/>
    <cellStyle name="나쁨 3" xfId="308"/>
    <cellStyle name="나쁨 3 2" xfId="309"/>
    <cellStyle name="나쁨 3 3" xfId="310"/>
    <cellStyle name="나쁨 4" xfId="311"/>
    <cellStyle name="나쁨 5" xfId="312"/>
    <cellStyle name="날짜" xfId="313"/>
    <cellStyle name="달러" xfId="314"/>
    <cellStyle name="똿뗦먛귟 [0.00]_PRODUCT DETAIL Q1" xfId="315"/>
    <cellStyle name="똿뗦먛귟_PRODUCT DETAIL Q1" xfId="316"/>
    <cellStyle name="메모" xfId="317" builtinId="10" customBuiltin="1"/>
    <cellStyle name="메모 2" xfId="318"/>
    <cellStyle name="메모 2 2" xfId="319"/>
    <cellStyle name="메모 2 3" xfId="320"/>
    <cellStyle name="메모 3" xfId="321"/>
    <cellStyle name="메모 4" xfId="322"/>
    <cellStyle name="믅됞 [0.00]_PRODUCT DETAIL Q1" xfId="323"/>
    <cellStyle name="믅됞_PRODUCT DETAIL Q1" xfId="324"/>
    <cellStyle name="바탕글" xfId="325"/>
    <cellStyle name="백분율 2" xfId="326"/>
    <cellStyle name="보통" xfId="327" builtinId="28" customBuiltin="1"/>
    <cellStyle name="보통 2" xfId="328"/>
    <cellStyle name="보통 3" xfId="329"/>
    <cellStyle name="보통 3 2" xfId="330"/>
    <cellStyle name="보통 3 3" xfId="331"/>
    <cellStyle name="보통 4" xfId="332"/>
    <cellStyle name="보통 5" xfId="333"/>
    <cellStyle name="뷭?_?긚??_1" xfId="334"/>
    <cellStyle name="설명 텍스트" xfId="335" builtinId="53" customBuiltin="1"/>
    <cellStyle name="설명 텍스트 2" xfId="336"/>
    <cellStyle name="설명 텍스트 3" xfId="337"/>
    <cellStyle name="설명 텍스트 3 2" xfId="338"/>
    <cellStyle name="설명 텍스트 3 3" xfId="339"/>
    <cellStyle name="설명 텍스트 4" xfId="340"/>
    <cellStyle name="설명 텍스트 5" xfId="341"/>
    <cellStyle name="셀 확인" xfId="342" builtinId="23" customBuiltin="1"/>
    <cellStyle name="셀 확인 2" xfId="343"/>
    <cellStyle name="셀 확인 3" xfId="344"/>
    <cellStyle name="셀 확인 3 2" xfId="345"/>
    <cellStyle name="셀 확인 3 3" xfId="346"/>
    <cellStyle name="셀 확인 4" xfId="347"/>
    <cellStyle name="셀 확인 5" xfId="348"/>
    <cellStyle name="숫자(R)" xfId="349"/>
    <cellStyle name="쉼표 [0]" xfId="350" builtinId="6"/>
    <cellStyle name="쉼표 [0] 2" xfId="351"/>
    <cellStyle name="쉼표 [0] 2 2" xfId="352"/>
    <cellStyle name="쉼표 [0] 3" xfId="353"/>
    <cellStyle name="쉼표 [0] 3 2" xfId="354"/>
    <cellStyle name="쉼표 [0] 3 3" xfId="355"/>
    <cellStyle name="쉼표 [0] 4" xfId="356"/>
    <cellStyle name="쉼표 [0] 5" xfId="357"/>
    <cellStyle name="쉼표 [0]_13 환경" xfId="358"/>
    <cellStyle name="스타일 1" xfId="359"/>
    <cellStyle name="연결된 셀" xfId="360" builtinId="24" customBuiltin="1"/>
    <cellStyle name="연결된 셀 2" xfId="361"/>
    <cellStyle name="연결된 셀 3" xfId="362"/>
    <cellStyle name="연결된 셀 3 2" xfId="363"/>
    <cellStyle name="연결된 셀 3 3" xfId="364"/>
    <cellStyle name="연결된 셀 4" xfId="365"/>
    <cellStyle name="연결된 셀 5" xfId="366"/>
    <cellStyle name="요약" xfId="367" builtinId="25" customBuiltin="1"/>
    <cellStyle name="요약 2" xfId="368"/>
    <cellStyle name="요약 2 2" xfId="369"/>
    <cellStyle name="요약 2 3" xfId="370"/>
    <cellStyle name="요약 3" xfId="371"/>
    <cellStyle name="요약 3 2" xfId="372"/>
    <cellStyle name="요약 3 3" xfId="373"/>
    <cellStyle name="요약 4" xfId="374"/>
    <cellStyle name="요약 5" xfId="375"/>
    <cellStyle name="입력" xfId="376" builtinId="20" customBuiltin="1"/>
    <cellStyle name="입력 2" xfId="377"/>
    <cellStyle name="입력 2 2" xfId="378"/>
    <cellStyle name="입력 2 3" xfId="379"/>
    <cellStyle name="입력 3" xfId="380"/>
    <cellStyle name="입력 3 2" xfId="381"/>
    <cellStyle name="입력 3 3" xfId="382"/>
    <cellStyle name="입력 4" xfId="383"/>
    <cellStyle name="입력 5" xfId="384"/>
    <cellStyle name="자리수" xfId="385"/>
    <cellStyle name="자리수0" xfId="386"/>
    <cellStyle name="작은제목" xfId="387"/>
    <cellStyle name="제목" xfId="388" builtinId="15" customBuiltin="1"/>
    <cellStyle name="제목 1" xfId="389" builtinId="16" customBuiltin="1"/>
    <cellStyle name="제목 1 2" xfId="390"/>
    <cellStyle name="제목 1 3" xfId="391"/>
    <cellStyle name="제목 1 4" xfId="392"/>
    <cellStyle name="제목 2" xfId="393" builtinId="17" customBuiltin="1"/>
    <cellStyle name="제목 2 2" xfId="394"/>
    <cellStyle name="제목 2 3" xfId="395"/>
    <cellStyle name="제목 2 4" xfId="396"/>
    <cellStyle name="제목 3" xfId="397" builtinId="18" customBuiltin="1"/>
    <cellStyle name="제목 3 2" xfId="398"/>
    <cellStyle name="제목 3 3" xfId="399"/>
    <cellStyle name="제목 3 4" xfId="400"/>
    <cellStyle name="제목 4" xfId="401" builtinId="19" customBuiltin="1"/>
    <cellStyle name="제목 4 2" xfId="402"/>
    <cellStyle name="제목 4 3" xfId="403"/>
    <cellStyle name="제목 4 4" xfId="404"/>
    <cellStyle name="제목 5" xfId="405"/>
    <cellStyle name="제목 6" xfId="406"/>
    <cellStyle name="제목 7" xfId="407"/>
    <cellStyle name="좋음" xfId="408" builtinId="26" customBuiltin="1"/>
    <cellStyle name="좋음 2" xfId="409"/>
    <cellStyle name="좋음 3" xfId="410"/>
    <cellStyle name="좋음 3 2" xfId="411"/>
    <cellStyle name="좋음 3 3" xfId="412"/>
    <cellStyle name="좋음 4" xfId="413"/>
    <cellStyle name="좋음 5" xfId="414"/>
    <cellStyle name="출력" xfId="415" builtinId="21" customBuiltin="1"/>
    <cellStyle name="출력 2" xfId="416"/>
    <cellStyle name="출력 2 2" xfId="417"/>
    <cellStyle name="출력 2 3" xfId="418"/>
    <cellStyle name="출력 3" xfId="419"/>
    <cellStyle name="출력 3 2" xfId="420"/>
    <cellStyle name="출력 3 3" xfId="421"/>
    <cellStyle name="출력 4" xfId="422"/>
    <cellStyle name="출력 5" xfId="423"/>
    <cellStyle name="콤마 [0]" xfId="424"/>
    <cellStyle name="콤마 [0]_-02.토지기후" xfId="425"/>
    <cellStyle name="콤마 [0]_2.주민등록인구" xfId="426"/>
    <cellStyle name="콤마 [0]_2.주민등록인구 2" xfId="427"/>
    <cellStyle name="콤마 [0]_천기일수" xfId="428"/>
    <cellStyle name="콤마 [0]_해안선및도서" xfId="429"/>
    <cellStyle name="콤마 [0]_해안선및도서 2" xfId="430"/>
    <cellStyle name="콤마_ 견적기준 FLOW " xfId="431"/>
    <cellStyle name="큰제목" xfId="432"/>
    <cellStyle name="퍼센트" xfId="433"/>
    <cellStyle name="표준" xfId="0" builtinId="0"/>
    <cellStyle name="표준 10" xfId="434"/>
    <cellStyle name="표준 11" xfId="435"/>
    <cellStyle name="표준 12" xfId="436"/>
    <cellStyle name="표준 13" xfId="437"/>
    <cellStyle name="표준 2" xfId="438"/>
    <cellStyle name="표준 2 2" xfId="439"/>
    <cellStyle name="표준 2 2 2" xfId="440"/>
    <cellStyle name="표준 2 3" xfId="441"/>
    <cellStyle name="표준 2 4" xfId="442"/>
    <cellStyle name="표준 2 5" xfId="443"/>
    <cellStyle name="표준 2_시군자료(앞_수의사현황포함)(1)" xfId="444"/>
    <cellStyle name="표준 3" xfId="445"/>
    <cellStyle name="표준 3 2" xfId="446"/>
    <cellStyle name="표준 3 2 2" xfId="447"/>
    <cellStyle name="표준 3 3" xfId="448"/>
    <cellStyle name="표준 3 4" xfId="449"/>
    <cellStyle name="표준 4" xfId="450"/>
    <cellStyle name="표준 4 2" xfId="451"/>
    <cellStyle name="표준 4 2 2" xfId="452"/>
    <cellStyle name="표준 4 3" xfId="453"/>
    <cellStyle name="표준 4 4" xfId="454"/>
    <cellStyle name="표준 5" xfId="455"/>
    <cellStyle name="표준 6" xfId="456"/>
    <cellStyle name="표준 7" xfId="457"/>
    <cellStyle name="표준 8" xfId="458"/>
    <cellStyle name="표준 9" xfId="459"/>
    <cellStyle name="표준_+-13.환경" xfId="460"/>
    <cellStyle name="표준_-02.토지기후" xfId="461"/>
    <cellStyle name="표준_05하수통계양식" xfId="462"/>
    <cellStyle name="표준_-11.운수관광" xfId="463"/>
    <cellStyle name="표준_-12.보건사회" xfId="464"/>
    <cellStyle name="표준_13 환경" xfId="465"/>
    <cellStyle name="표준_연령별농가인구" xfId="466"/>
    <cellStyle name="표준_표준화 서식2(1)" xfId="467"/>
    <cellStyle name="합산" xfId="468"/>
    <cellStyle name="화폐기호" xfId="469"/>
    <cellStyle name="화폐기호0" xfId="47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6</xdr:row>
      <xdr:rowOff>19050</xdr:rowOff>
    </xdr:from>
    <xdr:to>
      <xdr:col>8</xdr:col>
      <xdr:colOff>647700</xdr:colOff>
      <xdr:row>15</xdr:row>
      <xdr:rowOff>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19075" y="742950"/>
          <a:ext cx="5915025" cy="2638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13.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환경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Environment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581025</xdr:colOff>
      <xdr:row>19</xdr:row>
      <xdr:rowOff>0</xdr:rowOff>
    </xdr:from>
    <xdr:to>
      <xdr:col>8</xdr:col>
      <xdr:colOff>581025</xdr:colOff>
      <xdr:row>19</xdr:row>
      <xdr:rowOff>38100</xdr:rowOff>
    </xdr:to>
    <xdr:sp macro="" textlink="">
      <xdr:nvSpPr>
        <xdr:cNvPr id="14519" name="Text Box 4"/>
        <xdr:cNvSpPr txBox="1">
          <a:spLocks noChangeArrowheads="1"/>
        </xdr:cNvSpPr>
      </xdr:nvSpPr>
      <xdr:spPr bwMode="auto">
        <a:xfrm>
          <a:off x="7610475" y="43529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581025</xdr:colOff>
      <xdr:row>19</xdr:row>
      <xdr:rowOff>0</xdr:rowOff>
    </xdr:from>
    <xdr:to>
      <xdr:col>8</xdr:col>
      <xdr:colOff>581025</xdr:colOff>
      <xdr:row>19</xdr:row>
      <xdr:rowOff>38100</xdr:rowOff>
    </xdr:to>
    <xdr:sp macro="" textlink="">
      <xdr:nvSpPr>
        <xdr:cNvPr id="14520" name="Text Box 4"/>
        <xdr:cNvSpPr txBox="1">
          <a:spLocks noChangeArrowheads="1"/>
        </xdr:cNvSpPr>
      </xdr:nvSpPr>
      <xdr:spPr bwMode="auto">
        <a:xfrm>
          <a:off x="7610475" y="43529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Local%20Settings/Temporary%20Internet%20Files/Content.IE5/R7LRJHKW/&#49324;&#48376;%20-%203.&#44397;&#52293;&#49324;&#50629;%20&#54788;&#54889;,%20&#50857;&#50669;&#49324;&#50629;%20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view="pageBreakPreview" zoomScaleNormal="100" zoomScaleSheetLayoutView="100" workbookViewId="0">
      <pane ySplit="20" topLeftCell="A21" activePane="bottomLeft" state="frozen"/>
      <selection activeCell="B16" sqref="B16:B19"/>
      <selection pane="bottomLeft" activeCell="C47" sqref="C47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577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7.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8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5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4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39"/>
  <sheetViews>
    <sheetView view="pageBreakPreview" zoomScaleNormal="100" zoomScaleSheetLayoutView="100" workbookViewId="0">
      <selection activeCell="B25" sqref="B25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0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5"/>
      <c r="B5" s="5"/>
      <c r="C5" s="6"/>
      <c r="D5" s="6"/>
      <c r="F5" s="5"/>
      <c r="G5" s="6"/>
      <c r="H5" s="7"/>
      <c r="I5" s="7"/>
      <c r="J5" s="1"/>
      <c r="K5" s="1"/>
      <c r="L5" s="1"/>
      <c r="M5" s="1"/>
      <c r="N5" s="1"/>
      <c r="O5" s="1"/>
      <c r="P5" s="1"/>
    </row>
    <row r="6" spans="1:16" s="2" customFormat="1">
      <c r="A6" s="5"/>
      <c r="B6" s="5"/>
      <c r="C6" s="6"/>
      <c r="D6" s="6"/>
      <c r="F6" s="5"/>
      <c r="G6" s="6"/>
      <c r="H6" s="7"/>
      <c r="I6" s="7"/>
      <c r="J6" s="1"/>
      <c r="K6" s="1"/>
      <c r="L6" s="1"/>
      <c r="M6" s="1"/>
      <c r="N6" s="1"/>
      <c r="O6" s="1"/>
      <c r="P6" s="1"/>
    </row>
    <row r="7" spans="1:16" s="2" customFormat="1">
      <c r="A7" s="5"/>
      <c r="B7" s="5"/>
      <c r="C7" s="6"/>
      <c r="D7" s="6"/>
      <c r="F7" s="5"/>
      <c r="G7" s="6"/>
      <c r="H7" s="7"/>
      <c r="I7" s="7"/>
      <c r="J7" s="1"/>
      <c r="K7" s="1"/>
      <c r="L7" s="1"/>
      <c r="M7" s="1"/>
      <c r="N7" s="1"/>
      <c r="O7" s="1"/>
      <c r="P7" s="1"/>
    </row>
    <row r="8" spans="1:16" s="2" customFormat="1">
      <c r="A8" s="5" t="s">
        <v>1</v>
      </c>
      <c r="B8" s="5"/>
      <c r="C8" s="6"/>
      <c r="D8" s="6"/>
      <c r="F8" s="5"/>
      <c r="G8" s="6"/>
      <c r="H8" s="7"/>
      <c r="I8" s="7"/>
      <c r="J8" s="1"/>
      <c r="K8" s="1"/>
      <c r="L8" s="1"/>
      <c r="M8" s="1"/>
      <c r="N8" s="1"/>
      <c r="O8" s="1"/>
      <c r="P8" s="1"/>
    </row>
    <row r="9" spans="1:16" s="2" customFormat="1">
      <c r="A9" s="5"/>
      <c r="B9" s="5"/>
      <c r="C9" s="6"/>
      <c r="D9" s="6"/>
      <c r="F9" s="5"/>
      <c r="G9" s="6"/>
      <c r="H9" s="7"/>
      <c r="I9" s="7"/>
      <c r="J9" s="1"/>
      <c r="K9" s="1"/>
      <c r="L9" s="1"/>
      <c r="M9" s="1"/>
      <c r="N9" s="1"/>
      <c r="O9" s="1"/>
      <c r="P9" s="1"/>
    </row>
    <row r="10" spans="1:16" s="2" customFormat="1">
      <c r="A10" s="5"/>
      <c r="B10" s="5"/>
      <c r="C10" s="6"/>
      <c r="D10" s="6"/>
      <c r="F10" s="5"/>
      <c r="G10" s="6"/>
      <c r="H10" s="7"/>
      <c r="I10" s="7"/>
      <c r="J10" s="1"/>
      <c r="K10" s="1"/>
      <c r="L10" s="1"/>
      <c r="M10" s="1"/>
      <c r="N10" s="1"/>
      <c r="O10" s="1"/>
      <c r="P10" s="1"/>
    </row>
    <row r="11" spans="1:16" s="2" customFormat="1">
      <c r="A11" s="5"/>
      <c r="B11" s="5"/>
      <c r="C11" s="6"/>
      <c r="D11" s="6"/>
      <c r="F11" s="5"/>
      <c r="G11" s="6"/>
      <c r="H11" s="7"/>
      <c r="I11" s="7"/>
      <c r="J11" s="1"/>
      <c r="K11" s="1"/>
      <c r="L11" s="1"/>
      <c r="M11" s="1"/>
      <c r="N11" s="1"/>
      <c r="O11" s="1"/>
      <c r="P11" s="1"/>
    </row>
    <row r="12" spans="1:16" s="2" customFormat="1">
      <c r="A12" s="5"/>
      <c r="B12" s="5"/>
      <c r="C12" s="6"/>
      <c r="D12" s="6"/>
      <c r="F12" s="5"/>
      <c r="G12" s="6"/>
      <c r="H12" s="7"/>
      <c r="I12" s="7"/>
      <c r="J12" s="1"/>
      <c r="K12" s="1"/>
      <c r="L12" s="1"/>
      <c r="M12" s="1"/>
      <c r="N12" s="1"/>
      <c r="O12" s="1"/>
      <c r="P12" s="1"/>
    </row>
    <row r="13" spans="1:16" s="2" customFormat="1">
      <c r="A13" s="5"/>
      <c r="B13" s="5"/>
      <c r="C13" s="6"/>
      <c r="D13" s="6"/>
      <c r="F13" s="5"/>
      <c r="G13" s="6"/>
      <c r="H13" s="7"/>
      <c r="I13" s="7"/>
      <c r="J13" s="1"/>
      <c r="K13" s="1"/>
      <c r="L13" s="1"/>
      <c r="M13" s="1"/>
      <c r="N13" s="1"/>
      <c r="O13" s="1"/>
      <c r="P13" s="1"/>
    </row>
    <row r="14" spans="1:16" s="2" customFormat="1">
      <c r="A14" s="5"/>
      <c r="B14" s="5"/>
      <c r="C14" s="6"/>
      <c r="D14" s="6"/>
      <c r="F14" s="5"/>
      <c r="G14" s="6"/>
      <c r="H14" s="7"/>
      <c r="I14" s="7"/>
      <c r="J14" s="1"/>
      <c r="K14" s="1"/>
      <c r="L14" s="1"/>
      <c r="M14" s="1"/>
      <c r="N14" s="1"/>
      <c r="O14" s="1"/>
      <c r="P14" s="1"/>
    </row>
    <row r="15" spans="1:16" s="2" customFormat="1">
      <c r="A15" s="5"/>
      <c r="B15" s="5"/>
      <c r="C15" s="6"/>
      <c r="D15" s="6"/>
      <c r="F15" s="5"/>
      <c r="G15" s="6"/>
      <c r="H15" s="7"/>
      <c r="I15" s="7"/>
      <c r="J15" s="1"/>
      <c r="K15" s="1"/>
      <c r="L15" s="1"/>
      <c r="M15" s="1"/>
      <c r="N15" s="1"/>
      <c r="O15" s="1"/>
      <c r="P15" s="1"/>
    </row>
    <row r="16" spans="1:16" s="2" customFormat="1">
      <c r="A16" s="5"/>
      <c r="B16" s="5"/>
      <c r="C16" s="6"/>
      <c r="D16" s="6"/>
      <c r="F16" s="5"/>
      <c r="G16" s="6"/>
      <c r="H16" s="7"/>
      <c r="I16" s="7"/>
      <c r="J16" s="1"/>
      <c r="K16" s="1"/>
      <c r="L16" s="1"/>
      <c r="M16" s="1"/>
      <c r="N16" s="1"/>
      <c r="O16" s="1"/>
      <c r="P16" s="1"/>
    </row>
    <row r="17" spans="1:16" s="2" customFormat="1">
      <c r="A17" s="5" t="s">
        <v>2</v>
      </c>
      <c r="B17" s="5"/>
      <c r="C17" s="6"/>
      <c r="D17" s="6"/>
      <c r="F17" s="5"/>
      <c r="G17" s="6"/>
      <c r="H17" s="7"/>
      <c r="I17" s="7"/>
      <c r="J17" s="1"/>
      <c r="K17" s="1"/>
      <c r="L17" s="1"/>
      <c r="M17" s="1"/>
      <c r="N17" s="1"/>
      <c r="O17" s="1"/>
      <c r="P17" s="1"/>
    </row>
    <row r="18" spans="1:16" s="2" customFormat="1">
      <c r="A18" s="5" t="s">
        <v>3</v>
      </c>
      <c r="B18" s="5"/>
      <c r="C18" s="6"/>
      <c r="D18" s="6"/>
      <c r="F18" s="5"/>
      <c r="G18" s="6"/>
      <c r="H18" s="7"/>
      <c r="I18" s="7"/>
      <c r="J18" s="1"/>
      <c r="K18" s="1"/>
      <c r="L18" s="1"/>
      <c r="M18" s="1"/>
      <c r="N18" s="1"/>
      <c r="O18" s="1"/>
      <c r="P18" s="1"/>
    </row>
    <row r="19" spans="1:16" s="2" customFormat="1">
      <c r="A19" s="5" t="s">
        <v>557</v>
      </c>
      <c r="B19" s="5"/>
      <c r="C19" s="6"/>
      <c r="D19" s="6"/>
      <c r="F19" s="5"/>
      <c r="G19" s="6"/>
      <c r="H19" s="7"/>
      <c r="I19" s="7"/>
      <c r="J19" s="1"/>
      <c r="K19" s="1"/>
      <c r="L19" s="1"/>
      <c r="M19" s="1"/>
      <c r="N19" s="1"/>
      <c r="O19" s="1"/>
      <c r="P19" s="1"/>
    </row>
    <row r="20" spans="1:16" s="2" customFormat="1">
      <c r="A20" s="5" t="s">
        <v>558</v>
      </c>
      <c r="B20" s="5"/>
      <c r="C20" s="6"/>
      <c r="D20" s="6"/>
      <c r="F20" s="5"/>
      <c r="G20" s="6"/>
      <c r="H20" s="7"/>
      <c r="I20" s="7"/>
      <c r="J20" s="1"/>
      <c r="K20" s="1"/>
      <c r="L20" s="1"/>
      <c r="M20" s="1"/>
      <c r="N20" s="1"/>
      <c r="O20" s="1"/>
      <c r="P20" s="1"/>
    </row>
    <row r="21" spans="1:16" s="2" customFormat="1">
      <c r="A21" s="5" t="s">
        <v>559</v>
      </c>
      <c r="B21" s="5"/>
      <c r="C21" s="6"/>
      <c r="D21" s="6"/>
      <c r="F21" s="5"/>
      <c r="G21" s="6"/>
      <c r="H21" s="7"/>
      <c r="I21" s="7"/>
      <c r="J21" s="1"/>
      <c r="K21" s="1"/>
      <c r="L21" s="1"/>
      <c r="M21" s="1"/>
      <c r="N21" s="1"/>
      <c r="O21" s="1"/>
      <c r="P21" s="1"/>
    </row>
    <row r="22" spans="1:16" s="2" customFormat="1">
      <c r="A22" s="5" t="s">
        <v>560</v>
      </c>
      <c r="B22" s="5"/>
      <c r="C22" s="6"/>
      <c r="D22" s="6"/>
      <c r="F22" s="5"/>
      <c r="G22" s="6"/>
      <c r="H22" s="7"/>
      <c r="I22" s="7"/>
      <c r="J22" s="1"/>
      <c r="K22" s="1"/>
      <c r="L22" s="1"/>
      <c r="M22" s="1"/>
      <c r="N22" s="1"/>
      <c r="O22" s="1"/>
      <c r="P22" s="1"/>
    </row>
    <row r="23" spans="1:16" s="2" customFormat="1">
      <c r="A23" s="5" t="s">
        <v>275</v>
      </c>
      <c r="B23" s="5"/>
      <c r="C23" s="6"/>
      <c r="D23" s="6"/>
      <c r="F23" s="5"/>
      <c r="G23" s="6"/>
      <c r="H23" s="7"/>
      <c r="I23" s="7"/>
      <c r="J23" s="1"/>
      <c r="K23" s="1"/>
      <c r="L23" s="1"/>
      <c r="M23" s="1"/>
      <c r="N23" s="1"/>
      <c r="O23" s="1"/>
      <c r="P23" s="1"/>
    </row>
    <row r="24" spans="1:16" s="2" customFormat="1">
      <c r="A24" s="5" t="s">
        <v>561</v>
      </c>
      <c r="B24" s="5"/>
      <c r="C24" s="6"/>
      <c r="D24" s="6"/>
      <c r="F24" s="5"/>
      <c r="G24" s="6"/>
      <c r="H24" s="7"/>
      <c r="I24" s="7"/>
      <c r="J24" s="1"/>
      <c r="K24" s="1"/>
      <c r="L24" s="1"/>
      <c r="M24" s="1"/>
      <c r="N24" s="1"/>
      <c r="O24" s="1"/>
      <c r="P24" s="1"/>
    </row>
    <row r="25" spans="1:16" s="2" customFormat="1">
      <c r="A25" s="5" t="s">
        <v>562</v>
      </c>
      <c r="B25" s="5"/>
      <c r="C25" s="6"/>
      <c r="D25" s="6"/>
      <c r="F25" s="5"/>
      <c r="G25" s="6"/>
      <c r="H25" s="7"/>
      <c r="I25" s="7"/>
      <c r="J25" s="1"/>
      <c r="K25" s="1"/>
      <c r="L25" s="1"/>
      <c r="M25" s="1"/>
      <c r="N25" s="1"/>
      <c r="O25" s="1"/>
      <c r="P25" s="1"/>
    </row>
    <row r="26" spans="1:16" s="2" customFormat="1">
      <c r="A26" s="5" t="s">
        <v>563</v>
      </c>
      <c r="B26" s="5"/>
      <c r="C26" s="6"/>
      <c r="D26" s="8"/>
      <c r="F26" s="5"/>
      <c r="G26" s="6"/>
      <c r="H26" s="7"/>
      <c r="I26" s="7"/>
      <c r="J26" s="1"/>
      <c r="K26" s="1"/>
      <c r="L26" s="1"/>
      <c r="M26" s="1"/>
      <c r="N26" s="1"/>
      <c r="O26" s="1"/>
      <c r="P26" s="1"/>
    </row>
    <row r="27" spans="1:16" s="2" customFormat="1">
      <c r="A27" s="5" t="s">
        <v>555</v>
      </c>
      <c r="B27" s="5"/>
      <c r="C27" s="6"/>
      <c r="D27" s="6"/>
      <c r="F27" s="5"/>
      <c r="G27" s="6"/>
      <c r="H27" s="7"/>
      <c r="I27" s="7"/>
      <c r="J27" s="1"/>
      <c r="K27" s="1"/>
      <c r="L27" s="1"/>
      <c r="M27" s="1"/>
      <c r="N27" s="1"/>
      <c r="O27" s="1"/>
      <c r="P27" s="1"/>
    </row>
    <row r="28" spans="1:16" s="2" customFormat="1">
      <c r="A28" s="5" t="s">
        <v>564</v>
      </c>
      <c r="B28" s="5"/>
      <c r="C28" s="6"/>
      <c r="D28" s="6"/>
      <c r="F28" s="5"/>
      <c r="G28" s="6"/>
      <c r="H28" s="7"/>
      <c r="I28" s="7"/>
      <c r="J28" s="1"/>
      <c r="K28" s="1"/>
      <c r="L28" s="1"/>
      <c r="M28" s="1"/>
      <c r="N28" s="1"/>
      <c r="O28" s="1"/>
      <c r="P28" s="1"/>
    </row>
    <row r="29" spans="1:16" s="2" customFormat="1">
      <c r="A29" s="5"/>
      <c r="B29" s="5"/>
      <c r="C29" s="6"/>
      <c r="D29" s="6"/>
      <c r="F29" s="5"/>
      <c r="G29" s="6"/>
      <c r="H29" s="7"/>
      <c r="I29" s="7"/>
      <c r="J29" s="1"/>
      <c r="K29" s="1"/>
      <c r="L29" s="1"/>
      <c r="M29" s="1"/>
      <c r="N29" s="1"/>
      <c r="O29" s="1"/>
      <c r="P29" s="1"/>
    </row>
    <row r="30" spans="1:16" s="2" customFormat="1">
      <c r="A30" s="5"/>
      <c r="B30" s="5"/>
      <c r="C30" s="6"/>
      <c r="D30" s="6"/>
      <c r="F30" s="5"/>
      <c r="G30" s="6"/>
      <c r="H30" s="7"/>
      <c r="I30" s="7"/>
      <c r="J30" s="1"/>
      <c r="K30" s="1"/>
      <c r="L30" s="1"/>
      <c r="M30" s="1"/>
      <c r="N30" s="1"/>
      <c r="O30" s="1"/>
      <c r="P30" s="1"/>
    </row>
    <row r="31" spans="1:16" s="2" customFormat="1">
      <c r="A31" s="5"/>
      <c r="B31" s="5"/>
      <c r="C31" s="6"/>
      <c r="D31" s="8"/>
      <c r="F31" s="5"/>
      <c r="G31" s="6"/>
      <c r="H31" s="7"/>
      <c r="I31" s="7"/>
      <c r="J31" s="1"/>
      <c r="K31" s="1"/>
      <c r="L31" s="1"/>
      <c r="M31" s="1"/>
      <c r="N31" s="1"/>
      <c r="O31" s="1"/>
      <c r="P31" s="1"/>
    </row>
    <row r="32" spans="1:16" s="2" customFormat="1">
      <c r="B32" s="5"/>
      <c r="C32" s="6"/>
      <c r="D32" s="6"/>
      <c r="E32" s="6"/>
      <c r="F32" s="6"/>
      <c r="G32" s="6"/>
      <c r="H32" s="7"/>
      <c r="I32" s="7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4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Normal="100" zoomScaleSheetLayoutView="100" workbookViewId="0">
      <selection activeCell="J2" sqref="J2"/>
    </sheetView>
  </sheetViews>
  <sheetFormatPr defaultColWidth="12.125" defaultRowHeight="14.25"/>
  <cols>
    <col min="1" max="1" width="17.375" style="41" customWidth="1"/>
    <col min="2" max="6" width="10.75" style="42" customWidth="1"/>
    <col min="7" max="7" width="11.25" style="42" customWidth="1"/>
    <col min="8" max="8" width="17.375" style="4" customWidth="1"/>
    <col min="9" max="11" width="9.25" style="42" customWidth="1"/>
    <col min="12" max="12" width="9.25" style="43" customWidth="1"/>
    <col min="13" max="14" width="9.25" style="44" customWidth="1"/>
    <col min="15" max="15" width="9.625" style="43" customWidth="1"/>
    <col min="16" max="16384" width="12.125" style="4"/>
  </cols>
  <sheetData>
    <row r="1" spans="1:15" s="14" customFormat="1" ht="14.1" customHeight="1">
      <c r="A1" s="9" t="s">
        <v>1</v>
      </c>
      <c r="B1" s="10"/>
      <c r="C1" s="10"/>
      <c r="D1" s="10"/>
      <c r="E1" s="10"/>
      <c r="F1" s="10"/>
      <c r="G1" s="11" t="s">
        <v>859</v>
      </c>
      <c r="H1" s="9" t="s">
        <v>860</v>
      </c>
      <c r="I1" s="10"/>
      <c r="J1" s="10"/>
      <c r="K1" s="10"/>
      <c r="L1" s="12"/>
      <c r="M1" s="13"/>
      <c r="N1" s="13"/>
      <c r="O1" s="12"/>
    </row>
    <row r="2" spans="1:15" s="14" customFormat="1" ht="14.1" customHeight="1">
      <c r="A2" s="12"/>
      <c r="B2" s="10"/>
      <c r="C2" s="10"/>
      <c r="D2" s="10"/>
      <c r="E2" s="10"/>
      <c r="F2" s="10"/>
      <c r="G2" s="10"/>
      <c r="I2" s="10"/>
      <c r="J2" s="10"/>
      <c r="K2" s="10"/>
      <c r="L2" s="12"/>
      <c r="M2" s="13"/>
      <c r="N2" s="13"/>
      <c r="O2" s="12"/>
    </row>
    <row r="3" spans="1:15" s="15" customFormat="1" ht="20.100000000000001" customHeight="1">
      <c r="A3" s="629" t="s">
        <v>2</v>
      </c>
      <c r="B3" s="629"/>
      <c r="C3" s="629"/>
      <c r="D3" s="629"/>
      <c r="E3" s="629"/>
      <c r="F3" s="629"/>
      <c r="G3" s="629"/>
      <c r="H3" s="630" t="s">
        <v>4</v>
      </c>
      <c r="I3" s="630"/>
      <c r="J3" s="630"/>
      <c r="K3" s="630"/>
      <c r="L3" s="630"/>
      <c r="M3" s="630"/>
      <c r="N3" s="630"/>
      <c r="O3" s="630"/>
    </row>
    <row r="4" spans="1:15" s="16" customFormat="1" ht="24" customHeight="1">
      <c r="A4" s="631" t="s">
        <v>5</v>
      </c>
      <c r="B4" s="631"/>
      <c r="C4" s="631"/>
      <c r="D4" s="631"/>
      <c r="E4" s="631"/>
      <c r="F4" s="631"/>
      <c r="G4" s="631"/>
      <c r="H4" s="631" t="s">
        <v>6</v>
      </c>
      <c r="I4" s="631"/>
      <c r="J4" s="631"/>
      <c r="K4" s="631"/>
      <c r="L4" s="631"/>
      <c r="M4" s="631"/>
      <c r="N4" s="631"/>
      <c r="O4" s="631"/>
    </row>
    <row r="5" spans="1:15" s="17" customFormat="1" ht="18" customHeight="1" thickBot="1">
      <c r="A5" s="17" t="s">
        <v>7</v>
      </c>
      <c r="B5" s="18"/>
      <c r="C5" s="18"/>
      <c r="D5" s="19"/>
      <c r="E5" s="19"/>
      <c r="F5" s="19"/>
      <c r="G5" s="19" t="s">
        <v>8</v>
      </c>
      <c r="H5" s="17" t="s">
        <v>7</v>
      </c>
      <c r="I5" s="18"/>
      <c r="J5" s="18"/>
      <c r="K5" s="18"/>
      <c r="M5" s="20"/>
      <c r="N5" s="20"/>
      <c r="O5" s="19" t="s">
        <v>8</v>
      </c>
    </row>
    <row r="6" spans="1:15" s="14" customFormat="1" ht="17.100000000000001" customHeight="1">
      <c r="A6" s="632" t="s">
        <v>9</v>
      </c>
      <c r="B6" s="642" t="s">
        <v>10</v>
      </c>
      <c r="C6" s="642"/>
      <c r="D6" s="642"/>
      <c r="E6" s="642"/>
      <c r="F6" s="642"/>
      <c r="G6" s="642"/>
      <c r="H6" s="632" t="s">
        <v>9</v>
      </c>
      <c r="I6" s="642" t="s">
        <v>11</v>
      </c>
      <c r="J6" s="642"/>
      <c r="K6" s="642"/>
      <c r="L6" s="642"/>
      <c r="M6" s="642"/>
      <c r="N6" s="645"/>
      <c r="O6" s="635" t="s">
        <v>213</v>
      </c>
    </row>
    <row r="7" spans="1:15" s="14" customFormat="1" ht="17.100000000000001" customHeight="1">
      <c r="A7" s="633"/>
      <c r="B7" s="643"/>
      <c r="C7" s="644"/>
      <c r="D7" s="644"/>
      <c r="E7" s="644"/>
      <c r="F7" s="644"/>
      <c r="G7" s="644"/>
      <c r="H7" s="633"/>
      <c r="I7" s="643"/>
      <c r="J7" s="644"/>
      <c r="K7" s="644"/>
      <c r="L7" s="644"/>
      <c r="M7" s="644"/>
      <c r="N7" s="646"/>
      <c r="O7" s="636"/>
    </row>
    <row r="8" spans="1:15" s="14" customFormat="1" ht="17.100000000000001" customHeight="1">
      <c r="A8" s="633"/>
      <c r="B8" s="638"/>
      <c r="C8" s="640" t="s">
        <v>214</v>
      </c>
      <c r="D8" s="647" t="s">
        <v>215</v>
      </c>
      <c r="E8" s="640" t="s">
        <v>216</v>
      </c>
      <c r="F8" s="640" t="s">
        <v>217</v>
      </c>
      <c r="G8" s="647" t="s">
        <v>218</v>
      </c>
      <c r="H8" s="633"/>
      <c r="I8" s="638"/>
      <c r="J8" s="640" t="s">
        <v>214</v>
      </c>
      <c r="K8" s="640" t="s">
        <v>215</v>
      </c>
      <c r="L8" s="640" t="s">
        <v>216</v>
      </c>
      <c r="M8" s="640" t="s">
        <v>217</v>
      </c>
      <c r="N8" s="640" t="s">
        <v>218</v>
      </c>
      <c r="O8" s="636"/>
    </row>
    <row r="9" spans="1:15" s="14" customFormat="1" ht="17.100000000000001" customHeight="1">
      <c r="A9" s="634"/>
      <c r="B9" s="639"/>
      <c r="C9" s="641"/>
      <c r="D9" s="648"/>
      <c r="E9" s="641"/>
      <c r="F9" s="641"/>
      <c r="G9" s="648"/>
      <c r="H9" s="634"/>
      <c r="I9" s="639"/>
      <c r="J9" s="641"/>
      <c r="K9" s="641"/>
      <c r="L9" s="641"/>
      <c r="M9" s="641"/>
      <c r="N9" s="641"/>
      <c r="O9" s="637"/>
    </row>
    <row r="10" spans="1:15" s="25" customFormat="1" ht="17.100000000000001" customHeight="1">
      <c r="A10" s="21" t="s">
        <v>12</v>
      </c>
      <c r="B10" s="22">
        <v>4013</v>
      </c>
      <c r="C10" s="22">
        <v>126</v>
      </c>
      <c r="D10" s="22">
        <v>166</v>
      </c>
      <c r="E10" s="22">
        <v>267</v>
      </c>
      <c r="F10" s="22">
        <v>1329</v>
      </c>
      <c r="G10" s="22">
        <v>2125</v>
      </c>
      <c r="H10" s="21" t="s">
        <v>12</v>
      </c>
      <c r="I10" s="23">
        <v>4516</v>
      </c>
      <c r="J10" s="23">
        <v>33</v>
      </c>
      <c r="K10" s="23">
        <v>45</v>
      </c>
      <c r="L10" s="23">
        <v>154</v>
      </c>
      <c r="M10" s="23">
        <v>261</v>
      </c>
      <c r="N10" s="23">
        <v>4023</v>
      </c>
      <c r="O10" s="26">
        <v>4187</v>
      </c>
    </row>
    <row r="11" spans="1:15" s="25" customFormat="1" ht="17.100000000000001" customHeight="1">
      <c r="A11" s="21" t="s">
        <v>13</v>
      </c>
      <c r="B11" s="22">
        <v>3932</v>
      </c>
      <c r="C11" s="22">
        <v>128</v>
      </c>
      <c r="D11" s="22">
        <v>140</v>
      </c>
      <c r="E11" s="22">
        <v>250</v>
      </c>
      <c r="F11" s="22">
        <v>1320</v>
      </c>
      <c r="G11" s="22">
        <v>2094</v>
      </c>
      <c r="H11" s="21" t="s">
        <v>13</v>
      </c>
      <c r="I11" s="23">
        <v>4695</v>
      </c>
      <c r="J11" s="23">
        <v>36</v>
      </c>
      <c r="K11" s="23">
        <v>43</v>
      </c>
      <c r="L11" s="23">
        <v>176</v>
      </c>
      <c r="M11" s="23">
        <v>273</v>
      </c>
      <c r="N11" s="23">
        <v>4167</v>
      </c>
      <c r="O11" s="26">
        <v>3367</v>
      </c>
    </row>
    <row r="12" spans="1:15" s="25" customFormat="1" ht="17.100000000000001" customHeight="1">
      <c r="A12" s="21" t="s">
        <v>207</v>
      </c>
      <c r="B12" s="22">
        <v>4048</v>
      </c>
      <c r="C12" s="22">
        <v>127</v>
      </c>
      <c r="D12" s="22">
        <v>135</v>
      </c>
      <c r="E12" s="22">
        <v>255</v>
      </c>
      <c r="F12" s="22">
        <v>1340</v>
      </c>
      <c r="G12" s="22">
        <v>2191</v>
      </c>
      <c r="H12" s="21" t="s">
        <v>207</v>
      </c>
      <c r="I12" s="23">
        <v>4818</v>
      </c>
      <c r="J12" s="23">
        <v>40</v>
      </c>
      <c r="K12" s="23">
        <v>41</v>
      </c>
      <c r="L12" s="23">
        <v>187</v>
      </c>
      <c r="M12" s="23">
        <v>285</v>
      </c>
      <c r="N12" s="23">
        <v>4265</v>
      </c>
      <c r="O12" s="26">
        <v>4003</v>
      </c>
    </row>
    <row r="13" spans="1:15" s="25" customFormat="1" ht="17.100000000000001" customHeight="1">
      <c r="A13" s="21" t="s">
        <v>675</v>
      </c>
      <c r="B13" s="22">
        <v>4148</v>
      </c>
      <c r="C13" s="22">
        <v>128</v>
      </c>
      <c r="D13" s="22">
        <v>135</v>
      </c>
      <c r="E13" s="22">
        <v>260</v>
      </c>
      <c r="F13" s="22">
        <v>1399</v>
      </c>
      <c r="G13" s="22">
        <v>2226</v>
      </c>
      <c r="H13" s="21" t="s">
        <v>675</v>
      </c>
      <c r="I13" s="23">
        <v>4890</v>
      </c>
      <c r="J13" s="23">
        <v>36</v>
      </c>
      <c r="K13" s="23">
        <v>38</v>
      </c>
      <c r="L13" s="23">
        <v>199</v>
      </c>
      <c r="M13" s="23">
        <v>306</v>
      </c>
      <c r="N13" s="23">
        <v>4311</v>
      </c>
      <c r="O13" s="26">
        <v>4116</v>
      </c>
    </row>
    <row r="14" spans="1:15" s="25" customFormat="1" ht="17.100000000000001" customHeight="1">
      <c r="A14" s="27" t="s">
        <v>791</v>
      </c>
      <c r="B14" s="28">
        <f t="shared" ref="B14:G14" si="0">SUM(B16:B39)</f>
        <v>4401</v>
      </c>
      <c r="C14" s="28">
        <f t="shared" si="0"/>
        <v>128</v>
      </c>
      <c r="D14" s="28">
        <f t="shared" si="0"/>
        <v>134</v>
      </c>
      <c r="E14" s="28">
        <f t="shared" si="0"/>
        <v>261</v>
      </c>
      <c r="F14" s="28">
        <f t="shared" si="0"/>
        <v>1436</v>
      </c>
      <c r="G14" s="28">
        <f t="shared" si="0"/>
        <v>2442</v>
      </c>
      <c r="H14" s="27" t="s">
        <v>791</v>
      </c>
      <c r="I14" s="28">
        <f t="shared" ref="I14:O14" si="1">SUM(I16:I39)</f>
        <v>4865</v>
      </c>
      <c r="J14" s="28">
        <f t="shared" si="1"/>
        <v>37</v>
      </c>
      <c r="K14" s="28">
        <f t="shared" si="1"/>
        <v>38</v>
      </c>
      <c r="L14" s="28">
        <f t="shared" si="1"/>
        <v>200</v>
      </c>
      <c r="M14" s="28">
        <f t="shared" si="1"/>
        <v>318</v>
      </c>
      <c r="N14" s="28">
        <f t="shared" si="1"/>
        <v>4272</v>
      </c>
      <c r="O14" s="28">
        <f t="shared" si="1"/>
        <v>4143</v>
      </c>
    </row>
    <row r="15" spans="1:15" s="25" customFormat="1" ht="12.95" customHeight="1">
      <c r="A15" s="27"/>
      <c r="B15" s="29"/>
      <c r="C15" s="29"/>
      <c r="D15" s="29"/>
      <c r="E15" s="29"/>
      <c r="F15" s="29"/>
      <c r="G15" s="29"/>
      <c r="H15" s="239"/>
      <c r="I15" s="29"/>
      <c r="J15" s="29"/>
      <c r="K15" s="29"/>
      <c r="L15" s="29"/>
      <c r="M15" s="29"/>
      <c r="N15" s="29"/>
      <c r="O15" s="28"/>
    </row>
    <row r="16" spans="1:15" s="24" customFormat="1" ht="17.100000000000001" customHeight="1">
      <c r="A16" s="30" t="s">
        <v>219</v>
      </c>
      <c r="B16" s="31">
        <f t="shared" ref="B16:B39" si="2">SUM(C16:G16)</f>
        <v>286</v>
      </c>
      <c r="C16" s="22">
        <v>128</v>
      </c>
      <c r="D16" s="22">
        <v>132</v>
      </c>
      <c r="E16" s="22">
        <v>6</v>
      </c>
      <c r="F16" s="22">
        <v>9</v>
      </c>
      <c r="G16" s="22">
        <v>11</v>
      </c>
      <c r="H16" s="30" t="s">
        <v>219</v>
      </c>
      <c r="I16" s="32">
        <f t="shared" ref="I16:I39" si="3">SUM(J16:N16)</f>
        <v>225</v>
      </c>
      <c r="J16" s="22">
        <v>37</v>
      </c>
      <c r="K16" s="22">
        <v>38</v>
      </c>
      <c r="L16" s="22">
        <v>31</v>
      </c>
      <c r="M16" s="22">
        <v>22</v>
      </c>
      <c r="N16" s="22">
        <v>97</v>
      </c>
      <c r="O16" s="579">
        <v>0</v>
      </c>
    </row>
    <row r="17" spans="1:15" s="24" customFormat="1" ht="17.100000000000001" customHeight="1">
      <c r="A17" s="33" t="s">
        <v>14</v>
      </c>
      <c r="B17" s="31">
        <f t="shared" si="2"/>
        <v>473</v>
      </c>
      <c r="C17" s="22">
        <v>0</v>
      </c>
      <c r="D17" s="22">
        <v>0</v>
      </c>
      <c r="E17" s="22">
        <v>57</v>
      </c>
      <c r="F17" s="22">
        <v>193</v>
      </c>
      <c r="G17" s="22">
        <v>223</v>
      </c>
      <c r="H17" s="33" t="s">
        <v>14</v>
      </c>
      <c r="I17" s="32">
        <f t="shared" si="3"/>
        <v>636</v>
      </c>
      <c r="J17" s="22">
        <v>0</v>
      </c>
      <c r="K17" s="22">
        <v>0</v>
      </c>
      <c r="L17" s="22">
        <v>17</v>
      </c>
      <c r="M17" s="22">
        <v>15</v>
      </c>
      <c r="N17" s="22">
        <v>604</v>
      </c>
      <c r="O17" s="579">
        <v>258</v>
      </c>
    </row>
    <row r="18" spans="1:15" s="24" customFormat="1" ht="17.100000000000001" customHeight="1">
      <c r="A18" s="33" t="s">
        <v>15</v>
      </c>
      <c r="B18" s="31">
        <f t="shared" si="2"/>
        <v>603</v>
      </c>
      <c r="C18" s="22">
        <v>0</v>
      </c>
      <c r="D18" s="22">
        <v>0</v>
      </c>
      <c r="E18" s="22">
        <v>28</v>
      </c>
      <c r="F18" s="22">
        <v>231</v>
      </c>
      <c r="G18" s="22">
        <v>344</v>
      </c>
      <c r="H18" s="33" t="s">
        <v>15</v>
      </c>
      <c r="I18" s="32">
        <f t="shared" si="3"/>
        <v>537</v>
      </c>
      <c r="J18" s="22">
        <v>0</v>
      </c>
      <c r="K18" s="22">
        <v>0</v>
      </c>
      <c r="L18" s="22">
        <v>12</v>
      </c>
      <c r="M18" s="22">
        <v>30</v>
      </c>
      <c r="N18" s="22">
        <v>495</v>
      </c>
      <c r="O18" s="579">
        <v>639</v>
      </c>
    </row>
    <row r="19" spans="1:15" s="24" customFormat="1" ht="17.100000000000001" customHeight="1">
      <c r="A19" s="33" t="s">
        <v>16</v>
      </c>
      <c r="B19" s="31">
        <f t="shared" si="2"/>
        <v>157</v>
      </c>
      <c r="C19" s="22">
        <v>0</v>
      </c>
      <c r="D19" s="22">
        <v>0</v>
      </c>
      <c r="E19" s="22">
        <v>9</v>
      </c>
      <c r="F19" s="22">
        <v>57</v>
      </c>
      <c r="G19" s="22">
        <v>91</v>
      </c>
      <c r="H19" s="33" t="s">
        <v>16</v>
      </c>
      <c r="I19" s="32">
        <f t="shared" si="3"/>
        <v>178</v>
      </c>
      <c r="J19" s="22">
        <v>0</v>
      </c>
      <c r="K19" s="22">
        <v>0</v>
      </c>
      <c r="L19" s="22">
        <v>5</v>
      </c>
      <c r="M19" s="22">
        <v>7</v>
      </c>
      <c r="N19" s="22">
        <v>166</v>
      </c>
      <c r="O19" s="579">
        <v>175</v>
      </c>
    </row>
    <row r="20" spans="1:15" s="24" customFormat="1" ht="17.100000000000001" customHeight="1">
      <c r="A20" s="33" t="s">
        <v>17</v>
      </c>
      <c r="B20" s="31">
        <f t="shared" si="2"/>
        <v>135</v>
      </c>
      <c r="C20" s="22">
        <v>0</v>
      </c>
      <c r="D20" s="22">
        <v>0</v>
      </c>
      <c r="E20" s="22">
        <v>6</v>
      </c>
      <c r="F20" s="22">
        <v>49</v>
      </c>
      <c r="G20" s="22">
        <v>80</v>
      </c>
      <c r="H20" s="33" t="s">
        <v>17</v>
      </c>
      <c r="I20" s="32">
        <f t="shared" si="3"/>
        <v>214</v>
      </c>
      <c r="J20" s="22">
        <v>0</v>
      </c>
      <c r="K20" s="22">
        <v>0</v>
      </c>
      <c r="L20" s="22">
        <v>6</v>
      </c>
      <c r="M20" s="22">
        <v>13</v>
      </c>
      <c r="N20" s="22">
        <v>195</v>
      </c>
      <c r="O20" s="579">
        <v>106</v>
      </c>
    </row>
    <row r="21" spans="1:15" s="24" customFormat="1" ht="17.100000000000001" customHeight="1">
      <c r="A21" s="33" t="s">
        <v>18</v>
      </c>
      <c r="B21" s="31">
        <f t="shared" si="2"/>
        <v>496</v>
      </c>
      <c r="C21" s="22">
        <v>0</v>
      </c>
      <c r="D21" s="22">
        <v>0</v>
      </c>
      <c r="E21" s="22">
        <v>34</v>
      </c>
      <c r="F21" s="22">
        <v>160</v>
      </c>
      <c r="G21" s="22">
        <v>302</v>
      </c>
      <c r="H21" s="33" t="s">
        <v>18</v>
      </c>
      <c r="I21" s="32">
        <f t="shared" si="3"/>
        <v>637</v>
      </c>
      <c r="J21" s="22">
        <v>0</v>
      </c>
      <c r="K21" s="22">
        <v>0</v>
      </c>
      <c r="L21" s="22">
        <v>29</v>
      </c>
      <c r="M21" s="22">
        <v>45</v>
      </c>
      <c r="N21" s="22">
        <v>563</v>
      </c>
      <c r="O21" s="579">
        <v>220</v>
      </c>
    </row>
    <row r="22" spans="1:15" s="24" customFormat="1" ht="17.100000000000001" customHeight="1">
      <c r="A22" s="33" t="s">
        <v>19</v>
      </c>
      <c r="B22" s="31">
        <f t="shared" si="2"/>
        <v>69</v>
      </c>
      <c r="C22" s="22">
        <v>0</v>
      </c>
      <c r="D22" s="22">
        <v>0</v>
      </c>
      <c r="E22" s="22">
        <v>3</v>
      </c>
      <c r="F22" s="22">
        <v>26</v>
      </c>
      <c r="G22" s="22">
        <v>40</v>
      </c>
      <c r="H22" s="33" t="s">
        <v>19</v>
      </c>
      <c r="I22" s="32">
        <f t="shared" si="3"/>
        <v>121</v>
      </c>
      <c r="J22" s="22">
        <v>0</v>
      </c>
      <c r="K22" s="22">
        <v>0</v>
      </c>
      <c r="L22" s="22">
        <v>5</v>
      </c>
      <c r="M22" s="22">
        <v>15</v>
      </c>
      <c r="N22" s="22">
        <v>101</v>
      </c>
      <c r="O22" s="579">
        <v>40</v>
      </c>
    </row>
    <row r="23" spans="1:15" s="24" customFormat="1" ht="17.100000000000001" customHeight="1">
      <c r="A23" s="33" t="s">
        <v>20</v>
      </c>
      <c r="B23" s="31">
        <f t="shared" si="2"/>
        <v>303</v>
      </c>
      <c r="C23" s="22">
        <v>0</v>
      </c>
      <c r="D23" s="22">
        <v>0</v>
      </c>
      <c r="E23" s="22">
        <v>14</v>
      </c>
      <c r="F23" s="22">
        <v>89</v>
      </c>
      <c r="G23" s="22">
        <v>200</v>
      </c>
      <c r="H23" s="33" t="s">
        <v>20</v>
      </c>
      <c r="I23" s="32">
        <f t="shared" si="3"/>
        <v>303</v>
      </c>
      <c r="J23" s="22">
        <v>0</v>
      </c>
      <c r="K23" s="22">
        <v>0</v>
      </c>
      <c r="L23" s="22">
        <v>4</v>
      </c>
      <c r="M23" s="22">
        <v>19</v>
      </c>
      <c r="N23" s="22">
        <v>280</v>
      </c>
      <c r="O23" s="579">
        <v>381</v>
      </c>
    </row>
    <row r="24" spans="1:15" s="24" customFormat="1" ht="17.100000000000001" customHeight="1">
      <c r="A24" s="33" t="s">
        <v>21</v>
      </c>
      <c r="B24" s="31">
        <f t="shared" si="2"/>
        <v>83</v>
      </c>
      <c r="C24" s="22">
        <v>0</v>
      </c>
      <c r="D24" s="22">
        <v>0</v>
      </c>
      <c r="E24" s="22">
        <v>4</v>
      </c>
      <c r="F24" s="22">
        <v>37</v>
      </c>
      <c r="G24" s="22">
        <v>42</v>
      </c>
      <c r="H24" s="33" t="s">
        <v>21</v>
      </c>
      <c r="I24" s="32">
        <f t="shared" si="3"/>
        <v>109</v>
      </c>
      <c r="J24" s="22">
        <v>0</v>
      </c>
      <c r="K24" s="22">
        <v>0</v>
      </c>
      <c r="L24" s="22">
        <v>0</v>
      </c>
      <c r="M24" s="22">
        <v>4</v>
      </c>
      <c r="N24" s="22">
        <v>105</v>
      </c>
      <c r="O24" s="579">
        <v>62</v>
      </c>
    </row>
    <row r="25" spans="1:15" s="35" customFormat="1" ht="17.100000000000001" customHeight="1">
      <c r="A25" s="34" t="s">
        <v>22</v>
      </c>
      <c r="B25" s="31">
        <f t="shared" si="2"/>
        <v>85</v>
      </c>
      <c r="C25" s="22">
        <v>0</v>
      </c>
      <c r="D25" s="22">
        <v>0</v>
      </c>
      <c r="E25" s="22">
        <v>2</v>
      </c>
      <c r="F25" s="22">
        <v>30</v>
      </c>
      <c r="G25" s="22">
        <v>53</v>
      </c>
      <c r="H25" s="33" t="s">
        <v>22</v>
      </c>
      <c r="I25" s="32">
        <f t="shared" si="3"/>
        <v>97</v>
      </c>
      <c r="J25" s="22">
        <v>0</v>
      </c>
      <c r="K25" s="22">
        <v>0</v>
      </c>
      <c r="L25" s="22">
        <v>2</v>
      </c>
      <c r="M25" s="22">
        <v>4</v>
      </c>
      <c r="N25" s="22">
        <v>91</v>
      </c>
      <c r="O25" s="579">
        <v>56</v>
      </c>
    </row>
    <row r="26" spans="1:15" s="24" customFormat="1" ht="17.100000000000001" customHeight="1">
      <c r="A26" s="33" t="s">
        <v>23</v>
      </c>
      <c r="B26" s="31">
        <f t="shared" si="2"/>
        <v>420</v>
      </c>
      <c r="C26" s="22">
        <v>0</v>
      </c>
      <c r="D26" s="22">
        <v>0</v>
      </c>
      <c r="E26" s="22">
        <v>18</v>
      </c>
      <c r="F26" s="22">
        <v>144</v>
      </c>
      <c r="G26" s="22">
        <v>258</v>
      </c>
      <c r="H26" s="33" t="s">
        <v>23</v>
      </c>
      <c r="I26" s="32">
        <f t="shared" si="3"/>
        <v>488</v>
      </c>
      <c r="J26" s="22">
        <v>0</v>
      </c>
      <c r="K26" s="22">
        <v>0</v>
      </c>
      <c r="L26" s="22">
        <v>18</v>
      </c>
      <c r="M26" s="22">
        <v>30</v>
      </c>
      <c r="N26" s="22">
        <v>440</v>
      </c>
      <c r="O26" s="579">
        <v>943</v>
      </c>
    </row>
    <row r="27" spans="1:15" s="24" customFormat="1" ht="17.100000000000001" customHeight="1">
      <c r="A27" s="33" t="s">
        <v>24</v>
      </c>
      <c r="B27" s="31">
        <f t="shared" si="2"/>
        <v>58</v>
      </c>
      <c r="C27" s="22">
        <v>0</v>
      </c>
      <c r="D27" s="22">
        <v>2</v>
      </c>
      <c r="E27" s="22">
        <v>4</v>
      </c>
      <c r="F27" s="22">
        <v>21</v>
      </c>
      <c r="G27" s="22">
        <v>31</v>
      </c>
      <c r="H27" s="33" t="s">
        <v>24</v>
      </c>
      <c r="I27" s="32">
        <f t="shared" si="3"/>
        <v>56</v>
      </c>
      <c r="J27" s="22">
        <v>0</v>
      </c>
      <c r="K27" s="22">
        <v>0</v>
      </c>
      <c r="L27" s="22">
        <v>4</v>
      </c>
      <c r="M27" s="22">
        <v>4</v>
      </c>
      <c r="N27" s="22">
        <v>48</v>
      </c>
      <c r="O27" s="579">
        <v>50</v>
      </c>
    </row>
    <row r="28" spans="1:15" s="24" customFormat="1" ht="17.100000000000001" customHeight="1">
      <c r="A28" s="33" t="s">
        <v>25</v>
      </c>
      <c r="B28" s="31">
        <f t="shared" si="2"/>
        <v>84</v>
      </c>
      <c r="C28" s="22">
        <v>0</v>
      </c>
      <c r="D28" s="22">
        <v>0</v>
      </c>
      <c r="E28" s="22">
        <v>6</v>
      </c>
      <c r="F28" s="22">
        <v>35</v>
      </c>
      <c r="G28" s="22">
        <v>43</v>
      </c>
      <c r="H28" s="33" t="s">
        <v>25</v>
      </c>
      <c r="I28" s="32">
        <f t="shared" si="3"/>
        <v>72</v>
      </c>
      <c r="J28" s="22">
        <v>0</v>
      </c>
      <c r="K28" s="22">
        <v>0</v>
      </c>
      <c r="L28" s="22">
        <v>4</v>
      </c>
      <c r="M28" s="22">
        <v>5</v>
      </c>
      <c r="N28" s="22">
        <v>63</v>
      </c>
      <c r="O28" s="579">
        <v>50</v>
      </c>
    </row>
    <row r="29" spans="1:15" s="24" customFormat="1" ht="17.100000000000001" customHeight="1">
      <c r="A29" s="33" t="s">
        <v>26</v>
      </c>
      <c r="B29" s="31">
        <f t="shared" si="2"/>
        <v>25</v>
      </c>
      <c r="C29" s="22">
        <v>0</v>
      </c>
      <c r="D29" s="22">
        <v>0</v>
      </c>
      <c r="E29" s="22">
        <v>1</v>
      </c>
      <c r="F29" s="22">
        <v>6</v>
      </c>
      <c r="G29" s="22">
        <v>18</v>
      </c>
      <c r="H29" s="33" t="s">
        <v>26</v>
      </c>
      <c r="I29" s="32">
        <f t="shared" si="3"/>
        <v>27</v>
      </c>
      <c r="J29" s="22">
        <v>0</v>
      </c>
      <c r="K29" s="22">
        <v>0</v>
      </c>
      <c r="L29" s="22">
        <v>3</v>
      </c>
      <c r="M29" s="22">
        <v>1</v>
      </c>
      <c r="N29" s="22">
        <v>23</v>
      </c>
      <c r="O29" s="579">
        <v>38</v>
      </c>
    </row>
    <row r="30" spans="1:15" s="24" customFormat="1" ht="17.100000000000001" customHeight="1">
      <c r="A30" s="33" t="s">
        <v>27</v>
      </c>
      <c r="B30" s="31">
        <f t="shared" si="2"/>
        <v>14</v>
      </c>
      <c r="C30" s="22">
        <v>0</v>
      </c>
      <c r="D30" s="22">
        <v>0</v>
      </c>
      <c r="E30" s="22">
        <v>0</v>
      </c>
      <c r="F30" s="22">
        <v>3</v>
      </c>
      <c r="G30" s="22">
        <v>11</v>
      </c>
      <c r="H30" s="33" t="s">
        <v>27</v>
      </c>
      <c r="I30" s="32">
        <f t="shared" si="3"/>
        <v>22</v>
      </c>
      <c r="J30" s="22">
        <v>0</v>
      </c>
      <c r="K30" s="22">
        <v>0</v>
      </c>
      <c r="L30" s="22">
        <v>1</v>
      </c>
      <c r="M30" s="22">
        <v>0</v>
      </c>
      <c r="N30" s="22">
        <v>21</v>
      </c>
      <c r="O30" s="579">
        <v>22</v>
      </c>
    </row>
    <row r="31" spans="1:15" s="24" customFormat="1" ht="17.100000000000001" customHeight="1">
      <c r="A31" s="33" t="s">
        <v>28</v>
      </c>
      <c r="B31" s="31">
        <f t="shared" si="2"/>
        <v>71</v>
      </c>
      <c r="C31" s="22">
        <v>0</v>
      </c>
      <c r="D31" s="22">
        <v>0</v>
      </c>
      <c r="E31" s="22">
        <v>4</v>
      </c>
      <c r="F31" s="22">
        <v>30</v>
      </c>
      <c r="G31" s="22">
        <v>37</v>
      </c>
      <c r="H31" s="33" t="s">
        <v>28</v>
      </c>
      <c r="I31" s="32">
        <f t="shared" si="3"/>
        <v>128</v>
      </c>
      <c r="J31" s="22">
        <v>0</v>
      </c>
      <c r="K31" s="22">
        <v>0</v>
      </c>
      <c r="L31" s="22">
        <v>15</v>
      </c>
      <c r="M31" s="22">
        <v>26</v>
      </c>
      <c r="N31" s="22">
        <v>87</v>
      </c>
      <c r="O31" s="579">
        <v>65</v>
      </c>
    </row>
    <row r="32" spans="1:15" s="24" customFormat="1" ht="17.100000000000001" customHeight="1">
      <c r="A32" s="33" t="s">
        <v>29</v>
      </c>
      <c r="B32" s="31">
        <f t="shared" si="2"/>
        <v>52</v>
      </c>
      <c r="C32" s="22">
        <v>0</v>
      </c>
      <c r="D32" s="22">
        <v>0</v>
      </c>
      <c r="E32" s="22">
        <v>1</v>
      </c>
      <c r="F32" s="22">
        <v>21</v>
      </c>
      <c r="G32" s="22">
        <v>30</v>
      </c>
      <c r="H32" s="33" t="s">
        <v>29</v>
      </c>
      <c r="I32" s="32">
        <f t="shared" si="3"/>
        <v>46</v>
      </c>
      <c r="J32" s="22">
        <v>0</v>
      </c>
      <c r="K32" s="22">
        <v>0</v>
      </c>
      <c r="L32" s="22">
        <v>2</v>
      </c>
      <c r="M32" s="22">
        <v>6</v>
      </c>
      <c r="N32" s="22">
        <v>38</v>
      </c>
      <c r="O32" s="579">
        <v>30</v>
      </c>
    </row>
    <row r="33" spans="1:15" s="24" customFormat="1" ht="17.100000000000001" customHeight="1">
      <c r="A33" s="33" t="s">
        <v>30</v>
      </c>
      <c r="B33" s="31">
        <f t="shared" si="2"/>
        <v>219</v>
      </c>
      <c r="C33" s="22">
        <v>0</v>
      </c>
      <c r="D33" s="22">
        <v>0</v>
      </c>
      <c r="E33" s="22">
        <v>47</v>
      </c>
      <c r="F33" s="22">
        <v>74</v>
      </c>
      <c r="G33" s="22">
        <v>98</v>
      </c>
      <c r="H33" s="33" t="s">
        <v>30</v>
      </c>
      <c r="I33" s="32">
        <f t="shared" si="3"/>
        <v>200</v>
      </c>
      <c r="J33" s="22">
        <v>0</v>
      </c>
      <c r="K33" s="22">
        <v>0</v>
      </c>
      <c r="L33" s="22">
        <v>1</v>
      </c>
      <c r="M33" s="22">
        <v>29</v>
      </c>
      <c r="N33" s="22">
        <v>170</v>
      </c>
      <c r="O33" s="579">
        <v>192</v>
      </c>
    </row>
    <row r="34" spans="1:15" s="24" customFormat="1" ht="17.100000000000001" customHeight="1">
      <c r="A34" s="33" t="s">
        <v>31</v>
      </c>
      <c r="B34" s="31">
        <f t="shared" si="2"/>
        <v>233</v>
      </c>
      <c r="C34" s="22">
        <v>0</v>
      </c>
      <c r="D34" s="22">
        <v>0</v>
      </c>
      <c r="E34" s="22">
        <v>1</v>
      </c>
      <c r="F34" s="22">
        <v>61</v>
      </c>
      <c r="G34" s="22">
        <v>171</v>
      </c>
      <c r="H34" s="33" t="s">
        <v>31</v>
      </c>
      <c r="I34" s="32">
        <f t="shared" si="3"/>
        <v>199</v>
      </c>
      <c r="J34" s="22">
        <v>0</v>
      </c>
      <c r="K34" s="22">
        <v>0</v>
      </c>
      <c r="L34" s="22">
        <v>8</v>
      </c>
      <c r="M34" s="22">
        <v>7</v>
      </c>
      <c r="N34" s="22">
        <v>184</v>
      </c>
      <c r="O34" s="579">
        <v>384</v>
      </c>
    </row>
    <row r="35" spans="1:15" s="24" customFormat="1" ht="17.100000000000001" customHeight="1">
      <c r="A35" s="33" t="s">
        <v>32</v>
      </c>
      <c r="B35" s="31">
        <f t="shared" si="2"/>
        <v>425</v>
      </c>
      <c r="C35" s="22">
        <v>0</v>
      </c>
      <c r="D35" s="22">
        <v>0</v>
      </c>
      <c r="E35" s="22">
        <v>13</v>
      </c>
      <c r="F35" s="22">
        <v>127</v>
      </c>
      <c r="G35" s="22">
        <v>285</v>
      </c>
      <c r="H35" s="36" t="s">
        <v>32</v>
      </c>
      <c r="I35" s="37">
        <f t="shared" si="3"/>
        <v>399</v>
      </c>
      <c r="J35" s="22">
        <v>0</v>
      </c>
      <c r="K35" s="22">
        <v>0</v>
      </c>
      <c r="L35" s="22">
        <v>25</v>
      </c>
      <c r="M35" s="22">
        <v>24</v>
      </c>
      <c r="N35" s="22">
        <v>350</v>
      </c>
      <c r="O35" s="579">
        <v>331</v>
      </c>
    </row>
    <row r="36" spans="1:15" s="24" customFormat="1" ht="17.100000000000001" customHeight="1">
      <c r="A36" s="33" t="s">
        <v>33</v>
      </c>
      <c r="B36" s="31">
        <f t="shared" si="2"/>
        <v>14</v>
      </c>
      <c r="C36" s="22">
        <v>0</v>
      </c>
      <c r="D36" s="22">
        <v>0</v>
      </c>
      <c r="E36" s="22">
        <v>1</v>
      </c>
      <c r="F36" s="22">
        <v>9</v>
      </c>
      <c r="G36" s="22">
        <v>4</v>
      </c>
      <c r="H36" s="33" t="s">
        <v>33</v>
      </c>
      <c r="I36" s="32">
        <f t="shared" si="3"/>
        <v>16</v>
      </c>
      <c r="J36" s="22">
        <v>0</v>
      </c>
      <c r="K36" s="22">
        <v>0</v>
      </c>
      <c r="L36" s="22">
        <v>2</v>
      </c>
      <c r="M36" s="22">
        <v>1</v>
      </c>
      <c r="N36" s="22">
        <v>13</v>
      </c>
      <c r="O36" s="579">
        <v>36</v>
      </c>
    </row>
    <row r="37" spans="1:15" s="24" customFormat="1" ht="17.100000000000001" customHeight="1">
      <c r="A37" s="33" t="s">
        <v>34</v>
      </c>
      <c r="B37" s="31">
        <f t="shared" si="2"/>
        <v>27</v>
      </c>
      <c r="C37" s="22">
        <v>0</v>
      </c>
      <c r="D37" s="22">
        <v>0</v>
      </c>
      <c r="E37" s="22">
        <v>0</v>
      </c>
      <c r="F37" s="22">
        <v>0</v>
      </c>
      <c r="G37" s="22">
        <v>27</v>
      </c>
      <c r="H37" s="33" t="s">
        <v>34</v>
      </c>
      <c r="I37" s="32">
        <f t="shared" si="3"/>
        <v>38</v>
      </c>
      <c r="J37" s="22">
        <v>0</v>
      </c>
      <c r="K37" s="22">
        <v>0</v>
      </c>
      <c r="L37" s="22">
        <v>2</v>
      </c>
      <c r="M37" s="22">
        <v>3</v>
      </c>
      <c r="N37" s="22">
        <v>33</v>
      </c>
      <c r="O37" s="579">
        <v>19</v>
      </c>
    </row>
    <row r="38" spans="1:15" s="24" customFormat="1" ht="17.100000000000001" customHeight="1">
      <c r="A38" s="33" t="s">
        <v>35</v>
      </c>
      <c r="B38" s="31">
        <f t="shared" si="2"/>
        <v>62</v>
      </c>
      <c r="C38" s="22">
        <v>0</v>
      </c>
      <c r="D38" s="22">
        <v>0</v>
      </c>
      <c r="E38" s="22">
        <v>2</v>
      </c>
      <c r="F38" s="22">
        <v>24</v>
      </c>
      <c r="G38" s="22">
        <v>36</v>
      </c>
      <c r="H38" s="33" t="s">
        <v>35</v>
      </c>
      <c r="I38" s="32">
        <f t="shared" si="3"/>
        <v>104</v>
      </c>
      <c r="J38" s="22">
        <v>0</v>
      </c>
      <c r="K38" s="22">
        <v>0</v>
      </c>
      <c r="L38" s="22">
        <v>3</v>
      </c>
      <c r="M38" s="22">
        <v>8</v>
      </c>
      <c r="N38" s="22">
        <v>93</v>
      </c>
      <c r="O38" s="579">
        <v>38</v>
      </c>
    </row>
    <row r="39" spans="1:15" s="24" customFormat="1" ht="17.100000000000001" customHeight="1" thickBot="1">
      <c r="A39" s="38" t="s">
        <v>36</v>
      </c>
      <c r="B39" s="39">
        <f t="shared" si="2"/>
        <v>7</v>
      </c>
      <c r="C39" s="581">
        <v>0</v>
      </c>
      <c r="D39" s="581">
        <v>0</v>
      </c>
      <c r="E39" s="581">
        <v>0</v>
      </c>
      <c r="F39" s="581">
        <v>0</v>
      </c>
      <c r="G39" s="581">
        <v>7</v>
      </c>
      <c r="H39" s="38" t="s">
        <v>36</v>
      </c>
      <c r="I39" s="32">
        <f t="shared" si="3"/>
        <v>13</v>
      </c>
      <c r="J39" s="22">
        <v>0</v>
      </c>
      <c r="K39" s="22">
        <v>0</v>
      </c>
      <c r="L39" s="22">
        <v>1</v>
      </c>
      <c r="M39" s="22">
        <v>0</v>
      </c>
      <c r="N39" s="22">
        <v>12</v>
      </c>
      <c r="O39" s="580">
        <v>8</v>
      </c>
    </row>
    <row r="40" spans="1:15" s="40" customFormat="1" ht="11.1" customHeight="1">
      <c r="A40" s="345" t="s">
        <v>684</v>
      </c>
      <c r="B40" s="346"/>
      <c r="C40" s="346"/>
      <c r="D40" s="346"/>
      <c r="E40" s="346"/>
      <c r="F40" s="346"/>
      <c r="G40" s="347" t="s">
        <v>686</v>
      </c>
      <c r="H40" s="348" t="s">
        <v>684</v>
      </c>
      <c r="I40" s="349"/>
      <c r="J40" s="628" t="s">
        <v>685</v>
      </c>
      <c r="K40" s="628"/>
      <c r="L40" s="628"/>
      <c r="M40" s="628"/>
      <c r="N40" s="628"/>
      <c r="O40" s="628"/>
    </row>
    <row r="41" spans="1:15" s="40" customFormat="1" ht="11.1" customHeight="1">
      <c r="A41" s="345" t="s">
        <v>220</v>
      </c>
      <c r="B41" s="346"/>
      <c r="C41" s="346"/>
      <c r="D41" s="346"/>
      <c r="E41" s="346"/>
      <c r="F41" s="346"/>
      <c r="G41" s="346"/>
      <c r="H41" s="345" t="s">
        <v>220</v>
      </c>
      <c r="I41" s="346"/>
      <c r="J41" s="346"/>
      <c r="K41" s="346"/>
      <c r="L41" s="351"/>
      <c r="M41" s="352"/>
      <c r="N41" s="352"/>
      <c r="O41" s="351"/>
    </row>
    <row r="42" spans="1:15" s="14" customFormat="1" ht="11.25">
      <c r="A42" s="12"/>
      <c r="B42" s="10"/>
      <c r="C42" s="10"/>
      <c r="D42" s="10"/>
      <c r="E42" s="10"/>
      <c r="F42" s="10"/>
      <c r="G42" s="10"/>
      <c r="I42" s="10"/>
      <c r="J42" s="10"/>
      <c r="K42" s="10"/>
      <c r="L42" s="12"/>
      <c r="M42" s="13"/>
      <c r="N42" s="13"/>
      <c r="O42" s="12"/>
    </row>
    <row r="43" spans="1:15" s="14" customFormat="1" ht="11.25">
      <c r="A43" s="12"/>
      <c r="B43" s="10"/>
      <c r="C43" s="10"/>
      <c r="D43" s="10"/>
      <c r="E43" s="10"/>
      <c r="F43" s="10"/>
      <c r="G43" s="10"/>
      <c r="I43" s="10"/>
      <c r="J43" s="10"/>
      <c r="K43" s="10"/>
      <c r="L43" s="12"/>
      <c r="M43" s="13"/>
      <c r="N43" s="13"/>
      <c r="O43" s="12"/>
    </row>
    <row r="44" spans="1:15" s="14" customFormat="1" ht="11.25">
      <c r="A44" s="12"/>
      <c r="B44" s="10"/>
      <c r="C44" s="10"/>
      <c r="D44" s="10"/>
      <c r="E44" s="10"/>
      <c r="F44" s="10"/>
      <c r="G44" s="10"/>
      <c r="I44" s="10"/>
      <c r="J44" s="10"/>
      <c r="K44" s="10"/>
      <c r="L44" s="12"/>
      <c r="M44" s="13"/>
      <c r="N44" s="13"/>
      <c r="O44" s="12"/>
    </row>
    <row r="45" spans="1:15" s="14" customFormat="1" ht="11.25">
      <c r="A45" s="12"/>
      <c r="B45" s="10"/>
      <c r="C45" s="10"/>
      <c r="D45" s="10"/>
      <c r="E45" s="10"/>
      <c r="F45" s="10"/>
      <c r="G45" s="10"/>
      <c r="I45" s="10"/>
      <c r="J45" s="10"/>
      <c r="K45" s="10"/>
      <c r="L45" s="12"/>
      <c r="M45" s="13"/>
      <c r="N45" s="13"/>
      <c r="O45" s="12"/>
    </row>
    <row r="46" spans="1:15" s="14" customFormat="1" ht="11.25">
      <c r="A46" s="12"/>
      <c r="B46" s="10"/>
      <c r="C46" s="10"/>
      <c r="D46" s="10"/>
      <c r="E46" s="10"/>
      <c r="F46" s="10"/>
      <c r="G46" s="10"/>
      <c r="I46" s="10"/>
      <c r="J46" s="10"/>
      <c r="K46" s="10"/>
      <c r="L46" s="12"/>
      <c r="M46" s="13"/>
      <c r="N46" s="13"/>
      <c r="O46" s="12"/>
    </row>
    <row r="47" spans="1:15" s="14" customFormat="1" ht="11.25">
      <c r="A47" s="12"/>
      <c r="B47" s="10"/>
      <c r="C47" s="10"/>
      <c r="D47" s="10"/>
      <c r="E47" s="10"/>
      <c r="F47" s="10"/>
      <c r="G47" s="10"/>
      <c r="I47" s="10"/>
      <c r="J47" s="10"/>
      <c r="K47" s="10"/>
      <c r="L47" s="12"/>
      <c r="M47" s="13"/>
      <c r="N47" s="13"/>
      <c r="O47" s="12"/>
    </row>
    <row r="48" spans="1:15" s="14" customFormat="1" ht="11.25">
      <c r="A48" s="12"/>
      <c r="B48" s="10"/>
      <c r="C48" s="10"/>
      <c r="D48" s="10"/>
      <c r="E48" s="10"/>
      <c r="F48" s="10"/>
      <c r="G48" s="10"/>
      <c r="I48" s="10"/>
      <c r="J48" s="10"/>
      <c r="K48" s="10"/>
      <c r="L48" s="12"/>
      <c r="M48" s="13"/>
      <c r="N48" s="13"/>
      <c r="O48" s="12"/>
    </row>
    <row r="49" spans="1:15" s="14" customFormat="1" ht="11.25">
      <c r="A49" s="12"/>
      <c r="B49" s="10"/>
      <c r="C49" s="10"/>
      <c r="D49" s="10"/>
      <c r="E49" s="10"/>
      <c r="F49" s="10"/>
      <c r="G49" s="10"/>
      <c r="I49" s="10"/>
      <c r="J49" s="10"/>
      <c r="K49" s="10"/>
      <c r="L49" s="12"/>
      <c r="M49" s="13"/>
      <c r="N49" s="13"/>
      <c r="O49" s="12"/>
    </row>
    <row r="50" spans="1:15" s="14" customFormat="1" ht="11.25">
      <c r="A50" s="12"/>
      <c r="B50" s="10"/>
      <c r="C50" s="10"/>
      <c r="D50" s="10"/>
      <c r="E50" s="10"/>
      <c r="F50" s="10"/>
      <c r="G50" s="10"/>
      <c r="I50" s="10"/>
      <c r="J50" s="10"/>
      <c r="K50" s="10"/>
      <c r="L50" s="12"/>
      <c r="M50" s="13"/>
      <c r="N50" s="13"/>
      <c r="O50" s="12"/>
    </row>
    <row r="51" spans="1:15" s="14" customFormat="1" ht="11.25">
      <c r="A51" s="12"/>
      <c r="B51" s="10"/>
      <c r="C51" s="10"/>
      <c r="D51" s="10"/>
      <c r="E51" s="10"/>
      <c r="F51" s="10"/>
      <c r="G51" s="10"/>
      <c r="I51" s="10"/>
      <c r="J51" s="10"/>
      <c r="K51" s="10"/>
      <c r="L51" s="12"/>
      <c r="M51" s="13"/>
      <c r="N51" s="13"/>
      <c r="O51" s="12"/>
    </row>
    <row r="52" spans="1:15" s="14" customFormat="1" ht="11.25">
      <c r="A52" s="12"/>
      <c r="B52" s="10"/>
      <c r="C52" s="10"/>
      <c r="D52" s="10"/>
      <c r="E52" s="10"/>
      <c r="F52" s="10"/>
      <c r="G52" s="10"/>
      <c r="I52" s="10"/>
      <c r="J52" s="10"/>
      <c r="K52" s="10"/>
      <c r="L52" s="12"/>
      <c r="M52" s="13"/>
      <c r="N52" s="13"/>
      <c r="O52" s="12"/>
    </row>
    <row r="53" spans="1:15" s="14" customFormat="1" ht="11.25">
      <c r="A53" s="12"/>
      <c r="B53" s="10"/>
      <c r="C53" s="10"/>
      <c r="D53" s="10"/>
      <c r="E53" s="10"/>
      <c r="F53" s="10"/>
      <c r="G53" s="10"/>
      <c r="I53" s="10"/>
      <c r="J53" s="10"/>
      <c r="K53" s="10"/>
      <c r="L53" s="12"/>
      <c r="M53" s="13"/>
      <c r="N53" s="13"/>
      <c r="O53" s="12"/>
    </row>
    <row r="54" spans="1:15" s="14" customFormat="1" ht="11.25">
      <c r="A54" s="12"/>
      <c r="B54" s="10"/>
      <c r="C54" s="10"/>
      <c r="D54" s="10"/>
      <c r="E54" s="10"/>
      <c r="F54" s="10"/>
      <c r="G54" s="10"/>
      <c r="I54" s="10"/>
      <c r="J54" s="10"/>
      <c r="K54" s="10"/>
      <c r="L54" s="12"/>
      <c r="M54" s="13"/>
      <c r="N54" s="13"/>
      <c r="O54" s="12"/>
    </row>
    <row r="55" spans="1:15" s="14" customFormat="1" ht="11.25">
      <c r="A55" s="12"/>
      <c r="B55" s="10"/>
      <c r="C55" s="10"/>
      <c r="D55" s="10"/>
      <c r="E55" s="10"/>
      <c r="F55" s="10"/>
      <c r="G55" s="10"/>
      <c r="I55" s="10"/>
      <c r="J55" s="10"/>
      <c r="K55" s="10"/>
      <c r="L55" s="12"/>
      <c r="M55" s="13"/>
      <c r="N55" s="13"/>
      <c r="O55" s="12"/>
    </row>
    <row r="56" spans="1:15" s="14" customFormat="1" ht="11.25">
      <c r="A56" s="12"/>
      <c r="B56" s="10"/>
      <c r="C56" s="10"/>
      <c r="D56" s="10"/>
      <c r="E56" s="10"/>
      <c r="F56" s="10"/>
      <c r="G56" s="10"/>
      <c r="I56" s="10"/>
      <c r="J56" s="10"/>
      <c r="K56" s="10"/>
      <c r="L56" s="12"/>
      <c r="M56" s="13"/>
      <c r="N56" s="13"/>
      <c r="O56" s="12"/>
    </row>
  </sheetData>
  <sheetProtection selectLockedCells="1"/>
  <mergeCells count="22">
    <mergeCell ref="C8:C9"/>
    <mergeCell ref="D8:D9"/>
    <mergeCell ref="E8:E9"/>
    <mergeCell ref="F8:F9"/>
    <mergeCell ref="M8:M9"/>
    <mergeCell ref="L8:L9"/>
    <mergeCell ref="J40:O40"/>
    <mergeCell ref="A3:G3"/>
    <mergeCell ref="H3:O3"/>
    <mergeCell ref="A4:G4"/>
    <mergeCell ref="H4:O4"/>
    <mergeCell ref="A6:A9"/>
    <mergeCell ref="O6:O9"/>
    <mergeCell ref="B8:B9"/>
    <mergeCell ref="N8:N9"/>
    <mergeCell ref="B6:G7"/>
    <mergeCell ref="H6:H9"/>
    <mergeCell ref="I6:N7"/>
    <mergeCell ref="J8:J9"/>
    <mergeCell ref="K8:K9"/>
    <mergeCell ref="G8:G9"/>
    <mergeCell ref="I8:I9"/>
  </mergeCells>
  <phoneticPr fontId="1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8"/>
  <sheetViews>
    <sheetView view="pageBreakPreview" topLeftCell="A7" zoomScaleNormal="100" zoomScaleSheetLayoutView="100" workbookViewId="0">
      <selection activeCell="B16" sqref="B16"/>
    </sheetView>
  </sheetViews>
  <sheetFormatPr defaultRowHeight="14.25"/>
  <cols>
    <col min="1" max="1" width="17.125" style="41" customWidth="1"/>
    <col min="2" max="2" width="12.625" style="42" customWidth="1"/>
    <col min="3" max="3" width="10.75" style="42" customWidth="1"/>
    <col min="4" max="7" width="10.5" style="42" customWidth="1"/>
    <col min="8" max="8" width="17.25" style="41" customWidth="1"/>
    <col min="9" max="13" width="10.625" style="42" customWidth="1"/>
    <col min="14" max="14" width="12.125" style="216" customWidth="1"/>
    <col min="15" max="16384" width="9" style="4"/>
  </cols>
  <sheetData>
    <row r="1" spans="1:15" s="14" customFormat="1" ht="14.1" customHeight="1">
      <c r="A1" s="9" t="s">
        <v>231</v>
      </c>
      <c r="B1" s="10"/>
      <c r="C1" s="10"/>
      <c r="D1" s="10"/>
      <c r="E1" s="10"/>
      <c r="F1" s="10"/>
      <c r="G1" s="11" t="s">
        <v>861</v>
      </c>
      <c r="H1" s="9" t="s">
        <v>862</v>
      </c>
      <c r="I1" s="10"/>
      <c r="J1" s="10"/>
      <c r="K1" s="10"/>
      <c r="L1" s="10"/>
      <c r="M1" s="10"/>
      <c r="N1" s="214"/>
    </row>
    <row r="2" spans="1:15" s="14" customFormat="1" ht="14.1" customHeight="1">
      <c r="A2" s="12"/>
      <c r="B2" s="10"/>
      <c r="C2" s="10"/>
      <c r="D2" s="10"/>
      <c r="E2" s="10"/>
      <c r="F2" s="10"/>
      <c r="G2" s="10"/>
      <c r="H2" s="12"/>
      <c r="I2" s="10"/>
      <c r="J2" s="10"/>
      <c r="K2" s="10"/>
      <c r="L2" s="10"/>
      <c r="M2" s="10"/>
      <c r="N2" s="214"/>
    </row>
    <row r="3" spans="1:15" s="15" customFormat="1" ht="20.100000000000001" customHeight="1">
      <c r="A3" s="629" t="s">
        <v>232</v>
      </c>
      <c r="B3" s="629"/>
      <c r="C3" s="629"/>
      <c r="D3" s="629"/>
      <c r="E3" s="629"/>
      <c r="F3" s="629"/>
      <c r="G3" s="629"/>
      <c r="H3" s="629" t="s">
        <v>233</v>
      </c>
      <c r="I3" s="629"/>
      <c r="J3" s="629"/>
      <c r="K3" s="629"/>
      <c r="L3" s="629"/>
      <c r="M3" s="629"/>
      <c r="N3" s="629"/>
      <c r="O3" s="215"/>
    </row>
    <row r="4" spans="1:15" s="16" customFormat="1" ht="24" customHeight="1">
      <c r="A4" s="649" t="s">
        <v>234</v>
      </c>
      <c r="B4" s="649"/>
      <c r="C4" s="649"/>
      <c r="D4" s="649"/>
      <c r="E4" s="649"/>
      <c r="F4" s="649"/>
      <c r="G4" s="649"/>
      <c r="H4" s="650" t="s">
        <v>845</v>
      </c>
      <c r="I4" s="650"/>
      <c r="J4" s="650"/>
      <c r="K4" s="650"/>
      <c r="L4" s="650"/>
      <c r="M4" s="650"/>
      <c r="N4" s="650"/>
    </row>
    <row r="5" spans="1:15" s="14" customFormat="1" ht="18" customHeight="1" thickBot="1">
      <c r="A5" s="17" t="s">
        <v>37</v>
      </c>
      <c r="B5" s="45"/>
      <c r="C5" s="45"/>
      <c r="D5" s="45"/>
      <c r="E5" s="45"/>
      <c r="F5" s="45"/>
      <c r="G5" s="19" t="s">
        <v>235</v>
      </c>
      <c r="H5" s="17" t="s">
        <v>37</v>
      </c>
      <c r="I5" s="45"/>
      <c r="J5" s="45"/>
      <c r="K5" s="45"/>
      <c r="L5" s="45"/>
      <c r="M5" s="658" t="s">
        <v>235</v>
      </c>
      <c r="N5" s="658"/>
    </row>
    <row r="6" spans="1:15" s="14" customFormat="1" ht="15" customHeight="1">
      <c r="A6" s="652" t="s">
        <v>236</v>
      </c>
      <c r="B6" s="659" t="s">
        <v>237</v>
      </c>
      <c r="C6" s="662" t="s">
        <v>238</v>
      </c>
      <c r="D6" s="662" t="s">
        <v>239</v>
      </c>
      <c r="E6" s="663" t="s">
        <v>38</v>
      </c>
      <c r="F6" s="663"/>
      <c r="G6" s="664"/>
      <c r="H6" s="632" t="s">
        <v>240</v>
      </c>
      <c r="I6" s="672" t="s">
        <v>241</v>
      </c>
      <c r="J6" s="663"/>
      <c r="K6" s="663"/>
      <c r="L6" s="663"/>
      <c r="M6" s="663"/>
      <c r="N6" s="665" t="s">
        <v>242</v>
      </c>
    </row>
    <row r="7" spans="1:15" s="14" customFormat="1" ht="15" customHeight="1">
      <c r="A7" s="653"/>
      <c r="B7" s="660"/>
      <c r="C7" s="640"/>
      <c r="D7" s="640"/>
      <c r="E7" s="640" t="s">
        <v>39</v>
      </c>
      <c r="F7" s="640" t="s">
        <v>243</v>
      </c>
      <c r="G7" s="647" t="s">
        <v>244</v>
      </c>
      <c r="H7" s="670"/>
      <c r="I7" s="668" t="s">
        <v>245</v>
      </c>
      <c r="J7" s="640" t="s">
        <v>246</v>
      </c>
      <c r="K7" s="640" t="s">
        <v>247</v>
      </c>
      <c r="L7" s="673" t="s">
        <v>248</v>
      </c>
      <c r="M7" s="640" t="s">
        <v>40</v>
      </c>
      <c r="N7" s="666"/>
    </row>
    <row r="8" spans="1:15" s="14" customFormat="1" ht="15" customHeight="1">
      <c r="A8" s="653"/>
      <c r="B8" s="660"/>
      <c r="C8" s="640"/>
      <c r="D8" s="640"/>
      <c r="E8" s="640"/>
      <c r="F8" s="655"/>
      <c r="G8" s="647"/>
      <c r="H8" s="670"/>
      <c r="I8" s="660"/>
      <c r="J8" s="640"/>
      <c r="K8" s="640"/>
      <c r="L8" s="674"/>
      <c r="M8" s="640"/>
      <c r="N8" s="666"/>
    </row>
    <row r="9" spans="1:15" s="14" customFormat="1" ht="15" customHeight="1">
      <c r="A9" s="654"/>
      <c r="B9" s="661"/>
      <c r="C9" s="651"/>
      <c r="D9" s="651"/>
      <c r="E9" s="651"/>
      <c r="F9" s="656"/>
      <c r="G9" s="657"/>
      <c r="H9" s="671"/>
      <c r="I9" s="661"/>
      <c r="J9" s="651"/>
      <c r="K9" s="651"/>
      <c r="L9" s="675"/>
      <c r="M9" s="651"/>
      <c r="N9" s="667"/>
    </row>
    <row r="10" spans="1:15" s="25" customFormat="1" ht="17.649999999999999" customHeight="1">
      <c r="A10" s="316" t="s">
        <v>12</v>
      </c>
      <c r="B10" s="22">
        <v>8527</v>
      </c>
      <c r="C10" s="22">
        <v>4842</v>
      </c>
      <c r="D10" s="22">
        <v>167</v>
      </c>
      <c r="E10" s="22">
        <v>48</v>
      </c>
      <c r="F10" s="22">
        <v>69</v>
      </c>
      <c r="G10" s="22">
        <v>23</v>
      </c>
      <c r="H10" s="223" t="s">
        <v>12</v>
      </c>
      <c r="I10" s="22">
        <v>11</v>
      </c>
      <c r="J10" s="22">
        <v>0</v>
      </c>
      <c r="K10" s="22">
        <v>2</v>
      </c>
      <c r="L10" s="22">
        <v>4</v>
      </c>
      <c r="M10" s="22">
        <v>10</v>
      </c>
      <c r="N10" s="22">
        <v>26</v>
      </c>
    </row>
    <row r="11" spans="1:15" s="25" customFormat="1" ht="17.649999999999999" customHeight="1">
      <c r="A11" s="316" t="s">
        <v>13</v>
      </c>
      <c r="B11" s="22">
        <v>8529</v>
      </c>
      <c r="C11" s="22">
        <v>4890</v>
      </c>
      <c r="D11" s="22">
        <v>185</v>
      </c>
      <c r="E11" s="22">
        <v>57</v>
      </c>
      <c r="F11" s="22">
        <v>79</v>
      </c>
      <c r="G11" s="22">
        <v>22</v>
      </c>
      <c r="H11" s="223" t="s">
        <v>13</v>
      </c>
      <c r="I11" s="22">
        <v>7</v>
      </c>
      <c r="J11" s="22">
        <v>0</v>
      </c>
      <c r="K11" s="22">
        <v>3</v>
      </c>
      <c r="L11" s="22">
        <v>6</v>
      </c>
      <c r="M11" s="22">
        <v>11</v>
      </c>
      <c r="N11" s="22">
        <v>27</v>
      </c>
    </row>
    <row r="12" spans="1:15" s="25" customFormat="1" ht="17.649999999999999" customHeight="1">
      <c r="A12" s="316" t="s">
        <v>207</v>
      </c>
      <c r="B12" s="22">
        <v>8627</v>
      </c>
      <c r="C12" s="22">
        <v>4703</v>
      </c>
      <c r="D12" s="22">
        <v>255</v>
      </c>
      <c r="E12" s="22">
        <v>95</v>
      </c>
      <c r="F12" s="22">
        <v>79</v>
      </c>
      <c r="G12" s="22">
        <v>39</v>
      </c>
      <c r="H12" s="223" t="s">
        <v>207</v>
      </c>
      <c r="I12" s="22">
        <v>29</v>
      </c>
      <c r="J12" s="22">
        <v>2</v>
      </c>
      <c r="K12" s="22">
        <v>4</v>
      </c>
      <c r="L12" s="22">
        <v>1</v>
      </c>
      <c r="M12" s="22">
        <v>6</v>
      </c>
      <c r="N12" s="22">
        <v>68</v>
      </c>
    </row>
    <row r="13" spans="1:15" s="25" customFormat="1" ht="17.649999999999999" customHeight="1">
      <c r="A13" s="316" t="s">
        <v>675</v>
      </c>
      <c r="B13" s="22">
        <v>8849</v>
      </c>
      <c r="C13" s="22">
        <v>5809</v>
      </c>
      <c r="D13" s="22">
        <v>362</v>
      </c>
      <c r="E13" s="22">
        <v>140</v>
      </c>
      <c r="F13" s="22">
        <v>130</v>
      </c>
      <c r="G13" s="22">
        <v>25</v>
      </c>
      <c r="H13" s="223" t="s">
        <v>675</v>
      </c>
      <c r="I13" s="22">
        <v>27</v>
      </c>
      <c r="J13" s="22">
        <v>0</v>
      </c>
      <c r="K13" s="22">
        <v>5</v>
      </c>
      <c r="L13" s="22">
        <v>10</v>
      </c>
      <c r="M13" s="22">
        <v>25</v>
      </c>
      <c r="N13" s="22">
        <v>57</v>
      </c>
    </row>
    <row r="14" spans="1:15" s="25" customFormat="1" ht="17.649999999999999" customHeight="1">
      <c r="A14" s="317" t="s">
        <v>791</v>
      </c>
      <c r="B14" s="28">
        <f t="shared" ref="B14:G14" si="0">SUM(B16:B39)</f>
        <v>6518</v>
      </c>
      <c r="C14" s="28">
        <f t="shared" si="0"/>
        <v>4522</v>
      </c>
      <c r="D14" s="28">
        <f t="shared" si="0"/>
        <v>359</v>
      </c>
      <c r="E14" s="28">
        <f t="shared" si="0"/>
        <v>191</v>
      </c>
      <c r="F14" s="28">
        <f t="shared" si="0"/>
        <v>89</v>
      </c>
      <c r="G14" s="28">
        <f t="shared" si="0"/>
        <v>32</v>
      </c>
      <c r="H14" s="317" t="s">
        <v>791</v>
      </c>
      <c r="I14" s="28">
        <f t="shared" ref="I14:N14" si="1">SUM(I16:I39)</f>
        <v>40</v>
      </c>
      <c r="J14" s="28">
        <f t="shared" si="1"/>
        <v>2</v>
      </c>
      <c r="K14" s="28">
        <f t="shared" si="1"/>
        <v>10</v>
      </c>
      <c r="L14" s="28">
        <f t="shared" si="1"/>
        <v>8</v>
      </c>
      <c r="M14" s="28">
        <f t="shared" si="1"/>
        <v>3</v>
      </c>
      <c r="N14" s="28">
        <f t="shared" si="1"/>
        <v>67</v>
      </c>
    </row>
    <row r="15" spans="1:15" s="24" customFormat="1" ht="12.6" customHeight="1">
      <c r="A15" s="30"/>
      <c r="B15" s="22"/>
      <c r="C15" s="22"/>
      <c r="D15" s="22"/>
      <c r="E15" s="22"/>
      <c r="F15" s="22"/>
      <c r="G15" s="22"/>
      <c r="H15" s="224"/>
      <c r="I15" s="31"/>
      <c r="J15" s="31"/>
      <c r="K15" s="31"/>
      <c r="L15" s="31"/>
      <c r="M15" s="31"/>
      <c r="N15" s="31"/>
    </row>
    <row r="16" spans="1:15" s="24" customFormat="1" ht="17.649999999999999" customHeight="1">
      <c r="A16" s="46" t="s">
        <v>249</v>
      </c>
      <c r="B16" s="353">
        <v>352</v>
      </c>
      <c r="C16" s="354">
        <v>216</v>
      </c>
      <c r="D16" s="354">
        <v>33</v>
      </c>
      <c r="E16" s="354">
        <v>21</v>
      </c>
      <c r="F16" s="354">
        <v>9</v>
      </c>
      <c r="G16" s="354">
        <v>2</v>
      </c>
      <c r="H16" s="46" t="s">
        <v>249</v>
      </c>
      <c r="I16" s="356">
        <v>1</v>
      </c>
      <c r="J16" s="355">
        <v>0</v>
      </c>
      <c r="K16" s="355">
        <v>0</v>
      </c>
      <c r="L16" s="355">
        <v>0</v>
      </c>
      <c r="M16" s="355">
        <v>0</v>
      </c>
      <c r="N16" s="355">
        <v>3</v>
      </c>
    </row>
    <row r="17" spans="1:14" s="24" customFormat="1" ht="17.649999999999999" customHeight="1">
      <c r="A17" s="46" t="s">
        <v>250</v>
      </c>
      <c r="B17" s="353">
        <v>994</v>
      </c>
      <c r="C17" s="354">
        <v>542</v>
      </c>
      <c r="D17" s="354">
        <v>25</v>
      </c>
      <c r="E17" s="354">
        <v>11</v>
      </c>
      <c r="F17" s="354" t="s">
        <v>894</v>
      </c>
      <c r="G17" s="354">
        <v>5</v>
      </c>
      <c r="H17" s="46" t="s">
        <v>250</v>
      </c>
      <c r="I17" s="356">
        <v>8</v>
      </c>
      <c r="J17" s="355" t="s">
        <v>894</v>
      </c>
      <c r="K17" s="355">
        <v>1</v>
      </c>
      <c r="L17" s="355" t="s">
        <v>894</v>
      </c>
      <c r="M17" s="355" t="s">
        <v>894</v>
      </c>
      <c r="N17" s="355">
        <v>14</v>
      </c>
    </row>
    <row r="18" spans="1:14" s="24" customFormat="1" ht="17.649999999999999" customHeight="1">
      <c r="A18" s="46" t="s">
        <v>251</v>
      </c>
      <c r="B18" s="353">
        <v>880</v>
      </c>
      <c r="C18" s="354">
        <v>483</v>
      </c>
      <c r="D18" s="354">
        <v>53</v>
      </c>
      <c r="E18" s="354">
        <v>22</v>
      </c>
      <c r="F18" s="354">
        <v>6</v>
      </c>
      <c r="G18" s="354">
        <v>6</v>
      </c>
      <c r="H18" s="46" t="s">
        <v>251</v>
      </c>
      <c r="I18" s="356">
        <v>16</v>
      </c>
      <c r="J18" s="355">
        <v>0</v>
      </c>
      <c r="K18" s="355">
        <v>3</v>
      </c>
      <c r="L18" s="355">
        <v>0</v>
      </c>
      <c r="M18" s="355">
        <v>0</v>
      </c>
      <c r="N18" s="355">
        <v>19</v>
      </c>
    </row>
    <row r="19" spans="1:14" s="24" customFormat="1" ht="17.649999999999999" customHeight="1">
      <c r="A19" s="46" t="s">
        <v>252</v>
      </c>
      <c r="B19" s="353">
        <v>276</v>
      </c>
      <c r="C19" s="354">
        <v>163</v>
      </c>
      <c r="D19" s="354">
        <v>2</v>
      </c>
      <c r="E19" s="354">
        <v>0</v>
      </c>
      <c r="F19" s="354">
        <v>0</v>
      </c>
      <c r="G19" s="354">
        <v>2</v>
      </c>
      <c r="H19" s="46" t="s">
        <v>252</v>
      </c>
      <c r="I19" s="356">
        <v>0</v>
      </c>
      <c r="J19" s="355">
        <v>0</v>
      </c>
      <c r="K19" s="355">
        <v>0</v>
      </c>
      <c r="L19" s="355">
        <v>0</v>
      </c>
      <c r="M19" s="355">
        <v>0</v>
      </c>
      <c r="N19" s="355">
        <v>2</v>
      </c>
    </row>
    <row r="20" spans="1:14" s="24" customFormat="1" ht="17.649999999999999" customHeight="1">
      <c r="A20" s="46" t="s">
        <v>253</v>
      </c>
      <c r="B20" s="353">
        <v>349</v>
      </c>
      <c r="C20" s="354">
        <v>123</v>
      </c>
      <c r="D20" s="354">
        <v>11</v>
      </c>
      <c r="E20" s="354">
        <v>3</v>
      </c>
      <c r="F20" s="354">
        <v>7</v>
      </c>
      <c r="G20" s="354">
        <v>0</v>
      </c>
      <c r="H20" s="46" t="s">
        <v>253</v>
      </c>
      <c r="I20" s="356">
        <v>0</v>
      </c>
      <c r="J20" s="355">
        <v>0</v>
      </c>
      <c r="K20" s="355">
        <v>0</v>
      </c>
      <c r="L20" s="355">
        <v>0</v>
      </c>
      <c r="M20" s="355">
        <v>0</v>
      </c>
      <c r="N20" s="355">
        <v>0</v>
      </c>
    </row>
    <row r="21" spans="1:14" s="24" customFormat="1" ht="17.649999999999999" customHeight="1">
      <c r="A21" s="46" t="s">
        <v>254</v>
      </c>
      <c r="B21" s="353">
        <v>468</v>
      </c>
      <c r="C21" s="354">
        <v>468</v>
      </c>
      <c r="D21" s="354">
        <v>29</v>
      </c>
      <c r="E21" s="354">
        <v>20</v>
      </c>
      <c r="F21" s="354">
        <v>6</v>
      </c>
      <c r="G21" s="354">
        <v>1</v>
      </c>
      <c r="H21" s="46" t="s">
        <v>255</v>
      </c>
      <c r="I21" s="356">
        <v>2</v>
      </c>
      <c r="J21" s="355">
        <v>0</v>
      </c>
      <c r="K21" s="355">
        <v>0</v>
      </c>
      <c r="L21" s="355">
        <v>0</v>
      </c>
      <c r="M21" s="355">
        <v>0</v>
      </c>
      <c r="N21" s="355">
        <v>4</v>
      </c>
    </row>
    <row r="22" spans="1:14" s="24" customFormat="1" ht="17.649999999999999" customHeight="1">
      <c r="A22" s="46" t="s">
        <v>256</v>
      </c>
      <c r="B22" s="353">
        <v>213</v>
      </c>
      <c r="C22" s="354">
        <v>118</v>
      </c>
      <c r="D22" s="354">
        <v>11</v>
      </c>
      <c r="E22" s="354">
        <v>8</v>
      </c>
      <c r="F22" s="354">
        <v>3</v>
      </c>
      <c r="G22" s="354">
        <v>0</v>
      </c>
      <c r="H22" s="46" t="s">
        <v>256</v>
      </c>
      <c r="I22" s="356">
        <v>0</v>
      </c>
      <c r="J22" s="355">
        <v>0</v>
      </c>
      <c r="K22" s="355">
        <v>0</v>
      </c>
      <c r="L22" s="355">
        <v>0</v>
      </c>
      <c r="M22" s="355">
        <v>0</v>
      </c>
      <c r="N22" s="355">
        <v>0</v>
      </c>
    </row>
    <row r="23" spans="1:14" s="24" customFormat="1" ht="17.649999999999999" customHeight="1">
      <c r="A23" s="46" t="s">
        <v>257</v>
      </c>
      <c r="B23" s="353">
        <v>228</v>
      </c>
      <c r="C23" s="354">
        <v>228</v>
      </c>
      <c r="D23" s="354">
        <v>16</v>
      </c>
      <c r="E23" s="354">
        <v>6</v>
      </c>
      <c r="F23" s="354">
        <v>5</v>
      </c>
      <c r="G23" s="354">
        <v>5</v>
      </c>
      <c r="H23" s="46" t="s">
        <v>257</v>
      </c>
      <c r="I23" s="356">
        <v>0</v>
      </c>
      <c r="J23" s="355">
        <v>0</v>
      </c>
      <c r="K23" s="355">
        <v>0</v>
      </c>
      <c r="L23" s="355">
        <v>0</v>
      </c>
      <c r="M23" s="355">
        <v>0</v>
      </c>
      <c r="N23" s="355">
        <v>5</v>
      </c>
    </row>
    <row r="24" spans="1:14" s="24" customFormat="1" ht="17.649999999999999" customHeight="1">
      <c r="A24" s="46" t="s">
        <v>258</v>
      </c>
      <c r="B24" s="353">
        <v>195</v>
      </c>
      <c r="C24" s="354">
        <v>141</v>
      </c>
      <c r="D24" s="354">
        <v>0</v>
      </c>
      <c r="E24" s="354">
        <v>1</v>
      </c>
      <c r="F24" s="354">
        <v>1</v>
      </c>
      <c r="G24" s="354">
        <v>1</v>
      </c>
      <c r="H24" s="46" t="s">
        <v>259</v>
      </c>
      <c r="I24" s="356">
        <v>0</v>
      </c>
      <c r="J24" s="355">
        <v>0</v>
      </c>
      <c r="K24" s="355">
        <v>1</v>
      </c>
      <c r="L24" s="355">
        <v>0</v>
      </c>
      <c r="M24" s="355">
        <v>3</v>
      </c>
      <c r="N24" s="355">
        <v>1</v>
      </c>
    </row>
    <row r="25" spans="1:14" s="24" customFormat="1" ht="17.649999999999999" customHeight="1">
      <c r="A25" s="46" t="s">
        <v>260</v>
      </c>
      <c r="B25" s="353">
        <v>65</v>
      </c>
      <c r="C25" s="354">
        <v>67</v>
      </c>
      <c r="D25" s="354">
        <v>2</v>
      </c>
      <c r="E25" s="354">
        <v>0</v>
      </c>
      <c r="F25" s="354">
        <v>2</v>
      </c>
      <c r="G25" s="354">
        <v>0</v>
      </c>
      <c r="H25" s="46" t="s">
        <v>260</v>
      </c>
      <c r="I25" s="356">
        <v>0</v>
      </c>
      <c r="J25" s="355">
        <v>0</v>
      </c>
      <c r="K25" s="355">
        <v>0</v>
      </c>
      <c r="L25" s="355">
        <v>0</v>
      </c>
      <c r="M25" s="355">
        <v>0</v>
      </c>
      <c r="N25" s="355">
        <v>0</v>
      </c>
    </row>
    <row r="26" spans="1:14" s="24" customFormat="1" ht="17.649999999999999" customHeight="1">
      <c r="A26" s="46" t="s">
        <v>261</v>
      </c>
      <c r="B26" s="353">
        <v>908</v>
      </c>
      <c r="C26" s="354">
        <v>449</v>
      </c>
      <c r="D26" s="354">
        <v>45</v>
      </c>
      <c r="E26" s="354">
        <v>34</v>
      </c>
      <c r="F26" s="354">
        <v>7</v>
      </c>
      <c r="G26" s="354">
        <v>3</v>
      </c>
      <c r="H26" s="46" t="s">
        <v>261</v>
      </c>
      <c r="I26" s="356">
        <v>5</v>
      </c>
      <c r="J26" s="355">
        <v>0</v>
      </c>
      <c r="K26" s="355">
        <v>4</v>
      </c>
      <c r="L26" s="355">
        <v>2</v>
      </c>
      <c r="M26" s="355">
        <v>0</v>
      </c>
      <c r="N26" s="355">
        <v>8</v>
      </c>
    </row>
    <row r="27" spans="1:14" s="24" customFormat="1" ht="17.649999999999999" customHeight="1">
      <c r="A27" s="46" t="s">
        <v>262</v>
      </c>
      <c r="B27" s="353">
        <v>118</v>
      </c>
      <c r="C27" s="354">
        <v>92</v>
      </c>
      <c r="D27" s="354">
        <v>16</v>
      </c>
      <c r="E27" s="354">
        <v>4</v>
      </c>
      <c r="F27" s="354">
        <v>9</v>
      </c>
      <c r="G27" s="354">
        <v>3</v>
      </c>
      <c r="H27" s="46" t="s">
        <v>262</v>
      </c>
      <c r="I27" s="356">
        <v>0</v>
      </c>
      <c r="J27" s="355">
        <v>0</v>
      </c>
      <c r="K27" s="355">
        <v>0</v>
      </c>
      <c r="L27" s="355">
        <v>0</v>
      </c>
      <c r="M27" s="355">
        <v>0</v>
      </c>
      <c r="N27" s="355">
        <v>0</v>
      </c>
    </row>
    <row r="28" spans="1:14" s="24" customFormat="1" ht="17.649999999999999" customHeight="1">
      <c r="A28" s="46" t="s">
        <v>263</v>
      </c>
      <c r="B28" s="353">
        <v>89</v>
      </c>
      <c r="C28" s="354">
        <v>92</v>
      </c>
      <c r="D28" s="354">
        <v>7</v>
      </c>
      <c r="E28" s="354">
        <v>1</v>
      </c>
      <c r="F28" s="354">
        <v>5</v>
      </c>
      <c r="G28" s="354">
        <v>1</v>
      </c>
      <c r="H28" s="46" t="s">
        <v>263</v>
      </c>
      <c r="I28" s="356">
        <v>0</v>
      </c>
      <c r="J28" s="355">
        <v>0</v>
      </c>
      <c r="K28" s="355">
        <v>0</v>
      </c>
      <c r="L28" s="355">
        <v>0</v>
      </c>
      <c r="M28" s="355">
        <v>0</v>
      </c>
      <c r="N28" s="355">
        <v>0</v>
      </c>
    </row>
    <row r="29" spans="1:14" s="24" customFormat="1" ht="17.649999999999999" customHeight="1">
      <c r="A29" s="46" t="s">
        <v>264</v>
      </c>
      <c r="B29" s="353">
        <v>24</v>
      </c>
      <c r="C29" s="354">
        <v>24</v>
      </c>
      <c r="D29" s="354">
        <v>3</v>
      </c>
      <c r="E29" s="354">
        <v>3</v>
      </c>
      <c r="F29" s="354">
        <v>0</v>
      </c>
      <c r="G29" s="354">
        <v>0</v>
      </c>
      <c r="H29" s="46" t="s">
        <v>264</v>
      </c>
      <c r="I29" s="356">
        <v>0</v>
      </c>
      <c r="J29" s="355">
        <v>0</v>
      </c>
      <c r="K29" s="355">
        <v>0</v>
      </c>
      <c r="L29" s="355">
        <v>0</v>
      </c>
      <c r="M29" s="355">
        <v>0</v>
      </c>
      <c r="N29" s="355">
        <v>0</v>
      </c>
    </row>
    <row r="30" spans="1:14" s="24" customFormat="1" ht="17.649999999999999" customHeight="1">
      <c r="A30" s="46" t="s">
        <v>265</v>
      </c>
      <c r="B30" s="353">
        <v>36</v>
      </c>
      <c r="C30" s="354">
        <v>30</v>
      </c>
      <c r="D30" s="354">
        <v>0</v>
      </c>
      <c r="E30" s="354">
        <v>0</v>
      </c>
      <c r="F30" s="354">
        <v>0</v>
      </c>
      <c r="G30" s="354">
        <v>0</v>
      </c>
      <c r="H30" s="46" t="s">
        <v>265</v>
      </c>
      <c r="I30" s="356">
        <v>0</v>
      </c>
      <c r="J30" s="355">
        <v>0</v>
      </c>
      <c r="K30" s="355">
        <v>0</v>
      </c>
      <c r="L30" s="355">
        <v>0</v>
      </c>
      <c r="M30" s="355">
        <v>0</v>
      </c>
      <c r="N30" s="355">
        <v>0</v>
      </c>
    </row>
    <row r="31" spans="1:14" s="24" customFormat="1" ht="17.649999999999999" customHeight="1">
      <c r="A31" s="46" t="s">
        <v>266</v>
      </c>
      <c r="B31" s="353">
        <v>160</v>
      </c>
      <c r="C31" s="354">
        <v>185</v>
      </c>
      <c r="D31" s="354">
        <v>10</v>
      </c>
      <c r="E31" s="354">
        <v>0</v>
      </c>
      <c r="F31" s="354">
        <v>10</v>
      </c>
      <c r="G31" s="354">
        <v>0</v>
      </c>
      <c r="H31" s="46" t="s">
        <v>266</v>
      </c>
      <c r="I31" s="356">
        <v>0</v>
      </c>
      <c r="J31" s="355">
        <v>0</v>
      </c>
      <c r="K31" s="355">
        <v>0</v>
      </c>
      <c r="L31" s="355">
        <v>0</v>
      </c>
      <c r="M31" s="355">
        <v>0</v>
      </c>
      <c r="N31" s="355">
        <v>0</v>
      </c>
    </row>
    <row r="32" spans="1:14" s="24" customFormat="1" ht="17.649999999999999" customHeight="1">
      <c r="A32" s="46" t="s">
        <v>267</v>
      </c>
      <c r="B32" s="353">
        <v>52</v>
      </c>
      <c r="C32" s="354">
        <v>53</v>
      </c>
      <c r="D32" s="354">
        <v>1</v>
      </c>
      <c r="E32" s="354">
        <v>0</v>
      </c>
      <c r="F32" s="354">
        <v>1</v>
      </c>
      <c r="G32" s="354">
        <v>0</v>
      </c>
      <c r="H32" s="46" t="s">
        <v>267</v>
      </c>
      <c r="I32" s="356">
        <v>0</v>
      </c>
      <c r="J32" s="355">
        <v>0</v>
      </c>
      <c r="K32" s="355">
        <v>0</v>
      </c>
      <c r="L32" s="355">
        <v>0</v>
      </c>
      <c r="M32" s="355">
        <v>0</v>
      </c>
      <c r="N32" s="355">
        <v>0</v>
      </c>
    </row>
    <row r="33" spans="1:16" s="24" customFormat="1" ht="17.649999999999999" customHeight="1">
      <c r="A33" s="46" t="s">
        <v>268</v>
      </c>
      <c r="B33" s="353">
        <v>159</v>
      </c>
      <c r="C33" s="354">
        <v>160</v>
      </c>
      <c r="D33" s="354">
        <v>19</v>
      </c>
      <c r="E33" s="354">
        <v>13</v>
      </c>
      <c r="F33" s="354">
        <v>1</v>
      </c>
      <c r="G33" s="354">
        <v>0</v>
      </c>
      <c r="H33" s="46" t="s">
        <v>268</v>
      </c>
      <c r="I33" s="356">
        <v>4</v>
      </c>
      <c r="J33" s="355">
        <v>0</v>
      </c>
      <c r="K33" s="355">
        <v>1</v>
      </c>
      <c r="L33" s="355">
        <v>0</v>
      </c>
      <c r="M33" s="355">
        <v>0</v>
      </c>
      <c r="N33" s="355">
        <v>5</v>
      </c>
    </row>
    <row r="34" spans="1:16" s="24" customFormat="1" ht="17.649999999999999" customHeight="1">
      <c r="A34" s="46" t="s">
        <v>269</v>
      </c>
      <c r="B34" s="353">
        <v>438</v>
      </c>
      <c r="C34" s="354">
        <v>360</v>
      </c>
      <c r="D34" s="354">
        <v>52</v>
      </c>
      <c r="E34" s="354">
        <v>30</v>
      </c>
      <c r="F34" s="354">
        <v>7</v>
      </c>
      <c r="G34" s="354">
        <v>3</v>
      </c>
      <c r="H34" s="46" t="s">
        <v>269</v>
      </c>
      <c r="I34" s="356">
        <v>4</v>
      </c>
      <c r="J34" s="355">
        <v>2</v>
      </c>
      <c r="K34" s="355">
        <v>0</v>
      </c>
      <c r="L34" s="355">
        <v>6</v>
      </c>
      <c r="M34" s="355">
        <v>0</v>
      </c>
      <c r="N34" s="355">
        <v>6</v>
      </c>
    </row>
    <row r="35" spans="1:16" s="24" customFormat="1" ht="17.649999999999999" customHeight="1">
      <c r="A35" s="46" t="s">
        <v>270</v>
      </c>
      <c r="B35" s="353">
        <v>263</v>
      </c>
      <c r="C35" s="354">
        <v>276</v>
      </c>
      <c r="D35" s="354">
        <v>18</v>
      </c>
      <c r="E35" s="354">
        <v>13</v>
      </c>
      <c r="F35" s="354">
        <v>5</v>
      </c>
      <c r="G35" s="354">
        <v>0</v>
      </c>
      <c r="H35" s="225" t="s">
        <v>270</v>
      </c>
      <c r="I35" s="356">
        <v>0</v>
      </c>
      <c r="J35" s="355">
        <v>0</v>
      </c>
      <c r="K35" s="355">
        <v>0</v>
      </c>
      <c r="L35" s="355">
        <v>0</v>
      </c>
      <c r="M35" s="355">
        <v>0</v>
      </c>
      <c r="N35" s="355">
        <v>0</v>
      </c>
    </row>
    <row r="36" spans="1:16" s="24" customFormat="1" ht="17.649999999999999" customHeight="1">
      <c r="A36" s="46" t="s">
        <v>271</v>
      </c>
      <c r="B36" s="353">
        <v>25</v>
      </c>
      <c r="C36" s="354">
        <v>25</v>
      </c>
      <c r="D36" s="354">
        <v>3</v>
      </c>
      <c r="E36" s="354">
        <v>1</v>
      </c>
      <c r="F36" s="354">
        <v>2</v>
      </c>
      <c r="G36" s="354">
        <v>0</v>
      </c>
      <c r="H36" s="46" t="s">
        <v>271</v>
      </c>
      <c r="I36" s="356">
        <v>0</v>
      </c>
      <c r="J36" s="355">
        <v>0</v>
      </c>
      <c r="K36" s="355">
        <v>0</v>
      </c>
      <c r="L36" s="355">
        <v>0</v>
      </c>
      <c r="M36" s="355">
        <v>0</v>
      </c>
      <c r="N36" s="355">
        <v>0</v>
      </c>
    </row>
    <row r="37" spans="1:16" s="24" customFormat="1" ht="17.649999999999999" customHeight="1">
      <c r="A37" s="46" t="s">
        <v>272</v>
      </c>
      <c r="B37" s="353">
        <v>99</v>
      </c>
      <c r="C37" s="354">
        <v>99</v>
      </c>
      <c r="D37" s="354">
        <v>0</v>
      </c>
      <c r="E37" s="354">
        <v>0</v>
      </c>
      <c r="F37" s="354">
        <v>0</v>
      </c>
      <c r="G37" s="354">
        <v>0</v>
      </c>
      <c r="H37" s="46" t="s">
        <v>272</v>
      </c>
      <c r="I37" s="356">
        <v>0</v>
      </c>
      <c r="J37" s="355">
        <v>0</v>
      </c>
      <c r="K37" s="355">
        <v>0</v>
      </c>
      <c r="L37" s="355">
        <v>0</v>
      </c>
      <c r="M37" s="355">
        <v>0</v>
      </c>
      <c r="N37" s="355">
        <v>0</v>
      </c>
    </row>
    <row r="38" spans="1:16" s="24" customFormat="1" ht="17.649999999999999" customHeight="1">
      <c r="A38" s="46" t="s">
        <v>273</v>
      </c>
      <c r="B38" s="353">
        <v>99</v>
      </c>
      <c r="C38" s="354">
        <v>100</v>
      </c>
      <c r="D38" s="354">
        <v>2</v>
      </c>
      <c r="E38" s="354">
        <v>0</v>
      </c>
      <c r="F38" s="354">
        <v>2</v>
      </c>
      <c r="G38" s="354">
        <v>0</v>
      </c>
      <c r="H38" s="46" t="s">
        <v>273</v>
      </c>
      <c r="I38" s="356">
        <v>0</v>
      </c>
      <c r="J38" s="355">
        <v>0</v>
      </c>
      <c r="K38" s="355">
        <v>0</v>
      </c>
      <c r="L38" s="355">
        <v>0</v>
      </c>
      <c r="M38" s="355">
        <v>0</v>
      </c>
      <c r="N38" s="355">
        <v>0</v>
      </c>
    </row>
    <row r="39" spans="1:16" s="24" customFormat="1" ht="17.649999999999999" customHeight="1" thickBot="1">
      <c r="A39" s="47" t="s">
        <v>274</v>
      </c>
      <c r="B39" s="357">
        <v>28</v>
      </c>
      <c r="C39" s="358">
        <v>28</v>
      </c>
      <c r="D39" s="358">
        <v>1</v>
      </c>
      <c r="E39" s="358">
        <v>0</v>
      </c>
      <c r="F39" s="358">
        <v>1</v>
      </c>
      <c r="G39" s="358">
        <v>0</v>
      </c>
      <c r="H39" s="47" t="s">
        <v>274</v>
      </c>
      <c r="I39" s="359">
        <v>0</v>
      </c>
      <c r="J39" s="360">
        <v>0</v>
      </c>
      <c r="K39" s="360">
        <v>0</v>
      </c>
      <c r="L39" s="360">
        <v>0</v>
      </c>
      <c r="M39" s="360">
        <v>0</v>
      </c>
      <c r="N39" s="360">
        <v>0</v>
      </c>
    </row>
    <row r="40" spans="1:16" s="40" customFormat="1" ht="11.1" customHeight="1">
      <c r="A40" s="345" t="s">
        <v>684</v>
      </c>
      <c r="B40" s="346"/>
      <c r="C40" s="361"/>
      <c r="D40" s="361"/>
      <c r="E40" s="361"/>
      <c r="F40" s="361"/>
      <c r="G40" s="361" t="s">
        <v>685</v>
      </c>
      <c r="H40" s="669" t="s">
        <v>683</v>
      </c>
      <c r="I40" s="669"/>
      <c r="J40" s="345"/>
      <c r="K40" s="346"/>
      <c r="L40" s="361"/>
      <c r="M40" s="361"/>
      <c r="N40" s="361" t="s">
        <v>685</v>
      </c>
      <c r="O40" s="344"/>
      <c r="P40" s="344"/>
    </row>
    <row r="41" spans="1:16" s="14" customFormat="1" ht="11.25">
      <c r="A41" s="12"/>
      <c r="B41" s="10"/>
      <c r="C41" s="10"/>
      <c r="D41" s="10"/>
      <c r="E41" s="10"/>
      <c r="F41" s="10"/>
      <c r="G41" s="10"/>
      <c r="H41" s="12"/>
      <c r="I41" s="10"/>
      <c r="J41" s="10"/>
      <c r="K41" s="10"/>
      <c r="L41" s="10"/>
      <c r="M41" s="10"/>
      <c r="N41" s="214"/>
    </row>
    <row r="42" spans="1:16" s="14" customFormat="1" ht="11.25">
      <c r="A42" s="12"/>
      <c r="B42" s="10"/>
      <c r="C42" s="10"/>
      <c r="D42" s="10"/>
      <c r="E42" s="10"/>
      <c r="F42" s="10"/>
      <c r="G42" s="10"/>
      <c r="H42" s="12"/>
      <c r="I42" s="10"/>
      <c r="J42" s="10"/>
      <c r="K42" s="10"/>
      <c r="L42" s="10"/>
      <c r="M42" s="10"/>
      <c r="N42" s="214"/>
    </row>
    <row r="43" spans="1:16" s="14" customFormat="1" ht="11.25">
      <c r="A43" s="12"/>
      <c r="B43" s="10"/>
      <c r="C43" s="10"/>
      <c r="D43" s="10"/>
      <c r="E43" s="10"/>
      <c r="F43" s="10"/>
      <c r="G43" s="10"/>
      <c r="H43" s="12"/>
      <c r="I43" s="10"/>
      <c r="J43" s="10"/>
      <c r="K43" s="10"/>
      <c r="L43" s="10"/>
      <c r="M43" s="10"/>
      <c r="N43" s="214"/>
    </row>
    <row r="44" spans="1:16" s="14" customFormat="1" ht="11.25">
      <c r="A44" s="12"/>
      <c r="B44" s="10"/>
      <c r="C44" s="10"/>
      <c r="D44" s="10"/>
      <c r="E44" s="10"/>
      <c r="F44" s="10"/>
      <c r="G44" s="10"/>
      <c r="H44" s="12"/>
      <c r="I44" s="10"/>
      <c r="J44" s="10"/>
      <c r="K44" s="10"/>
      <c r="L44" s="10"/>
      <c r="M44" s="10"/>
      <c r="N44" s="214"/>
    </row>
    <row r="45" spans="1:16" s="14" customFormat="1" ht="11.25">
      <c r="A45" s="12"/>
      <c r="B45" s="10"/>
      <c r="C45" s="10"/>
      <c r="D45" s="10"/>
      <c r="E45" s="10"/>
      <c r="F45" s="10"/>
      <c r="G45" s="10"/>
      <c r="H45" s="12"/>
      <c r="I45" s="10"/>
      <c r="J45" s="10"/>
      <c r="K45" s="10"/>
      <c r="L45" s="10"/>
      <c r="M45" s="10"/>
      <c r="N45" s="214"/>
    </row>
    <row r="46" spans="1:16" s="14" customFormat="1" ht="11.25">
      <c r="A46" s="12"/>
      <c r="B46" s="10"/>
      <c r="C46" s="10"/>
      <c r="D46" s="10"/>
      <c r="E46" s="10"/>
      <c r="F46" s="10"/>
      <c r="G46" s="10"/>
      <c r="H46" s="12"/>
      <c r="I46" s="10"/>
      <c r="J46" s="10"/>
      <c r="K46" s="10"/>
      <c r="L46" s="10"/>
      <c r="M46" s="10"/>
      <c r="N46" s="214"/>
    </row>
    <row r="47" spans="1:16" s="14" customFormat="1" ht="11.25">
      <c r="A47" s="12"/>
      <c r="B47" s="10"/>
      <c r="C47" s="10"/>
      <c r="D47" s="10"/>
      <c r="E47" s="10"/>
      <c r="F47" s="10"/>
      <c r="G47" s="10"/>
      <c r="H47" s="12"/>
      <c r="I47" s="10"/>
      <c r="J47" s="10"/>
      <c r="K47" s="10"/>
      <c r="L47" s="10"/>
      <c r="M47" s="10"/>
      <c r="N47" s="214"/>
    </row>
    <row r="48" spans="1:16" s="14" customFormat="1" ht="11.25">
      <c r="A48" s="12"/>
      <c r="B48" s="10"/>
      <c r="C48" s="10"/>
      <c r="D48" s="10"/>
      <c r="E48" s="10"/>
      <c r="F48" s="10"/>
      <c r="G48" s="10"/>
      <c r="H48" s="12"/>
      <c r="I48" s="10"/>
      <c r="J48" s="10"/>
      <c r="K48" s="10"/>
      <c r="L48" s="10"/>
      <c r="M48" s="10"/>
      <c r="N48" s="214"/>
    </row>
    <row r="49" spans="1:14" s="14" customFormat="1" ht="11.25">
      <c r="A49" s="12"/>
      <c r="B49" s="10"/>
      <c r="C49" s="10"/>
      <c r="D49" s="10"/>
      <c r="E49" s="10"/>
      <c r="F49" s="10"/>
      <c r="G49" s="10"/>
      <c r="H49" s="12"/>
      <c r="I49" s="10"/>
      <c r="J49" s="10"/>
      <c r="K49" s="10"/>
      <c r="L49" s="10"/>
      <c r="M49" s="10"/>
      <c r="N49" s="214"/>
    </row>
    <row r="50" spans="1:14" s="14" customFormat="1" ht="11.25">
      <c r="A50" s="12"/>
      <c r="B50" s="10"/>
      <c r="C50" s="10"/>
      <c r="D50" s="10"/>
      <c r="E50" s="10"/>
      <c r="F50" s="10"/>
      <c r="G50" s="10"/>
      <c r="H50" s="12"/>
      <c r="I50" s="10"/>
      <c r="J50" s="10"/>
      <c r="K50" s="10"/>
      <c r="L50" s="10"/>
      <c r="M50" s="10"/>
      <c r="N50" s="214"/>
    </row>
    <row r="51" spans="1:14" s="14" customFormat="1" ht="11.25">
      <c r="A51" s="12"/>
      <c r="B51" s="10"/>
      <c r="C51" s="10"/>
      <c r="D51" s="10"/>
      <c r="E51" s="10"/>
      <c r="F51" s="10"/>
      <c r="G51" s="10"/>
      <c r="H51" s="12"/>
      <c r="I51" s="10"/>
      <c r="J51" s="10"/>
      <c r="K51" s="10"/>
      <c r="L51" s="10"/>
      <c r="M51" s="10"/>
      <c r="N51" s="214"/>
    </row>
    <row r="52" spans="1:14" s="14" customFormat="1" ht="11.25">
      <c r="A52" s="12"/>
      <c r="B52" s="10"/>
      <c r="C52" s="10"/>
      <c r="D52" s="10"/>
      <c r="E52" s="10"/>
      <c r="F52" s="10"/>
      <c r="G52" s="10"/>
      <c r="H52" s="12"/>
      <c r="I52" s="10"/>
      <c r="J52" s="10"/>
      <c r="K52" s="10"/>
      <c r="L52" s="10"/>
      <c r="M52" s="10"/>
      <c r="N52" s="214"/>
    </row>
    <row r="53" spans="1:14" s="14" customFormat="1" ht="11.25">
      <c r="A53" s="12"/>
      <c r="B53" s="10"/>
      <c r="C53" s="10"/>
      <c r="D53" s="10"/>
      <c r="E53" s="10"/>
      <c r="F53" s="10"/>
      <c r="G53" s="10"/>
      <c r="H53" s="12"/>
      <c r="I53" s="10"/>
      <c r="J53" s="10"/>
      <c r="K53" s="10"/>
      <c r="L53" s="10"/>
      <c r="M53" s="10"/>
      <c r="N53" s="214"/>
    </row>
    <row r="54" spans="1:14" s="14" customFormat="1" ht="11.25">
      <c r="A54" s="12"/>
      <c r="B54" s="10"/>
      <c r="C54" s="10"/>
      <c r="D54" s="10"/>
      <c r="E54" s="10"/>
      <c r="F54" s="10"/>
      <c r="G54" s="10"/>
      <c r="H54" s="12"/>
      <c r="I54" s="10"/>
      <c r="J54" s="10"/>
      <c r="K54" s="10"/>
      <c r="L54" s="10"/>
      <c r="M54" s="10"/>
      <c r="N54" s="214"/>
    </row>
    <row r="55" spans="1:14" s="14" customFormat="1" ht="11.25">
      <c r="A55" s="12"/>
      <c r="B55" s="10"/>
      <c r="C55" s="10"/>
      <c r="D55" s="10"/>
      <c r="E55" s="10"/>
      <c r="F55" s="10"/>
      <c r="G55" s="10"/>
      <c r="H55" s="12"/>
      <c r="I55" s="10"/>
      <c r="J55" s="10"/>
      <c r="K55" s="10"/>
      <c r="L55" s="10"/>
      <c r="M55" s="10"/>
      <c r="N55" s="214"/>
    </row>
    <row r="56" spans="1:14" s="14" customFormat="1" ht="11.25">
      <c r="A56" s="12"/>
      <c r="B56" s="10"/>
      <c r="C56" s="10"/>
      <c r="D56" s="10"/>
      <c r="E56" s="10"/>
      <c r="F56" s="10"/>
      <c r="G56" s="10"/>
      <c r="H56" s="12"/>
      <c r="I56" s="10"/>
      <c r="J56" s="10"/>
      <c r="K56" s="10"/>
      <c r="L56" s="10"/>
      <c r="M56" s="10"/>
      <c r="N56" s="214"/>
    </row>
    <row r="57" spans="1:14" s="14" customFormat="1" ht="11.25">
      <c r="A57" s="12"/>
      <c r="B57" s="10"/>
      <c r="C57" s="10"/>
      <c r="D57" s="10"/>
      <c r="E57" s="10"/>
      <c r="F57" s="10"/>
      <c r="G57" s="10"/>
      <c r="H57" s="12"/>
      <c r="I57" s="10"/>
      <c r="J57" s="10"/>
      <c r="K57" s="10"/>
      <c r="L57" s="10"/>
      <c r="M57" s="10"/>
      <c r="N57" s="214"/>
    </row>
    <row r="58" spans="1:14" s="14" customFormat="1" ht="11.25">
      <c r="A58" s="12"/>
      <c r="B58" s="10"/>
      <c r="C58" s="10"/>
      <c r="D58" s="10"/>
      <c r="E58" s="10"/>
      <c r="F58" s="10"/>
      <c r="G58" s="10"/>
      <c r="H58" s="12"/>
      <c r="I58" s="10"/>
      <c r="J58" s="10"/>
      <c r="K58" s="10"/>
      <c r="L58" s="10"/>
      <c r="M58" s="10"/>
      <c r="N58" s="214"/>
    </row>
    <row r="59" spans="1:14" s="14" customFormat="1" ht="11.25">
      <c r="A59" s="12"/>
      <c r="B59" s="10"/>
      <c r="C59" s="10"/>
      <c r="D59" s="10"/>
      <c r="E59" s="10"/>
      <c r="F59" s="10"/>
      <c r="G59" s="10"/>
      <c r="H59" s="12"/>
      <c r="I59" s="10"/>
      <c r="J59" s="10"/>
      <c r="K59" s="10"/>
      <c r="L59" s="10"/>
      <c r="M59" s="10"/>
      <c r="N59" s="214"/>
    </row>
    <row r="60" spans="1:14" s="14" customFormat="1" ht="11.25">
      <c r="A60" s="12"/>
      <c r="B60" s="10"/>
      <c r="C60" s="10"/>
      <c r="D60" s="10"/>
      <c r="E60" s="10"/>
      <c r="F60" s="10"/>
      <c r="G60" s="10"/>
      <c r="H60" s="12"/>
      <c r="I60" s="10"/>
      <c r="J60" s="10"/>
      <c r="K60" s="10"/>
      <c r="L60" s="10"/>
      <c r="M60" s="10"/>
      <c r="N60" s="214"/>
    </row>
    <row r="61" spans="1:14" s="14" customFormat="1" ht="11.25">
      <c r="A61" s="12"/>
      <c r="B61" s="10"/>
      <c r="C61" s="10"/>
      <c r="D61" s="10"/>
      <c r="E61" s="10"/>
      <c r="F61" s="10"/>
      <c r="G61" s="10"/>
      <c r="H61" s="12"/>
      <c r="I61" s="10"/>
      <c r="J61" s="10"/>
      <c r="K61" s="10"/>
      <c r="L61" s="10"/>
      <c r="M61" s="10"/>
      <c r="N61" s="214"/>
    </row>
    <row r="62" spans="1:14" s="14" customFormat="1" ht="11.25">
      <c r="A62" s="12"/>
      <c r="B62" s="10"/>
      <c r="C62" s="10"/>
      <c r="D62" s="10"/>
      <c r="E62" s="10"/>
      <c r="F62" s="10"/>
      <c r="G62" s="10"/>
      <c r="H62" s="12"/>
      <c r="I62" s="10"/>
      <c r="J62" s="10"/>
      <c r="K62" s="10"/>
      <c r="L62" s="10"/>
      <c r="M62" s="10"/>
      <c r="N62" s="214"/>
    </row>
    <row r="63" spans="1:14" s="14" customFormat="1" ht="11.25">
      <c r="A63" s="12"/>
      <c r="B63" s="10"/>
      <c r="C63" s="10"/>
      <c r="D63" s="10"/>
      <c r="E63" s="10"/>
      <c r="F63" s="10"/>
      <c r="G63" s="10"/>
      <c r="H63" s="12"/>
      <c r="I63" s="10"/>
      <c r="J63" s="10"/>
      <c r="K63" s="10"/>
      <c r="L63" s="10"/>
      <c r="M63" s="10"/>
      <c r="N63" s="214"/>
    </row>
    <row r="64" spans="1:14" s="14" customFormat="1" ht="11.25">
      <c r="A64" s="12"/>
      <c r="B64" s="10"/>
      <c r="C64" s="10"/>
      <c r="D64" s="10"/>
      <c r="E64" s="10"/>
      <c r="F64" s="10"/>
      <c r="G64" s="10"/>
      <c r="H64" s="12"/>
      <c r="I64" s="10"/>
      <c r="J64" s="10"/>
      <c r="K64" s="10"/>
      <c r="L64" s="10"/>
      <c r="M64" s="10"/>
      <c r="N64" s="214"/>
    </row>
    <row r="65" spans="1:14" s="14" customFormat="1" ht="11.25">
      <c r="A65" s="12"/>
      <c r="B65" s="10"/>
      <c r="C65" s="10"/>
      <c r="D65" s="10"/>
      <c r="E65" s="10"/>
      <c r="F65" s="10"/>
      <c r="G65" s="10"/>
      <c r="H65" s="12"/>
      <c r="I65" s="10"/>
      <c r="J65" s="10"/>
      <c r="K65" s="10"/>
      <c r="L65" s="10"/>
      <c r="M65" s="10"/>
      <c r="N65" s="214"/>
    </row>
    <row r="66" spans="1:14" s="14" customFormat="1" ht="11.25">
      <c r="A66" s="12"/>
      <c r="B66" s="10"/>
      <c r="C66" s="10"/>
      <c r="D66" s="10"/>
      <c r="E66" s="10"/>
      <c r="F66" s="10"/>
      <c r="G66" s="10"/>
      <c r="H66" s="12"/>
      <c r="I66" s="10"/>
      <c r="J66" s="10"/>
      <c r="K66" s="10"/>
      <c r="L66" s="10"/>
      <c r="M66" s="10"/>
      <c r="N66" s="214"/>
    </row>
    <row r="67" spans="1:14" s="14" customFormat="1" ht="11.25">
      <c r="A67" s="12"/>
      <c r="B67" s="10"/>
      <c r="C67" s="10"/>
      <c r="D67" s="10"/>
      <c r="E67" s="10"/>
      <c r="F67" s="10"/>
      <c r="G67" s="10"/>
      <c r="H67" s="12"/>
      <c r="I67" s="10"/>
      <c r="J67" s="10"/>
      <c r="K67" s="10"/>
      <c r="L67" s="10"/>
      <c r="M67" s="10"/>
      <c r="N67" s="214"/>
    </row>
    <row r="68" spans="1:14" s="14" customFormat="1" ht="11.25">
      <c r="A68" s="12"/>
      <c r="B68" s="10"/>
      <c r="C68" s="10"/>
      <c r="D68" s="10"/>
      <c r="E68" s="10"/>
      <c r="F68" s="10"/>
      <c r="G68" s="10"/>
      <c r="H68" s="12"/>
      <c r="I68" s="10"/>
      <c r="J68" s="10"/>
      <c r="K68" s="10"/>
      <c r="L68" s="10"/>
      <c r="M68" s="10"/>
      <c r="N68" s="214"/>
    </row>
    <row r="69" spans="1:14" s="14" customFormat="1" ht="11.25">
      <c r="A69" s="12"/>
      <c r="B69" s="10"/>
      <c r="C69" s="10"/>
      <c r="D69" s="10"/>
      <c r="E69" s="10"/>
      <c r="F69" s="10"/>
      <c r="G69" s="10"/>
      <c r="H69" s="12"/>
      <c r="I69" s="10"/>
      <c r="J69" s="10"/>
      <c r="K69" s="10"/>
      <c r="L69" s="10"/>
      <c r="M69" s="10"/>
      <c r="N69" s="214"/>
    </row>
    <row r="70" spans="1:14" s="14" customFormat="1" ht="11.25">
      <c r="A70" s="12"/>
      <c r="B70" s="10"/>
      <c r="C70" s="10"/>
      <c r="D70" s="10"/>
      <c r="E70" s="10"/>
      <c r="F70" s="10"/>
      <c r="G70" s="10"/>
      <c r="H70" s="12"/>
      <c r="I70" s="10"/>
      <c r="J70" s="10"/>
      <c r="K70" s="10"/>
      <c r="L70" s="10"/>
      <c r="M70" s="10"/>
      <c r="N70" s="214"/>
    </row>
    <row r="71" spans="1:14" s="14" customFormat="1" ht="11.25">
      <c r="A71" s="12"/>
      <c r="B71" s="10"/>
      <c r="C71" s="10"/>
      <c r="D71" s="10"/>
      <c r="E71" s="10"/>
      <c r="F71" s="10"/>
      <c r="G71" s="10"/>
      <c r="H71" s="12"/>
      <c r="I71" s="10"/>
      <c r="J71" s="10"/>
      <c r="K71" s="10"/>
      <c r="L71" s="10"/>
      <c r="M71" s="10"/>
      <c r="N71" s="214"/>
    </row>
    <row r="72" spans="1:14" s="14" customFormat="1" ht="11.25">
      <c r="A72" s="12"/>
      <c r="B72" s="10"/>
      <c r="C72" s="10"/>
      <c r="D72" s="10"/>
      <c r="E72" s="10"/>
      <c r="F72" s="10"/>
      <c r="G72" s="10"/>
      <c r="H72" s="12"/>
      <c r="I72" s="10"/>
      <c r="J72" s="10"/>
      <c r="K72" s="10"/>
      <c r="L72" s="10"/>
      <c r="M72" s="10"/>
      <c r="N72" s="214"/>
    </row>
    <row r="73" spans="1:14" s="14" customFormat="1" ht="11.25">
      <c r="A73" s="12"/>
      <c r="B73" s="10"/>
      <c r="C73" s="10"/>
      <c r="D73" s="10"/>
      <c r="E73" s="10"/>
      <c r="F73" s="10"/>
      <c r="G73" s="10"/>
      <c r="H73" s="12"/>
      <c r="I73" s="10"/>
      <c r="J73" s="10"/>
      <c r="K73" s="10"/>
      <c r="L73" s="10"/>
      <c r="M73" s="10"/>
      <c r="N73" s="214"/>
    </row>
    <row r="74" spans="1:14" s="14" customFormat="1" ht="11.25">
      <c r="A74" s="12"/>
      <c r="B74" s="10"/>
      <c r="C74" s="10"/>
      <c r="D74" s="10"/>
      <c r="E74" s="10"/>
      <c r="F74" s="10"/>
      <c r="G74" s="10"/>
      <c r="H74" s="12"/>
      <c r="I74" s="10"/>
      <c r="J74" s="10"/>
      <c r="K74" s="10"/>
      <c r="L74" s="10"/>
      <c r="M74" s="10"/>
      <c r="N74" s="214"/>
    </row>
    <row r="75" spans="1:14" s="14" customFormat="1" ht="11.25">
      <c r="A75" s="12"/>
      <c r="B75" s="10"/>
      <c r="C75" s="10"/>
      <c r="D75" s="10"/>
      <c r="E75" s="10"/>
      <c r="F75" s="10"/>
      <c r="G75" s="10"/>
      <c r="H75" s="12"/>
      <c r="I75" s="10"/>
      <c r="J75" s="10"/>
      <c r="K75" s="10"/>
      <c r="L75" s="10"/>
      <c r="M75" s="10"/>
      <c r="N75" s="214"/>
    </row>
    <row r="76" spans="1:14" s="14" customFormat="1" ht="11.25">
      <c r="A76" s="12"/>
      <c r="B76" s="10"/>
      <c r="C76" s="10"/>
      <c r="D76" s="10"/>
      <c r="E76" s="10"/>
      <c r="F76" s="10"/>
      <c r="G76" s="10"/>
      <c r="H76" s="12"/>
      <c r="I76" s="10"/>
      <c r="J76" s="10"/>
      <c r="K76" s="10"/>
      <c r="L76" s="10"/>
      <c r="M76" s="10"/>
      <c r="N76" s="214"/>
    </row>
    <row r="77" spans="1:14" s="14" customFormat="1" ht="11.25">
      <c r="A77" s="12"/>
      <c r="B77" s="10"/>
      <c r="C77" s="10"/>
      <c r="D77" s="10"/>
      <c r="E77" s="10"/>
      <c r="F77" s="10"/>
      <c r="G77" s="10"/>
      <c r="H77" s="12"/>
      <c r="I77" s="10"/>
      <c r="J77" s="10"/>
      <c r="K77" s="10"/>
      <c r="L77" s="10"/>
      <c r="M77" s="10"/>
      <c r="N77" s="214"/>
    </row>
    <row r="78" spans="1:14" s="14" customFormat="1" ht="11.25">
      <c r="A78" s="12"/>
      <c r="B78" s="10"/>
      <c r="C78" s="10"/>
      <c r="D78" s="10"/>
      <c r="E78" s="10"/>
      <c r="F78" s="10"/>
      <c r="G78" s="10"/>
      <c r="H78" s="12"/>
      <c r="I78" s="10"/>
      <c r="J78" s="10"/>
      <c r="K78" s="10"/>
      <c r="L78" s="10"/>
      <c r="M78" s="10"/>
      <c r="N78" s="214"/>
    </row>
    <row r="79" spans="1:14" s="14" customFormat="1" ht="11.25">
      <c r="A79" s="12"/>
      <c r="B79" s="10"/>
      <c r="C79" s="10"/>
      <c r="D79" s="10"/>
      <c r="E79" s="10"/>
      <c r="F79" s="10"/>
      <c r="G79" s="10"/>
      <c r="H79" s="12"/>
      <c r="I79" s="10"/>
      <c r="J79" s="10"/>
      <c r="K79" s="10"/>
      <c r="L79" s="10"/>
      <c r="M79" s="10"/>
      <c r="N79" s="214"/>
    </row>
    <row r="80" spans="1:14" s="14" customFormat="1" ht="11.25">
      <c r="A80" s="12"/>
      <c r="B80" s="10"/>
      <c r="C80" s="10"/>
      <c r="D80" s="10"/>
      <c r="E80" s="10"/>
      <c r="F80" s="10"/>
      <c r="G80" s="10"/>
      <c r="H80" s="12"/>
      <c r="I80" s="10"/>
      <c r="J80" s="10"/>
      <c r="K80" s="10"/>
      <c r="L80" s="10"/>
      <c r="M80" s="10"/>
      <c r="N80" s="214"/>
    </row>
    <row r="81" spans="1:14" s="14" customFormat="1" ht="11.25">
      <c r="A81" s="12"/>
      <c r="B81" s="10"/>
      <c r="C81" s="10"/>
      <c r="D81" s="10"/>
      <c r="E81" s="10"/>
      <c r="F81" s="10"/>
      <c r="G81" s="10"/>
      <c r="H81" s="12"/>
      <c r="I81" s="10"/>
      <c r="J81" s="10"/>
      <c r="K81" s="10"/>
      <c r="L81" s="10"/>
      <c r="M81" s="10"/>
      <c r="N81" s="214"/>
    </row>
    <row r="82" spans="1:14" s="14" customFormat="1" ht="11.25">
      <c r="A82" s="12"/>
      <c r="B82" s="10"/>
      <c r="C82" s="10"/>
      <c r="D82" s="10"/>
      <c r="E82" s="10"/>
      <c r="F82" s="10"/>
      <c r="G82" s="10"/>
      <c r="H82" s="12"/>
      <c r="I82" s="10"/>
      <c r="J82" s="10"/>
      <c r="K82" s="10"/>
      <c r="L82" s="10"/>
      <c r="M82" s="10"/>
      <c r="N82" s="214"/>
    </row>
    <row r="83" spans="1:14" s="14" customFormat="1" ht="11.25">
      <c r="A83" s="12"/>
      <c r="B83" s="10"/>
      <c r="C83" s="10"/>
      <c r="D83" s="10"/>
      <c r="E83" s="10"/>
      <c r="F83" s="10"/>
      <c r="G83" s="10"/>
      <c r="H83" s="12"/>
      <c r="I83" s="10"/>
      <c r="J83" s="10"/>
      <c r="K83" s="10"/>
      <c r="L83" s="10"/>
      <c r="M83" s="10"/>
      <c r="N83" s="214"/>
    </row>
    <row r="84" spans="1:14" s="14" customFormat="1" ht="11.25">
      <c r="A84" s="12"/>
      <c r="B84" s="10"/>
      <c r="C84" s="10"/>
      <c r="D84" s="10"/>
      <c r="E84" s="10"/>
      <c r="F84" s="10"/>
      <c r="G84" s="10"/>
      <c r="H84" s="12"/>
      <c r="I84" s="10"/>
      <c r="J84" s="10"/>
      <c r="K84" s="10"/>
      <c r="L84" s="10"/>
      <c r="M84" s="10"/>
      <c r="N84" s="214"/>
    </row>
    <row r="85" spans="1:14" s="14" customFormat="1" ht="11.25">
      <c r="A85" s="12"/>
      <c r="B85" s="10"/>
      <c r="C85" s="10"/>
      <c r="D85" s="10"/>
      <c r="E85" s="10"/>
      <c r="F85" s="10"/>
      <c r="G85" s="10"/>
      <c r="H85" s="12"/>
      <c r="I85" s="10"/>
      <c r="J85" s="10"/>
      <c r="K85" s="10"/>
      <c r="L85" s="10"/>
      <c r="M85" s="10"/>
      <c r="N85" s="214"/>
    </row>
    <row r="86" spans="1:14" s="14" customFormat="1" ht="11.25">
      <c r="A86" s="12"/>
      <c r="B86" s="10"/>
      <c r="C86" s="10"/>
      <c r="D86" s="10"/>
      <c r="E86" s="10"/>
      <c r="F86" s="10"/>
      <c r="G86" s="10"/>
      <c r="H86" s="12"/>
      <c r="I86" s="10"/>
      <c r="J86" s="10"/>
      <c r="K86" s="10"/>
      <c r="L86" s="10"/>
      <c r="M86" s="10"/>
      <c r="N86" s="214"/>
    </row>
    <row r="87" spans="1:14" s="14" customFormat="1" ht="11.25">
      <c r="A87" s="12"/>
      <c r="B87" s="10"/>
      <c r="C87" s="10"/>
      <c r="D87" s="10"/>
      <c r="E87" s="10"/>
      <c r="F87" s="10"/>
      <c r="G87" s="10"/>
      <c r="H87" s="12"/>
      <c r="I87" s="10"/>
      <c r="J87" s="10"/>
      <c r="K87" s="10"/>
      <c r="L87" s="10"/>
      <c r="M87" s="10"/>
      <c r="N87" s="214"/>
    </row>
    <row r="88" spans="1:14" s="14" customFormat="1" ht="11.25">
      <c r="A88" s="12"/>
      <c r="B88" s="10"/>
      <c r="C88" s="10"/>
      <c r="D88" s="10"/>
      <c r="E88" s="10"/>
      <c r="F88" s="10"/>
      <c r="G88" s="10"/>
      <c r="H88" s="12"/>
      <c r="I88" s="10"/>
      <c r="J88" s="10"/>
      <c r="K88" s="10"/>
      <c r="L88" s="10"/>
      <c r="M88" s="10"/>
      <c r="N88" s="214"/>
    </row>
    <row r="89" spans="1:14" s="14" customFormat="1" ht="11.25">
      <c r="A89" s="12"/>
      <c r="B89" s="10"/>
      <c r="C89" s="10"/>
      <c r="D89" s="10"/>
      <c r="E89" s="10"/>
      <c r="F89" s="10"/>
      <c r="G89" s="10"/>
      <c r="H89" s="12"/>
      <c r="I89" s="10"/>
      <c r="J89" s="10"/>
      <c r="K89" s="10"/>
      <c r="L89" s="10"/>
      <c r="M89" s="10"/>
      <c r="N89" s="214"/>
    </row>
    <row r="90" spans="1:14" s="14" customFormat="1" ht="11.25">
      <c r="A90" s="12"/>
      <c r="B90" s="10"/>
      <c r="C90" s="10"/>
      <c r="D90" s="10"/>
      <c r="E90" s="10"/>
      <c r="F90" s="10"/>
      <c r="G90" s="10"/>
      <c r="H90" s="12"/>
      <c r="I90" s="10"/>
      <c r="J90" s="10"/>
      <c r="K90" s="10"/>
      <c r="L90" s="10"/>
      <c r="M90" s="10"/>
      <c r="N90" s="214"/>
    </row>
    <row r="91" spans="1:14" s="14" customFormat="1" ht="11.25">
      <c r="A91" s="12"/>
      <c r="B91" s="10"/>
      <c r="C91" s="10"/>
      <c r="D91" s="10"/>
      <c r="E91" s="10"/>
      <c r="F91" s="10"/>
      <c r="G91" s="10"/>
      <c r="H91" s="12"/>
      <c r="I91" s="10"/>
      <c r="J91" s="10"/>
      <c r="K91" s="10"/>
      <c r="L91" s="10"/>
      <c r="M91" s="10"/>
      <c r="N91" s="214"/>
    </row>
    <row r="92" spans="1:14" s="14" customFormat="1" ht="11.25">
      <c r="A92" s="12"/>
      <c r="B92" s="10"/>
      <c r="C92" s="10"/>
      <c r="D92" s="10"/>
      <c r="E92" s="10"/>
      <c r="F92" s="10"/>
      <c r="G92" s="10"/>
      <c r="H92" s="12"/>
      <c r="I92" s="10"/>
      <c r="J92" s="10"/>
      <c r="K92" s="10"/>
      <c r="L92" s="10"/>
      <c r="M92" s="10"/>
      <c r="N92" s="214"/>
    </row>
    <row r="93" spans="1:14" s="14" customFormat="1" ht="11.25">
      <c r="A93" s="12"/>
      <c r="B93" s="10"/>
      <c r="C93" s="10"/>
      <c r="D93" s="10"/>
      <c r="E93" s="10"/>
      <c r="F93" s="10"/>
      <c r="G93" s="10"/>
      <c r="H93" s="12"/>
      <c r="I93" s="10"/>
      <c r="J93" s="10"/>
      <c r="K93" s="10"/>
      <c r="L93" s="10"/>
      <c r="M93" s="10"/>
      <c r="N93" s="214"/>
    </row>
    <row r="94" spans="1:14" s="14" customFormat="1" ht="11.25">
      <c r="A94" s="12"/>
      <c r="B94" s="10"/>
      <c r="C94" s="10"/>
      <c r="D94" s="10"/>
      <c r="E94" s="10"/>
      <c r="F94" s="10"/>
      <c r="G94" s="10"/>
      <c r="H94" s="12"/>
      <c r="I94" s="10"/>
      <c r="J94" s="10"/>
      <c r="K94" s="10"/>
      <c r="L94" s="10"/>
      <c r="M94" s="10"/>
      <c r="N94" s="214"/>
    </row>
    <row r="95" spans="1:14" s="14" customFormat="1" ht="11.25">
      <c r="A95" s="12"/>
      <c r="B95" s="10"/>
      <c r="C95" s="10"/>
      <c r="D95" s="10"/>
      <c r="E95" s="10"/>
      <c r="F95" s="10"/>
      <c r="G95" s="10"/>
      <c r="H95" s="12"/>
      <c r="I95" s="10"/>
      <c r="J95" s="10"/>
      <c r="K95" s="10"/>
      <c r="L95" s="10"/>
      <c r="M95" s="10"/>
      <c r="N95" s="214"/>
    </row>
    <row r="96" spans="1:14" s="14" customFormat="1" ht="11.25">
      <c r="A96" s="12"/>
      <c r="B96" s="10"/>
      <c r="C96" s="10"/>
      <c r="D96" s="10"/>
      <c r="E96" s="10"/>
      <c r="F96" s="10"/>
      <c r="G96" s="10"/>
      <c r="H96" s="12"/>
      <c r="I96" s="10"/>
      <c r="J96" s="10"/>
      <c r="K96" s="10"/>
      <c r="L96" s="10"/>
      <c r="M96" s="10"/>
      <c r="N96" s="214"/>
    </row>
    <row r="97" spans="1:14" s="14" customFormat="1" ht="11.25">
      <c r="A97" s="12"/>
      <c r="B97" s="10"/>
      <c r="C97" s="10"/>
      <c r="D97" s="10"/>
      <c r="E97" s="10"/>
      <c r="F97" s="10"/>
      <c r="G97" s="10"/>
      <c r="H97" s="12"/>
      <c r="I97" s="10"/>
      <c r="J97" s="10"/>
      <c r="K97" s="10"/>
      <c r="L97" s="10"/>
      <c r="M97" s="10"/>
      <c r="N97" s="214"/>
    </row>
    <row r="98" spans="1:14" s="14" customFormat="1" ht="11.25">
      <c r="A98" s="12"/>
      <c r="B98" s="10"/>
      <c r="C98" s="10"/>
      <c r="D98" s="10"/>
      <c r="E98" s="10"/>
      <c r="F98" s="10"/>
      <c r="G98" s="10"/>
      <c r="H98" s="12"/>
      <c r="I98" s="10"/>
      <c r="J98" s="10"/>
      <c r="K98" s="10"/>
      <c r="L98" s="10"/>
      <c r="M98" s="10"/>
      <c r="N98" s="214"/>
    </row>
  </sheetData>
  <sheetProtection selectLockedCells="1"/>
  <mergeCells count="22">
    <mergeCell ref="E7:E9"/>
    <mergeCell ref="I7:I9"/>
    <mergeCell ref="H40:I40"/>
    <mergeCell ref="H6:H9"/>
    <mergeCell ref="I6:M6"/>
    <mergeCell ref="L7:L9"/>
    <mergeCell ref="A3:G3"/>
    <mergeCell ref="H3:N3"/>
    <mergeCell ref="A4:G4"/>
    <mergeCell ref="H4:N4"/>
    <mergeCell ref="M7:M9"/>
    <mergeCell ref="A6:A9"/>
    <mergeCell ref="J7:J9"/>
    <mergeCell ref="F7:F9"/>
    <mergeCell ref="G7:G9"/>
    <mergeCell ref="M5:N5"/>
    <mergeCell ref="B6:B9"/>
    <mergeCell ref="C6:C9"/>
    <mergeCell ref="D6:D9"/>
    <mergeCell ref="E6:G6"/>
    <mergeCell ref="K7:K9"/>
    <mergeCell ref="N6:N9"/>
  </mergeCells>
  <phoneticPr fontId="1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3"/>
  <sheetViews>
    <sheetView view="pageBreakPreview" zoomScaleNormal="100" zoomScaleSheetLayoutView="100" workbookViewId="0">
      <selection activeCell="A4" sqref="A4:G4"/>
    </sheetView>
  </sheetViews>
  <sheetFormatPr defaultRowHeight="11.25"/>
  <cols>
    <col min="1" max="1" width="14.375" style="208" customWidth="1"/>
    <col min="2" max="2" width="14.625" style="209" customWidth="1"/>
    <col min="3" max="3" width="14.125" style="210" customWidth="1"/>
    <col min="4" max="4" width="9.5" style="210" customWidth="1"/>
    <col min="5" max="5" width="9.5" style="211" customWidth="1"/>
    <col min="6" max="6" width="11.25" style="209" customWidth="1"/>
    <col min="7" max="16384" width="9" style="212"/>
  </cols>
  <sheetData>
    <row r="1" spans="1:23" s="191" customFormat="1" ht="14.1" customHeight="1">
      <c r="A1" s="9"/>
      <c r="B1" s="190"/>
      <c r="C1" s="190"/>
      <c r="E1" s="547"/>
      <c r="F1" s="547"/>
      <c r="G1" s="547" t="s">
        <v>863</v>
      </c>
    </row>
    <row r="2" spans="1:23" s="191" customFormat="1" ht="14.1" customHeight="1">
      <c r="A2" s="190"/>
      <c r="B2" s="190"/>
      <c r="C2" s="190"/>
      <c r="D2" s="190"/>
      <c r="E2" s="190"/>
      <c r="F2" s="190"/>
    </row>
    <row r="3" spans="1:23" s="192" customFormat="1" ht="20.100000000000001" customHeight="1">
      <c r="A3" s="691" t="s">
        <v>208</v>
      </c>
      <c r="B3" s="691"/>
      <c r="C3" s="691"/>
      <c r="D3" s="691"/>
      <c r="E3" s="691"/>
      <c r="F3" s="691"/>
      <c r="G3" s="691"/>
      <c r="H3" s="215"/>
      <c r="I3" s="215"/>
      <c r="K3" s="688"/>
      <c r="L3" s="688"/>
      <c r="M3" s="688"/>
      <c r="N3" s="688"/>
      <c r="O3" s="688"/>
      <c r="P3" s="688"/>
      <c r="Q3" s="688"/>
      <c r="R3" s="688"/>
      <c r="S3" s="688"/>
      <c r="T3" s="688"/>
      <c r="U3" s="688"/>
      <c r="V3" s="688"/>
      <c r="W3" s="688"/>
    </row>
    <row r="4" spans="1:23" s="193" customFormat="1" ht="24" customHeight="1">
      <c r="A4" s="692" t="s">
        <v>209</v>
      </c>
      <c r="B4" s="692"/>
      <c r="C4" s="692"/>
      <c r="D4" s="692"/>
      <c r="E4" s="692"/>
      <c r="F4" s="692"/>
      <c r="G4" s="692"/>
      <c r="H4" s="220"/>
      <c r="I4" s="220"/>
    </row>
    <row r="5" spans="1:23" s="194" customFormat="1" ht="18" customHeight="1" thickBot="1">
      <c r="A5" s="194" t="s">
        <v>211</v>
      </c>
      <c r="G5" s="195" t="s">
        <v>210</v>
      </c>
      <c r="Q5" s="195"/>
    </row>
    <row r="6" spans="1:23" s="196" customFormat="1" ht="15.95" customHeight="1">
      <c r="A6" s="632" t="s">
        <v>203</v>
      </c>
      <c r="B6" s="680" t="s">
        <v>642</v>
      </c>
      <c r="C6" s="683" t="s">
        <v>643</v>
      </c>
      <c r="D6" s="684" t="s">
        <v>644</v>
      </c>
      <c r="E6" s="685"/>
      <c r="F6" s="684" t="s">
        <v>645</v>
      </c>
      <c r="G6" s="689"/>
    </row>
    <row r="7" spans="1:23" s="196" customFormat="1" ht="15.95" customHeight="1">
      <c r="A7" s="670"/>
      <c r="B7" s="681"/>
      <c r="C7" s="676"/>
      <c r="D7" s="686"/>
      <c r="E7" s="687"/>
      <c r="F7" s="686"/>
      <c r="G7" s="690"/>
    </row>
    <row r="8" spans="1:23" s="196" customFormat="1" ht="15.95" customHeight="1">
      <c r="A8" s="670"/>
      <c r="B8" s="681"/>
      <c r="C8" s="676"/>
      <c r="D8" s="676" t="s">
        <v>646</v>
      </c>
      <c r="E8" s="676" t="s">
        <v>647</v>
      </c>
      <c r="F8" s="676" t="s">
        <v>646</v>
      </c>
      <c r="G8" s="678" t="s">
        <v>647</v>
      </c>
    </row>
    <row r="9" spans="1:23" s="196" customFormat="1" ht="15.95" customHeight="1">
      <c r="A9" s="671"/>
      <c r="B9" s="682"/>
      <c r="C9" s="677"/>
      <c r="D9" s="677"/>
      <c r="E9" s="677"/>
      <c r="F9" s="677"/>
      <c r="G9" s="679"/>
    </row>
    <row r="10" spans="1:23" s="196" customFormat="1" ht="102" customHeight="1">
      <c r="A10" s="197" t="s">
        <v>12</v>
      </c>
      <c r="B10" s="198" t="s">
        <v>648</v>
      </c>
      <c r="C10" s="199" t="s">
        <v>648</v>
      </c>
      <c r="D10" s="199" t="s">
        <v>648</v>
      </c>
      <c r="E10" s="199" t="s">
        <v>648</v>
      </c>
      <c r="F10" s="199" t="s">
        <v>648</v>
      </c>
      <c r="G10" s="196" t="s">
        <v>648</v>
      </c>
    </row>
    <row r="11" spans="1:23" s="196" customFormat="1" ht="102" customHeight="1">
      <c r="A11" s="197" t="s">
        <v>13</v>
      </c>
      <c r="B11" s="200" t="s">
        <v>648</v>
      </c>
      <c r="C11" s="201" t="s">
        <v>648</v>
      </c>
      <c r="D11" s="201" t="s">
        <v>648</v>
      </c>
      <c r="E11" s="201" t="s">
        <v>648</v>
      </c>
      <c r="F11" s="201" t="s">
        <v>648</v>
      </c>
      <c r="G11" s="196" t="s">
        <v>648</v>
      </c>
    </row>
    <row r="12" spans="1:23" s="196" customFormat="1" ht="102" customHeight="1">
      <c r="A12" s="197" t="s">
        <v>207</v>
      </c>
      <c r="B12" s="200">
        <v>295</v>
      </c>
      <c r="C12" s="201">
        <v>279</v>
      </c>
      <c r="D12" s="201" t="s">
        <v>648</v>
      </c>
      <c r="E12" s="201" t="s">
        <v>648</v>
      </c>
      <c r="F12" s="201">
        <v>295</v>
      </c>
      <c r="G12" s="196">
        <v>279</v>
      </c>
    </row>
    <row r="13" spans="1:23" s="196" customFormat="1" ht="102" customHeight="1">
      <c r="A13" s="197" t="s">
        <v>675</v>
      </c>
      <c r="B13" s="200">
        <v>224.9</v>
      </c>
      <c r="C13" s="201">
        <v>212.2</v>
      </c>
      <c r="D13" s="201">
        <v>287.24</v>
      </c>
      <c r="E13" s="201">
        <v>168.92</v>
      </c>
      <c r="F13" s="201">
        <v>224.9</v>
      </c>
      <c r="G13" s="196">
        <v>212.2</v>
      </c>
    </row>
    <row r="14" spans="1:23" s="203" customFormat="1" ht="102" customHeight="1" thickBot="1">
      <c r="A14" s="202" t="s">
        <v>792</v>
      </c>
      <c r="B14" s="362">
        <v>399.87</v>
      </c>
      <c r="C14" s="480">
        <v>395.58</v>
      </c>
      <c r="D14" s="363">
        <v>220.24</v>
      </c>
      <c r="E14" s="363">
        <v>218.86</v>
      </c>
      <c r="F14" s="363">
        <v>179.65</v>
      </c>
      <c r="G14" s="363">
        <v>176.72</v>
      </c>
    </row>
    <row r="15" spans="1:23" s="204" customFormat="1" ht="11.1" customHeight="1">
      <c r="A15" s="364" t="s">
        <v>640</v>
      </c>
      <c r="B15" s="364"/>
      <c r="C15" s="365"/>
      <c r="D15" s="365"/>
      <c r="E15" s="365"/>
      <c r="F15" s="366"/>
      <c r="G15" s="367" t="s">
        <v>641</v>
      </c>
    </row>
    <row r="16" spans="1:23" s="282" customFormat="1" ht="11.1" customHeight="1">
      <c r="A16" s="364" t="s">
        <v>212</v>
      </c>
      <c r="B16" s="368"/>
      <c r="C16" s="369"/>
      <c r="D16" s="369"/>
      <c r="E16" s="370"/>
      <c r="F16" s="368"/>
      <c r="G16" s="371"/>
    </row>
    <row r="17" spans="1:6" s="196" customFormat="1">
      <c r="A17" s="205"/>
      <c r="B17" s="206"/>
      <c r="C17" s="205"/>
      <c r="D17" s="205"/>
      <c r="E17" s="207"/>
      <c r="F17" s="206"/>
    </row>
    <row r="18" spans="1:6" s="196" customFormat="1">
      <c r="A18" s="205"/>
      <c r="B18" s="206"/>
      <c r="C18" s="205"/>
      <c r="D18" s="205"/>
      <c r="E18" s="207"/>
      <c r="F18" s="206"/>
    </row>
    <row r="19" spans="1:6" s="196" customFormat="1">
      <c r="A19" s="205"/>
      <c r="B19" s="206"/>
      <c r="C19" s="205"/>
      <c r="D19" s="205"/>
      <c r="E19" s="207"/>
      <c r="F19" s="206"/>
    </row>
    <row r="20" spans="1:6" s="196" customFormat="1">
      <c r="A20" s="205"/>
      <c r="B20" s="206"/>
      <c r="C20" s="205"/>
      <c r="D20" s="205"/>
      <c r="E20" s="207"/>
      <c r="F20" s="206"/>
    </row>
    <row r="21" spans="1:6" s="196" customFormat="1">
      <c r="A21" s="205"/>
      <c r="B21" s="206"/>
      <c r="C21" s="205"/>
      <c r="D21" s="205"/>
      <c r="E21" s="207"/>
      <c r="F21" s="206"/>
    </row>
    <row r="22" spans="1:6" s="196" customFormat="1">
      <c r="A22" s="205"/>
      <c r="B22" s="206"/>
      <c r="C22" s="205"/>
      <c r="D22" s="205"/>
      <c r="E22" s="207"/>
      <c r="F22" s="206"/>
    </row>
    <row r="23" spans="1:6" s="196" customFormat="1">
      <c r="A23" s="205"/>
      <c r="B23" s="206"/>
      <c r="C23" s="205"/>
      <c r="D23" s="205"/>
      <c r="E23" s="207"/>
      <c r="F23" s="206"/>
    </row>
    <row r="24" spans="1:6" s="196" customFormat="1">
      <c r="A24" s="205"/>
      <c r="B24" s="206"/>
      <c r="C24" s="205"/>
      <c r="D24" s="205"/>
      <c r="E24" s="207"/>
      <c r="F24" s="206"/>
    </row>
    <row r="25" spans="1:6" s="196" customFormat="1">
      <c r="A25" s="205"/>
      <c r="B25" s="206"/>
      <c r="C25" s="205"/>
      <c r="D25" s="205"/>
      <c r="E25" s="207"/>
      <c r="F25" s="206"/>
    </row>
    <row r="26" spans="1:6" s="196" customFormat="1">
      <c r="A26" s="205"/>
      <c r="B26" s="206"/>
      <c r="C26" s="205"/>
      <c r="D26" s="205"/>
      <c r="E26" s="207"/>
      <c r="F26" s="206"/>
    </row>
    <row r="27" spans="1:6" s="196" customFormat="1">
      <c r="A27" s="205"/>
      <c r="B27" s="206"/>
      <c r="C27" s="205"/>
      <c r="D27" s="205"/>
      <c r="E27" s="207"/>
      <c r="F27" s="206"/>
    </row>
    <row r="28" spans="1:6" s="196" customFormat="1">
      <c r="A28" s="205"/>
      <c r="B28" s="206"/>
      <c r="C28" s="205"/>
      <c r="D28" s="205"/>
      <c r="E28" s="207"/>
      <c r="F28" s="206"/>
    </row>
    <row r="29" spans="1:6" s="196" customFormat="1">
      <c r="A29" s="205"/>
      <c r="B29" s="206"/>
      <c r="C29" s="205"/>
      <c r="D29" s="205"/>
      <c r="E29" s="207"/>
      <c r="F29" s="206"/>
    </row>
    <row r="30" spans="1:6" s="196" customFormat="1">
      <c r="A30" s="205"/>
      <c r="B30" s="206"/>
      <c r="C30" s="205"/>
      <c r="D30" s="205"/>
      <c r="E30" s="207"/>
      <c r="F30" s="206"/>
    </row>
    <row r="31" spans="1:6" s="196" customFormat="1">
      <c r="A31" s="205"/>
      <c r="B31" s="206"/>
      <c r="C31" s="205"/>
      <c r="D31" s="205"/>
      <c r="E31" s="207"/>
      <c r="F31" s="206"/>
    </row>
    <row r="32" spans="1:6" s="196" customFormat="1">
      <c r="A32" s="205"/>
      <c r="B32" s="206"/>
      <c r="C32" s="205"/>
      <c r="D32" s="205"/>
      <c r="E32" s="207"/>
      <c r="F32" s="206"/>
    </row>
    <row r="33" spans="1:6" s="196" customFormat="1">
      <c r="A33" s="205"/>
      <c r="B33" s="206"/>
      <c r="C33" s="205"/>
      <c r="D33" s="205"/>
      <c r="E33" s="207"/>
      <c r="F33" s="206"/>
    </row>
    <row r="34" spans="1:6" s="196" customFormat="1">
      <c r="A34" s="205"/>
      <c r="B34" s="206"/>
      <c r="C34" s="205"/>
      <c r="D34" s="205"/>
      <c r="E34" s="207"/>
      <c r="F34" s="206"/>
    </row>
    <row r="35" spans="1:6" s="196" customFormat="1">
      <c r="A35" s="205"/>
      <c r="B35" s="206"/>
      <c r="C35" s="205"/>
      <c r="D35" s="205"/>
      <c r="E35" s="207"/>
      <c r="F35" s="206"/>
    </row>
    <row r="36" spans="1:6" s="196" customFormat="1">
      <c r="A36" s="205"/>
      <c r="B36" s="206"/>
      <c r="C36" s="205"/>
      <c r="D36" s="205"/>
      <c r="E36" s="207"/>
      <c r="F36" s="206"/>
    </row>
    <row r="37" spans="1:6" s="196" customFormat="1">
      <c r="A37" s="205"/>
      <c r="B37" s="206"/>
      <c r="C37" s="205"/>
      <c r="D37" s="205"/>
      <c r="E37" s="207"/>
      <c r="F37" s="206"/>
    </row>
    <row r="38" spans="1:6" s="196" customFormat="1">
      <c r="A38" s="205"/>
      <c r="B38" s="206"/>
      <c r="C38" s="205"/>
      <c r="D38" s="205"/>
      <c r="E38" s="207"/>
      <c r="F38" s="206"/>
    </row>
    <row r="39" spans="1:6" s="196" customFormat="1">
      <c r="A39" s="205"/>
      <c r="B39" s="206"/>
      <c r="C39" s="205"/>
      <c r="D39" s="205"/>
      <c r="E39" s="207"/>
      <c r="F39" s="206"/>
    </row>
    <row r="40" spans="1:6" s="196" customFormat="1">
      <c r="A40" s="205"/>
      <c r="B40" s="206"/>
      <c r="C40" s="205"/>
      <c r="D40" s="205"/>
      <c r="E40" s="207"/>
      <c r="F40" s="206"/>
    </row>
    <row r="41" spans="1:6" s="196" customFormat="1">
      <c r="A41" s="205"/>
      <c r="B41" s="206"/>
      <c r="C41" s="205"/>
      <c r="D41" s="205"/>
      <c r="E41" s="207"/>
      <c r="F41" s="206"/>
    </row>
    <row r="42" spans="1:6" s="196" customFormat="1">
      <c r="A42" s="205"/>
      <c r="B42" s="206"/>
      <c r="C42" s="205"/>
      <c r="D42" s="205"/>
      <c r="E42" s="207"/>
      <c r="F42" s="206"/>
    </row>
    <row r="43" spans="1:6" s="196" customFormat="1">
      <c r="A43" s="205"/>
      <c r="B43" s="206"/>
      <c r="C43" s="205"/>
      <c r="D43" s="205"/>
      <c r="E43" s="207"/>
      <c r="F43" s="206"/>
    </row>
    <row r="44" spans="1:6" s="196" customFormat="1">
      <c r="A44" s="205"/>
      <c r="B44" s="206"/>
      <c r="C44" s="205"/>
      <c r="D44" s="205"/>
      <c r="E44" s="207"/>
      <c r="F44" s="206"/>
    </row>
    <row r="45" spans="1:6" s="196" customFormat="1">
      <c r="A45" s="205"/>
      <c r="B45" s="206"/>
      <c r="C45" s="205"/>
      <c r="D45" s="205"/>
      <c r="E45" s="207"/>
      <c r="F45" s="206"/>
    </row>
    <row r="46" spans="1:6" s="196" customFormat="1">
      <c r="A46" s="205"/>
      <c r="B46" s="206"/>
      <c r="C46" s="205"/>
      <c r="D46" s="205"/>
      <c r="E46" s="207"/>
      <c r="F46" s="206"/>
    </row>
    <row r="47" spans="1:6" s="196" customFormat="1">
      <c r="A47" s="205"/>
      <c r="B47" s="206"/>
      <c r="C47" s="205"/>
      <c r="D47" s="205"/>
      <c r="E47" s="207"/>
      <c r="F47" s="206"/>
    </row>
    <row r="48" spans="1:6" s="196" customFormat="1">
      <c r="A48" s="205"/>
      <c r="B48" s="206"/>
      <c r="C48" s="205"/>
      <c r="D48" s="205"/>
      <c r="E48" s="207"/>
      <c r="F48" s="206"/>
    </row>
    <row r="49" spans="1:6" s="196" customFormat="1">
      <c r="A49" s="205"/>
      <c r="B49" s="206"/>
      <c r="C49" s="205"/>
      <c r="D49" s="205"/>
      <c r="E49" s="207"/>
      <c r="F49" s="206"/>
    </row>
    <row r="50" spans="1:6" s="196" customFormat="1">
      <c r="A50" s="205"/>
      <c r="B50" s="206"/>
      <c r="C50" s="205"/>
      <c r="D50" s="205"/>
      <c r="E50" s="207"/>
      <c r="F50" s="206"/>
    </row>
    <row r="51" spans="1:6" s="196" customFormat="1">
      <c r="A51" s="205"/>
      <c r="B51" s="206"/>
      <c r="C51" s="205"/>
      <c r="D51" s="205"/>
      <c r="E51" s="207"/>
      <c r="F51" s="206"/>
    </row>
    <row r="52" spans="1:6" s="196" customFormat="1">
      <c r="A52" s="205"/>
      <c r="B52" s="206"/>
      <c r="C52" s="205"/>
      <c r="D52" s="205"/>
      <c r="E52" s="207"/>
      <c r="F52" s="206"/>
    </row>
    <row r="53" spans="1:6" s="196" customFormat="1">
      <c r="A53" s="205"/>
      <c r="B53" s="206"/>
      <c r="C53" s="205"/>
      <c r="D53" s="205"/>
      <c r="E53" s="207"/>
      <c r="F53" s="206"/>
    </row>
    <row r="54" spans="1:6" s="196" customFormat="1">
      <c r="A54" s="205"/>
      <c r="B54" s="206"/>
      <c r="C54" s="205"/>
      <c r="D54" s="205"/>
      <c r="E54" s="207"/>
      <c r="F54" s="206"/>
    </row>
    <row r="55" spans="1:6" s="196" customFormat="1">
      <c r="A55" s="205"/>
      <c r="B55" s="206"/>
      <c r="C55" s="205"/>
      <c r="D55" s="205"/>
      <c r="E55" s="207"/>
      <c r="F55" s="206"/>
    </row>
    <row r="56" spans="1:6" s="196" customFormat="1">
      <c r="A56" s="205"/>
      <c r="B56" s="206"/>
      <c r="C56" s="205"/>
      <c r="D56" s="205"/>
      <c r="E56" s="207"/>
      <c r="F56" s="206"/>
    </row>
    <row r="57" spans="1:6" s="196" customFormat="1">
      <c r="A57" s="205"/>
      <c r="B57" s="206"/>
      <c r="C57" s="205"/>
      <c r="D57" s="205"/>
      <c r="E57" s="207"/>
      <c r="F57" s="206"/>
    </row>
    <row r="58" spans="1:6" s="196" customFormat="1">
      <c r="A58" s="205"/>
      <c r="B58" s="206"/>
      <c r="C58" s="205"/>
      <c r="D58" s="205"/>
      <c r="E58" s="207"/>
      <c r="F58" s="206"/>
    </row>
    <row r="59" spans="1:6" s="196" customFormat="1">
      <c r="A59" s="205"/>
      <c r="B59" s="206"/>
      <c r="C59" s="205"/>
      <c r="D59" s="205"/>
      <c r="E59" s="207"/>
      <c r="F59" s="206"/>
    </row>
    <row r="60" spans="1:6" s="196" customFormat="1">
      <c r="A60" s="205"/>
      <c r="B60" s="206"/>
      <c r="C60" s="205"/>
      <c r="D60" s="205"/>
      <c r="E60" s="207"/>
      <c r="F60" s="206"/>
    </row>
    <row r="61" spans="1:6" s="196" customFormat="1">
      <c r="A61" s="205"/>
      <c r="B61" s="206"/>
      <c r="C61" s="205"/>
      <c r="D61" s="205"/>
      <c r="E61" s="207"/>
      <c r="F61" s="206"/>
    </row>
    <row r="62" spans="1:6" s="196" customFormat="1">
      <c r="A62" s="205"/>
      <c r="B62" s="206"/>
      <c r="C62" s="205"/>
      <c r="D62" s="205"/>
      <c r="E62" s="207"/>
      <c r="F62" s="206"/>
    </row>
    <row r="63" spans="1:6" s="196" customFormat="1">
      <c r="A63" s="205"/>
      <c r="B63" s="206"/>
      <c r="C63" s="205"/>
      <c r="D63" s="205"/>
      <c r="E63" s="207"/>
      <c r="F63" s="206"/>
    </row>
    <row r="64" spans="1:6" s="196" customFormat="1">
      <c r="A64" s="205"/>
      <c r="B64" s="206"/>
      <c r="C64" s="205"/>
      <c r="D64" s="205"/>
      <c r="E64" s="207"/>
      <c r="F64" s="206"/>
    </row>
    <row r="65" spans="1:6" s="196" customFormat="1">
      <c r="A65" s="205"/>
      <c r="B65" s="206"/>
      <c r="C65" s="205"/>
      <c r="D65" s="205"/>
      <c r="E65" s="207"/>
      <c r="F65" s="206"/>
    </row>
    <row r="66" spans="1:6" s="196" customFormat="1">
      <c r="A66" s="205"/>
      <c r="B66" s="206"/>
      <c r="C66" s="205"/>
      <c r="D66" s="205"/>
      <c r="E66" s="207"/>
      <c r="F66" s="206"/>
    </row>
    <row r="67" spans="1:6" s="196" customFormat="1">
      <c r="A67" s="205"/>
      <c r="B67" s="206"/>
      <c r="C67" s="205"/>
      <c r="D67" s="205"/>
      <c r="E67" s="207"/>
      <c r="F67" s="206"/>
    </row>
    <row r="68" spans="1:6" s="196" customFormat="1">
      <c r="A68" s="205"/>
      <c r="B68" s="206"/>
      <c r="C68" s="205"/>
      <c r="D68" s="205"/>
      <c r="E68" s="207"/>
      <c r="F68" s="206"/>
    </row>
    <row r="69" spans="1:6" s="196" customFormat="1">
      <c r="A69" s="205"/>
      <c r="B69" s="206"/>
      <c r="C69" s="205"/>
      <c r="D69" s="205"/>
      <c r="E69" s="207"/>
      <c r="F69" s="206"/>
    </row>
    <row r="70" spans="1:6" s="196" customFormat="1">
      <c r="A70" s="205"/>
      <c r="B70" s="206"/>
      <c r="C70" s="205"/>
      <c r="D70" s="205"/>
      <c r="E70" s="207"/>
      <c r="F70" s="206"/>
    </row>
    <row r="71" spans="1:6" s="196" customFormat="1">
      <c r="A71" s="205"/>
      <c r="B71" s="206"/>
      <c r="C71" s="205"/>
      <c r="D71" s="205"/>
      <c r="E71" s="207"/>
      <c r="F71" s="206"/>
    </row>
    <row r="72" spans="1:6" s="196" customFormat="1">
      <c r="A72" s="205"/>
      <c r="B72" s="206"/>
      <c r="C72" s="205"/>
      <c r="D72" s="205"/>
      <c r="E72" s="207"/>
      <c r="F72" s="206"/>
    </row>
    <row r="73" spans="1:6" s="196" customFormat="1">
      <c r="A73" s="205"/>
      <c r="B73" s="206"/>
      <c r="C73" s="205"/>
      <c r="D73" s="205"/>
      <c r="E73" s="207"/>
      <c r="F73" s="206"/>
    </row>
    <row r="74" spans="1:6" s="196" customFormat="1">
      <c r="A74" s="205"/>
      <c r="B74" s="206"/>
      <c r="C74" s="205"/>
      <c r="D74" s="205"/>
      <c r="E74" s="207"/>
      <c r="F74" s="206"/>
    </row>
    <row r="75" spans="1:6" s="196" customFormat="1">
      <c r="A75" s="205"/>
      <c r="B75" s="206"/>
      <c r="C75" s="205"/>
      <c r="D75" s="205"/>
      <c r="E75" s="207"/>
      <c r="F75" s="206"/>
    </row>
    <row r="76" spans="1:6" s="196" customFormat="1">
      <c r="A76" s="205"/>
      <c r="B76" s="206"/>
      <c r="C76" s="205"/>
      <c r="D76" s="205"/>
      <c r="E76" s="207"/>
      <c r="F76" s="206"/>
    </row>
    <row r="77" spans="1:6" s="196" customFormat="1">
      <c r="A77" s="205"/>
      <c r="B77" s="206"/>
      <c r="C77" s="205"/>
      <c r="D77" s="205"/>
      <c r="E77" s="207"/>
      <c r="F77" s="206"/>
    </row>
    <row r="78" spans="1:6" s="196" customFormat="1">
      <c r="A78" s="205"/>
      <c r="B78" s="206"/>
      <c r="C78" s="205"/>
      <c r="D78" s="205"/>
      <c r="E78" s="207"/>
      <c r="F78" s="206"/>
    </row>
    <row r="79" spans="1:6" s="196" customFormat="1">
      <c r="A79" s="205"/>
      <c r="B79" s="206"/>
      <c r="C79" s="205"/>
      <c r="D79" s="205"/>
      <c r="E79" s="207"/>
      <c r="F79" s="206"/>
    </row>
    <row r="80" spans="1:6" s="196" customFormat="1">
      <c r="A80" s="205"/>
      <c r="B80" s="206"/>
      <c r="C80" s="205"/>
      <c r="D80" s="205"/>
      <c r="E80" s="207"/>
      <c r="F80" s="206"/>
    </row>
    <row r="81" spans="1:6" s="196" customFormat="1">
      <c r="A81" s="205"/>
      <c r="B81" s="206"/>
      <c r="C81" s="205"/>
      <c r="D81" s="205"/>
      <c r="E81" s="207"/>
      <c r="F81" s="206"/>
    </row>
    <row r="82" spans="1:6" s="196" customFormat="1">
      <c r="A82" s="205"/>
      <c r="B82" s="206"/>
      <c r="C82" s="205"/>
      <c r="D82" s="205"/>
      <c r="E82" s="207"/>
      <c r="F82" s="206"/>
    </row>
    <row r="83" spans="1:6" s="196" customFormat="1">
      <c r="A83" s="205"/>
      <c r="B83" s="206"/>
      <c r="C83" s="205"/>
      <c r="D83" s="205"/>
      <c r="E83" s="207"/>
      <c r="F83" s="206"/>
    </row>
    <row r="84" spans="1:6" s="196" customFormat="1">
      <c r="A84" s="205"/>
      <c r="B84" s="206"/>
      <c r="C84" s="205"/>
      <c r="D84" s="205"/>
      <c r="E84" s="207"/>
      <c r="F84" s="206"/>
    </row>
    <row r="85" spans="1:6" s="196" customFormat="1">
      <c r="A85" s="205"/>
      <c r="B85" s="206"/>
      <c r="C85" s="205"/>
      <c r="D85" s="205"/>
      <c r="E85" s="207"/>
      <c r="F85" s="206"/>
    </row>
    <row r="86" spans="1:6" s="196" customFormat="1">
      <c r="A86" s="205"/>
      <c r="B86" s="206"/>
      <c r="C86" s="205"/>
      <c r="D86" s="205"/>
      <c r="E86" s="207"/>
      <c r="F86" s="206"/>
    </row>
    <row r="87" spans="1:6" s="196" customFormat="1">
      <c r="A87" s="205"/>
      <c r="B87" s="206"/>
      <c r="C87" s="205"/>
      <c r="D87" s="205"/>
      <c r="E87" s="207"/>
      <c r="F87" s="206"/>
    </row>
    <row r="88" spans="1:6" s="196" customFormat="1">
      <c r="A88" s="205"/>
      <c r="B88" s="206"/>
      <c r="C88" s="205"/>
      <c r="D88" s="205"/>
      <c r="E88" s="207"/>
      <c r="F88" s="206"/>
    </row>
    <row r="89" spans="1:6" s="196" customFormat="1">
      <c r="A89" s="205"/>
      <c r="B89" s="206"/>
      <c r="C89" s="205"/>
      <c r="D89" s="205"/>
      <c r="E89" s="207"/>
      <c r="F89" s="206"/>
    </row>
    <row r="90" spans="1:6" s="196" customFormat="1">
      <c r="A90" s="205"/>
      <c r="B90" s="206"/>
      <c r="C90" s="205"/>
      <c r="D90" s="205"/>
      <c r="E90" s="207"/>
      <c r="F90" s="206"/>
    </row>
    <row r="91" spans="1:6" s="196" customFormat="1">
      <c r="A91" s="205"/>
      <c r="B91" s="206"/>
      <c r="C91" s="205"/>
      <c r="D91" s="205"/>
      <c r="E91" s="207"/>
      <c r="F91" s="206"/>
    </row>
    <row r="92" spans="1:6" s="196" customFormat="1">
      <c r="A92" s="205"/>
      <c r="B92" s="206"/>
      <c r="C92" s="205"/>
      <c r="D92" s="205"/>
      <c r="E92" s="207"/>
      <c r="F92" s="206"/>
    </row>
    <row r="93" spans="1:6" s="196" customFormat="1">
      <c r="A93" s="205"/>
      <c r="B93" s="206"/>
      <c r="C93" s="205"/>
      <c r="D93" s="205"/>
      <c r="E93" s="207"/>
      <c r="F93" s="206"/>
    </row>
  </sheetData>
  <sheetProtection selectLockedCells="1"/>
  <mergeCells count="13">
    <mergeCell ref="K3:Q3"/>
    <mergeCell ref="R3:W3"/>
    <mergeCell ref="F6:G7"/>
    <mergeCell ref="A3:G3"/>
    <mergeCell ref="A4:G4"/>
    <mergeCell ref="F8:F9"/>
    <mergeCell ref="G8:G9"/>
    <mergeCell ref="A6:A9"/>
    <mergeCell ref="B6:B9"/>
    <mergeCell ref="C6:C9"/>
    <mergeCell ref="D8:D9"/>
    <mergeCell ref="D6:E7"/>
    <mergeCell ref="E8:E9"/>
  </mergeCells>
  <phoneticPr fontId="1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view="pageBreakPreview" zoomScaleNormal="100" zoomScaleSheetLayoutView="100" workbookViewId="0">
      <selection activeCell="I3" sqref="I3:Q3"/>
    </sheetView>
  </sheetViews>
  <sheetFormatPr defaultColWidth="13.75" defaultRowHeight="14.25"/>
  <cols>
    <col min="1" max="1" width="12.5" style="41" customWidth="1"/>
    <col min="2" max="2" width="8.875" style="41" customWidth="1"/>
    <col min="3" max="3" width="8.5" style="41" customWidth="1"/>
    <col min="4" max="4" width="12" style="42" customWidth="1"/>
    <col min="5" max="5" width="11.125" style="42" customWidth="1"/>
    <col min="6" max="6" width="10.5" style="42" customWidth="1"/>
    <col min="7" max="8" width="9.375" style="42" customWidth="1"/>
    <col min="9" max="9" width="16.5" style="4" hidden="1" customWidth="1"/>
    <col min="10" max="12" width="9.375" style="42" customWidth="1"/>
    <col min="13" max="13" width="9.5" style="43" customWidth="1"/>
    <col min="14" max="14" width="9.375" style="44" customWidth="1"/>
    <col min="15" max="15" width="10.125" style="44" customWidth="1"/>
    <col min="16" max="16" width="11.25" style="43" customWidth="1"/>
    <col min="17" max="17" width="14" style="4" customWidth="1"/>
    <col min="18" max="16384" width="13.75" style="4"/>
  </cols>
  <sheetData>
    <row r="1" spans="1:17" s="14" customFormat="1" ht="14.1" customHeight="1">
      <c r="A1" s="283" t="s">
        <v>864</v>
      </c>
      <c r="B1" s="17"/>
      <c r="C1" s="17"/>
      <c r="D1" s="45"/>
      <c r="E1" s="45"/>
      <c r="F1" s="45"/>
      <c r="G1" s="717"/>
      <c r="H1" s="717"/>
      <c r="I1" s="17" t="s">
        <v>206</v>
      </c>
      <c r="J1" s="45"/>
      <c r="K1" s="45"/>
      <c r="L1" s="45"/>
      <c r="N1" s="13"/>
      <c r="O1" s="13"/>
      <c r="Q1" s="19" t="s">
        <v>865</v>
      </c>
    </row>
    <row r="2" spans="1:17" s="14" customFormat="1" ht="14.1" customHeight="1">
      <c r="D2" s="45"/>
      <c r="E2" s="45"/>
      <c r="F2" s="45"/>
      <c r="G2" s="45"/>
      <c r="H2" s="45"/>
      <c r="J2" s="45"/>
      <c r="K2" s="45"/>
      <c r="L2" s="45"/>
      <c r="N2" s="13"/>
      <c r="O2" s="13"/>
    </row>
    <row r="3" spans="1:17" s="15" customFormat="1" ht="20.100000000000001" customHeight="1">
      <c r="A3" s="691" t="s">
        <v>558</v>
      </c>
      <c r="B3" s="691"/>
      <c r="C3" s="691"/>
      <c r="D3" s="691"/>
      <c r="E3" s="691"/>
      <c r="F3" s="691"/>
      <c r="G3" s="691"/>
      <c r="H3" s="691"/>
      <c r="I3" s="696" t="s">
        <v>569</v>
      </c>
      <c r="J3" s="696"/>
      <c r="K3" s="696"/>
      <c r="L3" s="696"/>
      <c r="M3" s="696"/>
      <c r="N3" s="696"/>
      <c r="O3" s="696"/>
      <c r="P3" s="696"/>
      <c r="Q3" s="696"/>
    </row>
    <row r="4" spans="1:17" s="16" customFormat="1" ht="20.100000000000001" customHeight="1">
      <c r="A4" s="692"/>
      <c r="B4" s="692"/>
      <c r="C4" s="692"/>
      <c r="D4" s="692"/>
      <c r="E4" s="692"/>
      <c r="F4" s="692"/>
      <c r="G4" s="692"/>
      <c r="H4" s="692"/>
      <c r="I4" s="692"/>
      <c r="J4" s="692"/>
      <c r="K4" s="692"/>
      <c r="L4" s="692"/>
      <c r="M4" s="692"/>
      <c r="N4" s="692"/>
      <c r="O4" s="692"/>
      <c r="P4" s="692"/>
    </row>
    <row r="5" spans="1:17" s="17" customFormat="1" ht="18" customHeight="1" thickBot="1">
      <c r="A5" s="17" t="s">
        <v>41</v>
      </c>
      <c r="D5" s="19"/>
      <c r="E5" s="19"/>
      <c r="F5" s="19"/>
      <c r="G5" s="19"/>
      <c r="H5" s="19"/>
      <c r="I5" s="17" t="s">
        <v>41</v>
      </c>
      <c r="J5" s="18"/>
      <c r="K5" s="18"/>
      <c r="L5" s="18"/>
      <c r="N5" s="20"/>
      <c r="O5" s="20"/>
      <c r="P5" s="19"/>
      <c r="Q5" s="19" t="s">
        <v>570</v>
      </c>
    </row>
    <row r="6" spans="1:17" s="14" customFormat="1" ht="20.100000000000001" customHeight="1">
      <c r="A6" s="632" t="s">
        <v>572</v>
      </c>
      <c r="B6" s="697" t="s">
        <v>42</v>
      </c>
      <c r="C6" s="700" t="s">
        <v>204</v>
      </c>
      <c r="D6" s="701"/>
      <c r="E6" s="701"/>
      <c r="F6" s="701"/>
      <c r="G6" s="701"/>
      <c r="H6" s="701"/>
      <c r="I6" s="702" t="s">
        <v>43</v>
      </c>
      <c r="J6" s="701" t="s">
        <v>205</v>
      </c>
      <c r="K6" s="701"/>
      <c r="L6" s="701"/>
      <c r="M6" s="701"/>
      <c r="N6" s="701"/>
      <c r="O6" s="701"/>
      <c r="P6" s="705"/>
      <c r="Q6" s="693" t="s">
        <v>571</v>
      </c>
    </row>
    <row r="7" spans="1:17" s="14" customFormat="1" ht="20.100000000000001" customHeight="1">
      <c r="A7" s="633"/>
      <c r="B7" s="698"/>
      <c r="C7" s="718"/>
      <c r="D7" s="706" t="s">
        <v>713</v>
      </c>
      <c r="E7" s="714" t="s">
        <v>44</v>
      </c>
      <c r="F7" s="706" t="s">
        <v>45</v>
      </c>
      <c r="G7" s="706" t="s">
        <v>46</v>
      </c>
      <c r="H7" s="723" t="s">
        <v>47</v>
      </c>
      <c r="I7" s="703"/>
      <c r="J7" s="712"/>
      <c r="K7" s="714" t="s">
        <v>48</v>
      </c>
      <c r="L7" s="714" t="s">
        <v>49</v>
      </c>
      <c r="M7" s="714" t="s">
        <v>50</v>
      </c>
      <c r="N7" s="714" t="s">
        <v>51</v>
      </c>
      <c r="O7" s="714" t="s">
        <v>52</v>
      </c>
      <c r="P7" s="709" t="s">
        <v>671</v>
      </c>
      <c r="Q7" s="694"/>
    </row>
    <row r="8" spans="1:17" s="14" customFormat="1" ht="20.100000000000001" customHeight="1">
      <c r="A8" s="633"/>
      <c r="B8" s="698"/>
      <c r="C8" s="718"/>
      <c r="D8" s="706"/>
      <c r="E8" s="721"/>
      <c r="F8" s="706"/>
      <c r="G8" s="707"/>
      <c r="H8" s="723"/>
      <c r="I8" s="703"/>
      <c r="J8" s="712"/>
      <c r="K8" s="715"/>
      <c r="L8" s="715"/>
      <c r="M8" s="715"/>
      <c r="N8" s="715"/>
      <c r="O8" s="715"/>
      <c r="P8" s="710"/>
      <c r="Q8" s="694"/>
    </row>
    <row r="9" spans="1:17" s="14" customFormat="1" ht="20.100000000000001" customHeight="1">
      <c r="A9" s="634"/>
      <c r="B9" s="699"/>
      <c r="C9" s="719"/>
      <c r="D9" s="720"/>
      <c r="E9" s="722"/>
      <c r="F9" s="720"/>
      <c r="G9" s="708"/>
      <c r="H9" s="724"/>
      <c r="I9" s="704"/>
      <c r="J9" s="713"/>
      <c r="K9" s="716"/>
      <c r="L9" s="716"/>
      <c r="M9" s="716"/>
      <c r="N9" s="716"/>
      <c r="O9" s="716"/>
      <c r="P9" s="711"/>
      <c r="Q9" s="695"/>
    </row>
    <row r="10" spans="1:17" s="25" customFormat="1" ht="17.100000000000001" customHeight="1">
      <c r="A10" s="21" t="s">
        <v>12</v>
      </c>
      <c r="B10" s="22">
        <v>57301</v>
      </c>
      <c r="C10" s="22">
        <v>33644</v>
      </c>
      <c r="D10" s="22">
        <v>0</v>
      </c>
      <c r="E10" s="22">
        <v>28626</v>
      </c>
      <c r="F10" s="22">
        <v>1200</v>
      </c>
      <c r="G10" s="22">
        <v>3818</v>
      </c>
      <c r="H10" s="22">
        <v>0</v>
      </c>
      <c r="I10" s="21" t="s">
        <v>12</v>
      </c>
      <c r="J10" s="22">
        <v>23657</v>
      </c>
      <c r="K10" s="22">
        <v>5031</v>
      </c>
      <c r="L10" s="22">
        <v>5430</v>
      </c>
      <c r="M10" s="22">
        <v>2970</v>
      </c>
      <c r="N10" s="22">
        <v>7991</v>
      </c>
      <c r="O10" s="22">
        <v>2235</v>
      </c>
      <c r="P10" s="22">
        <v>0</v>
      </c>
      <c r="Q10" s="240" t="s">
        <v>12</v>
      </c>
    </row>
    <row r="11" spans="1:17" s="25" customFormat="1" ht="17.100000000000001" customHeight="1">
      <c r="A11" s="21" t="s">
        <v>13</v>
      </c>
      <c r="B11" s="22">
        <v>62525</v>
      </c>
      <c r="C11" s="22">
        <v>36746</v>
      </c>
      <c r="D11" s="22">
        <v>0</v>
      </c>
      <c r="E11" s="22">
        <v>29733</v>
      </c>
      <c r="F11" s="22">
        <v>0</v>
      </c>
      <c r="G11" s="22">
        <v>7013</v>
      </c>
      <c r="H11" s="22">
        <v>0</v>
      </c>
      <c r="I11" s="21" t="s">
        <v>13</v>
      </c>
      <c r="J11" s="22">
        <v>25779</v>
      </c>
      <c r="K11" s="22">
        <v>5073</v>
      </c>
      <c r="L11" s="22">
        <v>5575</v>
      </c>
      <c r="M11" s="22">
        <v>1972</v>
      </c>
      <c r="N11" s="22">
        <v>11107</v>
      </c>
      <c r="O11" s="22">
        <v>2052</v>
      </c>
      <c r="P11" s="22">
        <v>0</v>
      </c>
      <c r="Q11" s="240" t="s">
        <v>13</v>
      </c>
    </row>
    <row r="12" spans="1:17" s="25" customFormat="1" ht="17.100000000000001" customHeight="1">
      <c r="A12" s="21" t="s">
        <v>207</v>
      </c>
      <c r="B12" s="22">
        <v>67919</v>
      </c>
      <c r="C12" s="22">
        <v>36180</v>
      </c>
      <c r="D12" s="22">
        <v>6295</v>
      </c>
      <c r="E12" s="22">
        <v>23255</v>
      </c>
      <c r="F12" s="22">
        <v>970</v>
      </c>
      <c r="G12" s="22">
        <v>5660</v>
      </c>
      <c r="H12" s="22">
        <v>0</v>
      </c>
      <c r="I12" s="21" t="s">
        <v>207</v>
      </c>
      <c r="J12" s="22">
        <v>31739</v>
      </c>
      <c r="K12" s="22">
        <v>7470</v>
      </c>
      <c r="L12" s="22">
        <v>6612</v>
      </c>
      <c r="M12" s="22">
        <v>2557</v>
      </c>
      <c r="N12" s="22">
        <v>12789</v>
      </c>
      <c r="O12" s="22">
        <v>2311</v>
      </c>
      <c r="P12" s="22">
        <v>0</v>
      </c>
      <c r="Q12" s="240" t="s">
        <v>207</v>
      </c>
    </row>
    <row r="13" spans="1:17" s="25" customFormat="1" ht="17.100000000000001" customHeight="1">
      <c r="A13" s="21" t="s">
        <v>675</v>
      </c>
      <c r="B13" s="22">
        <v>74992</v>
      </c>
      <c r="C13" s="22">
        <v>45806</v>
      </c>
      <c r="D13" s="22">
        <v>8227</v>
      </c>
      <c r="E13" s="22">
        <v>31187</v>
      </c>
      <c r="F13" s="22">
        <v>1026</v>
      </c>
      <c r="G13" s="22">
        <v>5366</v>
      </c>
      <c r="H13" s="22">
        <v>0</v>
      </c>
      <c r="I13" s="21" t="s">
        <v>675</v>
      </c>
      <c r="J13" s="22">
        <v>29186</v>
      </c>
      <c r="K13" s="22">
        <v>5166</v>
      </c>
      <c r="L13" s="22">
        <v>6510</v>
      </c>
      <c r="M13" s="22">
        <v>2676</v>
      </c>
      <c r="N13" s="22">
        <v>10786</v>
      </c>
      <c r="O13" s="22">
        <v>4048</v>
      </c>
      <c r="P13" s="22">
        <v>0</v>
      </c>
      <c r="Q13" s="240" t="s">
        <v>675</v>
      </c>
    </row>
    <row r="14" spans="1:17" s="25" customFormat="1" ht="17.100000000000001" customHeight="1">
      <c r="A14" s="27" t="s">
        <v>791</v>
      </c>
      <c r="B14" s="28">
        <f t="shared" ref="B14:I14" si="0">SUM(B16:B39)</f>
        <v>40547</v>
      </c>
      <c r="C14" s="28">
        <f t="shared" si="0"/>
        <v>16658</v>
      </c>
      <c r="D14" s="28">
        <f>SUM(D16:D39)</f>
        <v>2865</v>
      </c>
      <c r="E14" s="28">
        <f t="shared" si="0"/>
        <v>7989</v>
      </c>
      <c r="F14" s="28">
        <f t="shared" si="0"/>
        <v>968</v>
      </c>
      <c r="G14" s="28">
        <f t="shared" si="0"/>
        <v>4836</v>
      </c>
      <c r="H14" s="28">
        <f t="shared" si="0"/>
        <v>0</v>
      </c>
      <c r="I14" s="28">
        <f t="shared" si="0"/>
        <v>0</v>
      </c>
      <c r="J14" s="28">
        <f t="shared" ref="J14:P14" si="1">SUM(J16:J39)</f>
        <v>23889</v>
      </c>
      <c r="K14" s="28">
        <f t="shared" si="1"/>
        <v>3736</v>
      </c>
      <c r="L14" s="28">
        <f t="shared" si="1"/>
        <v>6491</v>
      </c>
      <c r="M14" s="28">
        <f t="shared" si="1"/>
        <v>2221</v>
      </c>
      <c r="N14" s="28">
        <f t="shared" si="1"/>
        <v>8391</v>
      </c>
      <c r="O14" s="28">
        <f t="shared" si="1"/>
        <v>3050</v>
      </c>
      <c r="P14" s="28">
        <f t="shared" si="1"/>
        <v>0</v>
      </c>
      <c r="Q14" s="241" t="s">
        <v>791</v>
      </c>
    </row>
    <row r="15" spans="1:17" s="25" customFormat="1" ht="12.2" customHeight="1">
      <c r="A15" s="27"/>
      <c r="B15" s="28"/>
      <c r="C15" s="28"/>
      <c r="D15" s="28"/>
      <c r="E15" s="28"/>
      <c r="F15" s="28"/>
      <c r="G15" s="28"/>
      <c r="H15" s="28"/>
      <c r="I15" s="27"/>
      <c r="J15" s="28"/>
      <c r="K15" s="28"/>
      <c r="L15" s="28"/>
      <c r="M15" s="28"/>
      <c r="N15" s="28"/>
      <c r="O15" s="28"/>
      <c r="P15" s="28"/>
      <c r="Q15" s="241"/>
    </row>
    <row r="16" spans="1:17" s="25" customFormat="1" ht="24" customHeight="1">
      <c r="A16" s="30" t="s">
        <v>54</v>
      </c>
      <c r="B16" s="372">
        <f>SUM(C16,J16)</f>
        <v>16155</v>
      </c>
      <c r="C16" s="481">
        <f>SUM(D16:I16)</f>
        <v>5192</v>
      </c>
      <c r="D16" s="372">
        <v>2173</v>
      </c>
      <c r="E16" s="372">
        <v>1640</v>
      </c>
      <c r="F16" s="372">
        <v>441</v>
      </c>
      <c r="G16" s="372">
        <v>938</v>
      </c>
      <c r="H16" s="372">
        <v>0</v>
      </c>
      <c r="I16" s="455">
        <v>0</v>
      </c>
      <c r="J16" s="481">
        <f>SUM(K16:P16)</f>
        <v>10963</v>
      </c>
      <c r="K16" s="354">
        <v>498</v>
      </c>
      <c r="L16" s="354">
        <v>5189</v>
      </c>
      <c r="M16" s="354">
        <v>782</v>
      </c>
      <c r="N16" s="354">
        <v>3017</v>
      </c>
      <c r="O16" s="354">
        <v>1477</v>
      </c>
      <c r="P16" s="373">
        <v>0</v>
      </c>
      <c r="Q16" s="336" t="s">
        <v>788</v>
      </c>
    </row>
    <row r="17" spans="1:17" s="24" customFormat="1" ht="16.7" customHeight="1">
      <c r="A17" s="242" t="s">
        <v>568</v>
      </c>
      <c r="B17" s="372">
        <f t="shared" ref="B17:B39" si="2">SUM(C17,J17)</f>
        <v>2215</v>
      </c>
      <c r="C17" s="481">
        <f t="shared" ref="C17:C39" si="3">SUM(D17:I17)</f>
        <v>1458</v>
      </c>
      <c r="D17" s="354">
        <v>58</v>
      </c>
      <c r="E17" s="354">
        <v>779</v>
      </c>
      <c r="F17" s="354">
        <v>192</v>
      </c>
      <c r="G17" s="354">
        <v>429</v>
      </c>
      <c r="H17" s="354">
        <v>0</v>
      </c>
      <c r="I17" s="482">
        <v>0</v>
      </c>
      <c r="J17" s="481">
        <f t="shared" ref="J17:J39" si="4">SUM(K17:P17)</f>
        <v>757</v>
      </c>
      <c r="K17" s="354">
        <v>179</v>
      </c>
      <c r="L17" s="354">
        <v>312</v>
      </c>
      <c r="M17" s="354">
        <v>94</v>
      </c>
      <c r="N17" s="354">
        <v>45</v>
      </c>
      <c r="O17" s="354">
        <v>127</v>
      </c>
      <c r="P17" s="373">
        <v>0</v>
      </c>
      <c r="Q17" s="243" t="s">
        <v>452</v>
      </c>
    </row>
    <row r="18" spans="1:17" s="24" customFormat="1" ht="16.7" customHeight="1">
      <c r="A18" s="242" t="s">
        <v>74</v>
      </c>
      <c r="B18" s="372">
        <f t="shared" si="2"/>
        <v>2014</v>
      </c>
      <c r="C18" s="481">
        <f t="shared" si="3"/>
        <v>964</v>
      </c>
      <c r="D18" s="372">
        <v>83</v>
      </c>
      <c r="E18" s="354">
        <v>599</v>
      </c>
      <c r="F18" s="354">
        <v>23</v>
      </c>
      <c r="G18" s="354">
        <v>259</v>
      </c>
      <c r="H18" s="354">
        <v>0</v>
      </c>
      <c r="I18" s="482">
        <v>0</v>
      </c>
      <c r="J18" s="481">
        <f t="shared" si="4"/>
        <v>1050</v>
      </c>
      <c r="K18" s="354">
        <v>303</v>
      </c>
      <c r="L18" s="354">
        <v>154</v>
      </c>
      <c r="M18" s="354">
        <v>76</v>
      </c>
      <c r="N18" s="354">
        <v>343</v>
      </c>
      <c r="O18" s="354">
        <v>174</v>
      </c>
      <c r="P18" s="373">
        <v>0</v>
      </c>
      <c r="Q18" s="243" t="s">
        <v>649</v>
      </c>
    </row>
    <row r="19" spans="1:17" s="24" customFormat="1" ht="16.7" customHeight="1">
      <c r="A19" s="242" t="s">
        <v>77</v>
      </c>
      <c r="B19" s="372">
        <f t="shared" si="2"/>
        <v>717</v>
      </c>
      <c r="C19" s="481">
        <f t="shared" si="3"/>
        <v>363</v>
      </c>
      <c r="D19" s="372">
        <v>54</v>
      </c>
      <c r="E19" s="354">
        <v>159</v>
      </c>
      <c r="F19" s="354">
        <v>36</v>
      </c>
      <c r="G19" s="354">
        <v>114</v>
      </c>
      <c r="H19" s="354">
        <v>0</v>
      </c>
      <c r="I19" s="482">
        <v>0</v>
      </c>
      <c r="J19" s="481">
        <f t="shared" si="4"/>
        <v>354</v>
      </c>
      <c r="K19" s="354">
        <v>58</v>
      </c>
      <c r="L19" s="354">
        <v>31</v>
      </c>
      <c r="M19" s="354">
        <v>33</v>
      </c>
      <c r="N19" s="354">
        <v>217</v>
      </c>
      <c r="O19" s="354">
        <v>15</v>
      </c>
      <c r="P19" s="373">
        <v>0</v>
      </c>
      <c r="Q19" s="243" t="s">
        <v>650</v>
      </c>
    </row>
    <row r="20" spans="1:17" s="24" customFormat="1" ht="16.7" customHeight="1">
      <c r="A20" s="242" t="s">
        <v>80</v>
      </c>
      <c r="B20" s="372">
        <f t="shared" si="2"/>
        <v>2143</v>
      </c>
      <c r="C20" s="481">
        <f t="shared" si="3"/>
        <v>550</v>
      </c>
      <c r="D20" s="372">
        <v>24</v>
      </c>
      <c r="E20" s="354">
        <v>241</v>
      </c>
      <c r="F20" s="354">
        <v>55</v>
      </c>
      <c r="G20" s="354">
        <v>230</v>
      </c>
      <c r="H20" s="354">
        <v>0</v>
      </c>
      <c r="I20" s="482">
        <v>0</v>
      </c>
      <c r="J20" s="481">
        <f t="shared" si="4"/>
        <v>1593</v>
      </c>
      <c r="K20" s="354">
        <v>742</v>
      </c>
      <c r="L20" s="354">
        <v>38</v>
      </c>
      <c r="M20" s="354">
        <v>50</v>
      </c>
      <c r="N20" s="354">
        <v>534</v>
      </c>
      <c r="O20" s="354">
        <v>229</v>
      </c>
      <c r="P20" s="373">
        <v>0</v>
      </c>
      <c r="Q20" s="243" t="s">
        <v>651</v>
      </c>
    </row>
    <row r="21" spans="1:17" s="24" customFormat="1" ht="16.7" customHeight="1">
      <c r="A21" s="242" t="s">
        <v>652</v>
      </c>
      <c r="B21" s="372">
        <f t="shared" si="2"/>
        <v>1794</v>
      </c>
      <c r="C21" s="481">
        <f t="shared" si="3"/>
        <v>1141</v>
      </c>
      <c r="D21" s="372">
        <v>91</v>
      </c>
      <c r="E21" s="354">
        <v>837</v>
      </c>
      <c r="F21" s="354">
        <v>38</v>
      </c>
      <c r="G21" s="354">
        <v>175</v>
      </c>
      <c r="H21" s="354">
        <v>0</v>
      </c>
      <c r="I21" s="482">
        <v>0</v>
      </c>
      <c r="J21" s="481">
        <f t="shared" si="4"/>
        <v>653</v>
      </c>
      <c r="K21" s="354">
        <v>33</v>
      </c>
      <c r="L21" s="354">
        <v>207</v>
      </c>
      <c r="M21" s="354">
        <v>75</v>
      </c>
      <c r="N21" s="354">
        <v>249</v>
      </c>
      <c r="O21" s="354">
        <v>89</v>
      </c>
      <c r="P21" s="373">
        <v>0</v>
      </c>
      <c r="Q21" s="243" t="s">
        <v>653</v>
      </c>
    </row>
    <row r="22" spans="1:17" s="24" customFormat="1" ht="16.7" customHeight="1">
      <c r="A22" s="242" t="s">
        <v>86</v>
      </c>
      <c r="B22" s="372">
        <f t="shared" si="2"/>
        <v>1844</v>
      </c>
      <c r="C22" s="481">
        <f t="shared" si="3"/>
        <v>698</v>
      </c>
      <c r="D22" s="372">
        <v>3</v>
      </c>
      <c r="E22" s="354">
        <v>428</v>
      </c>
      <c r="F22" s="354">
        <v>15</v>
      </c>
      <c r="G22" s="354">
        <v>252</v>
      </c>
      <c r="H22" s="354">
        <v>0</v>
      </c>
      <c r="I22" s="482">
        <v>0</v>
      </c>
      <c r="J22" s="481">
        <f t="shared" si="4"/>
        <v>1146</v>
      </c>
      <c r="K22" s="354">
        <v>195</v>
      </c>
      <c r="L22" s="354">
        <v>4</v>
      </c>
      <c r="M22" s="354">
        <v>242</v>
      </c>
      <c r="N22" s="354">
        <v>590</v>
      </c>
      <c r="O22" s="354">
        <v>115</v>
      </c>
      <c r="P22" s="373">
        <v>0</v>
      </c>
      <c r="Q22" s="243" t="s">
        <v>654</v>
      </c>
    </row>
    <row r="23" spans="1:17" s="24" customFormat="1" ht="16.7" customHeight="1">
      <c r="A23" s="242" t="s">
        <v>89</v>
      </c>
      <c r="B23" s="372">
        <f t="shared" si="2"/>
        <v>1845</v>
      </c>
      <c r="C23" s="481">
        <f t="shared" si="3"/>
        <v>902</v>
      </c>
      <c r="D23" s="372">
        <v>111</v>
      </c>
      <c r="E23" s="354">
        <v>477</v>
      </c>
      <c r="F23" s="354">
        <v>17</v>
      </c>
      <c r="G23" s="354">
        <v>297</v>
      </c>
      <c r="H23" s="354">
        <v>0</v>
      </c>
      <c r="I23" s="482">
        <v>0</v>
      </c>
      <c r="J23" s="481">
        <f t="shared" si="4"/>
        <v>943</v>
      </c>
      <c r="K23" s="354">
        <v>297</v>
      </c>
      <c r="L23" s="354">
        <v>99</v>
      </c>
      <c r="M23" s="354">
        <v>103</v>
      </c>
      <c r="N23" s="354">
        <v>336</v>
      </c>
      <c r="O23" s="354">
        <v>108</v>
      </c>
      <c r="P23" s="373">
        <v>0</v>
      </c>
      <c r="Q23" s="243" t="s">
        <v>90</v>
      </c>
    </row>
    <row r="24" spans="1:17" s="24" customFormat="1" ht="16.7" customHeight="1">
      <c r="A24" s="242" t="s">
        <v>91</v>
      </c>
      <c r="B24" s="372">
        <f t="shared" si="2"/>
        <v>966</v>
      </c>
      <c r="C24" s="481">
        <f t="shared" si="3"/>
        <v>299</v>
      </c>
      <c r="D24" s="372">
        <v>26</v>
      </c>
      <c r="E24" s="354">
        <v>187</v>
      </c>
      <c r="F24" s="354">
        <v>6</v>
      </c>
      <c r="G24" s="354">
        <v>80</v>
      </c>
      <c r="H24" s="354">
        <v>0</v>
      </c>
      <c r="I24" s="482">
        <v>0</v>
      </c>
      <c r="J24" s="481">
        <f t="shared" si="4"/>
        <v>667</v>
      </c>
      <c r="K24" s="354">
        <v>39</v>
      </c>
      <c r="L24" s="354">
        <v>25</v>
      </c>
      <c r="M24" s="354">
        <v>18</v>
      </c>
      <c r="N24" s="354">
        <v>532</v>
      </c>
      <c r="O24" s="354">
        <v>53</v>
      </c>
      <c r="P24" s="373">
        <v>0</v>
      </c>
      <c r="Q24" s="243" t="s">
        <v>655</v>
      </c>
    </row>
    <row r="25" spans="1:17" s="35" customFormat="1" ht="16.7" customHeight="1">
      <c r="A25" s="242" t="s">
        <v>94</v>
      </c>
      <c r="B25" s="372">
        <f t="shared" si="2"/>
        <v>878</v>
      </c>
      <c r="C25" s="481">
        <f t="shared" si="3"/>
        <v>501</v>
      </c>
      <c r="D25" s="372">
        <v>23</v>
      </c>
      <c r="E25" s="354">
        <v>240</v>
      </c>
      <c r="F25" s="354">
        <v>9</v>
      </c>
      <c r="G25" s="354">
        <v>229</v>
      </c>
      <c r="H25" s="354">
        <v>0</v>
      </c>
      <c r="I25" s="482">
        <v>0</v>
      </c>
      <c r="J25" s="481">
        <f t="shared" si="4"/>
        <v>377</v>
      </c>
      <c r="K25" s="354">
        <v>77</v>
      </c>
      <c r="L25" s="354">
        <v>6</v>
      </c>
      <c r="M25" s="354">
        <v>21</v>
      </c>
      <c r="N25" s="354">
        <v>244</v>
      </c>
      <c r="O25" s="354">
        <v>29</v>
      </c>
      <c r="P25" s="373">
        <v>0</v>
      </c>
      <c r="Q25" s="243" t="s">
        <v>656</v>
      </c>
    </row>
    <row r="26" spans="1:17" s="24" customFormat="1" ht="16.7" customHeight="1">
      <c r="A26" s="242" t="s">
        <v>97</v>
      </c>
      <c r="B26" s="372">
        <f t="shared" si="2"/>
        <v>1104</v>
      </c>
      <c r="C26" s="481">
        <f t="shared" si="3"/>
        <v>829</v>
      </c>
      <c r="D26" s="372">
        <v>99</v>
      </c>
      <c r="E26" s="354">
        <v>410</v>
      </c>
      <c r="F26" s="354">
        <v>49</v>
      </c>
      <c r="G26" s="354">
        <v>271</v>
      </c>
      <c r="H26" s="354">
        <v>0</v>
      </c>
      <c r="I26" s="482">
        <v>0</v>
      </c>
      <c r="J26" s="481">
        <f t="shared" si="4"/>
        <v>275</v>
      </c>
      <c r="K26" s="354">
        <v>13</v>
      </c>
      <c r="L26" s="354">
        <v>45</v>
      </c>
      <c r="M26" s="354">
        <v>108</v>
      </c>
      <c r="N26" s="354">
        <v>49</v>
      </c>
      <c r="O26" s="354">
        <v>60</v>
      </c>
      <c r="P26" s="373">
        <v>0</v>
      </c>
      <c r="Q26" s="243" t="s">
        <v>657</v>
      </c>
    </row>
    <row r="27" spans="1:17" s="24" customFormat="1" ht="16.7" customHeight="1">
      <c r="A27" s="242" t="s">
        <v>100</v>
      </c>
      <c r="B27" s="372">
        <f t="shared" si="2"/>
        <v>471</v>
      </c>
      <c r="C27" s="481">
        <f t="shared" si="3"/>
        <v>287</v>
      </c>
      <c r="D27" s="372">
        <v>3</v>
      </c>
      <c r="E27" s="354">
        <v>148</v>
      </c>
      <c r="F27" s="354">
        <v>13</v>
      </c>
      <c r="G27" s="354">
        <v>123</v>
      </c>
      <c r="H27" s="354">
        <v>0</v>
      </c>
      <c r="I27" s="482">
        <v>0</v>
      </c>
      <c r="J27" s="481">
        <f t="shared" si="4"/>
        <v>184</v>
      </c>
      <c r="K27" s="354">
        <v>34</v>
      </c>
      <c r="L27" s="354">
        <v>61</v>
      </c>
      <c r="M27" s="354">
        <v>16</v>
      </c>
      <c r="N27" s="354">
        <v>36</v>
      </c>
      <c r="O27" s="354">
        <v>37</v>
      </c>
      <c r="P27" s="373">
        <v>0</v>
      </c>
      <c r="Q27" s="243" t="s">
        <v>658</v>
      </c>
    </row>
    <row r="28" spans="1:17" s="24" customFormat="1" ht="16.7" customHeight="1">
      <c r="A28" s="242" t="s">
        <v>103</v>
      </c>
      <c r="B28" s="372">
        <f t="shared" si="2"/>
        <v>625</v>
      </c>
      <c r="C28" s="481">
        <f t="shared" si="3"/>
        <v>337</v>
      </c>
      <c r="D28" s="372">
        <v>15</v>
      </c>
      <c r="E28" s="354">
        <v>167</v>
      </c>
      <c r="F28" s="354">
        <v>0</v>
      </c>
      <c r="G28" s="354">
        <v>155</v>
      </c>
      <c r="H28" s="354">
        <v>0</v>
      </c>
      <c r="I28" s="482">
        <v>0</v>
      </c>
      <c r="J28" s="481">
        <f t="shared" si="4"/>
        <v>288</v>
      </c>
      <c r="K28" s="354">
        <v>59</v>
      </c>
      <c r="L28" s="354">
        <v>53</v>
      </c>
      <c r="M28" s="354">
        <v>14</v>
      </c>
      <c r="N28" s="354">
        <v>114</v>
      </c>
      <c r="O28" s="354">
        <v>48</v>
      </c>
      <c r="P28" s="373">
        <v>0</v>
      </c>
      <c r="Q28" s="243" t="s">
        <v>659</v>
      </c>
    </row>
    <row r="29" spans="1:17" s="24" customFormat="1" ht="16.7" customHeight="1">
      <c r="A29" s="242" t="s">
        <v>106</v>
      </c>
      <c r="B29" s="372">
        <f t="shared" si="2"/>
        <v>516</v>
      </c>
      <c r="C29" s="481">
        <f t="shared" si="3"/>
        <v>213</v>
      </c>
      <c r="D29" s="372">
        <v>8</v>
      </c>
      <c r="E29" s="354">
        <v>164</v>
      </c>
      <c r="F29" s="354">
        <v>4</v>
      </c>
      <c r="G29" s="354">
        <v>37</v>
      </c>
      <c r="H29" s="354">
        <v>0</v>
      </c>
      <c r="I29" s="482">
        <v>0</v>
      </c>
      <c r="J29" s="481">
        <f t="shared" si="4"/>
        <v>303</v>
      </c>
      <c r="K29" s="354">
        <v>124</v>
      </c>
      <c r="L29" s="354">
        <v>16</v>
      </c>
      <c r="M29" s="354">
        <v>10</v>
      </c>
      <c r="N29" s="354">
        <v>149</v>
      </c>
      <c r="O29" s="354">
        <v>4</v>
      </c>
      <c r="P29" s="373">
        <v>0</v>
      </c>
      <c r="Q29" s="243" t="s">
        <v>660</v>
      </c>
    </row>
    <row r="30" spans="1:17" s="24" customFormat="1" ht="16.7" customHeight="1">
      <c r="A30" s="242" t="s">
        <v>109</v>
      </c>
      <c r="B30" s="372">
        <f t="shared" si="2"/>
        <v>370</v>
      </c>
      <c r="C30" s="481">
        <f t="shared" si="3"/>
        <v>197</v>
      </c>
      <c r="D30" s="372">
        <v>1</v>
      </c>
      <c r="E30" s="354">
        <v>101</v>
      </c>
      <c r="F30" s="354">
        <v>14</v>
      </c>
      <c r="G30" s="354">
        <v>81</v>
      </c>
      <c r="H30" s="354">
        <v>0</v>
      </c>
      <c r="I30" s="482">
        <v>0</v>
      </c>
      <c r="J30" s="481">
        <f t="shared" si="4"/>
        <v>173</v>
      </c>
      <c r="K30" s="354">
        <v>77</v>
      </c>
      <c r="L30" s="354">
        <v>1</v>
      </c>
      <c r="M30" s="354">
        <v>1</v>
      </c>
      <c r="N30" s="354">
        <v>80</v>
      </c>
      <c r="O30" s="354">
        <v>14</v>
      </c>
      <c r="P30" s="354">
        <v>0</v>
      </c>
      <c r="Q30" s="243" t="s">
        <v>661</v>
      </c>
    </row>
    <row r="31" spans="1:17" s="24" customFormat="1" ht="16.7" customHeight="1">
      <c r="A31" s="242" t="s">
        <v>112</v>
      </c>
      <c r="B31" s="372">
        <f t="shared" si="2"/>
        <v>1159</v>
      </c>
      <c r="C31" s="481">
        <f t="shared" si="3"/>
        <v>395</v>
      </c>
      <c r="D31" s="372">
        <v>12</v>
      </c>
      <c r="E31" s="354">
        <v>226</v>
      </c>
      <c r="F31" s="354">
        <v>0</v>
      </c>
      <c r="G31" s="354">
        <v>157</v>
      </c>
      <c r="H31" s="354">
        <v>0</v>
      </c>
      <c r="I31" s="482">
        <v>0</v>
      </c>
      <c r="J31" s="481">
        <f t="shared" si="4"/>
        <v>764</v>
      </c>
      <c r="K31" s="354">
        <v>292</v>
      </c>
      <c r="L31" s="354">
        <v>52</v>
      </c>
      <c r="M31" s="354">
        <v>45</v>
      </c>
      <c r="N31" s="354">
        <v>331</v>
      </c>
      <c r="O31" s="354">
        <v>44</v>
      </c>
      <c r="P31" s="354">
        <v>0</v>
      </c>
      <c r="Q31" s="243" t="s">
        <v>662</v>
      </c>
    </row>
    <row r="32" spans="1:17" s="24" customFormat="1" ht="16.7" customHeight="1">
      <c r="A32" s="242" t="s">
        <v>115</v>
      </c>
      <c r="B32" s="372">
        <f t="shared" si="2"/>
        <v>434</v>
      </c>
      <c r="C32" s="481">
        <f t="shared" si="3"/>
        <v>295</v>
      </c>
      <c r="D32" s="372">
        <v>13</v>
      </c>
      <c r="E32" s="354">
        <v>132</v>
      </c>
      <c r="F32" s="354">
        <v>10</v>
      </c>
      <c r="G32" s="354">
        <v>140</v>
      </c>
      <c r="H32" s="354">
        <v>0</v>
      </c>
      <c r="I32" s="482">
        <v>0</v>
      </c>
      <c r="J32" s="481">
        <f t="shared" si="4"/>
        <v>139</v>
      </c>
      <c r="K32" s="354">
        <v>93</v>
      </c>
      <c r="L32" s="354">
        <v>6</v>
      </c>
      <c r="M32" s="354">
        <v>15</v>
      </c>
      <c r="N32" s="354">
        <v>16</v>
      </c>
      <c r="O32" s="354">
        <v>9</v>
      </c>
      <c r="P32" s="354">
        <v>0</v>
      </c>
      <c r="Q32" s="243" t="s">
        <v>663</v>
      </c>
    </row>
    <row r="33" spans="1:17" s="24" customFormat="1" ht="16.7" customHeight="1">
      <c r="A33" s="242" t="s">
        <v>118</v>
      </c>
      <c r="B33" s="372">
        <f t="shared" si="2"/>
        <v>378</v>
      </c>
      <c r="C33" s="481">
        <f t="shared" si="3"/>
        <v>257</v>
      </c>
      <c r="D33" s="372">
        <v>39</v>
      </c>
      <c r="E33" s="354">
        <v>96</v>
      </c>
      <c r="F33" s="354">
        <v>5</v>
      </c>
      <c r="G33" s="354">
        <v>117</v>
      </c>
      <c r="H33" s="354">
        <v>0</v>
      </c>
      <c r="I33" s="482">
        <v>0</v>
      </c>
      <c r="J33" s="481">
        <f t="shared" si="4"/>
        <v>121</v>
      </c>
      <c r="K33" s="354">
        <v>18</v>
      </c>
      <c r="L33" s="354">
        <v>49</v>
      </c>
      <c r="M33" s="354">
        <v>17</v>
      </c>
      <c r="N33" s="354">
        <v>1</v>
      </c>
      <c r="O33" s="354">
        <v>36</v>
      </c>
      <c r="P33" s="354">
        <v>0</v>
      </c>
      <c r="Q33" s="243" t="s">
        <v>664</v>
      </c>
    </row>
    <row r="34" spans="1:17" s="24" customFormat="1" ht="16.7" customHeight="1">
      <c r="A34" s="242" t="s">
        <v>121</v>
      </c>
      <c r="B34" s="372">
        <f t="shared" si="2"/>
        <v>475</v>
      </c>
      <c r="C34" s="481">
        <f t="shared" si="3"/>
        <v>253</v>
      </c>
      <c r="D34" s="372">
        <v>1</v>
      </c>
      <c r="E34" s="354">
        <v>93</v>
      </c>
      <c r="F34" s="354">
        <v>16</v>
      </c>
      <c r="G34" s="354">
        <v>143</v>
      </c>
      <c r="H34" s="354">
        <v>0</v>
      </c>
      <c r="I34" s="482">
        <v>0</v>
      </c>
      <c r="J34" s="481">
        <f t="shared" si="4"/>
        <v>222</v>
      </c>
      <c r="K34" s="354">
        <v>21</v>
      </c>
      <c r="L34" s="354">
        <v>12</v>
      </c>
      <c r="M34" s="354">
        <v>125</v>
      </c>
      <c r="N34" s="354">
        <v>31</v>
      </c>
      <c r="O34" s="354">
        <v>33</v>
      </c>
      <c r="P34" s="354">
        <v>0</v>
      </c>
      <c r="Q34" s="243" t="s">
        <v>665</v>
      </c>
    </row>
    <row r="35" spans="1:17" s="24" customFormat="1" ht="16.7" customHeight="1">
      <c r="A35" s="242" t="s">
        <v>124</v>
      </c>
      <c r="B35" s="372">
        <f t="shared" si="2"/>
        <v>894</v>
      </c>
      <c r="C35" s="481">
        <f t="shared" si="3"/>
        <v>413</v>
      </c>
      <c r="D35" s="372">
        <v>2</v>
      </c>
      <c r="E35" s="354">
        <v>217</v>
      </c>
      <c r="F35" s="354">
        <v>6</v>
      </c>
      <c r="G35" s="354">
        <v>188</v>
      </c>
      <c r="H35" s="354">
        <v>0</v>
      </c>
      <c r="I35" s="482">
        <v>0</v>
      </c>
      <c r="J35" s="481">
        <f t="shared" si="4"/>
        <v>481</v>
      </c>
      <c r="K35" s="354">
        <v>31</v>
      </c>
      <c r="L35" s="354">
        <v>8</v>
      </c>
      <c r="M35" s="354">
        <v>260</v>
      </c>
      <c r="N35" s="354">
        <v>88</v>
      </c>
      <c r="O35" s="354">
        <v>94</v>
      </c>
      <c r="P35" s="354">
        <v>0</v>
      </c>
      <c r="Q35" s="243" t="s">
        <v>666</v>
      </c>
    </row>
    <row r="36" spans="1:17" s="24" customFormat="1" ht="16.7" customHeight="1">
      <c r="A36" s="242" t="s">
        <v>127</v>
      </c>
      <c r="B36" s="372">
        <f t="shared" si="2"/>
        <v>881</v>
      </c>
      <c r="C36" s="481">
        <f t="shared" si="3"/>
        <v>412</v>
      </c>
      <c r="D36" s="372">
        <v>12</v>
      </c>
      <c r="E36" s="354">
        <v>227</v>
      </c>
      <c r="F36" s="354">
        <v>2</v>
      </c>
      <c r="G36" s="354">
        <v>171</v>
      </c>
      <c r="H36" s="354">
        <v>0</v>
      </c>
      <c r="I36" s="482">
        <v>0</v>
      </c>
      <c r="J36" s="481">
        <f t="shared" si="4"/>
        <v>469</v>
      </c>
      <c r="K36" s="354">
        <v>85</v>
      </c>
      <c r="L36" s="354">
        <v>35</v>
      </c>
      <c r="M36" s="354">
        <v>28</v>
      </c>
      <c r="N36" s="354">
        <v>170</v>
      </c>
      <c r="O36" s="354">
        <v>151</v>
      </c>
      <c r="P36" s="354">
        <v>0</v>
      </c>
      <c r="Q36" s="243" t="s">
        <v>667</v>
      </c>
    </row>
    <row r="37" spans="1:17" s="24" customFormat="1" ht="16.7" customHeight="1">
      <c r="A37" s="242" t="s">
        <v>130</v>
      </c>
      <c r="B37" s="372">
        <f t="shared" si="2"/>
        <v>1239</v>
      </c>
      <c r="C37" s="481">
        <f t="shared" si="3"/>
        <v>246</v>
      </c>
      <c r="D37" s="372">
        <v>3</v>
      </c>
      <c r="E37" s="354">
        <v>121</v>
      </c>
      <c r="F37" s="354">
        <v>6</v>
      </c>
      <c r="G37" s="354">
        <v>116</v>
      </c>
      <c r="H37" s="354">
        <v>0</v>
      </c>
      <c r="I37" s="482">
        <v>0</v>
      </c>
      <c r="J37" s="481">
        <f t="shared" si="4"/>
        <v>993</v>
      </c>
      <c r="K37" s="354">
        <v>256</v>
      </c>
      <c r="L37" s="354">
        <v>20</v>
      </c>
      <c r="M37" s="354">
        <v>1</v>
      </c>
      <c r="N37" s="354">
        <v>641</v>
      </c>
      <c r="O37" s="354">
        <v>75</v>
      </c>
      <c r="P37" s="354">
        <v>0</v>
      </c>
      <c r="Q37" s="243" t="s">
        <v>668</v>
      </c>
    </row>
    <row r="38" spans="1:17" s="24" customFormat="1" ht="16.7" customHeight="1">
      <c r="A38" s="242" t="s">
        <v>133</v>
      </c>
      <c r="B38" s="372">
        <f t="shared" si="2"/>
        <v>918</v>
      </c>
      <c r="C38" s="481">
        <f t="shared" si="3"/>
        <v>384</v>
      </c>
      <c r="D38" s="372">
        <v>10</v>
      </c>
      <c r="E38" s="354">
        <v>272</v>
      </c>
      <c r="F38" s="354">
        <v>11</v>
      </c>
      <c r="G38" s="354">
        <v>91</v>
      </c>
      <c r="H38" s="354">
        <v>0</v>
      </c>
      <c r="I38" s="482">
        <v>0</v>
      </c>
      <c r="J38" s="481">
        <f t="shared" si="4"/>
        <v>534</v>
      </c>
      <c r="K38" s="354">
        <v>130</v>
      </c>
      <c r="L38" s="354">
        <v>63</v>
      </c>
      <c r="M38" s="354">
        <v>19</v>
      </c>
      <c r="N38" s="354">
        <v>296</v>
      </c>
      <c r="O38" s="354">
        <v>26</v>
      </c>
      <c r="P38" s="354">
        <v>0</v>
      </c>
      <c r="Q38" s="243" t="s">
        <v>669</v>
      </c>
    </row>
    <row r="39" spans="1:17" s="24" customFormat="1" ht="16.7" customHeight="1" thickBot="1">
      <c r="A39" s="476" t="s">
        <v>136</v>
      </c>
      <c r="B39" s="477">
        <f t="shared" si="2"/>
        <v>512</v>
      </c>
      <c r="C39" s="477">
        <f t="shared" si="3"/>
        <v>72</v>
      </c>
      <c r="D39" s="478">
        <v>1</v>
      </c>
      <c r="E39" s="358">
        <v>28</v>
      </c>
      <c r="F39" s="358">
        <v>0</v>
      </c>
      <c r="G39" s="358">
        <v>43</v>
      </c>
      <c r="H39" s="358">
        <v>0</v>
      </c>
      <c r="I39" s="479">
        <v>0</v>
      </c>
      <c r="J39" s="477">
        <f t="shared" si="4"/>
        <v>440</v>
      </c>
      <c r="K39" s="358">
        <v>82</v>
      </c>
      <c r="L39" s="358">
        <v>5</v>
      </c>
      <c r="M39" s="358">
        <v>68</v>
      </c>
      <c r="N39" s="358">
        <v>282</v>
      </c>
      <c r="O39" s="358">
        <v>3</v>
      </c>
      <c r="P39" s="358">
        <v>0</v>
      </c>
      <c r="Q39" s="244" t="s">
        <v>670</v>
      </c>
    </row>
    <row r="40" spans="1:17" s="40" customFormat="1" ht="12.95" customHeight="1">
      <c r="A40" s="374" t="s">
        <v>831</v>
      </c>
      <c r="B40" s="372"/>
      <c r="C40" s="374"/>
      <c r="D40" s="375"/>
      <c r="E40" s="375"/>
      <c r="F40" s="375"/>
      <c r="G40" s="375"/>
      <c r="H40" s="376"/>
      <c r="I40" s="374" t="s">
        <v>55</v>
      </c>
      <c r="J40" s="374"/>
      <c r="K40" s="374"/>
      <c r="L40" s="375"/>
      <c r="M40" s="375"/>
      <c r="N40" s="375"/>
      <c r="O40" s="375"/>
      <c r="P40" s="376"/>
      <c r="Q40" s="377" t="s">
        <v>567</v>
      </c>
    </row>
    <row r="41" spans="1:17" s="14" customFormat="1" ht="11.25">
      <c r="A41" s="48"/>
      <c r="B41" s="48"/>
      <c r="C41" s="48"/>
      <c r="D41" s="10"/>
      <c r="E41" s="10"/>
      <c r="F41" s="10"/>
      <c r="G41" s="10"/>
      <c r="H41" s="10"/>
      <c r="I41" s="49"/>
      <c r="J41" s="10"/>
      <c r="K41" s="10"/>
      <c r="L41" s="10"/>
      <c r="M41" s="12"/>
      <c r="N41" s="13"/>
      <c r="O41" s="13"/>
      <c r="P41" s="12"/>
      <c r="Q41" s="49"/>
    </row>
    <row r="42" spans="1:17" s="14" customFormat="1" ht="11.25">
      <c r="A42" s="12"/>
      <c r="B42" s="12"/>
      <c r="C42" s="12"/>
      <c r="D42" s="10"/>
      <c r="E42" s="10"/>
      <c r="F42" s="10"/>
      <c r="G42" s="10"/>
      <c r="H42" s="10"/>
      <c r="J42" s="10"/>
      <c r="K42" s="10"/>
      <c r="L42" s="10"/>
      <c r="M42" s="12"/>
      <c r="N42" s="13"/>
      <c r="O42" s="13"/>
      <c r="P42" s="12"/>
    </row>
    <row r="43" spans="1:17" s="14" customFormat="1" ht="11.25">
      <c r="A43" s="12"/>
      <c r="B43" s="12"/>
      <c r="C43" s="12"/>
      <c r="D43" s="10"/>
      <c r="E43" s="10"/>
      <c r="F43" s="10"/>
      <c r="G43" s="10"/>
      <c r="H43" s="10"/>
      <c r="J43" s="10"/>
      <c r="K43" s="10"/>
      <c r="L43" s="10"/>
      <c r="M43" s="12"/>
      <c r="N43" s="13"/>
      <c r="O43" s="13"/>
      <c r="P43" s="12"/>
    </row>
    <row r="44" spans="1:17" s="14" customFormat="1" ht="11.25">
      <c r="A44" s="12"/>
      <c r="B44" s="12"/>
      <c r="C44" s="12"/>
      <c r="D44" s="10"/>
      <c r="E44" s="10"/>
      <c r="F44" s="10"/>
      <c r="G44" s="10"/>
      <c r="H44" s="10"/>
      <c r="J44" s="10"/>
      <c r="K44" s="10"/>
      <c r="L44" s="10"/>
      <c r="M44" s="12"/>
      <c r="N44" s="13"/>
      <c r="O44" s="13"/>
      <c r="P44" s="12"/>
    </row>
    <row r="45" spans="1:17" s="14" customFormat="1" ht="11.25">
      <c r="A45" s="12"/>
      <c r="B45" s="12"/>
      <c r="C45" s="12"/>
      <c r="D45" s="10"/>
      <c r="E45" s="10"/>
      <c r="F45" s="10"/>
      <c r="G45" s="10"/>
      <c r="H45" s="10"/>
      <c r="J45" s="10"/>
      <c r="K45" s="10"/>
      <c r="L45" s="10"/>
      <c r="M45" s="12"/>
      <c r="N45" s="13"/>
      <c r="O45" s="13"/>
      <c r="P45" s="12"/>
    </row>
    <row r="46" spans="1:17" s="14" customFormat="1" ht="11.25">
      <c r="A46" s="12"/>
      <c r="B46" s="12"/>
      <c r="C46" s="12"/>
      <c r="D46" s="10"/>
      <c r="E46" s="10"/>
      <c r="F46" s="10"/>
      <c r="G46" s="10"/>
      <c r="H46" s="10"/>
      <c r="J46" s="10"/>
      <c r="K46" s="10"/>
      <c r="L46" s="10"/>
      <c r="M46" s="12"/>
      <c r="N46" s="13"/>
      <c r="O46" s="13"/>
      <c r="P46" s="12"/>
    </row>
    <row r="47" spans="1:17" s="14" customFormat="1" ht="11.25">
      <c r="A47" s="12"/>
      <c r="B47" s="12"/>
      <c r="C47" s="12"/>
      <c r="D47" s="10"/>
      <c r="E47" s="10"/>
      <c r="F47" s="10"/>
      <c r="G47" s="10"/>
      <c r="H47" s="10"/>
      <c r="J47" s="10"/>
      <c r="K47" s="10"/>
      <c r="L47" s="10"/>
      <c r="M47" s="12"/>
      <c r="N47" s="13"/>
      <c r="O47" s="13"/>
      <c r="P47" s="12"/>
    </row>
    <row r="48" spans="1:17" s="14" customFormat="1" ht="11.25">
      <c r="A48" s="12"/>
      <c r="B48" s="12"/>
      <c r="C48" s="12"/>
      <c r="D48" s="10"/>
      <c r="E48" s="10"/>
      <c r="F48" s="10"/>
      <c r="G48" s="10"/>
      <c r="H48" s="10"/>
      <c r="J48" s="10"/>
      <c r="K48" s="10"/>
      <c r="L48" s="10"/>
      <c r="M48" s="12"/>
      <c r="N48" s="13"/>
      <c r="O48" s="13"/>
      <c r="P48" s="12"/>
    </row>
    <row r="49" spans="1:16" s="14" customFormat="1" ht="11.25">
      <c r="A49" s="12"/>
      <c r="B49" s="12"/>
      <c r="C49" s="12"/>
      <c r="D49" s="10"/>
      <c r="E49" s="10"/>
      <c r="F49" s="10"/>
      <c r="G49" s="10"/>
      <c r="H49" s="10"/>
      <c r="J49" s="10"/>
      <c r="K49" s="10"/>
      <c r="L49" s="10"/>
      <c r="M49" s="12"/>
      <c r="N49" s="13"/>
      <c r="O49" s="13"/>
      <c r="P49" s="12"/>
    </row>
    <row r="50" spans="1:16" s="14" customFormat="1" ht="11.25">
      <c r="A50" s="12"/>
      <c r="B50" s="12"/>
      <c r="C50" s="12"/>
      <c r="D50" s="10"/>
      <c r="E50" s="10"/>
      <c r="F50" s="10"/>
      <c r="G50" s="10"/>
      <c r="H50" s="10"/>
      <c r="J50" s="10"/>
      <c r="K50" s="10"/>
      <c r="L50" s="10"/>
      <c r="M50" s="12"/>
      <c r="N50" s="13"/>
      <c r="O50" s="13"/>
      <c r="P50" s="12"/>
    </row>
    <row r="51" spans="1:16" s="14" customFormat="1" ht="11.25">
      <c r="A51" s="12"/>
      <c r="B51" s="12"/>
      <c r="C51" s="12"/>
      <c r="D51" s="10"/>
      <c r="E51" s="10"/>
      <c r="F51" s="10"/>
      <c r="G51" s="10"/>
      <c r="H51" s="10"/>
      <c r="J51" s="10"/>
      <c r="K51" s="10"/>
      <c r="L51" s="10"/>
      <c r="M51" s="12"/>
      <c r="N51" s="13"/>
      <c r="O51" s="13"/>
      <c r="P51" s="12"/>
    </row>
  </sheetData>
  <sheetProtection formatCells="0" formatColumns="0" selectLockedCells="1"/>
  <mergeCells count="24">
    <mergeCell ref="O7:O9"/>
    <mergeCell ref="G1:H1"/>
    <mergeCell ref="A3:H3"/>
    <mergeCell ref="C7:C9"/>
    <mergeCell ref="D7:D9"/>
    <mergeCell ref="E7:E9"/>
    <mergeCell ref="F7:F9"/>
    <mergeCell ref="H7:H9"/>
    <mergeCell ref="Q6:Q9"/>
    <mergeCell ref="I3:Q3"/>
    <mergeCell ref="A4:H4"/>
    <mergeCell ref="I4:P4"/>
    <mergeCell ref="A6:A9"/>
    <mergeCell ref="B6:B9"/>
    <mergeCell ref="C6:H6"/>
    <mergeCell ref="I6:I9"/>
    <mergeCell ref="J6:P6"/>
    <mergeCell ref="G7:G9"/>
    <mergeCell ref="P7:P9"/>
    <mergeCell ref="J7:J9"/>
    <mergeCell ref="K7:K9"/>
    <mergeCell ref="L7:L9"/>
    <mergeCell ref="M7:M9"/>
    <mergeCell ref="N7:N9"/>
  </mergeCells>
  <phoneticPr fontId="1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3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2"/>
  <sheetViews>
    <sheetView view="pageBreakPreview" zoomScaleNormal="100" zoomScaleSheetLayoutView="100" workbookViewId="0">
      <selection activeCell="J2" sqref="J2"/>
    </sheetView>
  </sheetViews>
  <sheetFormatPr defaultRowHeight="14.25"/>
  <cols>
    <col min="1" max="1" width="9.625" style="71" customWidth="1"/>
    <col min="2" max="15" width="10.375" style="71" customWidth="1"/>
    <col min="16" max="17" width="9.625" style="71" customWidth="1"/>
    <col min="18" max="31" width="10.375" style="71" customWidth="1"/>
    <col min="32" max="33" width="9.625" style="71" customWidth="1"/>
    <col min="34" max="40" width="10.375" style="71" customWidth="1"/>
    <col min="41" max="41" width="13.875" style="72" customWidth="1"/>
    <col min="42" max="42" width="13.875" style="71" customWidth="1"/>
    <col min="43" max="45" width="13.875" style="72" customWidth="1"/>
    <col min="46" max="46" width="12.875" style="72" customWidth="1"/>
    <col min="47" max="16384" width="9" style="72"/>
  </cols>
  <sheetData>
    <row r="1" spans="1:46" s="51" customFormat="1" ht="14.1" customHeight="1">
      <c r="A1" s="17" t="s">
        <v>866</v>
      </c>
      <c r="N1" s="50"/>
      <c r="P1" s="312" t="s">
        <v>867</v>
      </c>
      <c r="Q1" s="17" t="s">
        <v>868</v>
      </c>
      <c r="AF1" s="312" t="s">
        <v>869</v>
      </c>
      <c r="AG1" s="548" t="s">
        <v>870</v>
      </c>
      <c r="AS1" s="717" t="s">
        <v>871</v>
      </c>
      <c r="AT1" s="717"/>
    </row>
    <row r="2" spans="1:46" s="51" customFormat="1" ht="14.1" customHeight="1"/>
    <row r="3" spans="1:46" s="52" customFormat="1" ht="20.100000000000001" customHeight="1">
      <c r="A3" s="744" t="s">
        <v>691</v>
      </c>
      <c r="B3" s="744"/>
      <c r="C3" s="744"/>
      <c r="D3" s="744"/>
      <c r="E3" s="744"/>
      <c r="F3" s="744"/>
      <c r="G3" s="744"/>
      <c r="H3" s="744"/>
      <c r="I3" s="744" t="s">
        <v>692</v>
      </c>
      <c r="J3" s="744"/>
      <c r="K3" s="744"/>
      <c r="L3" s="744"/>
      <c r="M3" s="744"/>
      <c r="N3" s="744"/>
      <c r="O3" s="744"/>
      <c r="P3" s="744"/>
      <c r="Q3" s="745" t="s">
        <v>693</v>
      </c>
      <c r="R3" s="745"/>
      <c r="S3" s="745"/>
      <c r="T3" s="745"/>
      <c r="U3" s="745"/>
      <c r="V3" s="745"/>
      <c r="W3" s="745"/>
      <c r="X3" s="745"/>
      <c r="Y3" s="744" t="s">
        <v>694</v>
      </c>
      <c r="Z3" s="744"/>
      <c r="AA3" s="744"/>
      <c r="AB3" s="744"/>
      <c r="AC3" s="744"/>
      <c r="AD3" s="744"/>
      <c r="AE3" s="744"/>
      <c r="AF3" s="744"/>
      <c r="AG3" s="745" t="s">
        <v>693</v>
      </c>
      <c r="AH3" s="745"/>
      <c r="AI3" s="745"/>
      <c r="AJ3" s="745"/>
      <c r="AK3" s="745"/>
      <c r="AL3" s="745"/>
      <c r="AM3" s="745"/>
      <c r="AN3" s="745"/>
      <c r="AO3" s="744" t="s">
        <v>694</v>
      </c>
      <c r="AP3" s="744"/>
      <c r="AQ3" s="744"/>
      <c r="AR3" s="744"/>
      <c r="AS3" s="744"/>
      <c r="AT3" s="744"/>
    </row>
    <row r="4" spans="1:46" s="53" customFormat="1" ht="24" customHeight="1">
      <c r="A4" s="549"/>
      <c r="B4" s="549"/>
      <c r="C4" s="549"/>
      <c r="D4" s="549"/>
      <c r="E4" s="549"/>
      <c r="F4" s="549"/>
      <c r="G4" s="549"/>
      <c r="H4" s="549"/>
      <c r="I4" s="549"/>
      <c r="J4" s="549"/>
      <c r="K4" s="549"/>
      <c r="L4" s="549"/>
      <c r="M4" s="549"/>
      <c r="N4" s="549"/>
      <c r="O4" s="549"/>
      <c r="P4" s="549"/>
      <c r="Q4" s="549"/>
      <c r="R4" s="549"/>
      <c r="S4" s="549"/>
      <c r="T4" s="549"/>
      <c r="U4" s="549"/>
      <c r="V4" s="549"/>
      <c r="W4" s="549"/>
      <c r="X4" s="549"/>
      <c r="Y4" s="549"/>
      <c r="Z4" s="549"/>
      <c r="AA4" s="549"/>
      <c r="AB4" s="549"/>
      <c r="AC4" s="549"/>
      <c r="AD4" s="549"/>
      <c r="AE4" s="549"/>
      <c r="AF4" s="549"/>
      <c r="AG4" s="549"/>
      <c r="AH4" s="549"/>
      <c r="AI4" s="549"/>
      <c r="AJ4" s="549"/>
      <c r="AK4" s="549"/>
      <c r="AL4" s="549"/>
      <c r="AM4" s="549"/>
      <c r="AN4" s="549"/>
      <c r="AO4" s="549"/>
      <c r="AP4" s="549"/>
      <c r="AQ4" s="549"/>
      <c r="AR4" s="549"/>
      <c r="AS4" s="549"/>
      <c r="AT4" s="549"/>
    </row>
    <row r="5" spans="1:46" s="51" customFormat="1" ht="18" customHeight="1" thickBot="1">
      <c r="A5" s="311"/>
    </row>
    <row r="6" spans="1:46" s="51" customFormat="1" ht="15.6" customHeight="1">
      <c r="A6" s="725" t="s">
        <v>695</v>
      </c>
      <c r="B6" s="734" t="s">
        <v>696</v>
      </c>
      <c r="C6" s="735"/>
      <c r="D6" s="735"/>
      <c r="E6" s="735"/>
      <c r="F6" s="735"/>
      <c r="G6" s="735"/>
      <c r="H6" s="735"/>
      <c r="I6" s="735" t="s">
        <v>697</v>
      </c>
      <c r="J6" s="735"/>
      <c r="K6" s="735"/>
      <c r="L6" s="735"/>
      <c r="M6" s="735"/>
      <c r="N6" s="735"/>
      <c r="O6" s="754"/>
      <c r="P6" s="746" t="s">
        <v>699</v>
      </c>
      <c r="Q6" s="749" t="s">
        <v>712</v>
      </c>
      <c r="R6" s="734" t="s">
        <v>698</v>
      </c>
      <c r="S6" s="735"/>
      <c r="T6" s="735"/>
      <c r="U6" s="735"/>
      <c r="V6" s="735"/>
      <c r="W6" s="735"/>
      <c r="X6" s="735"/>
      <c r="Y6" s="735" t="s">
        <v>700</v>
      </c>
      <c r="Z6" s="735"/>
      <c r="AA6" s="735"/>
      <c r="AB6" s="735"/>
      <c r="AC6" s="735"/>
      <c r="AD6" s="735"/>
      <c r="AE6" s="754"/>
      <c r="AF6" s="746" t="s">
        <v>699</v>
      </c>
      <c r="AG6" s="749" t="s">
        <v>712</v>
      </c>
      <c r="AH6" s="734" t="s">
        <v>701</v>
      </c>
      <c r="AI6" s="735"/>
      <c r="AJ6" s="735"/>
      <c r="AK6" s="735"/>
      <c r="AL6" s="735"/>
      <c r="AM6" s="735"/>
      <c r="AN6" s="735"/>
      <c r="AO6" s="735" t="s">
        <v>702</v>
      </c>
      <c r="AP6" s="735"/>
      <c r="AQ6" s="735"/>
      <c r="AR6" s="735"/>
      <c r="AS6" s="725"/>
      <c r="AT6" s="746" t="s">
        <v>699</v>
      </c>
    </row>
    <row r="7" spans="1:46" s="51" customFormat="1" ht="15.6" customHeight="1">
      <c r="A7" s="726"/>
      <c r="B7" s="736"/>
      <c r="C7" s="737"/>
      <c r="D7" s="737"/>
      <c r="E7" s="737"/>
      <c r="F7" s="737"/>
      <c r="G7" s="737"/>
      <c r="H7" s="737"/>
      <c r="I7" s="737"/>
      <c r="J7" s="737"/>
      <c r="K7" s="737"/>
      <c r="L7" s="737"/>
      <c r="M7" s="737"/>
      <c r="N7" s="737"/>
      <c r="O7" s="755"/>
      <c r="P7" s="747"/>
      <c r="Q7" s="750"/>
      <c r="R7" s="736"/>
      <c r="S7" s="737"/>
      <c r="T7" s="737"/>
      <c r="U7" s="737"/>
      <c r="V7" s="737"/>
      <c r="W7" s="737"/>
      <c r="X7" s="737"/>
      <c r="Y7" s="737"/>
      <c r="Z7" s="737"/>
      <c r="AA7" s="737"/>
      <c r="AB7" s="737"/>
      <c r="AC7" s="737"/>
      <c r="AD7" s="737"/>
      <c r="AE7" s="755"/>
      <c r="AF7" s="747"/>
      <c r="AG7" s="750"/>
      <c r="AH7" s="736"/>
      <c r="AI7" s="737"/>
      <c r="AJ7" s="737"/>
      <c r="AK7" s="737"/>
      <c r="AL7" s="737"/>
      <c r="AM7" s="737"/>
      <c r="AN7" s="737"/>
      <c r="AO7" s="737"/>
      <c r="AP7" s="737"/>
      <c r="AQ7" s="737"/>
      <c r="AR7" s="737"/>
      <c r="AS7" s="757"/>
      <c r="AT7" s="747"/>
    </row>
    <row r="8" spans="1:46" s="51" customFormat="1" ht="15.6" customHeight="1">
      <c r="A8" s="726"/>
      <c r="B8" s="728" t="s">
        <v>703</v>
      </c>
      <c r="C8" s="731" t="s">
        <v>704</v>
      </c>
      <c r="D8" s="731" t="s">
        <v>705</v>
      </c>
      <c r="E8" s="731" t="s">
        <v>706</v>
      </c>
      <c r="F8" s="731" t="s">
        <v>707</v>
      </c>
      <c r="G8" s="738" t="s">
        <v>708</v>
      </c>
      <c r="H8" s="741" t="s">
        <v>709</v>
      </c>
      <c r="I8" s="738" t="s">
        <v>703</v>
      </c>
      <c r="J8" s="731" t="s">
        <v>704</v>
      </c>
      <c r="K8" s="731" t="s">
        <v>705</v>
      </c>
      <c r="L8" s="731" t="s">
        <v>706</v>
      </c>
      <c r="M8" s="731" t="s">
        <v>707</v>
      </c>
      <c r="N8" s="731" t="s">
        <v>708</v>
      </c>
      <c r="O8" s="731" t="s">
        <v>709</v>
      </c>
      <c r="P8" s="747"/>
      <c r="Q8" s="750"/>
      <c r="R8" s="728" t="s">
        <v>703</v>
      </c>
      <c r="S8" s="731" t="s">
        <v>704</v>
      </c>
      <c r="T8" s="731" t="s">
        <v>705</v>
      </c>
      <c r="U8" s="731" t="s">
        <v>706</v>
      </c>
      <c r="V8" s="731" t="s">
        <v>707</v>
      </c>
      <c r="W8" s="738" t="s">
        <v>708</v>
      </c>
      <c r="X8" s="741" t="s">
        <v>709</v>
      </c>
      <c r="Y8" s="738" t="s">
        <v>703</v>
      </c>
      <c r="Z8" s="731" t="s">
        <v>704</v>
      </c>
      <c r="AA8" s="731" t="s">
        <v>705</v>
      </c>
      <c r="AB8" s="731" t="s">
        <v>706</v>
      </c>
      <c r="AC8" s="731" t="s">
        <v>707</v>
      </c>
      <c r="AD8" s="731" t="s">
        <v>708</v>
      </c>
      <c r="AE8" s="731" t="s">
        <v>709</v>
      </c>
      <c r="AF8" s="747"/>
      <c r="AG8" s="750"/>
      <c r="AH8" s="728" t="s">
        <v>703</v>
      </c>
      <c r="AI8" s="731" t="s">
        <v>704</v>
      </c>
      <c r="AJ8" s="738" t="s">
        <v>705</v>
      </c>
      <c r="AK8" s="741" t="s">
        <v>706</v>
      </c>
      <c r="AL8" s="731" t="s">
        <v>707</v>
      </c>
      <c r="AM8" s="738" t="s">
        <v>708</v>
      </c>
      <c r="AN8" s="741" t="s">
        <v>709</v>
      </c>
      <c r="AO8" s="738" t="s">
        <v>703</v>
      </c>
      <c r="AP8" s="731" t="s">
        <v>705</v>
      </c>
      <c r="AQ8" s="741" t="s">
        <v>707</v>
      </c>
      <c r="AR8" s="731" t="s">
        <v>710</v>
      </c>
      <c r="AS8" s="741" t="s">
        <v>711</v>
      </c>
      <c r="AT8" s="747"/>
    </row>
    <row r="9" spans="1:46" s="51" customFormat="1" ht="15.6" customHeight="1">
      <c r="A9" s="726"/>
      <c r="B9" s="729"/>
      <c r="C9" s="732"/>
      <c r="D9" s="732"/>
      <c r="E9" s="732"/>
      <c r="F9" s="732"/>
      <c r="G9" s="739"/>
      <c r="H9" s="742"/>
      <c r="I9" s="739"/>
      <c r="J9" s="732"/>
      <c r="K9" s="732"/>
      <c r="L9" s="732"/>
      <c r="M9" s="732"/>
      <c r="N9" s="732"/>
      <c r="O9" s="732"/>
      <c r="P9" s="747"/>
      <c r="Q9" s="750"/>
      <c r="R9" s="729"/>
      <c r="S9" s="732"/>
      <c r="T9" s="732"/>
      <c r="U9" s="752"/>
      <c r="V9" s="732"/>
      <c r="W9" s="739"/>
      <c r="X9" s="742"/>
      <c r="Y9" s="739"/>
      <c r="Z9" s="732"/>
      <c r="AA9" s="732"/>
      <c r="AB9" s="732"/>
      <c r="AC9" s="732"/>
      <c r="AD9" s="732"/>
      <c r="AE9" s="732"/>
      <c r="AF9" s="747"/>
      <c r="AG9" s="750"/>
      <c r="AH9" s="729"/>
      <c r="AI9" s="732"/>
      <c r="AJ9" s="739"/>
      <c r="AK9" s="742"/>
      <c r="AL9" s="732"/>
      <c r="AM9" s="739"/>
      <c r="AN9" s="742"/>
      <c r="AO9" s="739"/>
      <c r="AP9" s="732"/>
      <c r="AQ9" s="742"/>
      <c r="AR9" s="732"/>
      <c r="AS9" s="742"/>
      <c r="AT9" s="747"/>
    </row>
    <row r="10" spans="1:46" s="51" customFormat="1" ht="15.6" customHeight="1">
      <c r="A10" s="727"/>
      <c r="B10" s="730"/>
      <c r="C10" s="733"/>
      <c r="D10" s="733"/>
      <c r="E10" s="733"/>
      <c r="F10" s="733"/>
      <c r="G10" s="740"/>
      <c r="H10" s="743"/>
      <c r="I10" s="740"/>
      <c r="J10" s="733"/>
      <c r="K10" s="733"/>
      <c r="L10" s="733"/>
      <c r="M10" s="733"/>
      <c r="N10" s="733"/>
      <c r="O10" s="733"/>
      <c r="P10" s="748"/>
      <c r="Q10" s="751"/>
      <c r="R10" s="730"/>
      <c r="S10" s="733"/>
      <c r="T10" s="733"/>
      <c r="U10" s="753"/>
      <c r="V10" s="733"/>
      <c r="W10" s="740"/>
      <c r="X10" s="743"/>
      <c r="Y10" s="740"/>
      <c r="Z10" s="733"/>
      <c r="AA10" s="733"/>
      <c r="AB10" s="733"/>
      <c r="AC10" s="733"/>
      <c r="AD10" s="733"/>
      <c r="AE10" s="733"/>
      <c r="AF10" s="748"/>
      <c r="AG10" s="751"/>
      <c r="AH10" s="730"/>
      <c r="AI10" s="733"/>
      <c r="AJ10" s="740"/>
      <c r="AK10" s="743"/>
      <c r="AL10" s="733"/>
      <c r="AM10" s="740"/>
      <c r="AN10" s="743"/>
      <c r="AO10" s="740"/>
      <c r="AP10" s="733"/>
      <c r="AQ10" s="743"/>
      <c r="AR10" s="733"/>
      <c r="AS10" s="743"/>
      <c r="AT10" s="748"/>
    </row>
    <row r="11" spans="1:46" s="54" customFormat="1" ht="27.95" customHeight="1">
      <c r="A11" s="55" t="s">
        <v>12</v>
      </c>
      <c r="B11" s="310">
        <v>5.2500000000000012E-3</v>
      </c>
      <c r="C11" s="309">
        <v>4.5000000000000014E-3</v>
      </c>
      <c r="D11" s="309">
        <v>3.9166666666666673E-3</v>
      </c>
      <c r="E11" s="309">
        <v>4.3333333333333331E-3</v>
      </c>
      <c r="F11" s="309">
        <v>5.2500000000000003E-3</v>
      </c>
      <c r="G11" s="309">
        <v>1.0166666666666669E-2</v>
      </c>
      <c r="H11" s="309" t="s">
        <v>807</v>
      </c>
      <c r="I11" s="309">
        <v>0.44166666666666671</v>
      </c>
      <c r="J11" s="309">
        <v>0.4</v>
      </c>
      <c r="K11" s="309">
        <v>0.4416666666666666</v>
      </c>
      <c r="L11" s="309">
        <v>0.63333333333333341</v>
      </c>
      <c r="M11" s="309">
        <v>0.39166666666666661</v>
      </c>
      <c r="N11" s="309">
        <v>0.97499999999999998</v>
      </c>
      <c r="O11" s="309" t="s">
        <v>807</v>
      </c>
      <c r="P11" s="56" t="s">
        <v>12</v>
      </c>
      <c r="Q11" s="55" t="s">
        <v>12</v>
      </c>
      <c r="R11" s="308">
        <v>1.883333333333333E-2</v>
      </c>
      <c r="S11" s="308">
        <v>1.8416666666666668E-2</v>
      </c>
      <c r="T11" s="308">
        <v>1.4166666666666666E-2</v>
      </c>
      <c r="U11" s="308">
        <v>2.0083333333333332E-2</v>
      </c>
      <c r="V11" s="308">
        <v>1.6333333333333332E-2</v>
      </c>
      <c r="W11" s="308">
        <v>1.4416666666666666E-2</v>
      </c>
      <c r="X11" s="309" t="s">
        <v>807</v>
      </c>
      <c r="Y11" s="308">
        <v>54.833333333333336</v>
      </c>
      <c r="Z11" s="308">
        <v>46.25</v>
      </c>
      <c r="AA11" s="308">
        <v>42.833333333333336</v>
      </c>
      <c r="AB11" s="308">
        <v>45.083333333333336</v>
      </c>
      <c r="AC11" s="308">
        <v>47.333333333333336</v>
      </c>
      <c r="AD11" s="308">
        <v>48.583333333333336</v>
      </c>
      <c r="AE11" s="309" t="s">
        <v>807</v>
      </c>
      <c r="AF11" s="56" t="s">
        <v>12</v>
      </c>
      <c r="AG11" s="55" t="s">
        <v>12</v>
      </c>
      <c r="AH11" s="308">
        <v>2.6916666666666672E-2</v>
      </c>
      <c r="AI11" s="308">
        <v>2.5083333333333336E-2</v>
      </c>
      <c r="AJ11" s="308">
        <v>2.8500000000000008E-2</v>
      </c>
      <c r="AK11" s="308">
        <v>2.5833333333333337E-2</v>
      </c>
      <c r="AL11" s="308">
        <v>2.5000000000000001E-2</v>
      </c>
      <c r="AM11" s="308">
        <v>2.5583333333333336E-2</v>
      </c>
      <c r="AN11" s="309" t="s">
        <v>807</v>
      </c>
      <c r="AO11" s="307">
        <v>0</v>
      </c>
      <c r="AP11" s="307">
        <v>0</v>
      </c>
      <c r="AQ11" s="307">
        <v>0</v>
      </c>
      <c r="AR11" s="307">
        <v>0</v>
      </c>
      <c r="AS11" s="307">
        <v>0</v>
      </c>
      <c r="AT11" s="56" t="s">
        <v>12</v>
      </c>
    </row>
    <row r="12" spans="1:46" s="54" customFormat="1" ht="27.95" customHeight="1">
      <c r="A12" s="55" t="s">
        <v>13</v>
      </c>
      <c r="B12" s="310">
        <v>4.5000000000000005E-3</v>
      </c>
      <c r="C12" s="309">
        <v>4.2499999999999994E-3</v>
      </c>
      <c r="D12" s="309">
        <v>3.2499999999999999E-3</v>
      </c>
      <c r="E12" s="309">
        <v>4.2500000000000003E-3</v>
      </c>
      <c r="F12" s="309">
        <v>4.5833333333333342E-3</v>
      </c>
      <c r="G12" s="309">
        <v>1.1083333333333334E-2</v>
      </c>
      <c r="H12" s="309" t="s">
        <v>807</v>
      </c>
      <c r="I12" s="309">
        <v>0.46666666666666662</v>
      </c>
      <c r="J12" s="309">
        <v>0.34999999999999992</v>
      </c>
      <c r="K12" s="309">
        <v>0.4416666666666666</v>
      </c>
      <c r="L12" s="309">
        <v>0.51666666666666661</v>
      </c>
      <c r="M12" s="309">
        <v>0.3833333333333333</v>
      </c>
      <c r="N12" s="309">
        <v>0.79999999999999993</v>
      </c>
      <c r="O12" s="309" t="s">
        <v>807</v>
      </c>
      <c r="P12" s="56" t="s">
        <v>13</v>
      </c>
      <c r="Q12" s="55" t="s">
        <v>13</v>
      </c>
      <c r="R12" s="308">
        <v>1.4833333333333332E-2</v>
      </c>
      <c r="S12" s="308">
        <v>2.0083333333333328E-2</v>
      </c>
      <c r="T12" s="308">
        <v>1.3166666666666665E-2</v>
      </c>
      <c r="U12" s="308">
        <v>1.7000000000000001E-2</v>
      </c>
      <c r="V12" s="308">
        <v>1.6666666666666666E-2</v>
      </c>
      <c r="W12" s="308">
        <v>1.3249999999999998E-2</v>
      </c>
      <c r="X12" s="309" t="s">
        <v>807</v>
      </c>
      <c r="Y12" s="308">
        <v>51</v>
      </c>
      <c r="Z12" s="308">
        <v>47.083333333333336</v>
      </c>
      <c r="AA12" s="308">
        <v>48.333333333333336</v>
      </c>
      <c r="AB12" s="308">
        <v>41.916666666666664</v>
      </c>
      <c r="AC12" s="308">
        <v>42.416666666666664</v>
      </c>
      <c r="AD12" s="308">
        <v>46.166666666666664</v>
      </c>
      <c r="AE12" s="309" t="s">
        <v>807</v>
      </c>
      <c r="AF12" s="56" t="s">
        <v>13</v>
      </c>
      <c r="AG12" s="55" t="s">
        <v>13</v>
      </c>
      <c r="AH12" s="308">
        <v>2.5416666666666667E-2</v>
      </c>
      <c r="AI12" s="308">
        <v>2.0250000000000001E-2</v>
      </c>
      <c r="AJ12" s="308">
        <v>2.5750000000000006E-2</v>
      </c>
      <c r="AK12" s="308">
        <v>2.5416666666666671E-2</v>
      </c>
      <c r="AL12" s="308">
        <v>2.2083333333333333E-2</v>
      </c>
      <c r="AM12" s="308">
        <v>2.4500000000000004E-2</v>
      </c>
      <c r="AN12" s="309" t="s">
        <v>807</v>
      </c>
      <c r="AO12" s="307">
        <v>0</v>
      </c>
      <c r="AP12" s="307">
        <v>0</v>
      </c>
      <c r="AQ12" s="307">
        <v>0</v>
      </c>
      <c r="AR12" s="307">
        <v>0</v>
      </c>
      <c r="AS12" s="307">
        <v>0</v>
      </c>
      <c r="AT12" s="56" t="s">
        <v>13</v>
      </c>
    </row>
    <row r="13" spans="1:46" s="54" customFormat="1" ht="27.95" customHeight="1">
      <c r="A13" s="55" t="s">
        <v>207</v>
      </c>
      <c r="B13" s="310">
        <v>5.0000000000000001E-3</v>
      </c>
      <c r="C13" s="309">
        <v>4.5000000000000005E-3</v>
      </c>
      <c r="D13" s="309">
        <v>3.0833333333333342E-3</v>
      </c>
      <c r="E13" s="309">
        <v>3.5833333333333338E-3</v>
      </c>
      <c r="F13" s="309">
        <v>3.6666666666666675E-3</v>
      </c>
      <c r="G13" s="309">
        <v>9.5000000000000015E-3</v>
      </c>
      <c r="H13" s="309" t="s">
        <v>807</v>
      </c>
      <c r="I13" s="309">
        <v>0.51666666666666672</v>
      </c>
      <c r="J13" s="309">
        <v>0.39999999999999997</v>
      </c>
      <c r="K13" s="309">
        <v>0.36666666666666664</v>
      </c>
      <c r="L13" s="309">
        <v>0.45833333333333326</v>
      </c>
      <c r="M13" s="309">
        <v>0.40833333333333327</v>
      </c>
      <c r="N13" s="309">
        <v>0.79166666666666663</v>
      </c>
      <c r="O13" s="309" t="s">
        <v>807</v>
      </c>
      <c r="P13" s="56" t="s">
        <v>207</v>
      </c>
      <c r="Q13" s="55" t="s">
        <v>207</v>
      </c>
      <c r="R13" s="308">
        <v>1.5416666666666667E-2</v>
      </c>
      <c r="S13" s="308">
        <v>1.6249999999999997E-2</v>
      </c>
      <c r="T13" s="308">
        <v>1.3416666666666665E-2</v>
      </c>
      <c r="U13" s="308">
        <v>1.7999999999999999E-2</v>
      </c>
      <c r="V13" s="308">
        <v>1.6416666666666666E-2</v>
      </c>
      <c r="W13" s="308">
        <v>1.5083333333333331E-2</v>
      </c>
      <c r="X13" s="309" t="s">
        <v>807</v>
      </c>
      <c r="Y13" s="308">
        <v>51.333333333333336</v>
      </c>
      <c r="Z13" s="308">
        <v>46.75</v>
      </c>
      <c r="AA13" s="308">
        <v>53.083333333333336</v>
      </c>
      <c r="AB13" s="308">
        <v>41.416666666666664</v>
      </c>
      <c r="AC13" s="308">
        <v>44.5</v>
      </c>
      <c r="AD13" s="308">
        <v>48.583333333333336</v>
      </c>
      <c r="AE13" s="309" t="s">
        <v>807</v>
      </c>
      <c r="AF13" s="56" t="s">
        <v>207</v>
      </c>
      <c r="AG13" s="55" t="s">
        <v>207</v>
      </c>
      <c r="AH13" s="308">
        <v>2.8000000000000008E-2</v>
      </c>
      <c r="AI13" s="308">
        <v>2.4000000000000004E-2</v>
      </c>
      <c r="AJ13" s="308">
        <v>2.6500000000000006E-2</v>
      </c>
      <c r="AK13" s="308">
        <v>2.5750000000000006E-2</v>
      </c>
      <c r="AL13" s="308">
        <v>2.5500000000000005E-2</v>
      </c>
      <c r="AM13" s="308">
        <v>2.4500000000000004E-2</v>
      </c>
      <c r="AN13" s="309" t="s">
        <v>807</v>
      </c>
      <c r="AO13" s="307">
        <v>0</v>
      </c>
      <c r="AP13" s="307">
        <v>0</v>
      </c>
      <c r="AQ13" s="307">
        <v>0</v>
      </c>
      <c r="AR13" s="307">
        <v>0</v>
      </c>
      <c r="AS13" s="307">
        <v>0</v>
      </c>
      <c r="AT13" s="56" t="s">
        <v>207</v>
      </c>
    </row>
    <row r="14" spans="1:46" s="54" customFormat="1" ht="27.95" customHeight="1">
      <c r="A14" s="55" t="s">
        <v>675</v>
      </c>
      <c r="B14" s="310">
        <v>5.5833333333333325E-3</v>
      </c>
      <c r="C14" s="309">
        <v>6.083333333333333E-3</v>
      </c>
      <c r="D14" s="309">
        <v>4.4166666666666668E-3</v>
      </c>
      <c r="E14" s="309">
        <v>5.749999999999999E-3</v>
      </c>
      <c r="F14" s="309">
        <v>4.9166666666666673E-3</v>
      </c>
      <c r="G14" s="309">
        <v>1.3000000000000003E-2</v>
      </c>
      <c r="H14" s="309">
        <v>4.5555555555555549E-3</v>
      </c>
      <c r="I14" s="309">
        <v>0.44166666666666665</v>
      </c>
      <c r="J14" s="309">
        <v>0.43333333333333335</v>
      </c>
      <c r="K14" s="309">
        <v>0.46666666666666679</v>
      </c>
      <c r="L14" s="309">
        <v>0.6416666666666665</v>
      </c>
      <c r="M14" s="309">
        <v>0.42499999999999999</v>
      </c>
      <c r="N14" s="309">
        <v>0.87499999999999989</v>
      </c>
      <c r="O14" s="309">
        <v>0.37777777777777777</v>
      </c>
      <c r="P14" s="56" t="s">
        <v>675</v>
      </c>
      <c r="Q14" s="55" t="s">
        <v>675</v>
      </c>
      <c r="R14" s="308">
        <v>1.5000000000000005E-2</v>
      </c>
      <c r="S14" s="308">
        <v>1.8083333333333337E-2</v>
      </c>
      <c r="T14" s="308">
        <v>1.5000000000000005E-2</v>
      </c>
      <c r="U14" s="308">
        <v>1.7916666666666674E-2</v>
      </c>
      <c r="V14" s="308">
        <v>1.7916666666666674E-2</v>
      </c>
      <c r="W14" s="308">
        <v>1.6500000000000004E-2</v>
      </c>
      <c r="X14" s="309">
        <v>1.822222222222222E-2</v>
      </c>
      <c r="Y14" s="308">
        <v>50.833333333333336</v>
      </c>
      <c r="Z14" s="308">
        <v>46.416666666666664</v>
      </c>
      <c r="AA14" s="308">
        <v>53.666666666666664</v>
      </c>
      <c r="AB14" s="308">
        <v>50.833333333333336</v>
      </c>
      <c r="AC14" s="308">
        <v>44.5</v>
      </c>
      <c r="AD14" s="308">
        <v>59.5</v>
      </c>
      <c r="AE14" s="309">
        <v>36.666666666666664</v>
      </c>
      <c r="AF14" s="56" t="s">
        <v>675</v>
      </c>
      <c r="AG14" s="55" t="s">
        <v>675</v>
      </c>
      <c r="AH14" s="308">
        <v>2.6250000000000006E-2</v>
      </c>
      <c r="AI14" s="308">
        <v>2.7833333333333338E-2</v>
      </c>
      <c r="AJ14" s="308">
        <v>2.7000000000000007E-2</v>
      </c>
      <c r="AK14" s="308">
        <v>2.7500000000000007E-2</v>
      </c>
      <c r="AL14" s="308">
        <v>2.6916666666666672E-2</v>
      </c>
      <c r="AM14" s="308">
        <v>2.7916666666666673E-2</v>
      </c>
      <c r="AN14" s="309">
        <v>4.0666666666666663E-2</v>
      </c>
      <c r="AO14" s="538">
        <v>5.5583333333333345</v>
      </c>
      <c r="AP14" s="539">
        <v>5.1363636363636358</v>
      </c>
      <c r="AQ14" s="539">
        <v>5.0272727272727264</v>
      </c>
      <c r="AR14" s="539">
        <v>5.1166666666666663</v>
      </c>
      <c r="AS14" s="539">
        <v>4.8909090909090907</v>
      </c>
      <c r="AT14" s="56" t="s">
        <v>675</v>
      </c>
    </row>
    <row r="15" spans="1:46" s="54" customFormat="1" ht="27.95" customHeight="1">
      <c r="A15" s="57" t="s">
        <v>791</v>
      </c>
      <c r="B15" s="545">
        <v>6.083333333333333E-3</v>
      </c>
      <c r="C15" s="546">
        <v>7.5833333333333352E-3</v>
      </c>
      <c r="D15" s="544">
        <v>5.2499999999999986E-3</v>
      </c>
      <c r="E15" s="544">
        <v>5.1666666666666658E-3</v>
      </c>
      <c r="F15" s="544">
        <v>4.7500000000000016E-3</v>
      </c>
      <c r="G15" s="544">
        <v>1.3333333333333336E-2</v>
      </c>
      <c r="H15" s="544">
        <v>6.1666666666666667E-3</v>
      </c>
      <c r="I15" s="544">
        <v>0.65833333333333321</v>
      </c>
      <c r="J15" s="544">
        <v>0.55833333333333335</v>
      </c>
      <c r="K15" s="544">
        <v>0.53333333333333333</v>
      </c>
      <c r="L15" s="544">
        <v>0.72499999999999998</v>
      </c>
      <c r="M15" s="544">
        <v>0.52500000000000024</v>
      </c>
      <c r="N15" s="544">
        <v>0.94999999999999984</v>
      </c>
      <c r="O15" s="544">
        <v>0.50000000000000011</v>
      </c>
      <c r="P15" s="58" t="s">
        <v>791</v>
      </c>
      <c r="Q15" s="57" t="s">
        <v>791</v>
      </c>
      <c r="R15" s="544">
        <v>1.7250000000000005E-2</v>
      </c>
      <c r="S15" s="544">
        <v>1.9583333333333328E-2</v>
      </c>
      <c r="T15" s="544">
        <v>1.5916666666666673E-2</v>
      </c>
      <c r="U15" s="544">
        <v>1.8916666666666668E-2</v>
      </c>
      <c r="V15" s="544">
        <v>1.8416666666666675E-2</v>
      </c>
      <c r="W15" s="544">
        <v>1.1583333333333333E-2</v>
      </c>
      <c r="X15" s="544">
        <v>2.6166666666666668E-2</v>
      </c>
      <c r="Y15" s="544">
        <v>52.166666666666664</v>
      </c>
      <c r="Z15" s="544">
        <v>48.666666666666664</v>
      </c>
      <c r="AA15" s="544">
        <v>60.75</v>
      </c>
      <c r="AB15" s="544">
        <v>65.166666666666671</v>
      </c>
      <c r="AC15" s="544">
        <v>50</v>
      </c>
      <c r="AD15" s="544">
        <v>59.583333333333336</v>
      </c>
      <c r="AE15" s="544">
        <v>46.583333333333336</v>
      </c>
      <c r="AF15" s="58" t="s">
        <v>791</v>
      </c>
      <c r="AG15" s="57" t="s">
        <v>791</v>
      </c>
      <c r="AH15" s="544">
        <v>3.0916666666666676E-2</v>
      </c>
      <c r="AI15" s="544">
        <v>2.8666666666666674E-2</v>
      </c>
      <c r="AJ15" s="544">
        <v>3.1333333333333345E-2</v>
      </c>
      <c r="AK15" s="544">
        <v>2.8666666666666674E-2</v>
      </c>
      <c r="AL15" s="544">
        <v>2.6666666666666672E-2</v>
      </c>
      <c r="AM15" s="544">
        <v>2.7166666666666672E-2</v>
      </c>
      <c r="AN15" s="544">
        <v>2.9416666666666674E-2</v>
      </c>
      <c r="AO15" s="563">
        <f>SUM(AO17:AO28)</f>
        <v>0</v>
      </c>
      <c r="AP15" s="563">
        <f>SUM(AP17:AP28)</f>
        <v>0</v>
      </c>
      <c r="AQ15" s="563">
        <f>SUM(AQ17:AQ28)</f>
        <v>0</v>
      </c>
      <c r="AR15" s="563">
        <f>SUM(AR17:AR28)</f>
        <v>0</v>
      </c>
      <c r="AS15" s="563">
        <f>SUM(AS17:AS28)</f>
        <v>0</v>
      </c>
      <c r="AT15" s="58" t="s">
        <v>791</v>
      </c>
    </row>
    <row r="16" spans="1:46" s="51" customFormat="1" ht="27.95" customHeight="1">
      <c r="A16" s="59"/>
      <c r="B16" s="310"/>
      <c r="C16" s="309"/>
      <c r="D16" s="309"/>
      <c r="E16" s="309"/>
      <c r="F16" s="309"/>
      <c r="G16" s="309"/>
      <c r="H16" s="309"/>
      <c r="I16" s="309"/>
      <c r="J16" s="309"/>
      <c r="K16" s="309"/>
      <c r="L16" s="309"/>
      <c r="M16" s="309"/>
      <c r="N16" s="309"/>
      <c r="O16" s="309"/>
      <c r="P16" s="60"/>
      <c r="Q16" s="306"/>
      <c r="R16" s="308"/>
      <c r="S16" s="308"/>
      <c r="T16" s="308"/>
      <c r="U16" s="308"/>
      <c r="V16" s="308"/>
      <c r="W16" s="308"/>
      <c r="X16" s="309"/>
      <c r="Y16" s="308"/>
      <c r="Z16" s="308"/>
      <c r="AA16" s="308"/>
      <c r="AB16" s="308"/>
      <c r="AC16" s="308"/>
      <c r="AD16" s="308"/>
      <c r="AE16" s="309"/>
      <c r="AF16" s="60"/>
      <c r="AG16" s="306"/>
      <c r="AH16" s="308"/>
      <c r="AI16" s="308"/>
      <c r="AJ16" s="308"/>
      <c r="AK16" s="308"/>
      <c r="AL16" s="308"/>
      <c r="AM16" s="308"/>
      <c r="AN16" s="309"/>
      <c r="AO16" s="309"/>
      <c r="AP16" s="308"/>
      <c r="AQ16" s="308"/>
      <c r="AR16" s="308"/>
      <c r="AS16" s="308"/>
      <c r="AT16" s="60"/>
    </row>
    <row r="17" spans="1:46" s="51" customFormat="1" ht="27.95" customHeight="1">
      <c r="A17" s="59" t="s">
        <v>56</v>
      </c>
      <c r="B17" s="540">
        <v>7.0000000000000001E-3</v>
      </c>
      <c r="C17" s="540">
        <v>8.0000000000000002E-3</v>
      </c>
      <c r="D17" s="540">
        <v>6.0000000000000001E-3</v>
      </c>
      <c r="E17" s="540">
        <v>6.0000000000000001E-3</v>
      </c>
      <c r="F17" s="540">
        <v>8.9999999999999993E-3</v>
      </c>
      <c r="G17" s="540">
        <v>2.1000000000000001E-2</v>
      </c>
      <c r="H17" s="540">
        <v>8.9999999999999993E-3</v>
      </c>
      <c r="I17" s="540">
        <v>0.7</v>
      </c>
      <c r="J17" s="540">
        <v>0.7</v>
      </c>
      <c r="K17" s="540">
        <v>0.8</v>
      </c>
      <c r="L17" s="540">
        <v>1</v>
      </c>
      <c r="M17" s="540">
        <v>0.9</v>
      </c>
      <c r="N17" s="540">
        <v>1.7</v>
      </c>
      <c r="O17" s="540">
        <v>0.7</v>
      </c>
      <c r="P17" s="61" t="s">
        <v>191</v>
      </c>
      <c r="Q17" s="59" t="s">
        <v>56</v>
      </c>
      <c r="R17" s="541">
        <v>1.9E-2</v>
      </c>
      <c r="S17" s="541">
        <v>2.3E-2</v>
      </c>
      <c r="T17" s="541">
        <v>0.02</v>
      </c>
      <c r="U17" s="541">
        <v>2.1999999999999999E-2</v>
      </c>
      <c r="V17" s="541">
        <v>2.7E-2</v>
      </c>
      <c r="W17" s="541">
        <v>1.4999999999999999E-2</v>
      </c>
      <c r="X17" s="540">
        <v>3.5000000000000003E-2</v>
      </c>
      <c r="Y17" s="541">
        <v>58</v>
      </c>
      <c r="Z17" s="541">
        <v>54</v>
      </c>
      <c r="AA17" s="541">
        <v>67</v>
      </c>
      <c r="AB17" s="541">
        <v>79</v>
      </c>
      <c r="AC17" s="541">
        <v>62</v>
      </c>
      <c r="AD17" s="541">
        <v>75</v>
      </c>
      <c r="AE17" s="540">
        <v>58</v>
      </c>
      <c r="AF17" s="61" t="s">
        <v>191</v>
      </c>
      <c r="AG17" s="59" t="s">
        <v>56</v>
      </c>
      <c r="AH17" s="541">
        <v>2.5000000000000001E-2</v>
      </c>
      <c r="AI17" s="541">
        <v>2.1999999999999999E-2</v>
      </c>
      <c r="AJ17" s="541">
        <v>2.1999999999999999E-2</v>
      </c>
      <c r="AK17" s="541">
        <v>0.02</v>
      </c>
      <c r="AL17" s="541">
        <v>1.6E-2</v>
      </c>
      <c r="AM17" s="541">
        <v>1.9E-2</v>
      </c>
      <c r="AN17" s="540">
        <v>1.7999999999999999E-2</v>
      </c>
      <c r="AO17" s="307">
        <v>0</v>
      </c>
      <c r="AP17" s="307">
        <v>0</v>
      </c>
      <c r="AQ17" s="307">
        <v>0</v>
      </c>
      <c r="AR17" s="307">
        <v>0</v>
      </c>
      <c r="AS17" s="307">
        <v>0</v>
      </c>
      <c r="AT17" s="61" t="s">
        <v>191</v>
      </c>
    </row>
    <row r="18" spans="1:46" s="51" customFormat="1" ht="27.95" customHeight="1">
      <c r="A18" s="59" t="s">
        <v>57</v>
      </c>
      <c r="B18" s="540">
        <v>6.0000000000000001E-3</v>
      </c>
      <c r="C18" s="540">
        <v>8.0000000000000002E-3</v>
      </c>
      <c r="D18" s="540">
        <v>6.0000000000000001E-3</v>
      </c>
      <c r="E18" s="540">
        <v>5.0000000000000001E-3</v>
      </c>
      <c r="F18" s="540">
        <v>7.0000000000000001E-3</v>
      </c>
      <c r="G18" s="540">
        <v>1.7999999999999999E-2</v>
      </c>
      <c r="H18" s="540">
        <v>8.0000000000000002E-3</v>
      </c>
      <c r="I18" s="540">
        <v>0.8</v>
      </c>
      <c r="J18" s="540">
        <v>0.7</v>
      </c>
      <c r="K18" s="540">
        <v>0.7</v>
      </c>
      <c r="L18" s="540">
        <v>0.9</v>
      </c>
      <c r="M18" s="540">
        <v>0.7</v>
      </c>
      <c r="N18" s="540">
        <v>1.3</v>
      </c>
      <c r="O18" s="540">
        <v>0.7</v>
      </c>
      <c r="P18" s="61" t="s">
        <v>192</v>
      </c>
      <c r="Q18" s="59" t="s">
        <v>57</v>
      </c>
      <c r="R18" s="541">
        <v>1.7999999999999999E-2</v>
      </c>
      <c r="S18" s="541">
        <v>2.1999999999999999E-2</v>
      </c>
      <c r="T18" s="541">
        <v>1.9E-2</v>
      </c>
      <c r="U18" s="541">
        <v>0.02</v>
      </c>
      <c r="V18" s="541">
        <v>2.4E-2</v>
      </c>
      <c r="W18" s="541">
        <v>1.4E-2</v>
      </c>
      <c r="X18" s="540">
        <v>3.3000000000000002E-2</v>
      </c>
      <c r="Y18" s="541">
        <v>53</v>
      </c>
      <c r="Z18" s="541">
        <v>49</v>
      </c>
      <c r="AA18" s="541">
        <v>62</v>
      </c>
      <c r="AB18" s="541">
        <v>70</v>
      </c>
      <c r="AC18" s="541">
        <v>55</v>
      </c>
      <c r="AD18" s="541">
        <v>65</v>
      </c>
      <c r="AE18" s="540">
        <v>53</v>
      </c>
      <c r="AF18" s="61" t="s">
        <v>192</v>
      </c>
      <c r="AG18" s="59" t="s">
        <v>57</v>
      </c>
      <c r="AH18" s="541">
        <v>2.7E-2</v>
      </c>
      <c r="AI18" s="541">
        <v>2.4E-2</v>
      </c>
      <c r="AJ18" s="541">
        <v>2.5999999999999999E-2</v>
      </c>
      <c r="AK18" s="541">
        <v>2.3E-2</v>
      </c>
      <c r="AL18" s="541">
        <v>1.9E-2</v>
      </c>
      <c r="AM18" s="541">
        <v>2.1999999999999999E-2</v>
      </c>
      <c r="AN18" s="540">
        <v>0.02</v>
      </c>
      <c r="AO18" s="307">
        <v>0</v>
      </c>
      <c r="AP18" s="307">
        <v>0</v>
      </c>
      <c r="AQ18" s="307">
        <v>0</v>
      </c>
      <c r="AR18" s="307">
        <v>0</v>
      </c>
      <c r="AS18" s="307">
        <v>0</v>
      </c>
      <c r="AT18" s="61" t="s">
        <v>192</v>
      </c>
    </row>
    <row r="19" spans="1:46" s="51" customFormat="1" ht="27.95" customHeight="1">
      <c r="A19" s="59" t="s">
        <v>58</v>
      </c>
      <c r="B19" s="540">
        <v>6.0000000000000001E-3</v>
      </c>
      <c r="C19" s="540">
        <v>8.0000000000000002E-3</v>
      </c>
      <c r="D19" s="540">
        <v>6.0000000000000001E-3</v>
      </c>
      <c r="E19" s="540">
        <v>6.0000000000000001E-3</v>
      </c>
      <c r="F19" s="540">
        <v>6.0000000000000001E-3</v>
      </c>
      <c r="G19" s="540">
        <v>1.7000000000000001E-2</v>
      </c>
      <c r="H19" s="540">
        <v>7.0000000000000001E-3</v>
      </c>
      <c r="I19" s="540">
        <v>0.7</v>
      </c>
      <c r="J19" s="540">
        <v>0.6</v>
      </c>
      <c r="K19" s="540">
        <v>0.6</v>
      </c>
      <c r="L19" s="540">
        <v>0.8</v>
      </c>
      <c r="M19" s="540">
        <v>0.6</v>
      </c>
      <c r="N19" s="540">
        <v>1.2</v>
      </c>
      <c r="O19" s="540">
        <v>0.6</v>
      </c>
      <c r="P19" s="61" t="s">
        <v>193</v>
      </c>
      <c r="Q19" s="59" t="s">
        <v>58</v>
      </c>
      <c r="R19" s="541">
        <v>1.9E-2</v>
      </c>
      <c r="S19" s="541">
        <v>2.1000000000000001E-2</v>
      </c>
      <c r="T19" s="541">
        <v>1.7999999999999999E-2</v>
      </c>
      <c r="U19" s="541">
        <v>2.1000000000000001E-2</v>
      </c>
      <c r="V19" s="541">
        <v>2.1999999999999999E-2</v>
      </c>
      <c r="W19" s="541">
        <v>1.2999999999999999E-2</v>
      </c>
      <c r="X19" s="540">
        <v>3.1E-2</v>
      </c>
      <c r="Y19" s="541">
        <v>57</v>
      </c>
      <c r="Z19" s="541">
        <v>52</v>
      </c>
      <c r="AA19" s="541">
        <v>65</v>
      </c>
      <c r="AB19" s="541">
        <v>73</v>
      </c>
      <c r="AC19" s="541">
        <v>57</v>
      </c>
      <c r="AD19" s="541">
        <v>67</v>
      </c>
      <c r="AE19" s="540">
        <v>53</v>
      </c>
      <c r="AF19" s="61" t="s">
        <v>193</v>
      </c>
      <c r="AG19" s="59" t="s">
        <v>58</v>
      </c>
      <c r="AH19" s="541">
        <v>0.03</v>
      </c>
      <c r="AI19" s="541">
        <v>2.7E-2</v>
      </c>
      <c r="AJ19" s="541">
        <v>2.9000000000000001E-2</v>
      </c>
      <c r="AK19" s="541">
        <v>2.7E-2</v>
      </c>
      <c r="AL19" s="541">
        <v>2.3E-2</v>
      </c>
      <c r="AM19" s="541">
        <v>2.5000000000000001E-2</v>
      </c>
      <c r="AN19" s="540">
        <v>2.5000000000000001E-2</v>
      </c>
      <c r="AO19" s="307">
        <v>0</v>
      </c>
      <c r="AP19" s="307">
        <v>0</v>
      </c>
      <c r="AQ19" s="307">
        <v>0</v>
      </c>
      <c r="AR19" s="307">
        <v>0</v>
      </c>
      <c r="AS19" s="307">
        <v>0</v>
      </c>
      <c r="AT19" s="61" t="s">
        <v>193</v>
      </c>
    </row>
    <row r="20" spans="1:46" s="51" customFormat="1" ht="27.95" customHeight="1">
      <c r="A20" s="59" t="s">
        <v>59</v>
      </c>
      <c r="B20" s="540">
        <v>6.0000000000000001E-3</v>
      </c>
      <c r="C20" s="540">
        <v>8.0000000000000002E-3</v>
      </c>
      <c r="D20" s="540">
        <v>5.0000000000000001E-3</v>
      </c>
      <c r="E20" s="540">
        <v>5.0000000000000001E-3</v>
      </c>
      <c r="F20" s="540">
        <v>5.0000000000000001E-3</v>
      </c>
      <c r="G20" s="540">
        <v>1.4999999999999999E-2</v>
      </c>
      <c r="H20" s="540">
        <v>7.0000000000000001E-3</v>
      </c>
      <c r="I20" s="540">
        <v>0.7</v>
      </c>
      <c r="J20" s="540">
        <v>0.6</v>
      </c>
      <c r="K20" s="540">
        <v>0.5</v>
      </c>
      <c r="L20" s="540">
        <v>0.8</v>
      </c>
      <c r="M20" s="540">
        <v>0.6</v>
      </c>
      <c r="N20" s="540">
        <v>1</v>
      </c>
      <c r="O20" s="540">
        <v>0.5</v>
      </c>
      <c r="P20" s="61" t="s">
        <v>194</v>
      </c>
      <c r="Q20" s="59" t="s">
        <v>59</v>
      </c>
      <c r="R20" s="541">
        <v>1.7999999999999999E-2</v>
      </c>
      <c r="S20" s="541">
        <v>0.02</v>
      </c>
      <c r="T20" s="541">
        <v>1.7000000000000001E-2</v>
      </c>
      <c r="U20" s="541">
        <v>1.9E-2</v>
      </c>
      <c r="V20" s="541">
        <v>0.02</v>
      </c>
      <c r="W20" s="541">
        <v>1.2E-2</v>
      </c>
      <c r="X20" s="540">
        <v>2.9000000000000001E-2</v>
      </c>
      <c r="Y20" s="541">
        <v>55</v>
      </c>
      <c r="Z20" s="541">
        <v>49</v>
      </c>
      <c r="AA20" s="541">
        <v>62</v>
      </c>
      <c r="AB20" s="541">
        <v>70</v>
      </c>
      <c r="AC20" s="541">
        <v>54</v>
      </c>
      <c r="AD20" s="541">
        <v>64</v>
      </c>
      <c r="AE20" s="540">
        <v>50</v>
      </c>
      <c r="AF20" s="61" t="s">
        <v>194</v>
      </c>
      <c r="AG20" s="59" t="s">
        <v>59</v>
      </c>
      <c r="AH20" s="541">
        <v>3.2000000000000001E-2</v>
      </c>
      <c r="AI20" s="541">
        <v>0.03</v>
      </c>
      <c r="AJ20" s="541">
        <v>3.3000000000000002E-2</v>
      </c>
      <c r="AK20" s="541">
        <v>0.03</v>
      </c>
      <c r="AL20" s="541">
        <v>2.7E-2</v>
      </c>
      <c r="AM20" s="541">
        <v>2.8000000000000001E-2</v>
      </c>
      <c r="AN20" s="540">
        <v>0.03</v>
      </c>
      <c r="AO20" s="307">
        <v>0</v>
      </c>
      <c r="AP20" s="307">
        <v>0</v>
      </c>
      <c r="AQ20" s="307">
        <v>0</v>
      </c>
      <c r="AR20" s="307">
        <v>0</v>
      </c>
      <c r="AS20" s="307">
        <v>0</v>
      </c>
      <c r="AT20" s="61" t="s">
        <v>194</v>
      </c>
    </row>
    <row r="21" spans="1:46" s="51" customFormat="1" ht="27.95" customHeight="1">
      <c r="A21" s="59" t="s">
        <v>60</v>
      </c>
      <c r="B21" s="540">
        <v>6.0000000000000001E-3</v>
      </c>
      <c r="C21" s="540">
        <v>8.0000000000000002E-3</v>
      </c>
      <c r="D21" s="540">
        <v>5.0000000000000001E-3</v>
      </c>
      <c r="E21" s="540">
        <v>5.0000000000000001E-3</v>
      </c>
      <c r="F21" s="540">
        <v>5.0000000000000001E-3</v>
      </c>
      <c r="G21" s="540">
        <v>1.4E-2</v>
      </c>
      <c r="H21" s="540">
        <v>6.0000000000000001E-3</v>
      </c>
      <c r="I21" s="540">
        <v>0.7</v>
      </c>
      <c r="J21" s="540">
        <v>0.6</v>
      </c>
      <c r="K21" s="540">
        <v>0.5</v>
      </c>
      <c r="L21" s="540">
        <v>0.7</v>
      </c>
      <c r="M21" s="540">
        <v>0.5</v>
      </c>
      <c r="N21" s="540">
        <v>0.9</v>
      </c>
      <c r="O21" s="540">
        <v>0.5</v>
      </c>
      <c r="P21" s="61" t="s">
        <v>195</v>
      </c>
      <c r="Q21" s="59" t="s">
        <v>60</v>
      </c>
      <c r="R21" s="541">
        <v>1.7999999999999999E-2</v>
      </c>
      <c r="S21" s="541">
        <v>0.02</v>
      </c>
      <c r="T21" s="541">
        <v>1.6E-2</v>
      </c>
      <c r="U21" s="541">
        <v>1.9E-2</v>
      </c>
      <c r="V21" s="541">
        <v>1.9E-2</v>
      </c>
      <c r="W21" s="541">
        <v>1.0999999999999999E-2</v>
      </c>
      <c r="X21" s="540">
        <v>2.7E-2</v>
      </c>
      <c r="Y21" s="541">
        <v>56</v>
      </c>
      <c r="Z21" s="541">
        <v>50</v>
      </c>
      <c r="AA21" s="541">
        <v>63</v>
      </c>
      <c r="AB21" s="541">
        <v>70</v>
      </c>
      <c r="AC21" s="541">
        <v>54</v>
      </c>
      <c r="AD21" s="541">
        <v>63</v>
      </c>
      <c r="AE21" s="540">
        <v>49</v>
      </c>
      <c r="AF21" s="61" t="s">
        <v>195</v>
      </c>
      <c r="AG21" s="59" t="s">
        <v>60</v>
      </c>
      <c r="AH21" s="541">
        <v>3.4000000000000002E-2</v>
      </c>
      <c r="AI21" s="541">
        <v>3.2000000000000001E-2</v>
      </c>
      <c r="AJ21" s="541">
        <v>3.5999999999999997E-2</v>
      </c>
      <c r="AK21" s="541">
        <v>3.3000000000000002E-2</v>
      </c>
      <c r="AL21" s="541">
        <v>3.1E-2</v>
      </c>
      <c r="AM21" s="541">
        <v>3.1E-2</v>
      </c>
      <c r="AN21" s="540">
        <v>3.4000000000000002E-2</v>
      </c>
      <c r="AO21" s="307">
        <v>0</v>
      </c>
      <c r="AP21" s="307">
        <v>0</v>
      </c>
      <c r="AQ21" s="307">
        <v>0</v>
      </c>
      <c r="AR21" s="307">
        <v>0</v>
      </c>
      <c r="AS21" s="307">
        <v>0</v>
      </c>
      <c r="AT21" s="61" t="s">
        <v>195</v>
      </c>
    </row>
    <row r="22" spans="1:46" s="51" customFormat="1" ht="27.95" customHeight="1">
      <c r="A22" s="59" t="s">
        <v>61</v>
      </c>
      <c r="B22" s="540">
        <v>6.0000000000000001E-3</v>
      </c>
      <c r="C22" s="540">
        <v>8.0000000000000002E-3</v>
      </c>
      <c r="D22" s="540">
        <v>5.0000000000000001E-3</v>
      </c>
      <c r="E22" s="540">
        <v>5.0000000000000001E-3</v>
      </c>
      <c r="F22" s="540">
        <v>4.0000000000000001E-3</v>
      </c>
      <c r="G22" s="540">
        <v>1.2E-2</v>
      </c>
      <c r="H22" s="540">
        <v>6.0000000000000001E-3</v>
      </c>
      <c r="I22" s="540">
        <v>0.7</v>
      </c>
      <c r="J22" s="540">
        <v>0.5</v>
      </c>
      <c r="K22" s="540">
        <v>0.5</v>
      </c>
      <c r="L22" s="540">
        <v>0.7</v>
      </c>
      <c r="M22" s="540">
        <v>0.5</v>
      </c>
      <c r="N22" s="540">
        <v>0.8</v>
      </c>
      <c r="O22" s="540">
        <v>0.5</v>
      </c>
      <c r="P22" s="61" t="s">
        <v>196</v>
      </c>
      <c r="Q22" s="59" t="s">
        <v>61</v>
      </c>
      <c r="R22" s="541">
        <v>1.7999999999999999E-2</v>
      </c>
      <c r="S22" s="541">
        <v>1.9E-2</v>
      </c>
      <c r="T22" s="541">
        <v>1.6E-2</v>
      </c>
      <c r="U22" s="541">
        <v>1.9E-2</v>
      </c>
      <c r="V22" s="541">
        <v>1.7999999999999999E-2</v>
      </c>
      <c r="W22" s="541">
        <v>0.01</v>
      </c>
      <c r="X22" s="540">
        <v>2.5000000000000001E-2</v>
      </c>
      <c r="Y22" s="541">
        <v>54</v>
      </c>
      <c r="Z22" s="541">
        <v>51</v>
      </c>
      <c r="AA22" s="541">
        <v>62</v>
      </c>
      <c r="AB22" s="541">
        <v>67</v>
      </c>
      <c r="AC22" s="541">
        <v>50</v>
      </c>
      <c r="AD22" s="541">
        <v>60</v>
      </c>
      <c r="AE22" s="540">
        <v>47</v>
      </c>
      <c r="AF22" s="61" t="s">
        <v>196</v>
      </c>
      <c r="AG22" s="59" t="s">
        <v>61</v>
      </c>
      <c r="AH22" s="541">
        <v>3.4000000000000002E-2</v>
      </c>
      <c r="AI22" s="541">
        <v>3.2000000000000001E-2</v>
      </c>
      <c r="AJ22" s="541">
        <v>3.6999999999999998E-2</v>
      </c>
      <c r="AK22" s="541">
        <v>3.4000000000000002E-2</v>
      </c>
      <c r="AL22" s="541">
        <v>3.2000000000000001E-2</v>
      </c>
      <c r="AM22" s="541">
        <v>3.1E-2</v>
      </c>
      <c r="AN22" s="540">
        <v>3.4000000000000002E-2</v>
      </c>
      <c r="AO22" s="307">
        <v>0</v>
      </c>
      <c r="AP22" s="307">
        <v>0</v>
      </c>
      <c r="AQ22" s="307">
        <v>0</v>
      </c>
      <c r="AR22" s="307">
        <v>0</v>
      </c>
      <c r="AS22" s="307">
        <v>0</v>
      </c>
      <c r="AT22" s="61" t="s">
        <v>196</v>
      </c>
    </row>
    <row r="23" spans="1:46" s="51" customFormat="1" ht="27.95" customHeight="1">
      <c r="A23" s="59" t="s">
        <v>62</v>
      </c>
      <c r="B23" s="540">
        <v>6.0000000000000001E-3</v>
      </c>
      <c r="C23" s="540">
        <v>8.0000000000000002E-3</v>
      </c>
      <c r="D23" s="540">
        <v>5.0000000000000001E-3</v>
      </c>
      <c r="E23" s="540">
        <v>5.0000000000000001E-3</v>
      </c>
      <c r="F23" s="540">
        <v>4.0000000000000001E-3</v>
      </c>
      <c r="G23" s="540">
        <v>1.0999999999999999E-2</v>
      </c>
      <c r="H23" s="540">
        <v>6.0000000000000001E-3</v>
      </c>
      <c r="I23" s="540">
        <v>0.6</v>
      </c>
      <c r="J23" s="540">
        <v>0.5</v>
      </c>
      <c r="K23" s="540">
        <v>0.5</v>
      </c>
      <c r="L23" s="540">
        <v>0.7</v>
      </c>
      <c r="M23" s="540">
        <v>0.5</v>
      </c>
      <c r="N23" s="540">
        <v>0.8</v>
      </c>
      <c r="O23" s="540">
        <v>0.5</v>
      </c>
      <c r="P23" s="61" t="s">
        <v>197</v>
      </c>
      <c r="Q23" s="59" t="s">
        <v>62</v>
      </c>
      <c r="R23" s="541">
        <v>1.7000000000000001E-2</v>
      </c>
      <c r="S23" s="541">
        <v>1.9E-2</v>
      </c>
      <c r="T23" s="541">
        <v>1.4999999999999999E-2</v>
      </c>
      <c r="U23" s="541">
        <v>1.7999999999999999E-2</v>
      </c>
      <c r="V23" s="541">
        <v>1.7000000000000001E-2</v>
      </c>
      <c r="W23" s="541">
        <v>0.01</v>
      </c>
      <c r="X23" s="540">
        <v>2.3E-2</v>
      </c>
      <c r="Y23" s="541">
        <v>52</v>
      </c>
      <c r="Z23" s="541">
        <v>49</v>
      </c>
      <c r="AA23" s="541">
        <v>61</v>
      </c>
      <c r="AB23" s="541">
        <v>63</v>
      </c>
      <c r="AC23" s="541">
        <v>48</v>
      </c>
      <c r="AD23" s="541">
        <v>57</v>
      </c>
      <c r="AE23" s="540">
        <v>44</v>
      </c>
      <c r="AF23" s="61" t="s">
        <v>197</v>
      </c>
      <c r="AG23" s="59" t="s">
        <v>62</v>
      </c>
      <c r="AH23" s="541">
        <v>3.3000000000000002E-2</v>
      </c>
      <c r="AI23" s="541">
        <v>3.1E-2</v>
      </c>
      <c r="AJ23" s="541">
        <v>3.5000000000000003E-2</v>
      </c>
      <c r="AK23" s="541">
        <v>3.2000000000000001E-2</v>
      </c>
      <c r="AL23" s="541">
        <v>3.1E-2</v>
      </c>
      <c r="AM23" s="541">
        <v>0.03</v>
      </c>
      <c r="AN23" s="540">
        <v>3.4000000000000002E-2</v>
      </c>
      <c r="AO23" s="307">
        <v>0</v>
      </c>
      <c r="AP23" s="307">
        <v>0</v>
      </c>
      <c r="AQ23" s="307">
        <v>0</v>
      </c>
      <c r="AR23" s="307">
        <v>0</v>
      </c>
      <c r="AS23" s="307">
        <v>0</v>
      </c>
      <c r="AT23" s="61" t="s">
        <v>197</v>
      </c>
    </row>
    <row r="24" spans="1:46" s="51" customFormat="1" ht="27.95" customHeight="1">
      <c r="A24" s="59" t="s">
        <v>63</v>
      </c>
      <c r="B24" s="540">
        <v>6.0000000000000001E-3</v>
      </c>
      <c r="C24" s="540">
        <v>7.0000000000000001E-3</v>
      </c>
      <c r="D24" s="540">
        <v>5.0000000000000001E-3</v>
      </c>
      <c r="E24" s="540">
        <v>5.0000000000000001E-3</v>
      </c>
      <c r="F24" s="540">
        <v>4.0000000000000001E-3</v>
      </c>
      <c r="G24" s="540">
        <v>1.0999999999999999E-2</v>
      </c>
      <c r="H24" s="540">
        <v>5.0000000000000001E-3</v>
      </c>
      <c r="I24" s="540">
        <v>0.6</v>
      </c>
      <c r="J24" s="540">
        <v>0.5</v>
      </c>
      <c r="K24" s="540">
        <v>0.5</v>
      </c>
      <c r="L24" s="540">
        <v>0.7</v>
      </c>
      <c r="M24" s="540">
        <v>0.4</v>
      </c>
      <c r="N24" s="540">
        <v>0.8</v>
      </c>
      <c r="O24" s="540">
        <v>0.4</v>
      </c>
      <c r="P24" s="61" t="s">
        <v>198</v>
      </c>
      <c r="Q24" s="59" t="s">
        <v>63</v>
      </c>
      <c r="R24" s="541">
        <v>1.6E-2</v>
      </c>
      <c r="S24" s="541">
        <v>1.7999999999999999E-2</v>
      </c>
      <c r="T24" s="541">
        <v>1.4E-2</v>
      </c>
      <c r="U24" s="541">
        <v>1.7000000000000001E-2</v>
      </c>
      <c r="V24" s="541">
        <v>1.4999999999999999E-2</v>
      </c>
      <c r="W24" s="541">
        <v>0.01</v>
      </c>
      <c r="X24" s="540">
        <v>2.1999999999999999E-2</v>
      </c>
      <c r="Y24" s="541">
        <v>50</v>
      </c>
      <c r="Z24" s="541">
        <v>48</v>
      </c>
      <c r="AA24" s="541">
        <v>60</v>
      </c>
      <c r="AB24" s="541">
        <v>61</v>
      </c>
      <c r="AC24" s="541">
        <v>46</v>
      </c>
      <c r="AD24" s="541">
        <v>56</v>
      </c>
      <c r="AE24" s="540">
        <v>43</v>
      </c>
      <c r="AF24" s="61" t="s">
        <v>198</v>
      </c>
      <c r="AG24" s="59" t="s">
        <v>63</v>
      </c>
      <c r="AH24" s="541">
        <v>3.3000000000000002E-2</v>
      </c>
      <c r="AI24" s="541">
        <v>3.1E-2</v>
      </c>
      <c r="AJ24" s="541">
        <v>3.4000000000000002E-2</v>
      </c>
      <c r="AK24" s="541">
        <v>3.1E-2</v>
      </c>
      <c r="AL24" s="541">
        <v>0.03</v>
      </c>
      <c r="AM24" s="541">
        <v>0.03</v>
      </c>
      <c r="AN24" s="540">
        <v>3.5000000000000003E-2</v>
      </c>
      <c r="AO24" s="307">
        <v>0</v>
      </c>
      <c r="AP24" s="307">
        <v>0</v>
      </c>
      <c r="AQ24" s="307">
        <v>0</v>
      </c>
      <c r="AR24" s="307">
        <v>0</v>
      </c>
      <c r="AS24" s="307">
        <v>0</v>
      </c>
      <c r="AT24" s="61" t="s">
        <v>198</v>
      </c>
    </row>
    <row r="25" spans="1:46" s="51" customFormat="1" ht="27.95" customHeight="1">
      <c r="A25" s="59" t="s">
        <v>64</v>
      </c>
      <c r="B25" s="540">
        <v>6.0000000000000001E-3</v>
      </c>
      <c r="C25" s="540">
        <v>7.0000000000000001E-3</v>
      </c>
      <c r="D25" s="540">
        <v>5.0000000000000001E-3</v>
      </c>
      <c r="E25" s="540">
        <v>5.0000000000000001E-3</v>
      </c>
      <c r="F25" s="540">
        <v>3.0000000000000001E-3</v>
      </c>
      <c r="G25" s="540">
        <v>0.01</v>
      </c>
      <c r="H25" s="540">
        <v>5.0000000000000001E-3</v>
      </c>
      <c r="I25" s="540">
        <v>0.6</v>
      </c>
      <c r="J25" s="540">
        <v>0.5</v>
      </c>
      <c r="K25" s="540">
        <v>0.5</v>
      </c>
      <c r="L25" s="540">
        <v>0.6</v>
      </c>
      <c r="M25" s="540">
        <v>0.4</v>
      </c>
      <c r="N25" s="540">
        <v>0.7</v>
      </c>
      <c r="O25" s="540">
        <v>0.4</v>
      </c>
      <c r="P25" s="61" t="s">
        <v>199</v>
      </c>
      <c r="Q25" s="59" t="s">
        <v>64</v>
      </c>
      <c r="R25" s="541">
        <v>1.6E-2</v>
      </c>
      <c r="S25" s="541">
        <v>1.7999999999999999E-2</v>
      </c>
      <c r="T25" s="541">
        <v>1.4E-2</v>
      </c>
      <c r="U25" s="541">
        <v>1.7000000000000001E-2</v>
      </c>
      <c r="V25" s="541">
        <v>1.4999999999999999E-2</v>
      </c>
      <c r="W25" s="541">
        <v>0.01</v>
      </c>
      <c r="X25" s="540">
        <v>2.1999999999999999E-2</v>
      </c>
      <c r="Y25" s="541">
        <v>49</v>
      </c>
      <c r="Z25" s="541">
        <v>47</v>
      </c>
      <c r="AA25" s="541">
        <v>58</v>
      </c>
      <c r="AB25" s="541">
        <v>58</v>
      </c>
      <c r="AC25" s="541">
        <v>44</v>
      </c>
      <c r="AD25" s="541">
        <v>53</v>
      </c>
      <c r="AE25" s="540">
        <v>41</v>
      </c>
      <c r="AF25" s="61" t="s">
        <v>199</v>
      </c>
      <c r="AG25" s="59" t="s">
        <v>64</v>
      </c>
      <c r="AH25" s="541">
        <v>3.2000000000000001E-2</v>
      </c>
      <c r="AI25" s="541">
        <v>0.03</v>
      </c>
      <c r="AJ25" s="541">
        <v>3.3000000000000002E-2</v>
      </c>
      <c r="AK25" s="541">
        <v>0.03</v>
      </c>
      <c r="AL25" s="541">
        <v>0.03</v>
      </c>
      <c r="AM25" s="541">
        <v>2.9000000000000001E-2</v>
      </c>
      <c r="AN25" s="540">
        <v>3.3000000000000002E-2</v>
      </c>
      <c r="AO25" s="307">
        <v>0</v>
      </c>
      <c r="AP25" s="307">
        <v>0</v>
      </c>
      <c r="AQ25" s="307">
        <v>0</v>
      </c>
      <c r="AR25" s="307">
        <v>0</v>
      </c>
      <c r="AS25" s="307">
        <v>0</v>
      </c>
      <c r="AT25" s="61" t="s">
        <v>199</v>
      </c>
    </row>
    <row r="26" spans="1:46" s="51" customFormat="1" ht="27.95" customHeight="1">
      <c r="A26" s="59" t="s">
        <v>65</v>
      </c>
      <c r="B26" s="540">
        <v>6.0000000000000001E-3</v>
      </c>
      <c r="C26" s="540">
        <v>7.0000000000000001E-3</v>
      </c>
      <c r="D26" s="540">
        <v>5.0000000000000001E-3</v>
      </c>
      <c r="E26" s="540">
        <v>5.0000000000000001E-3</v>
      </c>
      <c r="F26" s="540">
        <v>3.0000000000000001E-3</v>
      </c>
      <c r="G26" s="540">
        <v>0.01</v>
      </c>
      <c r="H26" s="540">
        <v>5.0000000000000001E-3</v>
      </c>
      <c r="I26" s="540">
        <v>0.6</v>
      </c>
      <c r="J26" s="540">
        <v>0.5</v>
      </c>
      <c r="K26" s="540">
        <v>0.4</v>
      </c>
      <c r="L26" s="540">
        <v>0.6</v>
      </c>
      <c r="M26" s="540">
        <v>0.4</v>
      </c>
      <c r="N26" s="540">
        <v>0.7</v>
      </c>
      <c r="O26" s="540">
        <v>0.4</v>
      </c>
      <c r="P26" s="61" t="s">
        <v>200</v>
      </c>
      <c r="Q26" s="59" t="s">
        <v>65</v>
      </c>
      <c r="R26" s="541">
        <v>1.6E-2</v>
      </c>
      <c r="S26" s="541">
        <v>1.7999999999999999E-2</v>
      </c>
      <c r="T26" s="541">
        <v>1.4E-2</v>
      </c>
      <c r="U26" s="541">
        <v>1.7999999999999999E-2</v>
      </c>
      <c r="V26" s="541">
        <v>1.4E-2</v>
      </c>
      <c r="W26" s="541">
        <v>0.01</v>
      </c>
      <c r="X26" s="540">
        <v>2.1999999999999999E-2</v>
      </c>
      <c r="Y26" s="541">
        <v>48</v>
      </c>
      <c r="Z26" s="541">
        <v>45</v>
      </c>
      <c r="AA26" s="541">
        <v>57</v>
      </c>
      <c r="AB26" s="541">
        <v>57</v>
      </c>
      <c r="AC26" s="541">
        <v>43</v>
      </c>
      <c r="AD26" s="541">
        <v>51</v>
      </c>
      <c r="AE26" s="540">
        <v>40</v>
      </c>
      <c r="AF26" s="61" t="s">
        <v>200</v>
      </c>
      <c r="AG26" s="59" t="s">
        <v>65</v>
      </c>
      <c r="AH26" s="541">
        <v>3.1E-2</v>
      </c>
      <c r="AI26" s="541">
        <v>2.9000000000000001E-2</v>
      </c>
      <c r="AJ26" s="541">
        <v>3.2000000000000001E-2</v>
      </c>
      <c r="AK26" s="541">
        <v>2.9000000000000001E-2</v>
      </c>
      <c r="AL26" s="541">
        <v>2.8000000000000001E-2</v>
      </c>
      <c r="AM26" s="541">
        <v>2.8000000000000001E-2</v>
      </c>
      <c r="AN26" s="540">
        <v>3.2000000000000001E-2</v>
      </c>
      <c r="AO26" s="307">
        <v>0</v>
      </c>
      <c r="AP26" s="307">
        <v>0</v>
      </c>
      <c r="AQ26" s="307">
        <v>0</v>
      </c>
      <c r="AR26" s="307">
        <v>0</v>
      </c>
      <c r="AS26" s="307">
        <v>0</v>
      </c>
      <c r="AT26" s="61" t="s">
        <v>200</v>
      </c>
    </row>
    <row r="27" spans="1:46" s="51" customFormat="1" ht="27.95" customHeight="1">
      <c r="A27" s="59" t="s">
        <v>66</v>
      </c>
      <c r="B27" s="540">
        <v>6.0000000000000001E-3</v>
      </c>
      <c r="C27" s="540">
        <v>7.0000000000000001E-3</v>
      </c>
      <c r="D27" s="540">
        <v>5.0000000000000001E-3</v>
      </c>
      <c r="E27" s="540">
        <v>5.0000000000000001E-3</v>
      </c>
      <c r="F27" s="540">
        <v>3.0000000000000001E-3</v>
      </c>
      <c r="G27" s="540">
        <v>0.01</v>
      </c>
      <c r="H27" s="540">
        <v>5.0000000000000001E-3</v>
      </c>
      <c r="I27" s="540">
        <v>0.6</v>
      </c>
      <c r="J27" s="540">
        <v>0.5</v>
      </c>
      <c r="K27" s="540">
        <v>0.4</v>
      </c>
      <c r="L27" s="540">
        <v>0.6</v>
      </c>
      <c r="M27" s="540">
        <v>0.4</v>
      </c>
      <c r="N27" s="540">
        <v>0.7</v>
      </c>
      <c r="O27" s="540">
        <v>0.4</v>
      </c>
      <c r="P27" s="61" t="s">
        <v>201</v>
      </c>
      <c r="Q27" s="59" t="s">
        <v>66</v>
      </c>
      <c r="R27" s="541">
        <v>1.6E-2</v>
      </c>
      <c r="S27" s="541">
        <v>1.7999999999999999E-2</v>
      </c>
      <c r="T27" s="541">
        <v>1.4E-2</v>
      </c>
      <c r="U27" s="541">
        <v>1.7999999999999999E-2</v>
      </c>
      <c r="V27" s="541">
        <v>1.4999999999999999E-2</v>
      </c>
      <c r="W27" s="541">
        <v>1.0999999999999999E-2</v>
      </c>
      <c r="X27" s="540">
        <v>2.1999999999999999E-2</v>
      </c>
      <c r="Y27" s="541">
        <v>47</v>
      </c>
      <c r="Z27" s="541">
        <v>45</v>
      </c>
      <c r="AA27" s="541">
        <v>56</v>
      </c>
      <c r="AB27" s="541">
        <v>57</v>
      </c>
      <c r="AC27" s="541">
        <v>43</v>
      </c>
      <c r="AD27" s="541">
        <v>51</v>
      </c>
      <c r="AE27" s="540">
        <v>40</v>
      </c>
      <c r="AF27" s="61" t="s">
        <v>201</v>
      </c>
      <c r="AG27" s="59" t="s">
        <v>66</v>
      </c>
      <c r="AH27" s="541">
        <v>0.03</v>
      </c>
      <c r="AI27" s="541">
        <v>2.8000000000000001E-2</v>
      </c>
      <c r="AJ27" s="541">
        <v>0.03</v>
      </c>
      <c r="AK27" s="541">
        <v>2.8000000000000001E-2</v>
      </c>
      <c r="AL27" s="541">
        <v>2.7E-2</v>
      </c>
      <c r="AM27" s="541">
        <v>2.7E-2</v>
      </c>
      <c r="AN27" s="540">
        <v>0.03</v>
      </c>
      <c r="AO27" s="307">
        <v>0</v>
      </c>
      <c r="AP27" s="307">
        <v>0</v>
      </c>
      <c r="AQ27" s="307">
        <v>0</v>
      </c>
      <c r="AR27" s="307">
        <v>0</v>
      </c>
      <c r="AS27" s="307">
        <v>0</v>
      </c>
      <c r="AT27" s="61" t="s">
        <v>201</v>
      </c>
    </row>
    <row r="28" spans="1:46" s="51" customFormat="1" ht="27.95" customHeight="1" thickBot="1">
      <c r="A28" s="305" t="s">
        <v>67</v>
      </c>
      <c r="B28" s="542">
        <v>6.0000000000000001E-3</v>
      </c>
      <c r="C28" s="542">
        <v>7.0000000000000001E-3</v>
      </c>
      <c r="D28" s="542">
        <v>5.0000000000000001E-3</v>
      </c>
      <c r="E28" s="542">
        <v>5.0000000000000001E-3</v>
      </c>
      <c r="F28" s="542">
        <v>4.0000000000000001E-3</v>
      </c>
      <c r="G28" s="542">
        <v>1.0999999999999999E-2</v>
      </c>
      <c r="H28" s="542">
        <v>5.0000000000000001E-3</v>
      </c>
      <c r="I28" s="542">
        <v>0.6</v>
      </c>
      <c r="J28" s="542">
        <v>0.5</v>
      </c>
      <c r="K28" s="542">
        <v>0.5</v>
      </c>
      <c r="L28" s="542">
        <v>0.6</v>
      </c>
      <c r="M28" s="542">
        <v>0.4</v>
      </c>
      <c r="N28" s="542">
        <v>0.8</v>
      </c>
      <c r="O28" s="542">
        <v>0.4</v>
      </c>
      <c r="P28" s="304" t="s">
        <v>202</v>
      </c>
      <c r="Q28" s="305" t="s">
        <v>67</v>
      </c>
      <c r="R28" s="543">
        <v>1.6E-2</v>
      </c>
      <c r="S28" s="543">
        <v>1.9E-2</v>
      </c>
      <c r="T28" s="543">
        <v>1.4E-2</v>
      </c>
      <c r="U28" s="543">
        <v>1.9E-2</v>
      </c>
      <c r="V28" s="543">
        <v>1.4999999999999999E-2</v>
      </c>
      <c r="W28" s="543">
        <v>1.2999999999999999E-2</v>
      </c>
      <c r="X28" s="542">
        <v>2.3E-2</v>
      </c>
      <c r="Y28" s="543">
        <v>47</v>
      </c>
      <c r="Z28" s="543">
        <v>45</v>
      </c>
      <c r="AA28" s="543">
        <v>56</v>
      </c>
      <c r="AB28" s="543">
        <v>57</v>
      </c>
      <c r="AC28" s="543">
        <v>44</v>
      </c>
      <c r="AD28" s="543">
        <v>53</v>
      </c>
      <c r="AE28" s="542">
        <v>41</v>
      </c>
      <c r="AF28" s="304" t="s">
        <v>202</v>
      </c>
      <c r="AG28" s="305" t="s">
        <v>67</v>
      </c>
      <c r="AH28" s="543">
        <v>0.03</v>
      </c>
      <c r="AI28" s="543">
        <v>2.8000000000000001E-2</v>
      </c>
      <c r="AJ28" s="543">
        <v>2.9000000000000001E-2</v>
      </c>
      <c r="AK28" s="543">
        <v>2.7E-2</v>
      </c>
      <c r="AL28" s="543">
        <v>2.5999999999999999E-2</v>
      </c>
      <c r="AM28" s="543">
        <v>2.5999999999999999E-2</v>
      </c>
      <c r="AN28" s="542">
        <v>2.8000000000000001E-2</v>
      </c>
      <c r="AO28" s="307">
        <v>0</v>
      </c>
      <c r="AP28" s="307">
        <v>0</v>
      </c>
      <c r="AQ28" s="307">
        <v>0</v>
      </c>
      <c r="AR28" s="307">
        <v>0</v>
      </c>
      <c r="AS28" s="307">
        <v>0</v>
      </c>
      <c r="AT28" s="304" t="s">
        <v>202</v>
      </c>
    </row>
    <row r="29" spans="1:46" s="62" customFormat="1" ht="14.1" customHeight="1">
      <c r="A29" s="378" t="s">
        <v>687</v>
      </c>
      <c r="B29" s="379"/>
      <c r="C29" s="380"/>
      <c r="D29" s="380"/>
      <c r="E29" s="380"/>
      <c r="F29" s="380"/>
      <c r="G29" s="380"/>
      <c r="H29" s="380"/>
      <c r="I29" s="380"/>
      <c r="J29" s="380"/>
      <c r="K29" s="380"/>
      <c r="L29" s="380"/>
      <c r="M29" s="380"/>
      <c r="N29" s="381"/>
      <c r="O29" s="380"/>
      <c r="P29" s="383" t="s">
        <v>688</v>
      </c>
      <c r="Q29" s="382" t="s">
        <v>689</v>
      </c>
      <c r="R29" s="382"/>
      <c r="S29" s="382"/>
      <c r="T29" s="380"/>
      <c r="U29" s="380"/>
      <c r="V29" s="380"/>
      <c r="W29" s="380"/>
      <c r="X29" s="380"/>
      <c r="Y29" s="380"/>
      <c r="Z29" s="380"/>
      <c r="AA29" s="380"/>
      <c r="AB29" s="380"/>
      <c r="AC29" s="380"/>
      <c r="AD29" s="380"/>
      <c r="AE29" s="380"/>
      <c r="AF29" s="383" t="s">
        <v>688</v>
      </c>
      <c r="AG29" s="382" t="s">
        <v>689</v>
      </c>
      <c r="AH29" s="380"/>
      <c r="AI29" s="380"/>
      <c r="AJ29" s="380"/>
      <c r="AK29" s="384" t="s">
        <v>339</v>
      </c>
      <c r="AL29" s="756" t="s">
        <v>690</v>
      </c>
      <c r="AM29" s="756"/>
      <c r="AN29" s="756"/>
      <c r="AO29" s="756"/>
      <c r="AP29" s="756"/>
      <c r="AQ29" s="756"/>
      <c r="AR29" s="756"/>
      <c r="AS29" s="756"/>
      <c r="AT29" s="756"/>
    </row>
    <row r="30" spans="1:46" s="64" customFormat="1" ht="10.5">
      <c r="A30" s="63"/>
      <c r="V30" s="66"/>
      <c r="AK30" s="65"/>
      <c r="AL30" s="65"/>
      <c r="AM30" s="65"/>
      <c r="AN30" s="66"/>
    </row>
    <row r="31" spans="1:46" s="64" customFormat="1" ht="10.5">
      <c r="A31" s="63"/>
      <c r="B31" s="67"/>
      <c r="C31" s="67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P31" s="67"/>
    </row>
    <row r="32" spans="1:46" s="64" customFormat="1" ht="10.5">
      <c r="A32" s="68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7"/>
      <c r="AL32" s="67"/>
      <c r="AM32" s="67"/>
      <c r="AN32" s="67"/>
      <c r="AP32" s="67"/>
    </row>
    <row r="33" spans="1:42" s="51" customFormat="1" ht="11.25">
      <c r="A33" s="69"/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  <c r="AJ33" s="70"/>
      <c r="AK33" s="70"/>
      <c r="AL33" s="70"/>
      <c r="AM33" s="70"/>
      <c r="AN33" s="70"/>
      <c r="AP33" s="70"/>
    </row>
    <row r="34" spans="1:42" s="51" customFormat="1" ht="11.25">
      <c r="A34" s="69"/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  <c r="AJ34" s="70"/>
      <c r="AK34" s="70"/>
      <c r="AL34" s="70"/>
      <c r="AM34" s="70"/>
      <c r="AN34" s="70"/>
      <c r="AP34" s="70"/>
    </row>
    <row r="35" spans="1:42" s="51" customFormat="1" ht="11.25">
      <c r="A35" s="69"/>
      <c r="B35" s="70"/>
      <c r="C35" s="70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  <c r="AJ35" s="70"/>
      <c r="AK35" s="70"/>
      <c r="AL35" s="70"/>
      <c r="AM35" s="70"/>
      <c r="AN35" s="70"/>
      <c r="AP35" s="70"/>
    </row>
    <row r="36" spans="1:42" s="51" customFormat="1" ht="11.25">
      <c r="A36" s="69"/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  <c r="AK36" s="70"/>
      <c r="AL36" s="70"/>
      <c r="AM36" s="70"/>
      <c r="AN36" s="70"/>
      <c r="AP36" s="70"/>
    </row>
    <row r="37" spans="1:42" s="51" customFormat="1" ht="11.25">
      <c r="A37" s="69"/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0"/>
      <c r="AE37" s="70"/>
      <c r="AF37" s="70"/>
      <c r="AG37" s="70"/>
      <c r="AH37" s="70"/>
      <c r="AI37" s="70"/>
      <c r="AJ37" s="70"/>
      <c r="AK37" s="70"/>
      <c r="AL37" s="70"/>
      <c r="AM37" s="70"/>
      <c r="AN37" s="70"/>
      <c r="AP37" s="70"/>
    </row>
    <row r="38" spans="1:42" s="51" customFormat="1" ht="11.25">
      <c r="A38" s="70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  <c r="AA38" s="70"/>
      <c r="AB38" s="70"/>
      <c r="AC38" s="70"/>
      <c r="AD38" s="70"/>
      <c r="AE38" s="70"/>
      <c r="AF38" s="70"/>
      <c r="AG38" s="70"/>
      <c r="AH38" s="70"/>
      <c r="AI38" s="70"/>
      <c r="AJ38" s="70"/>
      <c r="AK38" s="70"/>
      <c r="AL38" s="70"/>
      <c r="AM38" s="70"/>
      <c r="AN38" s="70"/>
      <c r="AP38" s="70"/>
    </row>
    <row r="39" spans="1:42" s="51" customFormat="1" ht="11.25">
      <c r="A39" s="70"/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0"/>
      <c r="AE39" s="70"/>
      <c r="AF39" s="70"/>
      <c r="AG39" s="70"/>
      <c r="AH39" s="70"/>
      <c r="AI39" s="70"/>
      <c r="AJ39" s="70"/>
      <c r="AK39" s="70"/>
      <c r="AL39" s="70"/>
      <c r="AM39" s="70"/>
      <c r="AN39" s="70"/>
      <c r="AP39" s="70"/>
    </row>
    <row r="40" spans="1:42" s="51" customFormat="1" ht="11.25">
      <c r="A40" s="70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  <c r="AA40" s="70"/>
      <c r="AB40" s="70"/>
      <c r="AC40" s="70"/>
      <c r="AD40" s="70"/>
      <c r="AE40" s="70"/>
      <c r="AF40" s="70"/>
      <c r="AG40" s="70"/>
      <c r="AH40" s="70"/>
      <c r="AI40" s="70"/>
      <c r="AJ40" s="70"/>
      <c r="AK40" s="70"/>
      <c r="AL40" s="70"/>
      <c r="AM40" s="70"/>
      <c r="AN40" s="70"/>
      <c r="AP40" s="70"/>
    </row>
    <row r="41" spans="1:42" s="51" customFormat="1" ht="13.5" customHeight="1">
      <c r="A41" s="70"/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P41" s="70"/>
    </row>
    <row r="42" spans="1:42" s="51" customFormat="1" ht="11.25">
      <c r="A42" s="70"/>
      <c r="B42" s="70"/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P42" s="70"/>
    </row>
    <row r="43" spans="1:42" s="51" customFormat="1" ht="11.25">
      <c r="A43" s="70"/>
      <c r="B43" s="70"/>
      <c r="C43" s="70"/>
      <c r="D43" s="70"/>
      <c r="E43" s="70"/>
      <c r="F43" s="70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P43" s="70"/>
    </row>
    <row r="44" spans="1:42" s="51" customFormat="1" ht="11.25">
      <c r="A44" s="70"/>
      <c r="B44" s="70"/>
      <c r="C44" s="70"/>
      <c r="D44" s="70"/>
      <c r="E44" s="70"/>
      <c r="F44" s="70"/>
      <c r="G44" s="70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  <c r="AA44" s="70"/>
      <c r="AB44" s="70"/>
      <c r="AC44" s="70"/>
      <c r="AD44" s="70"/>
      <c r="AE44" s="70"/>
      <c r="AF44" s="70"/>
      <c r="AG44" s="70"/>
      <c r="AH44" s="70"/>
      <c r="AI44" s="70"/>
      <c r="AJ44" s="70"/>
      <c r="AK44" s="70"/>
      <c r="AL44" s="70"/>
      <c r="AM44" s="70"/>
      <c r="AN44" s="70"/>
      <c r="AP44" s="70"/>
    </row>
    <row r="45" spans="1:42" s="51" customFormat="1" ht="11.25">
      <c r="A45" s="70"/>
      <c r="B45" s="70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P45" s="70"/>
    </row>
    <row r="46" spans="1:42" s="51" customFormat="1" ht="11.25">
      <c r="A46" s="70"/>
      <c r="B46" s="70"/>
      <c r="C46" s="70"/>
      <c r="D46" s="70"/>
      <c r="E46" s="70"/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  <c r="AA46" s="70"/>
      <c r="AB46" s="70"/>
      <c r="AC46" s="70"/>
      <c r="AD46" s="70"/>
      <c r="AE46" s="70"/>
      <c r="AF46" s="70"/>
      <c r="AG46" s="70"/>
      <c r="AH46" s="70"/>
      <c r="AI46" s="70"/>
      <c r="AJ46" s="70"/>
      <c r="AK46" s="70"/>
      <c r="AL46" s="70"/>
      <c r="AM46" s="70"/>
      <c r="AN46" s="70"/>
      <c r="AP46" s="70"/>
    </row>
    <row r="47" spans="1:42" s="51" customFormat="1" ht="11.25">
      <c r="A47" s="70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0"/>
      <c r="AL47" s="70"/>
      <c r="AM47" s="70"/>
      <c r="AN47" s="70"/>
      <c r="AP47" s="70"/>
    </row>
    <row r="48" spans="1:42" s="51" customFormat="1" ht="11.25">
      <c r="A48" s="70"/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P48" s="70"/>
    </row>
    <row r="49" spans="1:42" s="51" customFormat="1" ht="11.25">
      <c r="A49" s="70"/>
      <c r="B49" s="70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0"/>
      <c r="AL49" s="70"/>
      <c r="AM49" s="70"/>
      <c r="AN49" s="70"/>
      <c r="AP49" s="70"/>
    </row>
    <row r="50" spans="1:42" s="51" customFormat="1" ht="11.25">
      <c r="A50" s="70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0"/>
      <c r="AF50" s="70"/>
      <c r="AG50" s="70"/>
      <c r="AH50" s="70"/>
      <c r="AI50" s="70"/>
      <c r="AJ50" s="70"/>
      <c r="AK50" s="70"/>
      <c r="AL50" s="70"/>
      <c r="AM50" s="70"/>
      <c r="AN50" s="70"/>
      <c r="AP50" s="70"/>
    </row>
    <row r="51" spans="1:42" s="51" customFormat="1" ht="11.25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P51" s="70"/>
    </row>
    <row r="52" spans="1:42" s="51" customFormat="1" ht="11.25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0"/>
      <c r="AC52" s="70"/>
      <c r="AD52" s="70"/>
      <c r="AE52" s="70"/>
      <c r="AF52" s="70"/>
      <c r="AG52" s="70"/>
      <c r="AH52" s="70"/>
      <c r="AI52" s="70"/>
      <c r="AJ52" s="70"/>
      <c r="AK52" s="70"/>
      <c r="AL52" s="70"/>
      <c r="AM52" s="70"/>
      <c r="AN52" s="70"/>
      <c r="AP52" s="70"/>
    </row>
    <row r="53" spans="1:42" s="51" customFormat="1" ht="11.25">
      <c r="A53" s="70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P53" s="70"/>
    </row>
    <row r="54" spans="1:42" s="51" customFormat="1" ht="11.25">
      <c r="A54" s="70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  <c r="AK54" s="70"/>
      <c r="AL54" s="70"/>
      <c r="AM54" s="70"/>
      <c r="AN54" s="70"/>
      <c r="AP54" s="70"/>
    </row>
    <row r="55" spans="1:42" s="51" customFormat="1" ht="11.25">
      <c r="A55" s="70"/>
      <c r="B55" s="70"/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  <c r="AK55" s="70"/>
      <c r="AL55" s="70"/>
      <c r="AM55" s="70"/>
      <c r="AN55" s="70"/>
      <c r="AP55" s="70"/>
    </row>
    <row r="56" spans="1:42" s="51" customFormat="1" ht="11.25">
      <c r="A56" s="70"/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  <c r="AK56" s="70"/>
      <c r="AL56" s="70"/>
      <c r="AM56" s="70"/>
      <c r="AN56" s="70"/>
      <c r="AP56" s="70"/>
    </row>
    <row r="57" spans="1:42" s="51" customFormat="1" ht="11.25">
      <c r="A57" s="70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  <c r="AP57" s="70"/>
    </row>
    <row r="58" spans="1:42" s="51" customFormat="1" ht="11.25">
      <c r="A58" s="70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  <c r="AK58" s="70"/>
      <c r="AL58" s="70"/>
      <c r="AM58" s="70"/>
      <c r="AN58" s="70"/>
      <c r="AP58" s="70"/>
    </row>
    <row r="59" spans="1:42" s="51" customFormat="1" ht="11.25">
      <c r="A59" s="70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  <c r="AP59" s="70"/>
    </row>
    <row r="60" spans="1:42" s="51" customFormat="1" ht="11.25">
      <c r="A60" s="70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  <c r="AK60" s="70"/>
      <c r="AL60" s="70"/>
      <c r="AM60" s="70"/>
      <c r="AN60" s="70"/>
      <c r="AP60" s="70"/>
    </row>
    <row r="61" spans="1:42" s="51" customFormat="1" ht="11.25">
      <c r="A61" s="70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  <c r="AK61" s="70"/>
      <c r="AL61" s="70"/>
      <c r="AM61" s="70"/>
      <c r="AN61" s="70"/>
      <c r="AP61" s="70"/>
    </row>
    <row r="62" spans="1:42" s="51" customFormat="1" ht="11.25">
      <c r="A62" s="70"/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J62" s="70"/>
      <c r="AK62" s="70"/>
      <c r="AL62" s="70"/>
      <c r="AM62" s="70"/>
      <c r="AN62" s="70"/>
      <c r="AP62" s="70"/>
    </row>
    <row r="63" spans="1:42" s="51" customFormat="1" ht="11.25">
      <c r="A63" s="70"/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  <c r="AK63" s="70"/>
      <c r="AL63" s="70"/>
      <c r="AM63" s="70"/>
      <c r="AN63" s="70"/>
      <c r="AP63" s="70"/>
    </row>
    <row r="64" spans="1:42" s="51" customFormat="1" ht="11.25">
      <c r="A64" s="70"/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70"/>
      <c r="AI64" s="70"/>
      <c r="AJ64" s="70"/>
      <c r="AK64" s="70"/>
      <c r="AL64" s="70"/>
      <c r="AM64" s="70"/>
      <c r="AN64" s="70"/>
      <c r="AP64" s="70"/>
    </row>
    <row r="65" spans="1:42" s="51" customFormat="1" ht="11.25">
      <c r="A65" s="70"/>
      <c r="B65" s="70"/>
      <c r="C65" s="70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70"/>
      <c r="AN65" s="70"/>
      <c r="AP65" s="70"/>
    </row>
    <row r="66" spans="1:42" s="51" customFormat="1" ht="11.25">
      <c r="A66" s="70"/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/>
      <c r="AF66" s="70"/>
      <c r="AG66" s="70"/>
      <c r="AH66" s="70"/>
      <c r="AI66" s="70"/>
      <c r="AJ66" s="70"/>
      <c r="AK66" s="70"/>
      <c r="AL66" s="70"/>
      <c r="AM66" s="70"/>
      <c r="AN66" s="70"/>
      <c r="AP66" s="70"/>
    </row>
    <row r="67" spans="1:42" s="51" customFormat="1" ht="11.25">
      <c r="A67" s="70"/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  <c r="AB67" s="70"/>
      <c r="AC67" s="70"/>
      <c r="AD67" s="70"/>
      <c r="AE67" s="70"/>
      <c r="AF67" s="70"/>
      <c r="AG67" s="70"/>
      <c r="AH67" s="70"/>
      <c r="AI67" s="70"/>
      <c r="AJ67" s="70"/>
      <c r="AK67" s="70"/>
      <c r="AL67" s="70"/>
      <c r="AM67" s="70"/>
      <c r="AN67" s="70"/>
      <c r="AP67" s="70"/>
    </row>
    <row r="68" spans="1:42" s="51" customFormat="1" ht="11.25">
      <c r="A68" s="70"/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  <c r="AB68" s="70"/>
      <c r="AC68" s="70"/>
      <c r="AD68" s="70"/>
      <c r="AE68" s="70"/>
      <c r="AF68" s="70"/>
      <c r="AG68" s="70"/>
      <c r="AH68" s="70"/>
      <c r="AI68" s="70"/>
      <c r="AJ68" s="70"/>
      <c r="AK68" s="70"/>
      <c r="AL68" s="70"/>
      <c r="AM68" s="70"/>
      <c r="AN68" s="70"/>
      <c r="AP68" s="70"/>
    </row>
    <row r="69" spans="1:42" s="51" customFormat="1" ht="11.25">
      <c r="A69" s="70"/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  <c r="AB69" s="70"/>
      <c r="AC69" s="70"/>
      <c r="AD69" s="70"/>
      <c r="AE69" s="70"/>
      <c r="AF69" s="70"/>
      <c r="AG69" s="70"/>
      <c r="AH69" s="70"/>
      <c r="AI69" s="70"/>
      <c r="AJ69" s="70"/>
      <c r="AK69" s="70"/>
      <c r="AL69" s="70"/>
      <c r="AM69" s="70"/>
      <c r="AN69" s="70"/>
      <c r="AP69" s="70"/>
    </row>
    <row r="70" spans="1:42" s="51" customFormat="1" ht="11.25">
      <c r="A70" s="70"/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  <c r="AB70" s="70"/>
      <c r="AC70" s="70"/>
      <c r="AD70" s="70"/>
      <c r="AE70" s="70"/>
      <c r="AF70" s="70"/>
      <c r="AG70" s="70"/>
      <c r="AH70" s="70"/>
      <c r="AI70" s="70"/>
      <c r="AJ70" s="70"/>
      <c r="AK70" s="70"/>
      <c r="AL70" s="70"/>
      <c r="AM70" s="70"/>
      <c r="AN70" s="70"/>
      <c r="AP70" s="70"/>
    </row>
    <row r="71" spans="1:42" s="51" customFormat="1" ht="11.25">
      <c r="A71" s="70"/>
      <c r="B71" s="70"/>
      <c r="C71" s="70"/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0"/>
      <c r="AB71" s="70"/>
      <c r="AC71" s="70"/>
      <c r="AD71" s="70"/>
      <c r="AE71" s="70"/>
      <c r="AF71" s="70"/>
      <c r="AG71" s="70"/>
      <c r="AH71" s="70"/>
      <c r="AI71" s="70"/>
      <c r="AJ71" s="70"/>
      <c r="AK71" s="70"/>
      <c r="AL71" s="70"/>
      <c r="AM71" s="70"/>
      <c r="AN71" s="70"/>
      <c r="AP71" s="70"/>
    </row>
    <row r="72" spans="1:42" s="51" customFormat="1" ht="11.25">
      <c r="A72" s="70"/>
      <c r="B72" s="70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  <c r="AG72" s="70"/>
      <c r="AH72" s="70"/>
      <c r="AI72" s="70"/>
      <c r="AJ72" s="70"/>
      <c r="AK72" s="70"/>
      <c r="AL72" s="70"/>
      <c r="AM72" s="70"/>
      <c r="AN72" s="70"/>
      <c r="AP72" s="70"/>
    </row>
    <row r="73" spans="1:42" s="51" customFormat="1" ht="11.25">
      <c r="A73" s="70"/>
      <c r="B73" s="70"/>
      <c r="C73" s="70"/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  <c r="AB73" s="70"/>
      <c r="AC73" s="70"/>
      <c r="AD73" s="70"/>
      <c r="AE73" s="70"/>
      <c r="AF73" s="70"/>
      <c r="AG73" s="70"/>
      <c r="AH73" s="70"/>
      <c r="AI73" s="70"/>
      <c r="AJ73" s="70"/>
      <c r="AK73" s="70"/>
      <c r="AL73" s="70"/>
      <c r="AM73" s="70"/>
      <c r="AN73" s="70"/>
      <c r="AP73" s="70"/>
    </row>
    <row r="74" spans="1:42" s="51" customFormat="1" ht="11.25">
      <c r="A74" s="70"/>
      <c r="B74" s="70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  <c r="AA74" s="70"/>
      <c r="AB74" s="70"/>
      <c r="AC74" s="70"/>
      <c r="AD74" s="70"/>
      <c r="AE74" s="70"/>
      <c r="AF74" s="70"/>
      <c r="AG74" s="70"/>
      <c r="AH74" s="70"/>
      <c r="AI74" s="70"/>
      <c r="AJ74" s="70"/>
      <c r="AK74" s="70"/>
      <c r="AL74" s="70"/>
      <c r="AM74" s="70"/>
      <c r="AN74" s="70"/>
      <c r="AP74" s="70"/>
    </row>
    <row r="75" spans="1:42" s="51" customFormat="1" ht="11.25">
      <c r="A75" s="70"/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70"/>
      <c r="AB75" s="70"/>
      <c r="AC75" s="70"/>
      <c r="AD75" s="70"/>
      <c r="AE75" s="70"/>
      <c r="AF75" s="70"/>
      <c r="AG75" s="70"/>
      <c r="AH75" s="70"/>
      <c r="AI75" s="70"/>
      <c r="AJ75" s="70"/>
      <c r="AK75" s="70"/>
      <c r="AL75" s="70"/>
      <c r="AM75" s="70"/>
      <c r="AN75" s="70"/>
      <c r="AP75" s="70"/>
    </row>
    <row r="76" spans="1:42" s="51" customFormat="1" ht="11.25">
      <c r="A76" s="70"/>
      <c r="B76" s="70"/>
      <c r="C76" s="70"/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  <c r="AA76" s="70"/>
      <c r="AB76" s="70"/>
      <c r="AC76" s="70"/>
      <c r="AD76" s="70"/>
      <c r="AE76" s="70"/>
      <c r="AF76" s="70"/>
      <c r="AG76" s="70"/>
      <c r="AH76" s="70"/>
      <c r="AI76" s="70"/>
      <c r="AJ76" s="70"/>
      <c r="AK76" s="70"/>
      <c r="AL76" s="70"/>
      <c r="AM76" s="70"/>
      <c r="AN76" s="70"/>
      <c r="AP76" s="70"/>
    </row>
    <row r="77" spans="1:42" s="51" customFormat="1" ht="11.25">
      <c r="A77" s="70"/>
      <c r="B77" s="70"/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  <c r="AA77" s="70"/>
      <c r="AB77" s="70"/>
      <c r="AC77" s="70"/>
      <c r="AD77" s="70"/>
      <c r="AE77" s="70"/>
      <c r="AF77" s="70"/>
      <c r="AG77" s="70"/>
      <c r="AH77" s="70"/>
      <c r="AI77" s="70"/>
      <c r="AJ77" s="70"/>
      <c r="AK77" s="70"/>
      <c r="AL77" s="70"/>
      <c r="AM77" s="70"/>
      <c r="AN77" s="70"/>
      <c r="AP77" s="70"/>
    </row>
    <row r="78" spans="1:42" s="51" customFormat="1" ht="11.25">
      <c r="A78" s="70"/>
      <c r="B78" s="70"/>
      <c r="C78" s="70"/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70"/>
      <c r="AB78" s="70"/>
      <c r="AC78" s="70"/>
      <c r="AD78" s="70"/>
      <c r="AE78" s="70"/>
      <c r="AF78" s="70"/>
      <c r="AG78" s="70"/>
      <c r="AH78" s="70"/>
      <c r="AI78" s="70"/>
      <c r="AJ78" s="70"/>
      <c r="AK78" s="70"/>
      <c r="AL78" s="70"/>
      <c r="AM78" s="70"/>
      <c r="AN78" s="70"/>
      <c r="AP78" s="70"/>
    </row>
    <row r="79" spans="1:42" s="51" customFormat="1" ht="11.25">
      <c r="A79" s="70"/>
      <c r="B79" s="70"/>
      <c r="C79" s="70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  <c r="AA79" s="70"/>
      <c r="AB79" s="70"/>
      <c r="AC79" s="70"/>
      <c r="AD79" s="70"/>
      <c r="AE79" s="70"/>
      <c r="AF79" s="70"/>
      <c r="AG79" s="70"/>
      <c r="AH79" s="70"/>
      <c r="AI79" s="70"/>
      <c r="AJ79" s="70"/>
      <c r="AK79" s="70"/>
      <c r="AL79" s="70"/>
      <c r="AM79" s="70"/>
      <c r="AN79" s="70"/>
      <c r="AP79" s="70"/>
    </row>
    <row r="80" spans="1:42" s="51" customFormat="1" ht="11.25">
      <c r="A80" s="70"/>
      <c r="B80" s="70"/>
      <c r="C80" s="70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  <c r="AA80" s="70"/>
      <c r="AB80" s="70"/>
      <c r="AC80" s="70"/>
      <c r="AD80" s="70"/>
      <c r="AE80" s="70"/>
      <c r="AF80" s="70"/>
      <c r="AG80" s="70"/>
      <c r="AH80" s="70"/>
      <c r="AI80" s="70"/>
      <c r="AJ80" s="70"/>
      <c r="AK80" s="70"/>
      <c r="AL80" s="70"/>
      <c r="AM80" s="70"/>
      <c r="AN80" s="70"/>
      <c r="AP80" s="70"/>
    </row>
    <row r="81" spans="1:42" s="51" customFormat="1" ht="11.25">
      <c r="A81" s="70"/>
      <c r="B81" s="70"/>
      <c r="C81" s="70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  <c r="Z81" s="70"/>
      <c r="AA81" s="70"/>
      <c r="AB81" s="70"/>
      <c r="AC81" s="70"/>
      <c r="AD81" s="70"/>
      <c r="AE81" s="70"/>
      <c r="AF81" s="70"/>
      <c r="AG81" s="70"/>
      <c r="AH81" s="70"/>
      <c r="AI81" s="70"/>
      <c r="AJ81" s="70"/>
      <c r="AK81" s="70"/>
      <c r="AL81" s="70"/>
      <c r="AM81" s="70"/>
      <c r="AN81" s="70"/>
      <c r="AP81" s="70"/>
    </row>
    <row r="82" spans="1:42" s="51" customFormat="1" ht="11.25">
      <c r="A82" s="70"/>
      <c r="B82" s="70"/>
      <c r="C82" s="70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70"/>
      <c r="AB82" s="70"/>
      <c r="AC82" s="70"/>
      <c r="AD82" s="70"/>
      <c r="AE82" s="70"/>
      <c r="AF82" s="70"/>
      <c r="AG82" s="70"/>
      <c r="AH82" s="70"/>
      <c r="AI82" s="70"/>
      <c r="AJ82" s="70"/>
      <c r="AK82" s="70"/>
      <c r="AL82" s="70"/>
      <c r="AM82" s="70"/>
      <c r="AN82" s="70"/>
      <c r="AP82" s="70"/>
    </row>
    <row r="83" spans="1:42" s="51" customFormat="1" ht="11.25">
      <c r="A83" s="70"/>
      <c r="B83" s="70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70"/>
      <c r="AB83" s="70"/>
      <c r="AC83" s="70"/>
      <c r="AD83" s="70"/>
      <c r="AE83" s="70"/>
      <c r="AF83" s="70"/>
      <c r="AG83" s="70"/>
      <c r="AH83" s="70"/>
      <c r="AI83" s="70"/>
      <c r="AJ83" s="70"/>
      <c r="AK83" s="70"/>
      <c r="AL83" s="70"/>
      <c r="AM83" s="70"/>
      <c r="AN83" s="70"/>
      <c r="AP83" s="70"/>
    </row>
    <row r="84" spans="1:42" s="51" customFormat="1" ht="11.25">
      <c r="A84" s="70"/>
      <c r="B84" s="70"/>
      <c r="C84" s="70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P84" s="70"/>
    </row>
    <row r="85" spans="1:42" s="51" customFormat="1" ht="11.25">
      <c r="A85" s="70"/>
      <c r="B85" s="70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  <c r="AB85" s="70"/>
      <c r="AC85" s="70"/>
      <c r="AD85" s="70"/>
      <c r="AE85" s="70"/>
      <c r="AF85" s="70"/>
      <c r="AG85" s="70"/>
      <c r="AH85" s="70"/>
      <c r="AI85" s="70"/>
      <c r="AJ85" s="70"/>
      <c r="AK85" s="70"/>
      <c r="AL85" s="70"/>
      <c r="AM85" s="70"/>
      <c r="AN85" s="70"/>
      <c r="AP85" s="70"/>
    </row>
    <row r="86" spans="1:42" s="51" customFormat="1" ht="11.25">
      <c r="A86" s="70"/>
      <c r="B86" s="70"/>
      <c r="C86" s="70"/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/>
      <c r="AC86" s="70"/>
      <c r="AD86" s="70"/>
      <c r="AE86" s="70"/>
      <c r="AF86" s="70"/>
      <c r="AG86" s="70"/>
      <c r="AH86" s="70"/>
      <c r="AI86" s="70"/>
      <c r="AJ86" s="70"/>
      <c r="AK86" s="70"/>
      <c r="AL86" s="70"/>
      <c r="AM86" s="70"/>
      <c r="AN86" s="70"/>
      <c r="AP86" s="70"/>
    </row>
    <row r="87" spans="1:42" s="51" customFormat="1" ht="11.25">
      <c r="A87" s="70"/>
      <c r="B87" s="70"/>
      <c r="C87" s="70"/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  <c r="AB87" s="70"/>
      <c r="AC87" s="70"/>
      <c r="AD87" s="70"/>
      <c r="AE87" s="70"/>
      <c r="AF87" s="70"/>
      <c r="AG87" s="70"/>
      <c r="AH87" s="70"/>
      <c r="AI87" s="70"/>
      <c r="AJ87" s="70"/>
      <c r="AK87" s="70"/>
      <c r="AL87" s="70"/>
      <c r="AM87" s="70"/>
      <c r="AN87" s="70"/>
      <c r="AP87" s="70"/>
    </row>
    <row r="88" spans="1:42" s="51" customFormat="1" ht="11.25">
      <c r="A88" s="70"/>
      <c r="B88" s="70"/>
      <c r="C88" s="70"/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70"/>
      <c r="AB88" s="70"/>
      <c r="AC88" s="70"/>
      <c r="AD88" s="70"/>
      <c r="AE88" s="70"/>
      <c r="AF88" s="70"/>
      <c r="AG88" s="70"/>
      <c r="AH88" s="70"/>
      <c r="AI88" s="70"/>
      <c r="AJ88" s="70"/>
      <c r="AK88" s="70"/>
      <c r="AL88" s="70"/>
      <c r="AM88" s="70"/>
      <c r="AN88" s="70"/>
      <c r="AP88" s="70"/>
    </row>
    <row r="89" spans="1:42" s="51" customFormat="1" ht="11.25">
      <c r="A89" s="70"/>
      <c r="B89" s="70"/>
      <c r="C89" s="70"/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  <c r="AA89" s="70"/>
      <c r="AB89" s="70"/>
      <c r="AC89" s="70"/>
      <c r="AD89" s="70"/>
      <c r="AE89" s="70"/>
      <c r="AF89" s="70"/>
      <c r="AG89" s="70"/>
      <c r="AH89" s="70"/>
      <c r="AI89" s="70"/>
      <c r="AJ89" s="70"/>
      <c r="AK89" s="70"/>
      <c r="AL89" s="70"/>
      <c r="AM89" s="70"/>
      <c r="AN89" s="70"/>
      <c r="AP89" s="70"/>
    </row>
    <row r="90" spans="1:42" s="51" customFormat="1" ht="11.25">
      <c r="A90" s="70"/>
      <c r="B90" s="70"/>
      <c r="C90" s="70"/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70"/>
      <c r="AB90" s="70"/>
      <c r="AC90" s="70"/>
      <c r="AD90" s="70"/>
      <c r="AE90" s="70"/>
      <c r="AF90" s="70"/>
      <c r="AG90" s="70"/>
      <c r="AH90" s="70"/>
      <c r="AI90" s="70"/>
      <c r="AJ90" s="70"/>
      <c r="AK90" s="70"/>
      <c r="AL90" s="70"/>
      <c r="AM90" s="70"/>
      <c r="AN90" s="70"/>
      <c r="AP90" s="70"/>
    </row>
    <row r="91" spans="1:42" s="51" customFormat="1" ht="11.25">
      <c r="A91" s="70"/>
      <c r="B91" s="70"/>
      <c r="C91" s="70"/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70"/>
      <c r="AB91" s="70"/>
      <c r="AC91" s="70"/>
      <c r="AD91" s="70"/>
      <c r="AE91" s="70"/>
      <c r="AF91" s="70"/>
      <c r="AG91" s="70"/>
      <c r="AH91" s="70"/>
      <c r="AI91" s="70"/>
      <c r="AJ91" s="70"/>
      <c r="AK91" s="70"/>
      <c r="AL91" s="70"/>
      <c r="AM91" s="70"/>
      <c r="AN91" s="70"/>
      <c r="AP91" s="70"/>
    </row>
    <row r="92" spans="1:42" s="51" customFormat="1" ht="11.25">
      <c r="A92" s="70"/>
      <c r="B92" s="70"/>
      <c r="C92" s="70"/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70"/>
      <c r="AB92" s="70"/>
      <c r="AC92" s="70"/>
      <c r="AD92" s="70"/>
      <c r="AE92" s="70"/>
      <c r="AF92" s="70"/>
      <c r="AG92" s="70"/>
      <c r="AH92" s="70"/>
      <c r="AI92" s="70"/>
      <c r="AJ92" s="70"/>
      <c r="AK92" s="70"/>
      <c r="AL92" s="70"/>
      <c r="AM92" s="70"/>
      <c r="AN92" s="70"/>
      <c r="AP92" s="70"/>
    </row>
    <row r="93" spans="1:42" s="51" customFormat="1" ht="11.25">
      <c r="A93" s="70"/>
      <c r="B93" s="70"/>
      <c r="C93" s="70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70"/>
      <c r="AB93" s="70"/>
      <c r="AC93" s="70"/>
      <c r="AD93" s="70"/>
      <c r="AE93" s="70"/>
      <c r="AF93" s="70"/>
      <c r="AG93" s="70"/>
      <c r="AH93" s="70"/>
      <c r="AI93" s="70"/>
      <c r="AJ93" s="70"/>
      <c r="AK93" s="70"/>
      <c r="AL93" s="70"/>
      <c r="AM93" s="70"/>
      <c r="AN93" s="70"/>
      <c r="AP93" s="70"/>
    </row>
    <row r="94" spans="1:42" s="51" customFormat="1" ht="11.25">
      <c r="A94" s="70"/>
      <c r="B94" s="70"/>
      <c r="C94" s="70"/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  <c r="AA94" s="70"/>
      <c r="AB94" s="70"/>
      <c r="AC94" s="70"/>
      <c r="AD94" s="70"/>
      <c r="AE94" s="70"/>
      <c r="AF94" s="70"/>
      <c r="AG94" s="70"/>
      <c r="AH94" s="70"/>
      <c r="AI94" s="70"/>
      <c r="AJ94" s="70"/>
      <c r="AK94" s="70"/>
      <c r="AL94" s="70"/>
      <c r="AM94" s="70"/>
      <c r="AN94" s="70"/>
      <c r="AP94" s="70"/>
    </row>
    <row r="95" spans="1:42" s="51" customFormat="1" ht="11.25">
      <c r="A95" s="70"/>
      <c r="B95" s="70"/>
      <c r="C95" s="70"/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Z95" s="70"/>
      <c r="AA95" s="70"/>
      <c r="AB95" s="70"/>
      <c r="AC95" s="70"/>
      <c r="AD95" s="70"/>
      <c r="AE95" s="70"/>
      <c r="AF95" s="70"/>
      <c r="AG95" s="70"/>
      <c r="AH95" s="70"/>
      <c r="AI95" s="70"/>
      <c r="AJ95" s="70"/>
      <c r="AK95" s="70"/>
      <c r="AL95" s="70"/>
      <c r="AM95" s="70"/>
      <c r="AN95" s="70"/>
      <c r="AP95" s="70"/>
    </row>
    <row r="96" spans="1:42" s="51" customFormat="1" ht="11.25">
      <c r="A96" s="70"/>
      <c r="B96" s="70"/>
      <c r="C96" s="70"/>
      <c r="D96" s="70"/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  <c r="AA96" s="70"/>
      <c r="AB96" s="70"/>
      <c r="AC96" s="70"/>
      <c r="AD96" s="70"/>
      <c r="AE96" s="70"/>
      <c r="AF96" s="70"/>
      <c r="AG96" s="70"/>
      <c r="AH96" s="70"/>
      <c r="AI96" s="70"/>
      <c r="AJ96" s="70"/>
      <c r="AK96" s="70"/>
      <c r="AL96" s="70"/>
      <c r="AM96" s="70"/>
      <c r="AN96" s="70"/>
      <c r="AP96" s="70"/>
    </row>
    <row r="97" spans="1:42" s="51" customFormat="1" ht="11.25">
      <c r="A97" s="70"/>
      <c r="B97" s="70"/>
      <c r="C97" s="70"/>
      <c r="D97" s="70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  <c r="AA97" s="70"/>
      <c r="AB97" s="70"/>
      <c r="AC97" s="70"/>
      <c r="AD97" s="70"/>
      <c r="AE97" s="70"/>
      <c r="AF97" s="70"/>
      <c r="AG97" s="70"/>
      <c r="AH97" s="70"/>
      <c r="AI97" s="70"/>
      <c r="AJ97" s="70"/>
      <c r="AK97" s="70"/>
      <c r="AL97" s="70"/>
      <c r="AM97" s="70"/>
      <c r="AN97" s="70"/>
      <c r="AP97" s="70"/>
    </row>
    <row r="98" spans="1:42" s="51" customFormat="1" ht="11.25">
      <c r="A98" s="70"/>
      <c r="B98" s="70"/>
      <c r="C98" s="70"/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P98" s="70"/>
    </row>
    <row r="99" spans="1:42" s="51" customFormat="1" ht="11.25">
      <c r="A99" s="70"/>
      <c r="B99" s="70"/>
      <c r="C99" s="70"/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P99" s="70"/>
    </row>
    <row r="100" spans="1:42" s="51" customFormat="1" ht="11.25">
      <c r="A100" s="70"/>
      <c r="B100" s="70"/>
      <c r="C100" s="70"/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70"/>
      <c r="AB100" s="70"/>
      <c r="AC100" s="70"/>
      <c r="AD100" s="70"/>
      <c r="AE100" s="70"/>
      <c r="AF100" s="70"/>
      <c r="AG100" s="70"/>
      <c r="AH100" s="70"/>
      <c r="AI100" s="70"/>
      <c r="AJ100" s="70"/>
      <c r="AK100" s="70"/>
      <c r="AL100" s="70"/>
      <c r="AM100" s="70"/>
      <c r="AN100" s="70"/>
      <c r="AP100" s="70"/>
    </row>
    <row r="101" spans="1:42" s="51" customFormat="1" ht="11.25">
      <c r="A101" s="70"/>
      <c r="B101" s="70"/>
      <c r="C101" s="70"/>
      <c r="D101" s="70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70"/>
      <c r="AB101" s="70"/>
      <c r="AC101" s="70"/>
      <c r="AD101" s="70"/>
      <c r="AE101" s="70"/>
      <c r="AF101" s="70"/>
      <c r="AG101" s="70"/>
      <c r="AH101" s="70"/>
      <c r="AI101" s="70"/>
      <c r="AJ101" s="70"/>
      <c r="AK101" s="70"/>
      <c r="AL101" s="70"/>
      <c r="AM101" s="70"/>
      <c r="AN101" s="70"/>
      <c r="AP101" s="70"/>
    </row>
    <row r="102" spans="1:42" s="51" customFormat="1" ht="11.25">
      <c r="A102" s="70"/>
      <c r="B102" s="70"/>
      <c r="C102" s="70"/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70"/>
      <c r="AB102" s="70"/>
      <c r="AC102" s="70"/>
      <c r="AD102" s="70"/>
      <c r="AE102" s="70"/>
      <c r="AF102" s="70"/>
      <c r="AG102" s="70"/>
      <c r="AH102" s="70"/>
      <c r="AI102" s="70"/>
      <c r="AJ102" s="70"/>
      <c r="AK102" s="70"/>
      <c r="AL102" s="70"/>
      <c r="AM102" s="70"/>
      <c r="AN102" s="70"/>
      <c r="AP102" s="70"/>
    </row>
  </sheetData>
  <sheetProtection selectLockedCells="1"/>
  <dataConsolidate function="average"/>
  <mergeCells count="60">
    <mergeCell ref="AL29:AT29"/>
    <mergeCell ref="AH6:AN7"/>
    <mergeCell ref="AO6:AS7"/>
    <mergeCell ref="AT6:AT10"/>
    <mergeCell ref="AN8:AN10"/>
    <mergeCell ref="AO8:AO10"/>
    <mergeCell ref="AP8:AP10"/>
    <mergeCell ref="AQ8:AQ10"/>
    <mergeCell ref="AR8:AR10"/>
    <mergeCell ref="AH8:AH10"/>
    <mergeCell ref="AI8:AI10"/>
    <mergeCell ref="AJ8:AJ10"/>
    <mergeCell ref="AK8:AK10"/>
    <mergeCell ref="AM8:AM10"/>
    <mergeCell ref="AS8:AS10"/>
    <mergeCell ref="AL8:AL10"/>
    <mergeCell ref="W8:W10"/>
    <mergeCell ref="AE8:AE10"/>
    <mergeCell ref="AC8:AC10"/>
    <mergeCell ref="Z8:Z10"/>
    <mergeCell ref="Y8:Y10"/>
    <mergeCell ref="AD8:AD10"/>
    <mergeCell ref="AF6:AF10"/>
    <mergeCell ref="AG6:AG10"/>
    <mergeCell ref="U8:U10"/>
    <mergeCell ref="X8:X10"/>
    <mergeCell ref="O8:O10"/>
    <mergeCell ref="R8:R10"/>
    <mergeCell ref="S8:S10"/>
    <mergeCell ref="T8:T10"/>
    <mergeCell ref="Y6:AE7"/>
    <mergeCell ref="AA8:AA10"/>
    <mergeCell ref="AB8:AB10"/>
    <mergeCell ref="I6:O7"/>
    <mergeCell ref="R6:X7"/>
    <mergeCell ref="P6:P10"/>
    <mergeCell ref="Q6:Q10"/>
    <mergeCell ref="V8:V10"/>
    <mergeCell ref="I8:I10"/>
    <mergeCell ref="J8:J10"/>
    <mergeCell ref="K8:K10"/>
    <mergeCell ref="N8:N10"/>
    <mergeCell ref="L8:L10"/>
    <mergeCell ref="M8:M10"/>
    <mergeCell ref="AS1:AT1"/>
    <mergeCell ref="A3:H3"/>
    <mergeCell ref="I3:P3"/>
    <mergeCell ref="Q3:X3"/>
    <mergeCell ref="Y3:AF3"/>
    <mergeCell ref="AG3:AN3"/>
    <mergeCell ref="AO3:AT3"/>
    <mergeCell ref="A6:A10"/>
    <mergeCell ref="B8:B10"/>
    <mergeCell ref="C8:C10"/>
    <mergeCell ref="D8:D10"/>
    <mergeCell ref="E8:E10"/>
    <mergeCell ref="B6:H7"/>
    <mergeCell ref="F8:F10"/>
    <mergeCell ref="G8:G10"/>
    <mergeCell ref="H8:H10"/>
  </mergeCells>
  <phoneticPr fontId="1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45"/>
  <sheetViews>
    <sheetView view="pageBreakPreview" topLeftCell="AA1" zoomScaleSheetLayoutView="100" workbookViewId="0">
      <selection activeCell="AI34" sqref="AI34"/>
    </sheetView>
  </sheetViews>
  <sheetFormatPr defaultRowHeight="14.25"/>
  <cols>
    <col min="1" max="1" width="8" style="152" customWidth="1"/>
    <col min="2" max="2" width="10.75" style="153" customWidth="1"/>
    <col min="3" max="3" width="11.125" style="151" customWidth="1"/>
    <col min="4" max="4" width="11.125" style="153" customWidth="1"/>
    <col min="5" max="5" width="11.125" style="151" customWidth="1"/>
    <col min="6" max="6" width="10.125" style="154" customWidth="1"/>
    <col min="7" max="7" width="10.125" style="155" customWidth="1"/>
    <col min="8" max="8" width="10.125" style="156" customWidth="1"/>
    <col min="9" max="9" width="9.625" style="157" customWidth="1"/>
    <col min="10" max="10" width="10.875" style="156" customWidth="1"/>
    <col min="11" max="11" width="10.5" style="156" customWidth="1"/>
    <col min="12" max="12" width="10.75" style="158" customWidth="1"/>
    <col min="13" max="13" width="10.5" style="159" customWidth="1"/>
    <col min="14" max="14" width="9.375" style="159" customWidth="1"/>
    <col min="15" max="15" width="9" style="159" customWidth="1"/>
    <col min="16" max="16" width="11.75" style="152" customWidth="1"/>
    <col min="17" max="17" width="8.75" style="159" customWidth="1"/>
    <col min="18" max="18" width="11.125" style="159" customWidth="1"/>
    <col min="19" max="19" width="10.375" style="159" customWidth="1"/>
    <col min="20" max="20" width="11" style="159" customWidth="1"/>
    <col min="21" max="21" width="10.375" style="159" customWidth="1"/>
    <col min="22" max="22" width="11" style="159" customWidth="1"/>
    <col min="23" max="23" width="9" style="159" customWidth="1"/>
    <col min="24" max="24" width="10.75" style="159" customWidth="1"/>
    <col min="25" max="29" width="9.875" style="159" customWidth="1"/>
    <col min="30" max="30" width="10.875" style="159" customWidth="1"/>
    <col min="31" max="31" width="10.5" style="159" customWidth="1"/>
    <col min="32" max="33" width="11.5" style="151" customWidth="1"/>
    <col min="34" max="34" width="11.125" style="152" customWidth="1"/>
    <col min="35" max="35" width="11.25" style="159" customWidth="1"/>
    <col min="36" max="36" width="9.75" style="151" customWidth="1"/>
    <col min="37" max="37" width="9" style="151" customWidth="1"/>
    <col min="38" max="38" width="9.875" style="151" customWidth="1"/>
    <col min="39" max="39" width="9.5" style="151" customWidth="1"/>
    <col min="40" max="40" width="10.5" style="151" customWidth="1"/>
    <col min="41" max="42" width="11.5" style="151" hidden="1" customWidth="1"/>
    <col min="43" max="43" width="12.25" style="151" customWidth="1"/>
    <col min="44" max="46" width="11.5" style="151" customWidth="1"/>
    <col min="47" max="47" width="10.875" style="159" customWidth="1"/>
    <col min="48" max="48" width="12.25" style="160" customWidth="1"/>
    <col min="49" max="49" width="12.5" style="151" customWidth="1"/>
    <col min="50" max="50" width="9.375" style="151" customWidth="1"/>
    <col min="51" max="51" width="12.5" style="151" customWidth="1"/>
    <col min="52" max="52" width="10.75" style="160" customWidth="1"/>
    <col min="53" max="53" width="10.875" style="160" customWidth="1"/>
    <col min="54" max="54" width="9" style="160"/>
    <col min="55" max="55" width="9.5" style="160" customWidth="1"/>
    <col min="56" max="56" width="10.125" style="160" customWidth="1"/>
    <col min="57" max="57" width="10.25" style="160" customWidth="1"/>
    <col min="58" max="58" width="2.25" style="160" hidden="1" customWidth="1"/>
    <col min="59" max="16384" width="9" style="160"/>
  </cols>
  <sheetData>
    <row r="1" spans="1:58" s="86" customFormat="1" ht="14.1" customHeight="1">
      <c r="A1" s="73" t="s">
        <v>872</v>
      </c>
      <c r="B1" s="74"/>
      <c r="C1" s="234"/>
      <c r="D1" s="74"/>
      <c r="E1" s="75"/>
      <c r="F1" s="76"/>
      <c r="G1" s="77"/>
      <c r="H1" s="78"/>
      <c r="I1" s="79"/>
      <c r="J1" s="78"/>
      <c r="K1" s="78"/>
      <c r="L1" s="80"/>
      <c r="M1" s="81"/>
      <c r="N1" s="81"/>
      <c r="O1" s="245"/>
      <c r="P1" s="82" t="s">
        <v>873</v>
      </c>
      <c r="Q1" s="73" t="s">
        <v>874</v>
      </c>
      <c r="R1" s="81"/>
      <c r="S1" s="81"/>
      <c r="T1" s="81"/>
      <c r="U1" s="81"/>
      <c r="V1" s="81"/>
      <c r="W1" s="81"/>
      <c r="X1" s="81"/>
      <c r="Y1" s="81"/>
      <c r="Z1" s="81"/>
      <c r="AA1" s="81"/>
      <c r="AB1" s="81"/>
      <c r="AC1" s="81"/>
      <c r="AD1" s="81"/>
      <c r="AE1" s="81"/>
      <c r="AF1" s="82" t="s">
        <v>875</v>
      </c>
      <c r="AG1" s="83" t="s">
        <v>876</v>
      </c>
      <c r="AH1" s="81"/>
      <c r="AI1" s="81"/>
      <c r="AJ1" s="81"/>
      <c r="AK1" s="81"/>
      <c r="AL1" s="81"/>
      <c r="AM1" s="81"/>
      <c r="AN1" s="81"/>
      <c r="AO1" s="82" t="s">
        <v>418</v>
      </c>
      <c r="AP1" s="83" t="s">
        <v>419</v>
      </c>
      <c r="AQ1" s="84"/>
      <c r="AR1" s="85"/>
      <c r="AS1" s="85"/>
      <c r="AT1" s="85"/>
      <c r="AU1" s="85"/>
      <c r="AV1" s="85"/>
      <c r="AW1" s="82" t="s">
        <v>877</v>
      </c>
      <c r="AX1" s="83" t="s">
        <v>878</v>
      </c>
      <c r="AY1" s="82"/>
      <c r="AZ1" s="75"/>
      <c r="BA1" s="75"/>
      <c r="BB1" s="75"/>
      <c r="BC1" s="75"/>
      <c r="BD1" s="75"/>
      <c r="BE1" s="75"/>
      <c r="BF1" s="82" t="s">
        <v>420</v>
      </c>
    </row>
    <row r="2" spans="1:58" s="86" customFormat="1" ht="14.1" customHeight="1">
      <c r="A2" s="87"/>
      <c r="B2" s="74"/>
      <c r="C2" s="75"/>
      <c r="D2" s="74"/>
      <c r="E2" s="75"/>
      <c r="F2" s="76"/>
      <c r="G2" s="77"/>
      <c r="H2" s="78"/>
      <c r="I2" s="79"/>
      <c r="J2" s="78"/>
      <c r="K2" s="78"/>
      <c r="L2" s="80"/>
      <c r="M2" s="81"/>
      <c r="N2" s="81"/>
      <c r="O2" s="81"/>
      <c r="P2" s="81"/>
      <c r="Q2" s="87"/>
      <c r="R2" s="81"/>
      <c r="S2" s="81"/>
      <c r="T2" s="81"/>
      <c r="U2" s="81"/>
      <c r="V2" s="81"/>
      <c r="W2" s="81"/>
      <c r="X2" s="81"/>
      <c r="Y2" s="81"/>
      <c r="Z2" s="81"/>
      <c r="AA2" s="81"/>
      <c r="AB2" s="81"/>
      <c r="AC2" s="81"/>
      <c r="AD2" s="81"/>
      <c r="AE2" s="81"/>
      <c r="AF2" s="81"/>
      <c r="AH2" s="81"/>
      <c r="AI2" s="81"/>
      <c r="AJ2" s="81"/>
      <c r="AK2" s="81"/>
      <c r="AL2" s="81"/>
      <c r="AM2" s="81"/>
      <c r="AN2" s="81"/>
      <c r="AO2" s="81"/>
      <c r="AQ2" s="84"/>
      <c r="AR2" s="85"/>
      <c r="AS2" s="85"/>
      <c r="AT2" s="85"/>
      <c r="AU2" s="85"/>
      <c r="AV2" s="85"/>
      <c r="AW2" s="81"/>
      <c r="AY2" s="81"/>
      <c r="AZ2" s="75"/>
      <c r="BA2" s="75"/>
      <c r="BB2" s="75"/>
      <c r="BC2" s="75"/>
      <c r="BD2" s="75"/>
      <c r="BE2" s="75"/>
      <c r="BF2" s="81"/>
    </row>
    <row r="3" spans="1:58" s="91" customFormat="1" ht="20.100000000000001" customHeight="1">
      <c r="A3" s="819" t="s">
        <v>421</v>
      </c>
      <c r="B3" s="819"/>
      <c r="C3" s="819"/>
      <c r="D3" s="819"/>
      <c r="E3" s="819"/>
      <c r="F3" s="819"/>
      <c r="G3" s="819"/>
      <c r="H3" s="819"/>
      <c r="I3" s="818" t="s">
        <v>422</v>
      </c>
      <c r="J3" s="818"/>
      <c r="K3" s="818"/>
      <c r="L3" s="818"/>
      <c r="M3" s="818"/>
      <c r="N3" s="818"/>
      <c r="O3" s="818"/>
      <c r="P3" s="818"/>
      <c r="Q3" s="819" t="s">
        <v>423</v>
      </c>
      <c r="R3" s="819"/>
      <c r="S3" s="819"/>
      <c r="T3" s="819"/>
      <c r="U3" s="819"/>
      <c r="V3" s="819"/>
      <c r="W3" s="819"/>
      <c r="X3" s="819"/>
      <c r="Y3" s="758" t="s">
        <v>424</v>
      </c>
      <c r="Z3" s="758"/>
      <c r="AA3" s="758"/>
      <c r="AB3" s="758"/>
      <c r="AC3" s="758"/>
      <c r="AD3" s="758"/>
      <c r="AE3" s="758"/>
      <c r="AF3" s="758"/>
      <c r="AG3" s="758" t="s">
        <v>573</v>
      </c>
      <c r="AH3" s="758"/>
      <c r="AI3" s="758"/>
      <c r="AJ3" s="758"/>
      <c r="AK3" s="758"/>
      <c r="AL3" s="758"/>
      <c r="AM3" s="758"/>
      <c r="AN3" s="758"/>
      <c r="AO3" s="246"/>
      <c r="AP3" s="759" t="s">
        <v>424</v>
      </c>
      <c r="AQ3" s="759"/>
      <c r="AR3" s="759"/>
      <c r="AS3" s="759"/>
      <c r="AT3" s="759"/>
      <c r="AU3" s="759"/>
      <c r="AV3" s="759"/>
      <c r="AW3" s="759"/>
      <c r="AX3" s="759" t="s">
        <v>573</v>
      </c>
      <c r="AY3" s="759"/>
      <c r="AZ3" s="759"/>
      <c r="BA3" s="759"/>
      <c r="BB3" s="759"/>
      <c r="BC3" s="759"/>
      <c r="BD3" s="759"/>
      <c r="BE3" s="759"/>
      <c r="BF3" s="759"/>
    </row>
    <row r="4" spans="1:58" s="90" customFormat="1" ht="24" customHeight="1">
      <c r="A4" s="92"/>
      <c r="B4" s="93"/>
      <c r="C4" s="94"/>
      <c r="D4" s="93"/>
      <c r="E4" s="94"/>
      <c r="F4" s="92"/>
      <c r="G4" s="92"/>
      <c r="H4" s="92"/>
      <c r="I4" s="92"/>
      <c r="J4" s="88"/>
      <c r="K4" s="88"/>
      <c r="L4" s="88"/>
      <c r="M4" s="88"/>
      <c r="N4" s="88"/>
      <c r="O4" s="88"/>
      <c r="P4" s="88"/>
      <c r="Q4" s="92"/>
      <c r="R4" s="88"/>
      <c r="S4" s="88"/>
      <c r="T4" s="88"/>
      <c r="U4" s="88"/>
      <c r="V4" s="89"/>
      <c r="W4" s="89"/>
      <c r="X4" s="89"/>
      <c r="Y4" s="89"/>
      <c r="Z4" s="89"/>
      <c r="AA4" s="89"/>
      <c r="AB4" s="89"/>
      <c r="AC4" s="89"/>
      <c r="AD4" s="89"/>
      <c r="AE4" s="89"/>
      <c r="AF4" s="88"/>
      <c r="AG4" s="95"/>
      <c r="AH4" s="89"/>
      <c r="AI4" s="89"/>
      <c r="AJ4" s="89"/>
      <c r="AK4" s="89"/>
      <c r="AL4" s="89"/>
      <c r="AM4" s="89"/>
      <c r="AN4" s="89"/>
      <c r="AO4" s="88"/>
      <c r="AP4" s="95"/>
      <c r="AQ4" s="96"/>
      <c r="AR4" s="97"/>
      <c r="AS4" s="97"/>
      <c r="AT4" s="97"/>
      <c r="AU4" s="97"/>
      <c r="AV4" s="97"/>
      <c r="AW4" s="88"/>
      <c r="AX4" s="760" t="s">
        <v>574</v>
      </c>
      <c r="AY4" s="760"/>
      <c r="AZ4" s="760"/>
      <c r="BA4" s="760"/>
      <c r="BB4" s="760"/>
      <c r="BC4" s="760"/>
      <c r="BD4" s="760"/>
      <c r="BE4" s="760"/>
      <c r="BF4" s="88"/>
    </row>
    <row r="5" spans="1:58" s="83" customFormat="1" ht="18" customHeight="1" thickBot="1">
      <c r="A5" s="83" t="s">
        <v>676</v>
      </c>
      <c r="B5" s="98"/>
      <c r="C5" s="234"/>
      <c r="D5" s="98"/>
      <c r="E5" s="99"/>
      <c r="F5" s="100"/>
      <c r="G5" s="101"/>
      <c r="H5" s="102"/>
      <c r="I5" s="103"/>
      <c r="J5" s="102"/>
      <c r="K5" s="102"/>
      <c r="L5" s="104"/>
      <c r="M5" s="105"/>
      <c r="N5" s="105"/>
      <c r="O5" s="105"/>
      <c r="P5" s="106" t="s">
        <v>793</v>
      </c>
      <c r="Q5" s="83" t="s">
        <v>676</v>
      </c>
      <c r="R5" s="105"/>
      <c r="S5" s="105"/>
      <c r="T5" s="105"/>
      <c r="U5" s="105"/>
      <c r="V5" s="105"/>
      <c r="W5" s="105"/>
      <c r="X5" s="105"/>
      <c r="Y5" s="105"/>
      <c r="Z5" s="105"/>
      <c r="AA5" s="105"/>
      <c r="AB5" s="105"/>
      <c r="AC5" s="105"/>
      <c r="AD5" s="105"/>
      <c r="AE5" s="105"/>
      <c r="AF5" s="106" t="s">
        <v>674</v>
      </c>
      <c r="AG5" s="83" t="s">
        <v>676</v>
      </c>
      <c r="AH5" s="105"/>
      <c r="AI5" s="105"/>
      <c r="AJ5" s="105"/>
      <c r="AK5" s="105"/>
      <c r="AL5" s="105"/>
      <c r="AM5" s="105"/>
      <c r="AN5" s="105"/>
      <c r="AO5" s="106" t="s">
        <v>623</v>
      </c>
      <c r="AP5" s="83" t="s">
        <v>622</v>
      </c>
      <c r="AQ5" s="105"/>
      <c r="AR5" s="99"/>
      <c r="AS5" s="99"/>
      <c r="AT5" s="99"/>
      <c r="AU5" s="99"/>
      <c r="AV5" s="99"/>
      <c r="AW5" s="106" t="s">
        <v>794</v>
      </c>
      <c r="AX5" s="83" t="s">
        <v>676</v>
      </c>
      <c r="AY5" s="106"/>
      <c r="AZ5" s="99"/>
      <c r="BA5" s="99"/>
      <c r="BB5" s="99"/>
      <c r="BC5" s="99"/>
      <c r="BD5" s="99"/>
      <c r="BE5" s="285" t="s">
        <v>793</v>
      </c>
      <c r="BF5" s="106" t="s">
        <v>623</v>
      </c>
    </row>
    <row r="6" spans="1:58" s="86" customFormat="1" ht="26.1" customHeight="1">
      <c r="A6" s="820" t="s">
        <v>425</v>
      </c>
      <c r="B6" s="837" t="s">
        <v>426</v>
      </c>
      <c r="C6" s="838"/>
      <c r="D6" s="841" t="s">
        <v>427</v>
      </c>
      <c r="E6" s="842"/>
      <c r="F6" s="841" t="s">
        <v>428</v>
      </c>
      <c r="G6" s="857" t="s">
        <v>429</v>
      </c>
      <c r="H6" s="860" t="s">
        <v>430</v>
      </c>
      <c r="I6" s="826" t="s">
        <v>431</v>
      </c>
      <c r="J6" s="863" t="s">
        <v>432</v>
      </c>
      <c r="K6" s="864"/>
      <c r="L6" s="864"/>
      <c r="M6" s="864"/>
      <c r="N6" s="864"/>
      <c r="O6" s="865"/>
      <c r="P6" s="787" t="s">
        <v>68</v>
      </c>
      <c r="Q6" s="820" t="s">
        <v>425</v>
      </c>
      <c r="R6" s="823" t="s">
        <v>592</v>
      </c>
      <c r="S6" s="824"/>
      <c r="T6" s="824"/>
      <c r="U6" s="824"/>
      <c r="V6" s="824"/>
      <c r="W6" s="824"/>
      <c r="X6" s="824"/>
      <c r="Y6" s="824" t="s">
        <v>594</v>
      </c>
      <c r="Z6" s="824"/>
      <c r="AA6" s="824"/>
      <c r="AB6" s="824"/>
      <c r="AC6" s="824"/>
      <c r="AD6" s="824"/>
      <c r="AE6" s="825"/>
      <c r="AF6" s="787" t="s">
        <v>68</v>
      </c>
      <c r="AG6" s="820" t="s">
        <v>425</v>
      </c>
      <c r="AH6" s="823" t="s">
        <v>789</v>
      </c>
      <c r="AI6" s="824"/>
      <c r="AJ6" s="824"/>
      <c r="AK6" s="824"/>
      <c r="AL6" s="824"/>
      <c r="AM6" s="824"/>
      <c r="AN6" s="824"/>
      <c r="AO6" s="802" t="s">
        <v>68</v>
      </c>
      <c r="AP6" s="805" t="s">
        <v>425</v>
      </c>
      <c r="AQ6" s="810" t="s">
        <v>596</v>
      </c>
      <c r="AR6" s="810"/>
      <c r="AS6" s="810"/>
      <c r="AT6" s="811"/>
      <c r="AU6" s="800" t="s">
        <v>433</v>
      </c>
      <c r="AV6" s="876"/>
      <c r="AW6" s="787" t="s">
        <v>582</v>
      </c>
      <c r="AX6" s="763" t="s">
        <v>279</v>
      </c>
      <c r="AY6" s="764"/>
      <c r="AZ6" s="798" t="s">
        <v>433</v>
      </c>
      <c r="BA6" s="799"/>
      <c r="BB6" s="800" t="s">
        <v>434</v>
      </c>
      <c r="BC6" s="798"/>
      <c r="BD6" s="798"/>
      <c r="BE6" s="798"/>
      <c r="BF6" s="792" t="s">
        <v>68</v>
      </c>
    </row>
    <row r="7" spans="1:58" s="86" customFormat="1" ht="13.5" customHeight="1">
      <c r="A7" s="821"/>
      <c r="B7" s="839"/>
      <c r="C7" s="840"/>
      <c r="D7" s="843"/>
      <c r="E7" s="843"/>
      <c r="F7" s="843"/>
      <c r="G7" s="858"/>
      <c r="H7" s="861"/>
      <c r="I7" s="827"/>
      <c r="J7" s="834"/>
      <c r="K7" s="854" t="s">
        <v>435</v>
      </c>
      <c r="L7" s="855" t="s">
        <v>436</v>
      </c>
      <c r="M7" s="814" t="s">
        <v>437</v>
      </c>
      <c r="N7" s="814" t="s">
        <v>438</v>
      </c>
      <c r="O7" s="866" t="s">
        <v>439</v>
      </c>
      <c r="P7" s="788"/>
      <c r="Q7" s="821"/>
      <c r="R7" s="775" t="s">
        <v>593</v>
      </c>
      <c r="S7" s="776"/>
      <c r="T7" s="776"/>
      <c r="U7" s="776"/>
      <c r="V7" s="776"/>
      <c r="W7" s="776"/>
      <c r="X7" s="776"/>
      <c r="Y7" s="776" t="s">
        <v>595</v>
      </c>
      <c r="Z7" s="776"/>
      <c r="AA7" s="776"/>
      <c r="AB7" s="776"/>
      <c r="AC7" s="776"/>
      <c r="AD7" s="776"/>
      <c r="AE7" s="801"/>
      <c r="AF7" s="788"/>
      <c r="AG7" s="821"/>
      <c r="AH7" s="775" t="s">
        <v>597</v>
      </c>
      <c r="AI7" s="776"/>
      <c r="AJ7" s="776"/>
      <c r="AK7" s="776"/>
      <c r="AL7" s="776"/>
      <c r="AM7" s="776"/>
      <c r="AN7" s="776"/>
      <c r="AO7" s="803"/>
      <c r="AP7" s="806"/>
      <c r="AQ7" s="877" t="s">
        <v>440</v>
      </c>
      <c r="AR7" s="770" t="s">
        <v>441</v>
      </c>
      <c r="AS7" s="770"/>
      <c r="AT7" s="773"/>
      <c r="AU7" s="784" t="s">
        <v>440</v>
      </c>
      <c r="AV7" s="778" t="s">
        <v>442</v>
      </c>
      <c r="AW7" s="788"/>
      <c r="AX7" s="765"/>
      <c r="AY7" s="766"/>
      <c r="AZ7" s="795" t="s">
        <v>443</v>
      </c>
      <c r="BA7" s="781"/>
      <c r="BB7" s="784" t="s">
        <v>440</v>
      </c>
      <c r="BC7" s="769" t="s">
        <v>443</v>
      </c>
      <c r="BD7" s="770"/>
      <c r="BE7" s="770"/>
      <c r="BF7" s="793"/>
    </row>
    <row r="8" spans="1:58" s="86" customFormat="1" ht="13.5" customHeight="1">
      <c r="A8" s="821"/>
      <c r="B8" s="839"/>
      <c r="C8" s="840"/>
      <c r="D8" s="843"/>
      <c r="E8" s="843"/>
      <c r="F8" s="843"/>
      <c r="G8" s="858"/>
      <c r="H8" s="861"/>
      <c r="I8" s="827"/>
      <c r="J8" s="835"/>
      <c r="K8" s="835"/>
      <c r="L8" s="855"/>
      <c r="M8" s="815"/>
      <c r="N8" s="815"/>
      <c r="O8" s="867"/>
      <c r="P8" s="788"/>
      <c r="Q8" s="821"/>
      <c r="R8" s="833" t="s">
        <v>444</v>
      </c>
      <c r="S8" s="815"/>
      <c r="T8" s="815"/>
      <c r="U8" s="815"/>
      <c r="V8" s="829" t="s">
        <v>583</v>
      </c>
      <c r="W8" s="830"/>
      <c r="X8" s="830"/>
      <c r="Y8" s="871" t="s">
        <v>584</v>
      </c>
      <c r="Z8" s="872"/>
      <c r="AA8" s="831" t="s">
        <v>585</v>
      </c>
      <c r="AB8" s="832"/>
      <c r="AC8" s="832"/>
      <c r="AD8" s="832"/>
      <c r="AE8" s="833"/>
      <c r="AF8" s="788"/>
      <c r="AG8" s="821"/>
      <c r="AH8" s="808" t="s">
        <v>598</v>
      </c>
      <c r="AI8" s="809"/>
      <c r="AJ8" s="809"/>
      <c r="AK8" s="809"/>
      <c r="AL8" s="809"/>
      <c r="AM8" s="809"/>
      <c r="AN8" s="809"/>
      <c r="AO8" s="803"/>
      <c r="AP8" s="806"/>
      <c r="AQ8" s="878"/>
      <c r="AR8" s="772"/>
      <c r="AS8" s="772"/>
      <c r="AT8" s="774"/>
      <c r="AU8" s="785"/>
      <c r="AV8" s="771"/>
      <c r="AW8" s="788"/>
      <c r="AX8" s="765"/>
      <c r="AY8" s="766"/>
      <c r="AZ8" s="796"/>
      <c r="BA8" s="797"/>
      <c r="BB8" s="785"/>
      <c r="BC8" s="771"/>
      <c r="BD8" s="772"/>
      <c r="BE8" s="772"/>
      <c r="BF8" s="793"/>
    </row>
    <row r="9" spans="1:58" s="86" customFormat="1" ht="19.5" customHeight="1">
      <c r="A9" s="821"/>
      <c r="B9" s="845" t="s">
        <v>69</v>
      </c>
      <c r="C9" s="848" t="s">
        <v>70</v>
      </c>
      <c r="D9" s="851" t="s">
        <v>69</v>
      </c>
      <c r="E9" s="848" t="s">
        <v>70</v>
      </c>
      <c r="F9" s="843"/>
      <c r="G9" s="858"/>
      <c r="H9" s="861"/>
      <c r="I9" s="827"/>
      <c r="J9" s="835"/>
      <c r="K9" s="835"/>
      <c r="L9" s="855"/>
      <c r="M9" s="815"/>
      <c r="N9" s="815"/>
      <c r="O9" s="867"/>
      <c r="P9" s="788"/>
      <c r="Q9" s="821"/>
      <c r="R9" s="812" t="s">
        <v>445</v>
      </c>
      <c r="S9" s="814" t="s">
        <v>446</v>
      </c>
      <c r="T9" s="814" t="s">
        <v>447</v>
      </c>
      <c r="U9" s="814" t="s">
        <v>448</v>
      </c>
      <c r="V9" s="812" t="s">
        <v>445</v>
      </c>
      <c r="W9" s="814" t="s">
        <v>446</v>
      </c>
      <c r="X9" s="873" t="s">
        <v>447</v>
      </c>
      <c r="Y9" s="812" t="s">
        <v>448</v>
      </c>
      <c r="Z9" s="814" t="s">
        <v>438</v>
      </c>
      <c r="AA9" s="812" t="s">
        <v>445</v>
      </c>
      <c r="AB9" s="814" t="s">
        <v>446</v>
      </c>
      <c r="AC9" s="814" t="s">
        <v>447</v>
      </c>
      <c r="AD9" s="814" t="s">
        <v>448</v>
      </c>
      <c r="AE9" s="814" t="s">
        <v>438</v>
      </c>
      <c r="AF9" s="788"/>
      <c r="AG9" s="821"/>
      <c r="AH9" s="812" t="s">
        <v>586</v>
      </c>
      <c r="AI9" s="812" t="s">
        <v>587</v>
      </c>
      <c r="AJ9" s="814" t="s">
        <v>446</v>
      </c>
      <c r="AK9" s="814" t="s">
        <v>447</v>
      </c>
      <c r="AL9" s="814" t="s">
        <v>448</v>
      </c>
      <c r="AM9" s="814" t="s">
        <v>438</v>
      </c>
      <c r="AN9" s="873" t="s">
        <v>591</v>
      </c>
      <c r="AO9" s="803"/>
      <c r="AP9" s="806"/>
      <c r="AQ9" s="878"/>
      <c r="AR9" s="781" t="s">
        <v>449</v>
      </c>
      <c r="AS9" s="784" t="s">
        <v>450</v>
      </c>
      <c r="AT9" s="784" t="s">
        <v>451</v>
      </c>
      <c r="AU9" s="785"/>
      <c r="AV9" s="778" t="s">
        <v>449</v>
      </c>
      <c r="AW9" s="788"/>
      <c r="AX9" s="765"/>
      <c r="AY9" s="766"/>
      <c r="AZ9" s="781" t="s">
        <v>450</v>
      </c>
      <c r="BA9" s="784" t="s">
        <v>588</v>
      </c>
      <c r="BB9" s="785"/>
      <c r="BC9" s="784" t="s">
        <v>449</v>
      </c>
      <c r="BD9" s="784" t="s">
        <v>450</v>
      </c>
      <c r="BE9" s="778" t="s">
        <v>451</v>
      </c>
      <c r="BF9" s="793"/>
    </row>
    <row r="10" spans="1:58" s="86" customFormat="1" ht="12.75" customHeight="1">
      <c r="A10" s="821"/>
      <c r="B10" s="846"/>
      <c r="C10" s="849"/>
      <c r="D10" s="852"/>
      <c r="E10" s="849"/>
      <c r="F10" s="843"/>
      <c r="G10" s="858"/>
      <c r="H10" s="861"/>
      <c r="I10" s="827"/>
      <c r="J10" s="835"/>
      <c r="K10" s="835"/>
      <c r="L10" s="855"/>
      <c r="M10" s="815"/>
      <c r="N10" s="815"/>
      <c r="O10" s="868"/>
      <c r="P10" s="788"/>
      <c r="Q10" s="821"/>
      <c r="R10" s="812"/>
      <c r="S10" s="815"/>
      <c r="T10" s="815"/>
      <c r="U10" s="815"/>
      <c r="V10" s="812"/>
      <c r="W10" s="815"/>
      <c r="X10" s="831"/>
      <c r="Y10" s="833"/>
      <c r="Z10" s="814"/>
      <c r="AA10" s="812"/>
      <c r="AB10" s="815"/>
      <c r="AC10" s="815"/>
      <c r="AD10" s="815"/>
      <c r="AE10" s="814"/>
      <c r="AF10" s="788"/>
      <c r="AG10" s="821"/>
      <c r="AH10" s="812"/>
      <c r="AI10" s="812"/>
      <c r="AJ10" s="815"/>
      <c r="AK10" s="815"/>
      <c r="AL10" s="815"/>
      <c r="AM10" s="814"/>
      <c r="AN10" s="873"/>
      <c r="AO10" s="803"/>
      <c r="AP10" s="806"/>
      <c r="AQ10" s="878"/>
      <c r="AR10" s="782"/>
      <c r="AS10" s="785"/>
      <c r="AT10" s="785"/>
      <c r="AU10" s="785"/>
      <c r="AV10" s="779"/>
      <c r="AW10" s="788"/>
      <c r="AX10" s="765"/>
      <c r="AY10" s="766"/>
      <c r="AZ10" s="782"/>
      <c r="BA10" s="785"/>
      <c r="BB10" s="785"/>
      <c r="BC10" s="785"/>
      <c r="BD10" s="785"/>
      <c r="BE10" s="779"/>
      <c r="BF10" s="793"/>
    </row>
    <row r="11" spans="1:58" s="86" customFormat="1" ht="11.25" customHeight="1">
      <c r="A11" s="822"/>
      <c r="B11" s="847"/>
      <c r="C11" s="850"/>
      <c r="D11" s="853"/>
      <c r="E11" s="850"/>
      <c r="F11" s="844"/>
      <c r="G11" s="859"/>
      <c r="H11" s="862"/>
      <c r="I11" s="828"/>
      <c r="J11" s="836"/>
      <c r="K11" s="836"/>
      <c r="L11" s="856"/>
      <c r="M11" s="816"/>
      <c r="N11" s="816"/>
      <c r="O11" s="869"/>
      <c r="P11" s="789"/>
      <c r="Q11" s="822"/>
      <c r="R11" s="813"/>
      <c r="S11" s="816"/>
      <c r="T11" s="816"/>
      <c r="U11" s="816"/>
      <c r="V11" s="813"/>
      <c r="W11" s="816"/>
      <c r="X11" s="874"/>
      <c r="Y11" s="875"/>
      <c r="Z11" s="817"/>
      <c r="AA11" s="813"/>
      <c r="AB11" s="816"/>
      <c r="AC11" s="816"/>
      <c r="AD11" s="816"/>
      <c r="AE11" s="817"/>
      <c r="AF11" s="789"/>
      <c r="AG11" s="822"/>
      <c r="AH11" s="813"/>
      <c r="AI11" s="813"/>
      <c r="AJ11" s="816"/>
      <c r="AK11" s="816"/>
      <c r="AL11" s="816"/>
      <c r="AM11" s="817"/>
      <c r="AN11" s="880"/>
      <c r="AO11" s="804"/>
      <c r="AP11" s="807"/>
      <c r="AQ11" s="879"/>
      <c r="AR11" s="783"/>
      <c r="AS11" s="786"/>
      <c r="AT11" s="786"/>
      <c r="AU11" s="786"/>
      <c r="AV11" s="780"/>
      <c r="AW11" s="789"/>
      <c r="AX11" s="767"/>
      <c r="AY11" s="768"/>
      <c r="AZ11" s="783"/>
      <c r="BA11" s="786"/>
      <c r="BB11" s="786"/>
      <c r="BC11" s="786"/>
      <c r="BD11" s="786"/>
      <c r="BE11" s="780"/>
      <c r="BF11" s="794"/>
    </row>
    <row r="12" spans="1:58" s="115" customFormat="1" ht="16.7" customHeight="1">
      <c r="A12" s="107" t="s">
        <v>12</v>
      </c>
      <c r="B12" s="228">
        <v>19029.150252199997</v>
      </c>
      <c r="C12" s="117">
        <v>2705226</v>
      </c>
      <c r="D12" s="228">
        <v>13053.97</v>
      </c>
      <c r="E12" s="117">
        <v>2628286</v>
      </c>
      <c r="F12" s="114">
        <v>97.155875331672846</v>
      </c>
      <c r="G12" s="114">
        <v>38930.676030136987</v>
      </c>
      <c r="H12" s="114">
        <v>38930.676030136987</v>
      </c>
      <c r="I12" s="114">
        <v>100</v>
      </c>
      <c r="J12" s="114">
        <v>38930.676030136987</v>
      </c>
      <c r="K12" s="114">
        <v>3980.6168219178085</v>
      </c>
      <c r="L12" s="229">
        <v>831.89252876712339</v>
      </c>
      <c r="M12" s="229">
        <v>33617.166679452057</v>
      </c>
      <c r="N12" s="229">
        <v>501</v>
      </c>
      <c r="O12" s="229">
        <v>0</v>
      </c>
      <c r="P12" s="111" t="s">
        <v>12</v>
      </c>
      <c r="Q12" s="112" t="s">
        <v>12</v>
      </c>
      <c r="R12" s="229">
        <v>2673.5</v>
      </c>
      <c r="S12" s="229">
        <v>908.1</v>
      </c>
      <c r="T12" s="229">
        <v>360.2</v>
      </c>
      <c r="U12" s="229">
        <v>1405.2</v>
      </c>
      <c r="V12" s="229">
        <v>21950.7</v>
      </c>
      <c r="W12" s="229">
        <v>2987.7</v>
      </c>
      <c r="X12" s="229">
        <v>419.9</v>
      </c>
      <c r="Y12" s="229">
        <v>18042.099999999999</v>
      </c>
      <c r="Z12" s="229">
        <v>501</v>
      </c>
      <c r="AA12" s="229">
        <v>14306.476030136984</v>
      </c>
      <c r="AB12" s="229">
        <v>84.816821917808198</v>
      </c>
      <c r="AC12" s="229">
        <v>51.792528767123272</v>
      </c>
      <c r="AD12" s="229">
        <v>14169.866679452052</v>
      </c>
      <c r="AE12" s="229">
        <v>0</v>
      </c>
      <c r="AF12" s="111" t="s">
        <v>12</v>
      </c>
      <c r="AG12" s="112" t="s">
        <v>12</v>
      </c>
      <c r="AH12" s="564">
        <v>0</v>
      </c>
      <c r="AI12" s="564">
        <v>0</v>
      </c>
      <c r="AJ12" s="564">
        <v>0</v>
      </c>
      <c r="AK12" s="564">
        <v>0</v>
      </c>
      <c r="AL12" s="564">
        <v>0</v>
      </c>
      <c r="AM12" s="564">
        <v>0</v>
      </c>
      <c r="AN12" s="564">
        <v>0</v>
      </c>
      <c r="AO12" s="111" t="s">
        <v>12</v>
      </c>
      <c r="AP12" s="112" t="s">
        <v>12</v>
      </c>
      <c r="AQ12" s="116">
        <v>1862</v>
      </c>
      <c r="AR12" s="117">
        <v>390</v>
      </c>
      <c r="AS12" s="117">
        <v>456</v>
      </c>
      <c r="AT12" s="117">
        <v>43</v>
      </c>
      <c r="AU12" s="117">
        <v>517</v>
      </c>
      <c r="AV12" s="117">
        <v>214</v>
      </c>
      <c r="AW12" s="111" t="s">
        <v>12</v>
      </c>
      <c r="AX12" s="761" t="s">
        <v>12</v>
      </c>
      <c r="AY12" s="762"/>
      <c r="AZ12" s="117">
        <v>72</v>
      </c>
      <c r="BA12" s="564">
        <v>0</v>
      </c>
      <c r="BB12" s="564">
        <v>0</v>
      </c>
      <c r="BC12" s="564">
        <v>0</v>
      </c>
      <c r="BD12" s="564">
        <v>0</v>
      </c>
      <c r="BE12" s="564">
        <v>0</v>
      </c>
      <c r="BF12" s="227" t="s">
        <v>12</v>
      </c>
    </row>
    <row r="13" spans="1:58" s="115" customFormat="1" ht="16.7" customHeight="1">
      <c r="A13" s="107" t="s">
        <v>13</v>
      </c>
      <c r="B13" s="228">
        <v>19029.22</v>
      </c>
      <c r="C13" s="117">
        <v>2693207</v>
      </c>
      <c r="D13" s="228">
        <v>18490.620000000003</v>
      </c>
      <c r="E13" s="117">
        <v>2686518</v>
      </c>
      <c r="F13" s="114">
        <v>99.751634389781401</v>
      </c>
      <c r="G13" s="114">
        <v>42485.665060273968</v>
      </c>
      <c r="H13" s="114">
        <v>42485.665060273968</v>
      </c>
      <c r="I13" s="114">
        <v>100</v>
      </c>
      <c r="J13" s="114">
        <v>42485.665060273968</v>
      </c>
      <c r="K13" s="114">
        <v>6757.8351506849312</v>
      </c>
      <c r="L13" s="229">
        <v>854.47134246575342</v>
      </c>
      <c r="M13" s="229">
        <v>34434.058567123298</v>
      </c>
      <c r="N13" s="229">
        <v>439.2999999999999</v>
      </c>
      <c r="O13" s="229">
        <v>0</v>
      </c>
      <c r="P13" s="111" t="s">
        <v>13</v>
      </c>
      <c r="Q13" s="112" t="s">
        <v>13</v>
      </c>
      <c r="R13" s="229">
        <v>2280.6999999999994</v>
      </c>
      <c r="S13" s="229">
        <v>797.59999999999968</v>
      </c>
      <c r="T13" s="229">
        <v>388.79999999999995</v>
      </c>
      <c r="U13" s="229">
        <v>1094.3</v>
      </c>
      <c r="V13" s="229">
        <v>25817.799999999996</v>
      </c>
      <c r="W13" s="229">
        <v>5832.8</v>
      </c>
      <c r="X13" s="229">
        <v>411.40000000000003</v>
      </c>
      <c r="Y13" s="229">
        <v>19134.300000000007</v>
      </c>
      <c r="Z13" s="229">
        <v>439.2999999999999</v>
      </c>
      <c r="AA13" s="229">
        <v>14387.165060273981</v>
      </c>
      <c r="AB13" s="229">
        <v>127.43515068493147</v>
      </c>
      <c r="AC13" s="229">
        <v>54.271342465753435</v>
      </c>
      <c r="AD13" s="229">
        <v>14205.458567123293</v>
      </c>
      <c r="AE13" s="229">
        <v>0</v>
      </c>
      <c r="AF13" s="111" t="s">
        <v>13</v>
      </c>
      <c r="AG13" s="112" t="s">
        <v>13</v>
      </c>
      <c r="AH13" s="564">
        <v>0</v>
      </c>
      <c r="AI13" s="564">
        <v>0</v>
      </c>
      <c r="AJ13" s="564">
        <v>0</v>
      </c>
      <c r="AK13" s="564">
        <v>0</v>
      </c>
      <c r="AL13" s="564">
        <v>0</v>
      </c>
      <c r="AM13" s="564">
        <v>0</v>
      </c>
      <c r="AN13" s="564">
        <v>0</v>
      </c>
      <c r="AO13" s="111" t="s">
        <v>13</v>
      </c>
      <c r="AP13" s="112" t="s">
        <v>13</v>
      </c>
      <c r="AQ13" s="116">
        <v>1902</v>
      </c>
      <c r="AR13" s="117">
        <v>382</v>
      </c>
      <c r="AS13" s="117">
        <v>423</v>
      </c>
      <c r="AT13" s="117">
        <v>44</v>
      </c>
      <c r="AU13" s="117">
        <v>633</v>
      </c>
      <c r="AV13" s="117">
        <v>237</v>
      </c>
      <c r="AW13" s="111" t="s">
        <v>13</v>
      </c>
      <c r="AX13" s="761" t="s">
        <v>13</v>
      </c>
      <c r="AY13" s="762"/>
      <c r="AZ13" s="117">
        <v>71</v>
      </c>
      <c r="BA13" s="116">
        <v>3</v>
      </c>
      <c r="BB13" s="564">
        <v>0</v>
      </c>
      <c r="BC13" s="564">
        <v>0</v>
      </c>
      <c r="BD13" s="564">
        <v>0</v>
      </c>
      <c r="BE13" s="564">
        <v>0</v>
      </c>
      <c r="BF13" s="227" t="s">
        <v>13</v>
      </c>
    </row>
    <row r="14" spans="1:58" s="115" customFormat="1" ht="16.7" customHeight="1">
      <c r="A14" s="107" t="s">
        <v>207</v>
      </c>
      <c r="B14" s="228">
        <v>19029.617610599998</v>
      </c>
      <c r="C14" s="117">
        <v>2739179</v>
      </c>
      <c r="D14" s="228">
        <v>18248.280000000002</v>
      </c>
      <c r="E14" s="117">
        <v>2707179</v>
      </c>
      <c r="F14" s="114">
        <v>98.831766744707082</v>
      </c>
      <c r="G14" s="114">
        <v>513492.88999999996</v>
      </c>
      <c r="H14" s="114">
        <v>513492.88999999996</v>
      </c>
      <c r="I14" s="114">
        <v>100</v>
      </c>
      <c r="J14" s="114">
        <v>513492.88999999996</v>
      </c>
      <c r="K14" s="114">
        <v>90388.7</v>
      </c>
      <c r="L14" s="229">
        <v>50776.639999999992</v>
      </c>
      <c r="M14" s="229">
        <v>343908.24999999994</v>
      </c>
      <c r="N14" s="229">
        <v>360.00000000000006</v>
      </c>
      <c r="O14" s="229">
        <v>28059.300000000007</v>
      </c>
      <c r="P14" s="111" t="s">
        <v>207</v>
      </c>
      <c r="Q14" s="112" t="s">
        <v>207</v>
      </c>
      <c r="R14" s="229">
        <v>2407.6999999999994</v>
      </c>
      <c r="S14" s="229">
        <v>847.69999999999993</v>
      </c>
      <c r="T14" s="229">
        <v>446.2</v>
      </c>
      <c r="U14" s="229">
        <v>1113.8</v>
      </c>
      <c r="V14" s="229">
        <v>23286.9</v>
      </c>
      <c r="W14" s="229">
        <v>2697.1</v>
      </c>
      <c r="X14" s="229">
        <v>511.80000000000007</v>
      </c>
      <c r="Y14" s="229">
        <v>19718</v>
      </c>
      <c r="Z14" s="229">
        <v>360.00000000000006</v>
      </c>
      <c r="AA14" s="229">
        <v>15223.429999999998</v>
      </c>
      <c r="AB14" s="229">
        <v>955.10000000000014</v>
      </c>
      <c r="AC14" s="229">
        <v>52.18</v>
      </c>
      <c r="AD14" s="229">
        <v>14216.150000000003</v>
      </c>
      <c r="AE14" s="229">
        <v>0</v>
      </c>
      <c r="AF14" s="111" t="s">
        <v>207</v>
      </c>
      <c r="AG14" s="112" t="s">
        <v>207</v>
      </c>
      <c r="AH14" s="229">
        <v>2373.2999999999993</v>
      </c>
      <c r="AI14" s="229">
        <v>470201.56000000006</v>
      </c>
      <c r="AJ14" s="229">
        <v>85888.799999999988</v>
      </c>
      <c r="AK14" s="229">
        <v>49766.459999999985</v>
      </c>
      <c r="AL14" s="229">
        <v>308860.29999999993</v>
      </c>
      <c r="AM14" s="564">
        <v>0</v>
      </c>
      <c r="AN14" s="229">
        <v>28059.300000000007</v>
      </c>
      <c r="AO14" s="111" t="s">
        <v>207</v>
      </c>
      <c r="AP14" s="112" t="s">
        <v>207</v>
      </c>
      <c r="AQ14" s="116">
        <v>1885</v>
      </c>
      <c r="AR14" s="117">
        <v>380</v>
      </c>
      <c r="AS14" s="117">
        <v>388</v>
      </c>
      <c r="AT14" s="117">
        <v>45</v>
      </c>
      <c r="AU14" s="117">
        <v>664</v>
      </c>
      <c r="AV14" s="117">
        <v>259</v>
      </c>
      <c r="AW14" s="111" t="s">
        <v>207</v>
      </c>
      <c r="AX14" s="761" t="s">
        <v>207</v>
      </c>
      <c r="AY14" s="762"/>
      <c r="AZ14" s="117">
        <v>74</v>
      </c>
      <c r="BA14" s="116">
        <v>3</v>
      </c>
      <c r="BB14" s="564">
        <v>0</v>
      </c>
      <c r="BC14" s="564">
        <v>0</v>
      </c>
      <c r="BD14" s="564">
        <v>0</v>
      </c>
      <c r="BE14" s="564">
        <v>0</v>
      </c>
      <c r="BF14" s="227" t="s">
        <v>207</v>
      </c>
    </row>
    <row r="15" spans="1:58" s="115" customFormat="1" ht="16.7" customHeight="1">
      <c r="A15" s="107" t="s">
        <v>675</v>
      </c>
      <c r="B15" s="228">
        <v>19028.810000000001</v>
      </c>
      <c r="C15" s="117">
        <v>2738420</v>
      </c>
      <c r="D15" s="228">
        <v>18514.624531600002</v>
      </c>
      <c r="E15" s="117">
        <v>2731835</v>
      </c>
      <c r="F15" s="114">
        <v>99.8</v>
      </c>
      <c r="G15" s="114">
        <v>572911.9</v>
      </c>
      <c r="H15" s="114">
        <v>572911.9</v>
      </c>
      <c r="I15" s="114">
        <v>100</v>
      </c>
      <c r="J15" s="114">
        <v>572911.9</v>
      </c>
      <c r="K15" s="114">
        <v>60837.7</v>
      </c>
      <c r="L15" s="229">
        <v>67548.399999999994</v>
      </c>
      <c r="M15" s="229">
        <v>409522.1</v>
      </c>
      <c r="N15" s="229">
        <v>293.60000000000002</v>
      </c>
      <c r="O15" s="229">
        <v>34710.1</v>
      </c>
      <c r="P15" s="111" t="s">
        <v>675</v>
      </c>
      <c r="Q15" s="112" t="s">
        <v>675</v>
      </c>
      <c r="R15" s="229">
        <v>2625.2</v>
      </c>
      <c r="S15" s="229">
        <v>880.8</v>
      </c>
      <c r="T15" s="229">
        <v>548.6</v>
      </c>
      <c r="U15" s="229">
        <v>1195.8</v>
      </c>
      <c r="V15" s="229">
        <v>23886.3</v>
      </c>
      <c r="W15" s="229">
        <v>3223.6</v>
      </c>
      <c r="X15" s="229">
        <v>562.6</v>
      </c>
      <c r="Y15" s="229">
        <v>19806.5</v>
      </c>
      <c r="Z15" s="229">
        <v>293.60000000000002</v>
      </c>
      <c r="AA15" s="229">
        <v>16284.4</v>
      </c>
      <c r="AB15" s="229">
        <v>194.7</v>
      </c>
      <c r="AC15" s="229">
        <v>83.7</v>
      </c>
      <c r="AD15" s="229">
        <v>16006</v>
      </c>
      <c r="AE15" s="229">
        <v>0</v>
      </c>
      <c r="AF15" s="111" t="s">
        <v>675</v>
      </c>
      <c r="AG15" s="112" t="s">
        <v>675</v>
      </c>
      <c r="AH15" s="229">
        <v>2378.5</v>
      </c>
      <c r="AI15" s="229">
        <v>527737.5</v>
      </c>
      <c r="AJ15" s="229">
        <v>56538.6</v>
      </c>
      <c r="AK15" s="229">
        <v>66353.5</v>
      </c>
      <c r="AL15" s="229">
        <v>372513.8</v>
      </c>
      <c r="AM15" s="564">
        <v>0</v>
      </c>
      <c r="AN15" s="229">
        <v>34710.1</v>
      </c>
      <c r="AO15" s="111" t="s">
        <v>675</v>
      </c>
      <c r="AP15" s="112" t="s">
        <v>675</v>
      </c>
      <c r="AQ15" s="116">
        <v>1877</v>
      </c>
      <c r="AR15" s="117">
        <v>397</v>
      </c>
      <c r="AS15" s="117">
        <v>399</v>
      </c>
      <c r="AT15" s="117">
        <v>49</v>
      </c>
      <c r="AU15" s="117">
        <v>674</v>
      </c>
      <c r="AV15" s="117">
        <v>257</v>
      </c>
      <c r="AW15" s="111" t="s">
        <v>675</v>
      </c>
      <c r="AX15" s="761" t="s">
        <v>675</v>
      </c>
      <c r="AY15" s="762"/>
      <c r="AZ15" s="117">
        <v>56</v>
      </c>
      <c r="BA15" s="116">
        <v>2</v>
      </c>
      <c r="BB15" s="564">
        <v>0</v>
      </c>
      <c r="BC15" s="564">
        <v>0</v>
      </c>
      <c r="BD15" s="564">
        <v>0</v>
      </c>
      <c r="BE15" s="564">
        <v>0</v>
      </c>
      <c r="BF15" s="227" t="s">
        <v>675</v>
      </c>
    </row>
    <row r="16" spans="1:58" s="115" customFormat="1" ht="16.7" customHeight="1">
      <c r="A16" s="118" t="s">
        <v>791</v>
      </c>
      <c r="B16" s="582">
        <f>SUM(B18:B40)</f>
        <v>19028.983</v>
      </c>
      <c r="C16" s="583">
        <f t="shared" ref="C16:O16" si="0">SUM(C18:C40)</f>
        <v>2742939</v>
      </c>
      <c r="D16" s="582">
        <f t="shared" si="0"/>
        <v>18490.710000000003</v>
      </c>
      <c r="E16" s="583">
        <f t="shared" si="0"/>
        <v>2736320</v>
      </c>
      <c r="F16" s="582">
        <v>99.4</v>
      </c>
      <c r="G16" s="584">
        <f t="shared" si="0"/>
        <v>603230.50000000012</v>
      </c>
      <c r="H16" s="584">
        <f t="shared" si="0"/>
        <v>603230.50000000012</v>
      </c>
      <c r="I16" s="585">
        <f>H16/G16*100</f>
        <v>100</v>
      </c>
      <c r="J16" s="584">
        <f t="shared" si="0"/>
        <v>603921.60000000009</v>
      </c>
      <c r="K16" s="584">
        <f t="shared" si="0"/>
        <v>58713.299999999981</v>
      </c>
      <c r="L16" s="584">
        <f t="shared" si="0"/>
        <v>68397</v>
      </c>
      <c r="M16" s="584">
        <f t="shared" si="0"/>
        <v>430231.79999999993</v>
      </c>
      <c r="N16" s="584">
        <f t="shared" si="0"/>
        <v>209.20000000000005</v>
      </c>
      <c r="O16" s="584">
        <f t="shared" si="0"/>
        <v>46370.3</v>
      </c>
      <c r="P16" s="119" t="s">
        <v>791</v>
      </c>
      <c r="Q16" s="118" t="s">
        <v>791</v>
      </c>
      <c r="R16" s="230">
        <f>SUM(R18:R40)</f>
        <v>2389.1999999999998</v>
      </c>
      <c r="S16" s="230">
        <f t="shared" ref="S16:AE16" si="1">SUM(S18:S40)</f>
        <v>653.20000000000005</v>
      </c>
      <c r="T16" s="230">
        <f t="shared" si="1"/>
        <v>621.69999999999993</v>
      </c>
      <c r="U16" s="230">
        <f t="shared" si="1"/>
        <v>1114.3000000000002</v>
      </c>
      <c r="V16" s="230">
        <f t="shared" si="1"/>
        <v>23657.999999999996</v>
      </c>
      <c r="W16" s="230">
        <f t="shared" si="1"/>
        <v>4564.0000000000027</v>
      </c>
      <c r="X16" s="230">
        <f t="shared" si="1"/>
        <v>581.00000000000011</v>
      </c>
      <c r="Y16" s="230">
        <f t="shared" si="1"/>
        <v>18303.8</v>
      </c>
      <c r="Z16" s="230">
        <f t="shared" si="1"/>
        <v>209.20000000000005</v>
      </c>
      <c r="AA16" s="230">
        <f t="shared" si="1"/>
        <v>14832.299999999997</v>
      </c>
      <c r="AB16" s="230">
        <f t="shared" si="1"/>
        <v>165.5</v>
      </c>
      <c r="AC16" s="230">
        <f t="shared" si="1"/>
        <v>105.40000000000002</v>
      </c>
      <c r="AD16" s="230">
        <f t="shared" si="1"/>
        <v>14561.400000000005</v>
      </c>
      <c r="AE16" s="230">
        <f t="shared" si="1"/>
        <v>0</v>
      </c>
      <c r="AF16" s="119" t="s">
        <v>791</v>
      </c>
      <c r="AG16" s="118" t="s">
        <v>791</v>
      </c>
      <c r="AH16" s="230">
        <f t="shared" ref="AH16:AV16" si="2">SUM(AH18:AH40)</f>
        <v>2506.7999999999997</v>
      </c>
      <c r="AI16" s="230">
        <f t="shared" si="2"/>
        <v>560178.19999999972</v>
      </c>
      <c r="AJ16" s="230">
        <f t="shared" si="2"/>
        <v>53330.6</v>
      </c>
      <c r="AK16" s="230">
        <f t="shared" si="2"/>
        <v>67088.899999999994</v>
      </c>
      <c r="AL16" s="230">
        <f t="shared" si="2"/>
        <v>396252.29999999987</v>
      </c>
      <c r="AM16" s="566">
        <f t="shared" si="2"/>
        <v>0</v>
      </c>
      <c r="AN16" s="230">
        <f t="shared" si="2"/>
        <v>46370.3</v>
      </c>
      <c r="AO16" s="230">
        <f t="shared" si="2"/>
        <v>0</v>
      </c>
      <c r="AP16" s="230">
        <f t="shared" si="2"/>
        <v>0</v>
      </c>
      <c r="AQ16" s="385">
        <f t="shared" si="2"/>
        <v>1862</v>
      </c>
      <c r="AR16" s="385">
        <f t="shared" si="2"/>
        <v>396</v>
      </c>
      <c r="AS16" s="385">
        <f t="shared" si="2"/>
        <v>415</v>
      </c>
      <c r="AT16" s="385">
        <f t="shared" si="2"/>
        <v>47</v>
      </c>
      <c r="AU16" s="385">
        <f t="shared" si="2"/>
        <v>685</v>
      </c>
      <c r="AV16" s="385">
        <f t="shared" si="2"/>
        <v>270</v>
      </c>
      <c r="AW16" s="119" t="s">
        <v>791</v>
      </c>
      <c r="AX16" s="790" t="s">
        <v>791</v>
      </c>
      <c r="AY16" s="791"/>
      <c r="AZ16" s="385">
        <f t="shared" ref="AZ16:BE16" si="3">SUM(AZ18:AZ40)</f>
        <v>60</v>
      </c>
      <c r="BA16" s="565">
        <f t="shared" si="3"/>
        <v>3</v>
      </c>
      <c r="BB16" s="566">
        <f t="shared" si="3"/>
        <v>0</v>
      </c>
      <c r="BC16" s="566">
        <f t="shared" si="3"/>
        <v>0</v>
      </c>
      <c r="BD16" s="566">
        <f t="shared" si="3"/>
        <v>0</v>
      </c>
      <c r="BE16" s="566">
        <f t="shared" si="3"/>
        <v>0</v>
      </c>
      <c r="BF16" s="231" t="s">
        <v>791</v>
      </c>
    </row>
    <row r="17" spans="1:58" s="114" customFormat="1" ht="13.7" customHeight="1">
      <c r="A17" s="120"/>
      <c r="B17" s="586"/>
      <c r="C17" s="587"/>
      <c r="D17" s="588"/>
      <c r="E17" s="589"/>
      <c r="F17" s="590"/>
      <c r="G17" s="590"/>
      <c r="H17" s="590"/>
      <c r="I17" s="590"/>
      <c r="J17" s="590"/>
      <c r="K17" s="590"/>
      <c r="L17" s="590"/>
      <c r="M17" s="590"/>
      <c r="N17" s="590"/>
      <c r="O17" s="590"/>
      <c r="P17" s="123"/>
      <c r="Q17" s="124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3"/>
      <c r="AF17" s="123"/>
      <c r="AG17" s="124"/>
      <c r="AH17" s="113"/>
      <c r="AI17" s="110"/>
      <c r="AJ17" s="110"/>
      <c r="AK17" s="110"/>
      <c r="AL17" s="110"/>
      <c r="AM17" s="564"/>
      <c r="AN17" s="113"/>
      <c r="AO17" s="123"/>
      <c r="AP17" s="124"/>
      <c r="AQ17" s="108"/>
      <c r="AR17" s="109"/>
      <c r="AS17" s="109"/>
      <c r="AT17" s="109"/>
      <c r="AU17" s="109"/>
      <c r="AV17" s="109"/>
      <c r="AW17" s="123"/>
      <c r="AX17" s="247"/>
      <c r="AY17" s="249"/>
      <c r="AZ17" s="572"/>
      <c r="BA17" s="572"/>
      <c r="BB17" s="573"/>
      <c r="BC17" s="573"/>
      <c r="BD17" s="573"/>
      <c r="BE17" s="573"/>
      <c r="BF17" s="232"/>
    </row>
    <row r="18" spans="1:58" s="114" customFormat="1" ht="15.6" customHeight="1">
      <c r="A18" s="120" t="s">
        <v>71</v>
      </c>
      <c r="B18" s="591">
        <v>1129.836</v>
      </c>
      <c r="C18" s="592">
        <v>524093</v>
      </c>
      <c r="D18" s="593">
        <v>1129.82</v>
      </c>
      <c r="E18" s="594">
        <v>524093</v>
      </c>
      <c r="F18" s="595">
        <v>100</v>
      </c>
      <c r="G18" s="595">
        <v>288732.2</v>
      </c>
      <c r="H18" s="595">
        <v>288732.2</v>
      </c>
      <c r="I18" s="596">
        <v>100</v>
      </c>
      <c r="J18" s="595">
        <f>K18+L18+M18+N18+O18</f>
        <v>289423.3</v>
      </c>
      <c r="K18" s="595">
        <f>S18+W18+AB18+AJ18</f>
        <v>16992.5</v>
      </c>
      <c r="L18" s="595">
        <f>T18+X18+AC18+AK18</f>
        <v>21417.3</v>
      </c>
      <c r="M18" s="595">
        <f>U18+Y18+AD18+AL18</f>
        <v>242261.9</v>
      </c>
      <c r="N18" s="597">
        <f>Z18</f>
        <v>4.0999999999999996</v>
      </c>
      <c r="O18" s="597">
        <f>AN18</f>
        <v>8747.5</v>
      </c>
      <c r="P18" s="125" t="s">
        <v>72</v>
      </c>
      <c r="Q18" s="124" t="s">
        <v>71</v>
      </c>
      <c r="R18" s="597">
        <f>S18+T18+U18</f>
        <v>653.5</v>
      </c>
      <c r="S18" s="606">
        <v>298</v>
      </c>
      <c r="T18" s="606">
        <v>0</v>
      </c>
      <c r="U18" s="597">
        <v>355.5</v>
      </c>
      <c r="V18" s="597">
        <f>W18+X18+Y18+Z18</f>
        <v>18395.299999999996</v>
      </c>
      <c r="W18" s="597">
        <v>3015.2</v>
      </c>
      <c r="X18" s="597">
        <v>109.7</v>
      </c>
      <c r="Y18" s="597">
        <v>15266.3</v>
      </c>
      <c r="Z18" s="597">
        <v>4.0999999999999996</v>
      </c>
      <c r="AA18" s="597">
        <f>AB18+AC18+AD18</f>
        <v>2807.4</v>
      </c>
      <c r="AB18" s="597">
        <v>131.80000000000001</v>
      </c>
      <c r="AC18" s="597">
        <v>14</v>
      </c>
      <c r="AD18" s="597">
        <v>2661.6</v>
      </c>
      <c r="AE18" s="597">
        <v>0</v>
      </c>
      <c r="AF18" s="125" t="s">
        <v>73</v>
      </c>
      <c r="AG18" s="124" t="s">
        <v>71</v>
      </c>
      <c r="AH18" s="597">
        <v>473.3</v>
      </c>
      <c r="AI18" s="597">
        <f>AJ18+AK18+AL18+AM18+AN18-AH18</f>
        <v>267093.8</v>
      </c>
      <c r="AJ18" s="597">
        <v>13547.5</v>
      </c>
      <c r="AK18" s="597">
        <v>21293.599999999999</v>
      </c>
      <c r="AL18" s="597">
        <v>223978.5</v>
      </c>
      <c r="AM18" s="606">
        <v>0</v>
      </c>
      <c r="AN18" s="597">
        <v>8747.5</v>
      </c>
      <c r="AO18" s="609">
        <v>0</v>
      </c>
      <c r="AP18" s="610">
        <v>0</v>
      </c>
      <c r="AQ18" s="611">
        <v>312</v>
      </c>
      <c r="AR18" s="611">
        <v>59</v>
      </c>
      <c r="AS18" s="611">
        <v>2</v>
      </c>
      <c r="AT18" s="611">
        <v>6</v>
      </c>
      <c r="AU18" s="611">
        <v>97</v>
      </c>
      <c r="AV18" s="611">
        <v>32</v>
      </c>
      <c r="AW18" s="125" t="s">
        <v>73</v>
      </c>
      <c r="AX18" s="247" t="s">
        <v>71</v>
      </c>
      <c r="AY18" s="250" t="s">
        <v>73</v>
      </c>
      <c r="AZ18" s="611">
        <v>0</v>
      </c>
      <c r="BA18" s="611">
        <v>0</v>
      </c>
      <c r="BB18" s="606">
        <v>0</v>
      </c>
      <c r="BC18" s="606">
        <v>0</v>
      </c>
      <c r="BD18" s="606">
        <v>0</v>
      </c>
      <c r="BE18" s="606">
        <v>0</v>
      </c>
      <c r="BF18" s="233" t="s">
        <v>452</v>
      </c>
    </row>
    <row r="19" spans="1:58" s="114" customFormat="1" ht="15.6" customHeight="1">
      <c r="A19" s="120" t="s">
        <v>74</v>
      </c>
      <c r="B19" s="591">
        <v>1324.5139999999999</v>
      </c>
      <c r="C19" s="592">
        <v>270493</v>
      </c>
      <c r="D19" s="593">
        <v>1324.53</v>
      </c>
      <c r="E19" s="594">
        <v>270493</v>
      </c>
      <c r="F19" s="595">
        <v>100</v>
      </c>
      <c r="G19" s="595">
        <v>38935.599999999999</v>
      </c>
      <c r="H19" s="595">
        <v>38935.599999999999</v>
      </c>
      <c r="I19" s="596">
        <v>100</v>
      </c>
      <c r="J19" s="595">
        <f t="shared" ref="J19:J40" si="4">K19+L19+M19+N19+O19</f>
        <v>38935.600000000006</v>
      </c>
      <c r="K19" s="595">
        <f t="shared" ref="K19:M40" si="5">S19+W19+AB19+AJ19</f>
        <v>5706.2000000000007</v>
      </c>
      <c r="L19" s="595">
        <f t="shared" si="5"/>
        <v>9392.8000000000011</v>
      </c>
      <c r="M19" s="595">
        <f t="shared" si="5"/>
        <v>23473.7</v>
      </c>
      <c r="N19" s="597">
        <f t="shared" ref="N19:N40" si="6">Z19</f>
        <v>1.1000000000000001</v>
      </c>
      <c r="O19" s="597">
        <f t="shared" ref="O19:O40" si="7">AN19</f>
        <v>361.8</v>
      </c>
      <c r="P19" s="125" t="s">
        <v>75</v>
      </c>
      <c r="Q19" s="124" t="s">
        <v>74</v>
      </c>
      <c r="R19" s="597">
        <f t="shared" ref="R19:R40" si="8">S19+T19+U19</f>
        <v>252.8</v>
      </c>
      <c r="S19" s="597">
        <v>18.399999999999999</v>
      </c>
      <c r="T19" s="597">
        <v>103.4</v>
      </c>
      <c r="U19" s="597">
        <v>131</v>
      </c>
      <c r="V19" s="597">
        <v>616.69999999999993</v>
      </c>
      <c r="W19" s="597">
        <v>380.4</v>
      </c>
      <c r="X19" s="597">
        <v>30</v>
      </c>
      <c r="Y19" s="597">
        <v>205.2</v>
      </c>
      <c r="Z19" s="597">
        <v>1.1000000000000001</v>
      </c>
      <c r="AA19" s="597">
        <f t="shared" ref="AA19:AA40" si="9">AB19+AC19+AD19</f>
        <v>1304.8999999999999</v>
      </c>
      <c r="AB19" s="597">
        <v>7.8</v>
      </c>
      <c r="AC19" s="597">
        <v>5.8</v>
      </c>
      <c r="AD19" s="597">
        <v>1291.3</v>
      </c>
      <c r="AE19" s="597">
        <v>0</v>
      </c>
      <c r="AF19" s="125" t="s">
        <v>76</v>
      </c>
      <c r="AG19" s="124" t="s">
        <v>74</v>
      </c>
      <c r="AH19" s="597">
        <v>467</v>
      </c>
      <c r="AI19" s="597">
        <v>37741.599999999999</v>
      </c>
      <c r="AJ19" s="597">
        <v>5299.6</v>
      </c>
      <c r="AK19" s="597">
        <v>9253.6</v>
      </c>
      <c r="AL19" s="597">
        <v>21846.2</v>
      </c>
      <c r="AM19" s="606">
        <v>0</v>
      </c>
      <c r="AN19" s="597">
        <v>361.8</v>
      </c>
      <c r="AO19" s="612">
        <v>0</v>
      </c>
      <c r="AP19" s="613">
        <v>0</v>
      </c>
      <c r="AQ19" s="611">
        <v>191</v>
      </c>
      <c r="AR19" s="611">
        <v>40</v>
      </c>
      <c r="AS19" s="611">
        <v>37</v>
      </c>
      <c r="AT19" s="611">
        <v>2</v>
      </c>
      <c r="AU19" s="611">
        <v>64</v>
      </c>
      <c r="AV19" s="611">
        <v>42</v>
      </c>
      <c r="AW19" s="125" t="s">
        <v>76</v>
      </c>
      <c r="AX19" s="247" t="s">
        <v>74</v>
      </c>
      <c r="AY19" s="250" t="s">
        <v>76</v>
      </c>
      <c r="AZ19" s="611">
        <v>0</v>
      </c>
      <c r="BA19" s="611">
        <v>0</v>
      </c>
      <c r="BB19" s="606">
        <v>0</v>
      </c>
      <c r="BC19" s="606">
        <v>0</v>
      </c>
      <c r="BD19" s="606">
        <v>0</v>
      </c>
      <c r="BE19" s="606">
        <v>0</v>
      </c>
      <c r="BF19" s="233" t="s">
        <v>453</v>
      </c>
    </row>
    <row r="20" spans="1:58" s="114" customFormat="1" ht="15.6" customHeight="1">
      <c r="A20" s="120" t="s">
        <v>77</v>
      </c>
      <c r="B20" s="591">
        <v>1009.09</v>
      </c>
      <c r="C20" s="592">
        <v>136858</v>
      </c>
      <c r="D20" s="593">
        <v>1009.31</v>
      </c>
      <c r="E20" s="594">
        <v>136858</v>
      </c>
      <c r="F20" s="595">
        <v>100</v>
      </c>
      <c r="G20" s="595">
        <v>18227.8</v>
      </c>
      <c r="H20" s="595">
        <v>18227.8</v>
      </c>
      <c r="I20" s="596">
        <v>100</v>
      </c>
      <c r="J20" s="595">
        <f t="shared" si="4"/>
        <v>18227.8</v>
      </c>
      <c r="K20" s="595">
        <f t="shared" si="5"/>
        <v>1432.9</v>
      </c>
      <c r="L20" s="595">
        <f t="shared" si="5"/>
        <v>8807.7000000000007</v>
      </c>
      <c r="M20" s="595">
        <f t="shared" si="5"/>
        <v>7224.6</v>
      </c>
      <c r="N20" s="597">
        <f t="shared" si="6"/>
        <v>16</v>
      </c>
      <c r="O20" s="597">
        <f t="shared" si="7"/>
        <v>746.6</v>
      </c>
      <c r="P20" s="125" t="s">
        <v>78</v>
      </c>
      <c r="Q20" s="124" t="s">
        <v>77</v>
      </c>
      <c r="R20" s="597">
        <f t="shared" si="8"/>
        <v>90.699999999999989</v>
      </c>
      <c r="S20" s="597">
        <v>9.1999999999999993</v>
      </c>
      <c r="T20" s="597">
        <v>40.4</v>
      </c>
      <c r="U20" s="597">
        <v>41.1</v>
      </c>
      <c r="V20" s="597">
        <v>300.10000000000002</v>
      </c>
      <c r="W20" s="597">
        <v>83.6</v>
      </c>
      <c r="X20" s="597">
        <v>39.1</v>
      </c>
      <c r="Y20" s="597">
        <v>161.4</v>
      </c>
      <c r="Z20" s="597">
        <v>16</v>
      </c>
      <c r="AA20" s="597">
        <f t="shared" si="9"/>
        <v>780.69999999999993</v>
      </c>
      <c r="AB20" s="597">
        <v>1.4</v>
      </c>
      <c r="AC20" s="597">
        <v>4.5</v>
      </c>
      <c r="AD20" s="597">
        <v>774.8</v>
      </c>
      <c r="AE20" s="597">
        <v>0</v>
      </c>
      <c r="AF20" s="125" t="s">
        <v>79</v>
      </c>
      <c r="AG20" s="124" t="s">
        <v>77</v>
      </c>
      <c r="AH20" s="606">
        <v>23.8</v>
      </c>
      <c r="AI20" s="597">
        <v>17032.5</v>
      </c>
      <c r="AJ20" s="597">
        <v>1338.7</v>
      </c>
      <c r="AK20" s="597">
        <v>8723.7000000000007</v>
      </c>
      <c r="AL20" s="597">
        <v>6247.3</v>
      </c>
      <c r="AM20" s="606">
        <v>0</v>
      </c>
      <c r="AN20" s="597">
        <v>746.6</v>
      </c>
      <c r="AO20" s="612">
        <v>0</v>
      </c>
      <c r="AP20" s="613">
        <v>0</v>
      </c>
      <c r="AQ20" s="611">
        <v>75</v>
      </c>
      <c r="AR20" s="611">
        <v>18</v>
      </c>
      <c r="AS20" s="611">
        <v>0</v>
      </c>
      <c r="AT20" s="611">
        <v>2</v>
      </c>
      <c r="AU20" s="611">
        <v>32</v>
      </c>
      <c r="AV20" s="611">
        <v>9</v>
      </c>
      <c r="AW20" s="125" t="s">
        <v>79</v>
      </c>
      <c r="AX20" s="247" t="s">
        <v>77</v>
      </c>
      <c r="AY20" s="250" t="s">
        <v>79</v>
      </c>
      <c r="AZ20" s="611">
        <v>0</v>
      </c>
      <c r="BA20" s="611">
        <v>2</v>
      </c>
      <c r="BB20" s="606">
        <v>0</v>
      </c>
      <c r="BC20" s="606">
        <v>0</v>
      </c>
      <c r="BD20" s="606">
        <v>0</v>
      </c>
      <c r="BE20" s="606">
        <v>0</v>
      </c>
      <c r="BF20" s="233" t="s">
        <v>454</v>
      </c>
    </row>
    <row r="21" spans="1:58" s="114" customFormat="1" ht="15.6" customHeight="1">
      <c r="A21" s="120" t="s">
        <v>80</v>
      </c>
      <c r="B21" s="591">
        <v>1521.9090000000001</v>
      </c>
      <c r="C21" s="592">
        <v>169904</v>
      </c>
      <c r="D21" s="593">
        <v>1521.87</v>
      </c>
      <c r="E21" s="594">
        <v>169904</v>
      </c>
      <c r="F21" s="595">
        <v>100</v>
      </c>
      <c r="G21" s="595">
        <v>2539.4000000000005</v>
      </c>
      <c r="H21" s="595">
        <v>2539.4000000000005</v>
      </c>
      <c r="I21" s="596">
        <v>100</v>
      </c>
      <c r="J21" s="595">
        <f t="shared" si="4"/>
        <v>2539.4000000000005</v>
      </c>
      <c r="K21" s="595">
        <f t="shared" si="5"/>
        <v>1044.8</v>
      </c>
      <c r="L21" s="595">
        <f t="shared" si="5"/>
        <v>103.7</v>
      </c>
      <c r="M21" s="595">
        <f t="shared" si="5"/>
        <v>1192.1000000000001</v>
      </c>
      <c r="N21" s="597">
        <f t="shared" si="6"/>
        <v>3.3</v>
      </c>
      <c r="O21" s="597">
        <f t="shared" si="7"/>
        <v>195.5</v>
      </c>
      <c r="P21" s="125" t="s">
        <v>81</v>
      </c>
      <c r="Q21" s="124" t="s">
        <v>80</v>
      </c>
      <c r="R21" s="597">
        <f t="shared" si="8"/>
        <v>176.8</v>
      </c>
      <c r="S21" s="597">
        <v>21</v>
      </c>
      <c r="T21" s="606">
        <v>0</v>
      </c>
      <c r="U21" s="597">
        <v>155.80000000000001</v>
      </c>
      <c r="V21" s="597">
        <v>194.40000000000003</v>
      </c>
      <c r="W21" s="597">
        <v>45.6</v>
      </c>
      <c r="X21" s="597">
        <v>77.3</v>
      </c>
      <c r="Y21" s="597">
        <v>68.2</v>
      </c>
      <c r="Z21" s="597">
        <v>3.3</v>
      </c>
      <c r="AA21" s="597">
        <f t="shared" si="9"/>
        <v>724.1</v>
      </c>
      <c r="AB21" s="597">
        <v>0.1</v>
      </c>
      <c r="AC21" s="597">
        <v>3.7</v>
      </c>
      <c r="AD21" s="597">
        <v>720.30000000000007</v>
      </c>
      <c r="AE21" s="597">
        <v>0</v>
      </c>
      <c r="AF21" s="125" t="s">
        <v>82</v>
      </c>
      <c r="AG21" s="124" t="s">
        <v>80</v>
      </c>
      <c r="AH21" s="606">
        <v>0</v>
      </c>
      <c r="AI21" s="597">
        <v>1444.1</v>
      </c>
      <c r="AJ21" s="597">
        <v>978.1</v>
      </c>
      <c r="AK21" s="597">
        <v>22.7</v>
      </c>
      <c r="AL21" s="597">
        <v>247.8</v>
      </c>
      <c r="AM21" s="606">
        <v>0</v>
      </c>
      <c r="AN21" s="597">
        <v>195.5</v>
      </c>
      <c r="AO21" s="612">
        <v>0</v>
      </c>
      <c r="AP21" s="613">
        <v>0</v>
      </c>
      <c r="AQ21" s="611">
        <v>90</v>
      </c>
      <c r="AR21" s="611">
        <v>19</v>
      </c>
      <c r="AS21" s="611">
        <v>0</v>
      </c>
      <c r="AT21" s="611">
        <v>3</v>
      </c>
      <c r="AU21" s="611">
        <v>74</v>
      </c>
      <c r="AV21" s="611">
        <v>37</v>
      </c>
      <c r="AW21" s="125" t="s">
        <v>82</v>
      </c>
      <c r="AX21" s="247" t="s">
        <v>80</v>
      </c>
      <c r="AY21" s="250" t="s">
        <v>82</v>
      </c>
      <c r="AZ21" s="611">
        <v>0</v>
      </c>
      <c r="BA21" s="611">
        <v>0</v>
      </c>
      <c r="BB21" s="606">
        <v>0</v>
      </c>
      <c r="BC21" s="606">
        <v>0</v>
      </c>
      <c r="BD21" s="606">
        <v>0</v>
      </c>
      <c r="BE21" s="606">
        <v>0</v>
      </c>
      <c r="BF21" s="233" t="s">
        <v>455</v>
      </c>
    </row>
    <row r="22" spans="1:58" s="114" customFormat="1" ht="15.6" customHeight="1">
      <c r="A22" s="120" t="s">
        <v>83</v>
      </c>
      <c r="B22" s="591">
        <v>615.38900000000001</v>
      </c>
      <c r="C22" s="592">
        <v>425388</v>
      </c>
      <c r="D22" s="593">
        <v>615.41999999999996</v>
      </c>
      <c r="E22" s="594">
        <v>425388</v>
      </c>
      <c r="F22" s="595">
        <v>100</v>
      </c>
      <c r="G22" s="595">
        <v>147964.20000000001</v>
      </c>
      <c r="H22" s="595">
        <v>147964.20000000001</v>
      </c>
      <c r="I22" s="596">
        <v>100</v>
      </c>
      <c r="J22" s="595">
        <f t="shared" si="4"/>
        <v>147964.20000000001</v>
      </c>
      <c r="K22" s="595">
        <f t="shared" si="5"/>
        <v>7198.8</v>
      </c>
      <c r="L22" s="595">
        <f t="shared" si="5"/>
        <v>14391.5</v>
      </c>
      <c r="M22" s="595">
        <f t="shared" si="5"/>
        <v>95813.5</v>
      </c>
      <c r="N22" s="597">
        <f t="shared" si="6"/>
        <v>44.5</v>
      </c>
      <c r="O22" s="597">
        <f t="shared" si="7"/>
        <v>30515.9</v>
      </c>
      <c r="P22" s="125" t="s">
        <v>84</v>
      </c>
      <c r="Q22" s="124" t="s">
        <v>83</v>
      </c>
      <c r="R22" s="597">
        <f t="shared" si="8"/>
        <v>240.40000000000003</v>
      </c>
      <c r="S22" s="597">
        <v>9.8000000000000007</v>
      </c>
      <c r="T22" s="597">
        <v>133.9</v>
      </c>
      <c r="U22" s="597">
        <v>96.7</v>
      </c>
      <c r="V22" s="597">
        <v>1120.5</v>
      </c>
      <c r="W22" s="597">
        <v>266.89999999999998</v>
      </c>
      <c r="X22" s="597">
        <v>79</v>
      </c>
      <c r="Y22" s="597">
        <v>730.1</v>
      </c>
      <c r="Z22" s="597">
        <v>44.5</v>
      </c>
      <c r="AA22" s="597">
        <f t="shared" si="9"/>
        <v>1360.1</v>
      </c>
      <c r="AB22" s="597">
        <v>8</v>
      </c>
      <c r="AC22" s="597">
        <v>7.5</v>
      </c>
      <c r="AD22" s="597">
        <v>1344.6</v>
      </c>
      <c r="AE22" s="597">
        <v>0</v>
      </c>
      <c r="AF22" s="125" t="s">
        <v>85</v>
      </c>
      <c r="AG22" s="124" t="s">
        <v>83</v>
      </c>
      <c r="AH22" s="597">
        <v>1010.8</v>
      </c>
      <c r="AI22" s="597">
        <v>144232.4</v>
      </c>
      <c r="AJ22" s="597">
        <v>6914.1</v>
      </c>
      <c r="AK22" s="597">
        <v>14171.1</v>
      </c>
      <c r="AL22" s="597">
        <v>93642.1</v>
      </c>
      <c r="AM22" s="606">
        <v>0</v>
      </c>
      <c r="AN22" s="597">
        <v>30515.9</v>
      </c>
      <c r="AO22" s="612">
        <v>0</v>
      </c>
      <c r="AP22" s="613">
        <v>0</v>
      </c>
      <c r="AQ22" s="611">
        <v>233</v>
      </c>
      <c r="AR22" s="611">
        <v>32</v>
      </c>
      <c r="AS22" s="611">
        <v>135</v>
      </c>
      <c r="AT22" s="611">
        <v>6</v>
      </c>
      <c r="AU22" s="611">
        <v>94</v>
      </c>
      <c r="AV22" s="611">
        <v>26</v>
      </c>
      <c r="AW22" s="125" t="s">
        <v>85</v>
      </c>
      <c r="AX22" s="247" t="s">
        <v>83</v>
      </c>
      <c r="AY22" s="250" t="s">
        <v>589</v>
      </c>
      <c r="AZ22" s="611">
        <v>12</v>
      </c>
      <c r="BA22" s="611">
        <v>0</v>
      </c>
      <c r="BB22" s="606">
        <v>0</v>
      </c>
      <c r="BC22" s="606">
        <v>0</v>
      </c>
      <c r="BD22" s="606">
        <v>0</v>
      </c>
      <c r="BE22" s="606">
        <v>0</v>
      </c>
      <c r="BF22" s="233" t="s">
        <v>456</v>
      </c>
    </row>
    <row r="23" spans="1:58" s="114" customFormat="1" ht="15.6" customHeight="1">
      <c r="A23" s="120" t="s">
        <v>86</v>
      </c>
      <c r="B23" s="591">
        <v>669.09299999999996</v>
      </c>
      <c r="C23" s="592">
        <v>113417</v>
      </c>
      <c r="D23" s="593">
        <v>669.04</v>
      </c>
      <c r="E23" s="594">
        <v>113417</v>
      </c>
      <c r="F23" s="595">
        <v>100</v>
      </c>
      <c r="G23" s="595">
        <v>7932</v>
      </c>
      <c r="H23" s="595">
        <v>7932</v>
      </c>
      <c r="I23" s="596">
        <v>100</v>
      </c>
      <c r="J23" s="595">
        <f t="shared" si="4"/>
        <v>7932</v>
      </c>
      <c r="K23" s="595">
        <f t="shared" si="5"/>
        <v>1040</v>
      </c>
      <c r="L23" s="595">
        <f t="shared" si="5"/>
        <v>959.6</v>
      </c>
      <c r="M23" s="595">
        <f t="shared" si="5"/>
        <v>4564.8</v>
      </c>
      <c r="N23" s="597">
        <f t="shared" si="6"/>
        <v>0</v>
      </c>
      <c r="O23" s="597">
        <f t="shared" si="7"/>
        <v>1367.6</v>
      </c>
      <c r="P23" s="125" t="s">
        <v>87</v>
      </c>
      <c r="Q23" s="124" t="s">
        <v>86</v>
      </c>
      <c r="R23" s="597">
        <f t="shared" si="8"/>
        <v>172.39999999999998</v>
      </c>
      <c r="S23" s="597">
        <v>93.6</v>
      </c>
      <c r="T23" s="606">
        <v>0</v>
      </c>
      <c r="U23" s="597">
        <v>78.8</v>
      </c>
      <c r="V23" s="597">
        <v>117.5</v>
      </c>
      <c r="W23" s="597">
        <v>5.8</v>
      </c>
      <c r="X23" s="597">
        <v>3</v>
      </c>
      <c r="Y23" s="597">
        <v>108.7</v>
      </c>
      <c r="Z23" s="606">
        <v>0</v>
      </c>
      <c r="AA23" s="597">
        <f t="shared" si="9"/>
        <v>625.80000000000007</v>
      </c>
      <c r="AB23" s="606">
        <v>0</v>
      </c>
      <c r="AC23" s="597">
        <v>0.6</v>
      </c>
      <c r="AD23" s="597">
        <v>625.20000000000005</v>
      </c>
      <c r="AE23" s="597">
        <v>0</v>
      </c>
      <c r="AF23" s="125" t="s">
        <v>88</v>
      </c>
      <c r="AG23" s="124" t="s">
        <v>86</v>
      </c>
      <c r="AH23" s="606">
        <v>0</v>
      </c>
      <c r="AI23" s="597">
        <v>7016.3</v>
      </c>
      <c r="AJ23" s="597">
        <v>940.6</v>
      </c>
      <c r="AK23" s="597">
        <v>956</v>
      </c>
      <c r="AL23" s="597">
        <v>3752.1</v>
      </c>
      <c r="AM23" s="606">
        <v>0</v>
      </c>
      <c r="AN23" s="597">
        <v>1367.6</v>
      </c>
      <c r="AO23" s="612">
        <v>0</v>
      </c>
      <c r="AP23" s="613">
        <v>0</v>
      </c>
      <c r="AQ23" s="611">
        <v>48</v>
      </c>
      <c r="AR23" s="611">
        <v>12</v>
      </c>
      <c r="AS23" s="611">
        <v>30</v>
      </c>
      <c r="AT23" s="611">
        <v>0</v>
      </c>
      <c r="AU23" s="611">
        <v>44</v>
      </c>
      <c r="AV23" s="611">
        <v>15</v>
      </c>
      <c r="AW23" s="125" t="s">
        <v>88</v>
      </c>
      <c r="AX23" s="247" t="s">
        <v>86</v>
      </c>
      <c r="AY23" s="250" t="s">
        <v>88</v>
      </c>
      <c r="AZ23" s="611">
        <v>8</v>
      </c>
      <c r="BA23" s="611">
        <v>0</v>
      </c>
      <c r="BB23" s="606">
        <v>0</v>
      </c>
      <c r="BC23" s="606">
        <v>0</v>
      </c>
      <c r="BD23" s="606">
        <v>0</v>
      </c>
      <c r="BE23" s="606">
        <v>0</v>
      </c>
      <c r="BF23" s="233" t="s">
        <v>457</v>
      </c>
    </row>
    <row r="24" spans="1:58" s="114" customFormat="1" ht="15.6" customHeight="1">
      <c r="A24" s="126" t="s">
        <v>89</v>
      </c>
      <c r="B24" s="591">
        <v>919.38599999999997</v>
      </c>
      <c r="C24" s="592">
        <v>103157</v>
      </c>
      <c r="D24" s="593">
        <v>919.38</v>
      </c>
      <c r="E24" s="594">
        <v>103157</v>
      </c>
      <c r="F24" s="595">
        <v>100</v>
      </c>
      <c r="G24" s="595">
        <v>31592.6</v>
      </c>
      <c r="H24" s="595">
        <v>31592.6</v>
      </c>
      <c r="I24" s="596">
        <v>100</v>
      </c>
      <c r="J24" s="595">
        <f t="shared" si="4"/>
        <v>31592.6</v>
      </c>
      <c r="K24" s="595">
        <f t="shared" si="5"/>
        <v>2558.3000000000002</v>
      </c>
      <c r="L24" s="595">
        <f t="shared" si="5"/>
        <v>3079.7999999999997</v>
      </c>
      <c r="M24" s="595">
        <f t="shared" si="5"/>
        <v>23375.699999999997</v>
      </c>
      <c r="N24" s="597">
        <f t="shared" si="6"/>
        <v>2.9</v>
      </c>
      <c r="O24" s="597">
        <f t="shared" si="7"/>
        <v>2575.9</v>
      </c>
      <c r="P24" s="125" t="s">
        <v>590</v>
      </c>
      <c r="Q24" s="124" t="s">
        <v>89</v>
      </c>
      <c r="R24" s="597">
        <f t="shared" si="8"/>
        <v>56.199999999999996</v>
      </c>
      <c r="S24" s="597">
        <v>1</v>
      </c>
      <c r="T24" s="597">
        <v>36.799999999999997</v>
      </c>
      <c r="U24" s="597">
        <v>18.399999999999999</v>
      </c>
      <c r="V24" s="597">
        <v>679.9</v>
      </c>
      <c r="W24" s="597">
        <v>251.8</v>
      </c>
      <c r="X24" s="597">
        <v>19.599999999999998</v>
      </c>
      <c r="Y24" s="607">
        <v>405.59999999999997</v>
      </c>
      <c r="Z24" s="597">
        <v>2.9</v>
      </c>
      <c r="AA24" s="597">
        <f t="shared" si="9"/>
        <v>766</v>
      </c>
      <c r="AB24" s="597">
        <v>0.6</v>
      </c>
      <c r="AC24" s="597">
        <v>36.299999999999997</v>
      </c>
      <c r="AD24" s="597">
        <v>729.1</v>
      </c>
      <c r="AE24" s="597">
        <v>0</v>
      </c>
      <c r="AF24" s="125" t="s">
        <v>90</v>
      </c>
      <c r="AG24" s="124" t="s">
        <v>89</v>
      </c>
      <c r="AH24" s="606">
        <v>173.9</v>
      </c>
      <c r="AI24" s="597">
        <v>28112.1</v>
      </c>
      <c r="AJ24" s="597">
        <v>2304.9</v>
      </c>
      <c r="AK24" s="597">
        <v>2987.1</v>
      </c>
      <c r="AL24" s="597">
        <v>22222.6</v>
      </c>
      <c r="AM24" s="606">
        <v>0</v>
      </c>
      <c r="AN24" s="597">
        <v>2575.9</v>
      </c>
      <c r="AO24" s="612">
        <v>0</v>
      </c>
      <c r="AP24" s="613">
        <v>0</v>
      </c>
      <c r="AQ24" s="611">
        <v>83</v>
      </c>
      <c r="AR24" s="611">
        <v>26</v>
      </c>
      <c r="AS24" s="611">
        <v>10</v>
      </c>
      <c r="AT24" s="611">
        <v>2</v>
      </c>
      <c r="AU24" s="611">
        <v>0</v>
      </c>
      <c r="AV24" s="611">
        <v>0</v>
      </c>
      <c r="AW24" s="125" t="s">
        <v>90</v>
      </c>
      <c r="AX24" s="247" t="s">
        <v>89</v>
      </c>
      <c r="AY24" s="250" t="s">
        <v>90</v>
      </c>
      <c r="AZ24" s="611">
        <v>0</v>
      </c>
      <c r="BA24" s="611">
        <v>0</v>
      </c>
      <c r="BB24" s="606">
        <v>0</v>
      </c>
      <c r="BC24" s="606">
        <v>0</v>
      </c>
      <c r="BD24" s="606">
        <v>0</v>
      </c>
      <c r="BE24" s="606">
        <v>0</v>
      </c>
      <c r="BF24" s="233" t="s">
        <v>458</v>
      </c>
    </row>
    <row r="25" spans="1:58" s="114" customFormat="1" ht="15.6" customHeight="1">
      <c r="A25" s="120" t="s">
        <v>91</v>
      </c>
      <c r="B25" s="591">
        <v>1254.7919999999999</v>
      </c>
      <c r="C25" s="592">
        <v>104170</v>
      </c>
      <c r="D25" s="593">
        <v>1254.78</v>
      </c>
      <c r="E25" s="594">
        <v>104170</v>
      </c>
      <c r="F25" s="595">
        <v>100</v>
      </c>
      <c r="G25" s="595">
        <v>2348.6999999999998</v>
      </c>
      <c r="H25" s="595">
        <v>2348.6999999999998</v>
      </c>
      <c r="I25" s="596">
        <v>100</v>
      </c>
      <c r="J25" s="595">
        <f t="shared" si="4"/>
        <v>2348.6999999999998</v>
      </c>
      <c r="K25" s="595">
        <f t="shared" si="5"/>
        <v>1357.1999999999998</v>
      </c>
      <c r="L25" s="595">
        <f t="shared" si="5"/>
        <v>145.4</v>
      </c>
      <c r="M25" s="595">
        <f t="shared" si="5"/>
        <v>790.19999999999993</v>
      </c>
      <c r="N25" s="597">
        <f t="shared" si="6"/>
        <v>33.799999999999997</v>
      </c>
      <c r="O25" s="597">
        <f t="shared" si="7"/>
        <v>22.1</v>
      </c>
      <c r="P25" s="125" t="s">
        <v>92</v>
      </c>
      <c r="Q25" s="124" t="s">
        <v>91</v>
      </c>
      <c r="R25" s="597">
        <f t="shared" si="8"/>
        <v>64</v>
      </c>
      <c r="S25" s="597">
        <v>7.5</v>
      </c>
      <c r="T25" s="597">
        <v>39.6</v>
      </c>
      <c r="U25" s="597">
        <v>16.899999999999999</v>
      </c>
      <c r="V25" s="597">
        <v>180</v>
      </c>
      <c r="W25" s="597">
        <v>46.1</v>
      </c>
      <c r="X25" s="597">
        <v>5.6</v>
      </c>
      <c r="Y25" s="597">
        <v>94.5</v>
      </c>
      <c r="Z25" s="597">
        <v>33.799999999999997</v>
      </c>
      <c r="AA25" s="597">
        <f t="shared" si="9"/>
        <v>690.3</v>
      </c>
      <c r="AB25" s="597">
        <v>10.5</v>
      </c>
      <c r="AC25" s="597">
        <v>2.2999999999999998</v>
      </c>
      <c r="AD25" s="597">
        <v>677.5</v>
      </c>
      <c r="AE25" s="597">
        <v>0</v>
      </c>
      <c r="AF25" s="125" t="s">
        <v>93</v>
      </c>
      <c r="AG25" s="124" t="s">
        <v>91</v>
      </c>
      <c r="AH25" s="597">
        <v>20.5</v>
      </c>
      <c r="AI25" s="597">
        <v>1393.9</v>
      </c>
      <c r="AJ25" s="597">
        <v>1293.0999999999999</v>
      </c>
      <c r="AK25" s="597">
        <v>97.9</v>
      </c>
      <c r="AL25" s="597">
        <v>1.3</v>
      </c>
      <c r="AM25" s="606">
        <v>0</v>
      </c>
      <c r="AN25" s="597">
        <v>22.1</v>
      </c>
      <c r="AO25" s="612">
        <v>0</v>
      </c>
      <c r="AP25" s="613">
        <v>0</v>
      </c>
      <c r="AQ25" s="611">
        <v>129</v>
      </c>
      <c r="AR25" s="611">
        <v>41</v>
      </c>
      <c r="AS25" s="611">
        <v>29</v>
      </c>
      <c r="AT25" s="611">
        <v>1</v>
      </c>
      <c r="AU25" s="611">
        <v>0</v>
      </c>
      <c r="AV25" s="611">
        <v>0</v>
      </c>
      <c r="AW25" s="125" t="s">
        <v>93</v>
      </c>
      <c r="AX25" s="247" t="s">
        <v>91</v>
      </c>
      <c r="AY25" s="250" t="s">
        <v>93</v>
      </c>
      <c r="AZ25" s="611">
        <v>0</v>
      </c>
      <c r="BA25" s="611">
        <v>0</v>
      </c>
      <c r="BB25" s="606">
        <v>0</v>
      </c>
      <c r="BC25" s="606">
        <v>0</v>
      </c>
      <c r="BD25" s="606">
        <v>0</v>
      </c>
      <c r="BE25" s="606">
        <v>0</v>
      </c>
      <c r="BF25" s="233" t="s">
        <v>459</v>
      </c>
    </row>
    <row r="26" spans="1:58" s="114" customFormat="1" ht="15.6" customHeight="1">
      <c r="A26" s="120" t="s">
        <v>94</v>
      </c>
      <c r="B26" s="591">
        <v>911.62300000000005</v>
      </c>
      <c r="C26" s="592">
        <v>76245</v>
      </c>
      <c r="D26" s="593">
        <v>443.61</v>
      </c>
      <c r="E26" s="594">
        <v>70146</v>
      </c>
      <c r="F26" s="595">
        <v>92.000786936848328</v>
      </c>
      <c r="G26" s="595">
        <v>2068.1</v>
      </c>
      <c r="H26" s="595">
        <v>2068.1</v>
      </c>
      <c r="I26" s="596">
        <v>100</v>
      </c>
      <c r="J26" s="595">
        <f t="shared" si="4"/>
        <v>2068.1</v>
      </c>
      <c r="K26" s="595">
        <f t="shared" si="5"/>
        <v>505.09999999999997</v>
      </c>
      <c r="L26" s="595">
        <f t="shared" si="5"/>
        <v>636.20000000000005</v>
      </c>
      <c r="M26" s="595">
        <f t="shared" si="5"/>
        <v>881.3</v>
      </c>
      <c r="N26" s="597">
        <f t="shared" si="6"/>
        <v>1.9</v>
      </c>
      <c r="O26" s="597">
        <f t="shared" si="7"/>
        <v>43.6</v>
      </c>
      <c r="P26" s="125" t="s">
        <v>95</v>
      </c>
      <c r="Q26" s="124" t="s">
        <v>94</v>
      </c>
      <c r="R26" s="597">
        <f t="shared" si="8"/>
        <v>103.30000000000001</v>
      </c>
      <c r="S26" s="597">
        <v>28.8</v>
      </c>
      <c r="T26" s="597">
        <v>44.4</v>
      </c>
      <c r="U26" s="597">
        <v>30.1</v>
      </c>
      <c r="V26" s="597">
        <v>162.4</v>
      </c>
      <c r="W26" s="597">
        <v>53.9</v>
      </c>
      <c r="X26" s="597">
        <v>65.400000000000006</v>
      </c>
      <c r="Y26" s="597">
        <v>41.2</v>
      </c>
      <c r="Z26" s="597">
        <v>1.9</v>
      </c>
      <c r="AA26" s="597">
        <f t="shared" si="9"/>
        <v>392.5</v>
      </c>
      <c r="AB26" s="606">
        <v>0</v>
      </c>
      <c r="AC26" s="597">
        <v>2.4</v>
      </c>
      <c r="AD26" s="597">
        <v>390.1</v>
      </c>
      <c r="AE26" s="597">
        <v>0</v>
      </c>
      <c r="AF26" s="125" t="s">
        <v>96</v>
      </c>
      <c r="AG26" s="124" t="s">
        <v>94</v>
      </c>
      <c r="AH26" s="597">
        <v>2.9</v>
      </c>
      <c r="AI26" s="597">
        <v>1407</v>
      </c>
      <c r="AJ26" s="597">
        <v>422.4</v>
      </c>
      <c r="AK26" s="597">
        <v>524</v>
      </c>
      <c r="AL26" s="597">
        <v>419.9</v>
      </c>
      <c r="AM26" s="606">
        <v>0</v>
      </c>
      <c r="AN26" s="597">
        <v>43.6</v>
      </c>
      <c r="AO26" s="612">
        <v>0</v>
      </c>
      <c r="AP26" s="613">
        <v>0</v>
      </c>
      <c r="AQ26" s="611">
        <v>84</v>
      </c>
      <c r="AR26" s="611">
        <v>25</v>
      </c>
      <c r="AS26" s="611">
        <v>56</v>
      </c>
      <c r="AT26" s="611">
        <v>4</v>
      </c>
      <c r="AU26" s="611">
        <v>0</v>
      </c>
      <c r="AV26" s="611">
        <v>0</v>
      </c>
      <c r="AW26" s="125" t="s">
        <v>96</v>
      </c>
      <c r="AX26" s="247" t="s">
        <v>94</v>
      </c>
      <c r="AY26" s="250" t="s">
        <v>96</v>
      </c>
      <c r="AZ26" s="611">
        <v>0</v>
      </c>
      <c r="BA26" s="611">
        <v>0</v>
      </c>
      <c r="BB26" s="606">
        <v>0</v>
      </c>
      <c r="BC26" s="606">
        <v>0</v>
      </c>
      <c r="BD26" s="606">
        <v>0</v>
      </c>
      <c r="BE26" s="606">
        <v>0</v>
      </c>
      <c r="BF26" s="233" t="s">
        <v>96</v>
      </c>
    </row>
    <row r="27" spans="1:58" s="114" customFormat="1" ht="15.6" customHeight="1">
      <c r="A27" s="120" t="s">
        <v>97</v>
      </c>
      <c r="B27" s="591">
        <v>411.7</v>
      </c>
      <c r="C27" s="592">
        <v>255588</v>
      </c>
      <c r="D27" s="593">
        <v>411.7</v>
      </c>
      <c r="E27" s="594">
        <v>255588</v>
      </c>
      <c r="F27" s="595">
        <v>100</v>
      </c>
      <c r="G27" s="595">
        <v>16105.2</v>
      </c>
      <c r="H27" s="595">
        <v>16105.2</v>
      </c>
      <c r="I27" s="596">
        <v>100</v>
      </c>
      <c r="J27" s="595">
        <f t="shared" si="4"/>
        <v>16105.2</v>
      </c>
      <c r="K27" s="595">
        <f t="shared" si="5"/>
        <v>2137.1999999999998</v>
      </c>
      <c r="L27" s="595">
        <f t="shared" si="5"/>
        <v>4177.9000000000005</v>
      </c>
      <c r="M27" s="595">
        <f t="shared" si="5"/>
        <v>9445.4</v>
      </c>
      <c r="N27" s="597">
        <f t="shared" si="6"/>
        <v>72.7</v>
      </c>
      <c r="O27" s="597">
        <f t="shared" si="7"/>
        <v>272</v>
      </c>
      <c r="P27" s="125" t="s">
        <v>98</v>
      </c>
      <c r="Q27" s="124" t="s">
        <v>97</v>
      </c>
      <c r="R27" s="597">
        <f t="shared" si="8"/>
        <v>156.5</v>
      </c>
      <c r="S27" s="597">
        <v>58.9</v>
      </c>
      <c r="T27" s="597">
        <v>26.5</v>
      </c>
      <c r="U27" s="597">
        <v>71.099999999999994</v>
      </c>
      <c r="V27" s="597">
        <v>307</v>
      </c>
      <c r="W27" s="597">
        <v>25.3</v>
      </c>
      <c r="X27" s="597">
        <v>6.9</v>
      </c>
      <c r="Y27" s="597">
        <v>202.1</v>
      </c>
      <c r="Z27" s="597">
        <v>72.7</v>
      </c>
      <c r="AA27" s="597">
        <f t="shared" si="9"/>
        <v>535.70000000000005</v>
      </c>
      <c r="AB27" s="597">
        <v>0.9</v>
      </c>
      <c r="AC27" s="597">
        <v>0.2</v>
      </c>
      <c r="AD27" s="597">
        <v>534.6</v>
      </c>
      <c r="AE27" s="597">
        <v>0</v>
      </c>
      <c r="AF27" s="125" t="s">
        <v>99</v>
      </c>
      <c r="AG27" s="124" t="s">
        <v>97</v>
      </c>
      <c r="AH27" s="597">
        <v>169</v>
      </c>
      <c r="AI27" s="597">
        <v>14937</v>
      </c>
      <c r="AJ27" s="597">
        <v>2052.1</v>
      </c>
      <c r="AK27" s="597">
        <v>4144.3</v>
      </c>
      <c r="AL27" s="597">
        <v>8637.6</v>
      </c>
      <c r="AM27" s="606">
        <v>0</v>
      </c>
      <c r="AN27" s="597">
        <v>272</v>
      </c>
      <c r="AO27" s="612">
        <v>0</v>
      </c>
      <c r="AP27" s="613">
        <v>0</v>
      </c>
      <c r="AQ27" s="611">
        <v>150</v>
      </c>
      <c r="AR27" s="611">
        <v>12</v>
      </c>
      <c r="AS27" s="611">
        <v>55</v>
      </c>
      <c r="AT27" s="611">
        <v>3</v>
      </c>
      <c r="AU27" s="611">
        <v>91</v>
      </c>
      <c r="AV27" s="611">
        <v>40</v>
      </c>
      <c r="AW27" s="125" t="s">
        <v>99</v>
      </c>
      <c r="AX27" s="247" t="s">
        <v>97</v>
      </c>
      <c r="AY27" s="250" t="s">
        <v>99</v>
      </c>
      <c r="AZ27" s="611">
        <v>0</v>
      </c>
      <c r="BA27" s="611">
        <v>0</v>
      </c>
      <c r="BB27" s="606">
        <v>0</v>
      </c>
      <c r="BC27" s="606">
        <v>0</v>
      </c>
      <c r="BD27" s="606">
        <v>0</v>
      </c>
      <c r="BE27" s="606">
        <v>0</v>
      </c>
      <c r="BF27" s="233" t="s">
        <v>460</v>
      </c>
    </row>
    <row r="28" spans="1:58" s="114" customFormat="1" ht="15.6" customHeight="1">
      <c r="A28" s="120" t="s">
        <v>100</v>
      </c>
      <c r="B28" s="591">
        <v>614.21100000000001</v>
      </c>
      <c r="C28" s="592">
        <v>24681</v>
      </c>
      <c r="D28" s="593">
        <v>614.21</v>
      </c>
      <c r="E28" s="594">
        <v>24681</v>
      </c>
      <c r="F28" s="595">
        <v>100</v>
      </c>
      <c r="G28" s="595">
        <v>4511.3</v>
      </c>
      <c r="H28" s="595">
        <v>4511.3</v>
      </c>
      <c r="I28" s="596">
        <v>100</v>
      </c>
      <c r="J28" s="595">
        <f t="shared" si="4"/>
        <v>4511.2999999999993</v>
      </c>
      <c r="K28" s="595">
        <v>389.4</v>
      </c>
      <c r="L28" s="595">
        <v>37.200000000000003</v>
      </c>
      <c r="M28" s="595">
        <v>4073.1</v>
      </c>
      <c r="N28" s="597">
        <v>7.9</v>
      </c>
      <c r="O28" s="597">
        <v>3.7</v>
      </c>
      <c r="P28" s="125" t="s">
        <v>101</v>
      </c>
      <c r="Q28" s="124" t="s">
        <v>100</v>
      </c>
      <c r="R28" s="597">
        <v>17.399999999999999</v>
      </c>
      <c r="S28" s="597">
        <v>7.2</v>
      </c>
      <c r="T28" s="597">
        <v>3.1</v>
      </c>
      <c r="U28" s="597">
        <v>7.1</v>
      </c>
      <c r="V28" s="597">
        <v>44.099999999999994</v>
      </c>
      <c r="W28" s="597">
        <v>3.3</v>
      </c>
      <c r="X28" s="597">
        <v>2.5</v>
      </c>
      <c r="Y28" s="597">
        <v>30.4</v>
      </c>
      <c r="Z28" s="597">
        <v>7.9</v>
      </c>
      <c r="AA28" s="597">
        <v>229.7</v>
      </c>
      <c r="AB28" s="597">
        <v>0.1</v>
      </c>
      <c r="AC28" s="606">
        <v>0</v>
      </c>
      <c r="AD28" s="597">
        <v>229.6</v>
      </c>
      <c r="AE28" s="597">
        <v>0</v>
      </c>
      <c r="AF28" s="125" t="s">
        <v>102</v>
      </c>
      <c r="AG28" s="124" t="s">
        <v>100</v>
      </c>
      <c r="AH28" s="606">
        <v>0</v>
      </c>
      <c r="AI28" s="597">
        <v>4220.1000000000004</v>
      </c>
      <c r="AJ28" s="597">
        <v>378.8</v>
      </c>
      <c r="AK28" s="597">
        <v>31.6</v>
      </c>
      <c r="AL28" s="597">
        <v>3806</v>
      </c>
      <c r="AM28" s="606">
        <v>0</v>
      </c>
      <c r="AN28" s="597">
        <v>3.7</v>
      </c>
      <c r="AO28" s="612">
        <v>0</v>
      </c>
      <c r="AP28" s="613">
        <v>0</v>
      </c>
      <c r="AQ28" s="611">
        <v>6</v>
      </c>
      <c r="AR28" s="611">
        <v>0</v>
      </c>
      <c r="AS28" s="611">
        <v>0</v>
      </c>
      <c r="AT28" s="611">
        <v>0</v>
      </c>
      <c r="AU28" s="611">
        <v>24</v>
      </c>
      <c r="AV28" s="611">
        <v>9</v>
      </c>
      <c r="AW28" s="125" t="s">
        <v>102</v>
      </c>
      <c r="AX28" s="247" t="s">
        <v>100</v>
      </c>
      <c r="AY28" s="250" t="s">
        <v>102</v>
      </c>
      <c r="AZ28" s="611">
        <v>16</v>
      </c>
      <c r="BA28" s="611">
        <v>0</v>
      </c>
      <c r="BB28" s="606">
        <v>0</v>
      </c>
      <c r="BC28" s="606">
        <v>0</v>
      </c>
      <c r="BD28" s="606">
        <v>0</v>
      </c>
      <c r="BE28" s="606">
        <v>0</v>
      </c>
      <c r="BF28" s="233" t="s">
        <v>461</v>
      </c>
    </row>
    <row r="29" spans="1:58" s="114" customFormat="1" ht="15.6" customHeight="1">
      <c r="A29" s="120" t="s">
        <v>103</v>
      </c>
      <c r="B29" s="591">
        <v>1175.1690000000001</v>
      </c>
      <c r="C29" s="592">
        <v>56636</v>
      </c>
      <c r="D29" s="593">
        <v>1175.82</v>
      </c>
      <c r="E29" s="594">
        <v>56636</v>
      </c>
      <c r="F29" s="595">
        <v>100</v>
      </c>
      <c r="G29" s="595">
        <v>1209.6999999999998</v>
      </c>
      <c r="H29" s="595">
        <v>1209.6999999999998</v>
      </c>
      <c r="I29" s="596">
        <v>100</v>
      </c>
      <c r="J29" s="595">
        <f t="shared" si="4"/>
        <v>1209.6999999999998</v>
      </c>
      <c r="K29" s="595">
        <f t="shared" si="5"/>
        <v>676.19999999999993</v>
      </c>
      <c r="L29" s="595">
        <f t="shared" si="5"/>
        <v>30.1</v>
      </c>
      <c r="M29" s="595">
        <f t="shared" si="5"/>
        <v>499.8</v>
      </c>
      <c r="N29" s="597">
        <f t="shared" si="6"/>
        <v>0</v>
      </c>
      <c r="O29" s="597">
        <f t="shared" si="7"/>
        <v>3.6</v>
      </c>
      <c r="P29" s="125" t="s">
        <v>104</v>
      </c>
      <c r="Q29" s="124" t="s">
        <v>103</v>
      </c>
      <c r="R29" s="597">
        <f t="shared" si="8"/>
        <v>36.299999999999997</v>
      </c>
      <c r="S29" s="597">
        <v>15.6</v>
      </c>
      <c r="T29" s="597">
        <v>10</v>
      </c>
      <c r="U29" s="597">
        <v>10.7</v>
      </c>
      <c r="V29" s="597">
        <v>46.400000000000006</v>
      </c>
      <c r="W29" s="597">
        <v>8.8000000000000007</v>
      </c>
      <c r="X29" s="597">
        <v>1</v>
      </c>
      <c r="Y29" s="597">
        <v>36.6</v>
      </c>
      <c r="Z29" s="606">
        <v>0</v>
      </c>
      <c r="AA29" s="597">
        <f t="shared" si="9"/>
        <v>440.29999999999995</v>
      </c>
      <c r="AB29" s="606">
        <v>0</v>
      </c>
      <c r="AC29" s="597">
        <v>0.9</v>
      </c>
      <c r="AD29" s="597">
        <v>439.4</v>
      </c>
      <c r="AE29" s="597">
        <v>0</v>
      </c>
      <c r="AF29" s="125" t="s">
        <v>105</v>
      </c>
      <c r="AG29" s="124" t="s">
        <v>103</v>
      </c>
      <c r="AH29" s="597">
        <v>7.5</v>
      </c>
      <c r="AI29" s="597">
        <v>679.2</v>
      </c>
      <c r="AJ29" s="614">
        <v>651.79999999999995</v>
      </c>
      <c r="AK29" s="597">
        <v>18.2</v>
      </c>
      <c r="AL29" s="597">
        <v>13.1</v>
      </c>
      <c r="AM29" s="606">
        <v>0</v>
      </c>
      <c r="AN29" s="597">
        <v>3.6</v>
      </c>
      <c r="AO29" s="612">
        <v>0</v>
      </c>
      <c r="AP29" s="613">
        <v>0</v>
      </c>
      <c r="AQ29" s="611">
        <v>31</v>
      </c>
      <c r="AR29" s="611">
        <v>7</v>
      </c>
      <c r="AS29" s="611">
        <v>9</v>
      </c>
      <c r="AT29" s="611">
        <v>2</v>
      </c>
      <c r="AU29" s="611">
        <v>23</v>
      </c>
      <c r="AV29" s="611">
        <v>9</v>
      </c>
      <c r="AW29" s="125" t="s">
        <v>105</v>
      </c>
      <c r="AX29" s="247" t="s">
        <v>103</v>
      </c>
      <c r="AY29" s="250" t="s">
        <v>105</v>
      </c>
      <c r="AZ29" s="611">
        <v>5</v>
      </c>
      <c r="BA29" s="611">
        <v>1</v>
      </c>
      <c r="BB29" s="606">
        <v>0</v>
      </c>
      <c r="BC29" s="606">
        <v>0</v>
      </c>
      <c r="BD29" s="606">
        <v>0</v>
      </c>
      <c r="BE29" s="606">
        <v>0</v>
      </c>
      <c r="BF29" s="233" t="s">
        <v>462</v>
      </c>
    </row>
    <row r="30" spans="1:58" s="114" customFormat="1" ht="15.6" customHeight="1">
      <c r="A30" s="120" t="s">
        <v>106</v>
      </c>
      <c r="B30" s="591">
        <v>846.08199999999999</v>
      </c>
      <c r="C30" s="592">
        <v>26707</v>
      </c>
      <c r="D30" s="593">
        <v>846.08</v>
      </c>
      <c r="E30" s="594">
        <v>26707</v>
      </c>
      <c r="F30" s="595">
        <v>100</v>
      </c>
      <c r="G30" s="595">
        <v>555.29999999999995</v>
      </c>
      <c r="H30" s="595">
        <v>555.29999999999995</v>
      </c>
      <c r="I30" s="596">
        <v>100</v>
      </c>
      <c r="J30" s="595">
        <f t="shared" si="4"/>
        <v>555.29999999999995</v>
      </c>
      <c r="K30" s="595">
        <f t="shared" si="5"/>
        <v>253.2</v>
      </c>
      <c r="L30" s="595">
        <f t="shared" si="5"/>
        <v>17.3</v>
      </c>
      <c r="M30" s="595">
        <f t="shared" si="5"/>
        <v>284.8</v>
      </c>
      <c r="N30" s="597">
        <f t="shared" si="6"/>
        <v>0</v>
      </c>
      <c r="O30" s="597">
        <f t="shared" si="7"/>
        <v>0</v>
      </c>
      <c r="P30" s="125" t="s">
        <v>107</v>
      </c>
      <c r="Q30" s="124" t="s">
        <v>106</v>
      </c>
      <c r="R30" s="597">
        <f t="shared" si="8"/>
        <v>20.7</v>
      </c>
      <c r="S30" s="597">
        <v>2.5</v>
      </c>
      <c r="T30" s="597">
        <v>14</v>
      </c>
      <c r="U30" s="597">
        <v>4.2</v>
      </c>
      <c r="V30" s="597">
        <v>5.6</v>
      </c>
      <c r="W30" s="597">
        <v>0.7</v>
      </c>
      <c r="X30" s="597">
        <v>0.6</v>
      </c>
      <c r="Y30" s="597">
        <v>4.3</v>
      </c>
      <c r="Z30" s="606">
        <v>0</v>
      </c>
      <c r="AA30" s="597">
        <f t="shared" si="9"/>
        <v>239.29999999999998</v>
      </c>
      <c r="AB30" s="606">
        <v>0</v>
      </c>
      <c r="AC30" s="597">
        <v>0.6</v>
      </c>
      <c r="AD30" s="597">
        <v>238.7</v>
      </c>
      <c r="AE30" s="597">
        <v>0</v>
      </c>
      <c r="AF30" s="125" t="s">
        <v>108</v>
      </c>
      <c r="AG30" s="124" t="s">
        <v>106</v>
      </c>
      <c r="AH30" s="597"/>
      <c r="AI30" s="597">
        <f>AJ30+AK30+AL30+AM30+AN30-AH30</f>
        <v>289.7</v>
      </c>
      <c r="AJ30" s="614">
        <v>250</v>
      </c>
      <c r="AK30" s="597">
        <v>2.1</v>
      </c>
      <c r="AL30" s="597">
        <v>37.6</v>
      </c>
      <c r="AM30" s="606">
        <v>0</v>
      </c>
      <c r="AN30" s="597"/>
      <c r="AO30" s="612">
        <v>0</v>
      </c>
      <c r="AP30" s="613">
        <v>0</v>
      </c>
      <c r="AQ30" s="611">
        <v>43</v>
      </c>
      <c r="AR30" s="611">
        <v>11</v>
      </c>
      <c r="AS30" s="611">
        <v>19</v>
      </c>
      <c r="AT30" s="611">
        <v>1</v>
      </c>
      <c r="AU30" s="611">
        <v>0</v>
      </c>
      <c r="AV30" s="611">
        <v>0</v>
      </c>
      <c r="AW30" s="125" t="s">
        <v>108</v>
      </c>
      <c r="AX30" s="247" t="s">
        <v>106</v>
      </c>
      <c r="AY30" s="250" t="s">
        <v>108</v>
      </c>
      <c r="AZ30" s="611">
        <v>0</v>
      </c>
      <c r="BA30" s="611">
        <v>0</v>
      </c>
      <c r="BB30" s="606">
        <v>0</v>
      </c>
      <c r="BC30" s="606">
        <v>0</v>
      </c>
      <c r="BD30" s="606">
        <v>0</v>
      </c>
      <c r="BE30" s="606">
        <v>0</v>
      </c>
      <c r="BF30" s="233" t="s">
        <v>463</v>
      </c>
    </row>
    <row r="31" spans="1:58" s="114" customFormat="1" ht="15.6" customHeight="1">
      <c r="A31" s="120" t="s">
        <v>109</v>
      </c>
      <c r="B31" s="591">
        <v>815.17200000000003</v>
      </c>
      <c r="C31" s="592">
        <v>18491</v>
      </c>
      <c r="D31" s="593">
        <v>815.15</v>
      </c>
      <c r="E31" s="594">
        <v>18491</v>
      </c>
      <c r="F31" s="595">
        <v>100</v>
      </c>
      <c r="G31" s="595">
        <v>495.99999999999994</v>
      </c>
      <c r="H31" s="595">
        <v>495.99999999999994</v>
      </c>
      <c r="I31" s="596">
        <v>100</v>
      </c>
      <c r="J31" s="595">
        <f t="shared" si="4"/>
        <v>495.99999999999994</v>
      </c>
      <c r="K31" s="595">
        <f t="shared" si="5"/>
        <v>297.39999999999998</v>
      </c>
      <c r="L31" s="595">
        <f t="shared" si="5"/>
        <v>4.3000000000000007</v>
      </c>
      <c r="M31" s="595">
        <f t="shared" si="5"/>
        <v>194.1</v>
      </c>
      <c r="N31" s="597">
        <f t="shared" si="6"/>
        <v>0</v>
      </c>
      <c r="O31" s="597">
        <f t="shared" si="7"/>
        <v>0.2</v>
      </c>
      <c r="P31" s="125" t="s">
        <v>110</v>
      </c>
      <c r="Q31" s="124" t="s">
        <v>109</v>
      </c>
      <c r="R31" s="597">
        <f t="shared" si="8"/>
        <v>13.1</v>
      </c>
      <c r="S31" s="597">
        <v>9.4</v>
      </c>
      <c r="T31" s="597">
        <v>1.2</v>
      </c>
      <c r="U31" s="597">
        <v>2.5</v>
      </c>
      <c r="V31" s="597">
        <v>0.1</v>
      </c>
      <c r="W31" s="606">
        <v>0</v>
      </c>
      <c r="X31" s="606">
        <v>0</v>
      </c>
      <c r="Y31" s="597">
        <v>0.1</v>
      </c>
      <c r="Z31" s="606">
        <v>0</v>
      </c>
      <c r="AA31" s="597">
        <f t="shared" si="9"/>
        <v>184.9</v>
      </c>
      <c r="AB31" s="597">
        <v>0.1</v>
      </c>
      <c r="AC31" s="597">
        <v>0.4</v>
      </c>
      <c r="AD31" s="597">
        <v>184.4</v>
      </c>
      <c r="AE31" s="597">
        <v>0</v>
      </c>
      <c r="AF31" s="125" t="s">
        <v>111</v>
      </c>
      <c r="AG31" s="124" t="s">
        <v>109</v>
      </c>
      <c r="AH31" s="597">
        <v>0.1</v>
      </c>
      <c r="AI31" s="597">
        <v>297.8</v>
      </c>
      <c r="AJ31" s="614">
        <v>287.89999999999998</v>
      </c>
      <c r="AK31" s="597">
        <v>2.7</v>
      </c>
      <c r="AL31" s="597">
        <v>7.1</v>
      </c>
      <c r="AM31" s="606">
        <v>0</v>
      </c>
      <c r="AN31" s="597">
        <v>0.2</v>
      </c>
      <c r="AO31" s="612">
        <v>0</v>
      </c>
      <c r="AP31" s="613">
        <v>0</v>
      </c>
      <c r="AQ31" s="611">
        <v>29</v>
      </c>
      <c r="AR31" s="611">
        <v>8</v>
      </c>
      <c r="AS31" s="611">
        <v>11</v>
      </c>
      <c r="AT31" s="611">
        <v>1</v>
      </c>
      <c r="AU31" s="611">
        <v>0</v>
      </c>
      <c r="AV31" s="611">
        <v>0</v>
      </c>
      <c r="AW31" s="125" t="s">
        <v>111</v>
      </c>
      <c r="AX31" s="247" t="s">
        <v>109</v>
      </c>
      <c r="AY31" s="250" t="s">
        <v>111</v>
      </c>
      <c r="AZ31" s="611">
        <v>0</v>
      </c>
      <c r="BA31" s="611">
        <v>0</v>
      </c>
      <c r="BB31" s="606">
        <v>0</v>
      </c>
      <c r="BC31" s="606">
        <v>0</v>
      </c>
      <c r="BD31" s="606">
        <v>0</v>
      </c>
      <c r="BE31" s="606">
        <v>0</v>
      </c>
      <c r="BF31" s="233" t="s">
        <v>464</v>
      </c>
    </row>
    <row r="32" spans="1:58" s="114" customFormat="1" ht="15.6" customHeight="1">
      <c r="A32" s="120" t="s">
        <v>112</v>
      </c>
      <c r="B32" s="591">
        <v>741.09900000000005</v>
      </c>
      <c r="C32" s="592">
        <v>40743</v>
      </c>
      <c r="D32" s="593">
        <v>741.12</v>
      </c>
      <c r="E32" s="594">
        <v>40743</v>
      </c>
      <c r="F32" s="595">
        <v>100</v>
      </c>
      <c r="G32" s="595">
        <v>1118.8</v>
      </c>
      <c r="H32" s="595">
        <v>1118.8</v>
      </c>
      <c r="I32" s="596">
        <v>100</v>
      </c>
      <c r="J32" s="595">
        <f t="shared" si="4"/>
        <v>1118.8</v>
      </c>
      <c r="K32" s="595">
        <f t="shared" si="5"/>
        <v>421.8</v>
      </c>
      <c r="L32" s="595">
        <f t="shared" si="5"/>
        <v>58.5</v>
      </c>
      <c r="M32" s="595">
        <f t="shared" si="5"/>
        <v>623.6</v>
      </c>
      <c r="N32" s="597">
        <f t="shared" si="6"/>
        <v>1.3</v>
      </c>
      <c r="O32" s="597">
        <f t="shared" si="7"/>
        <v>13.6</v>
      </c>
      <c r="P32" s="125" t="s">
        <v>113</v>
      </c>
      <c r="Q32" s="124" t="s">
        <v>112</v>
      </c>
      <c r="R32" s="597">
        <f t="shared" si="8"/>
        <v>42.199999999999996</v>
      </c>
      <c r="S32" s="597">
        <v>15.6</v>
      </c>
      <c r="T32" s="597">
        <v>23.3</v>
      </c>
      <c r="U32" s="597">
        <v>3.3000000000000003</v>
      </c>
      <c r="V32" s="597">
        <v>77.099999999999994</v>
      </c>
      <c r="W32" s="597">
        <v>5.5</v>
      </c>
      <c r="X32" s="597">
        <v>11.2</v>
      </c>
      <c r="Y32" s="597">
        <v>59.099999999999994</v>
      </c>
      <c r="Z32" s="597">
        <v>1.3</v>
      </c>
      <c r="AA32" s="597">
        <f t="shared" si="9"/>
        <v>561.5</v>
      </c>
      <c r="AB32" s="606">
        <v>0</v>
      </c>
      <c r="AC32" s="597">
        <v>0.3</v>
      </c>
      <c r="AD32" s="597">
        <v>561.20000000000005</v>
      </c>
      <c r="AE32" s="597">
        <v>0</v>
      </c>
      <c r="AF32" s="125" t="s">
        <v>114</v>
      </c>
      <c r="AG32" s="124" t="s">
        <v>112</v>
      </c>
      <c r="AH32" s="606">
        <v>0</v>
      </c>
      <c r="AI32" s="597">
        <v>438</v>
      </c>
      <c r="AJ32" s="597">
        <v>400.7</v>
      </c>
      <c r="AK32" s="597">
        <v>23.7</v>
      </c>
      <c r="AL32" s="597">
        <v>0</v>
      </c>
      <c r="AM32" s="606">
        <v>0</v>
      </c>
      <c r="AN32" s="597">
        <v>13.6</v>
      </c>
      <c r="AO32" s="612">
        <v>0</v>
      </c>
      <c r="AP32" s="613">
        <v>0</v>
      </c>
      <c r="AQ32" s="611">
        <v>52</v>
      </c>
      <c r="AR32" s="611">
        <v>18</v>
      </c>
      <c r="AS32" s="611">
        <v>4</v>
      </c>
      <c r="AT32" s="611">
        <v>2</v>
      </c>
      <c r="AU32" s="611">
        <v>0</v>
      </c>
      <c r="AV32" s="611">
        <v>0</v>
      </c>
      <c r="AW32" s="125" t="s">
        <v>114</v>
      </c>
      <c r="AX32" s="247" t="s">
        <v>112</v>
      </c>
      <c r="AY32" s="250" t="s">
        <v>114</v>
      </c>
      <c r="AZ32" s="611">
        <v>0</v>
      </c>
      <c r="BA32" s="611">
        <v>0</v>
      </c>
      <c r="BB32" s="606">
        <v>0</v>
      </c>
      <c r="BC32" s="606">
        <v>0</v>
      </c>
      <c r="BD32" s="606">
        <v>0</v>
      </c>
      <c r="BE32" s="606">
        <v>0</v>
      </c>
      <c r="BF32" s="233" t="s">
        <v>465</v>
      </c>
    </row>
    <row r="33" spans="1:58" s="114" customFormat="1" ht="15.6" customHeight="1">
      <c r="A33" s="120" t="s">
        <v>115</v>
      </c>
      <c r="B33" s="591">
        <v>693.78200000000004</v>
      </c>
      <c r="C33" s="592">
        <v>44510</v>
      </c>
      <c r="D33" s="593">
        <v>693.78</v>
      </c>
      <c r="E33" s="594">
        <v>44510</v>
      </c>
      <c r="F33" s="595">
        <v>100</v>
      </c>
      <c r="G33" s="595">
        <v>783.80000000000007</v>
      </c>
      <c r="H33" s="595">
        <v>783.80000000000007</v>
      </c>
      <c r="I33" s="596">
        <v>100</v>
      </c>
      <c r="J33" s="595">
        <f t="shared" si="4"/>
        <v>783.80000000000007</v>
      </c>
      <c r="K33" s="595">
        <f t="shared" si="5"/>
        <v>335.70000000000005</v>
      </c>
      <c r="L33" s="595">
        <f t="shared" si="5"/>
        <v>14.299999999999999</v>
      </c>
      <c r="M33" s="595">
        <f t="shared" si="5"/>
        <v>427.9</v>
      </c>
      <c r="N33" s="597">
        <f t="shared" si="6"/>
        <v>0</v>
      </c>
      <c r="O33" s="597">
        <f t="shared" si="7"/>
        <v>5.9</v>
      </c>
      <c r="P33" s="125" t="s">
        <v>116</v>
      </c>
      <c r="Q33" s="124" t="s">
        <v>115</v>
      </c>
      <c r="R33" s="597">
        <f t="shared" si="8"/>
        <v>19.5</v>
      </c>
      <c r="S33" s="597">
        <v>2</v>
      </c>
      <c r="T33" s="597">
        <v>5.3</v>
      </c>
      <c r="U33" s="597">
        <v>12.2</v>
      </c>
      <c r="V33" s="597">
        <v>17.899999999999999</v>
      </c>
      <c r="W33" s="597">
        <v>2.1</v>
      </c>
      <c r="X33" s="597">
        <v>0.6</v>
      </c>
      <c r="Y33" s="597">
        <v>15.2</v>
      </c>
      <c r="Z33" s="606">
        <v>0</v>
      </c>
      <c r="AA33" s="597">
        <f t="shared" si="9"/>
        <v>336.3</v>
      </c>
      <c r="AB33" s="606">
        <v>0</v>
      </c>
      <c r="AC33" s="597">
        <v>0.3</v>
      </c>
      <c r="AD33" s="597">
        <v>336</v>
      </c>
      <c r="AE33" s="597">
        <v>0</v>
      </c>
      <c r="AF33" s="125" t="s">
        <v>117</v>
      </c>
      <c r="AG33" s="124" t="s">
        <v>115</v>
      </c>
      <c r="AH33" s="606">
        <v>0</v>
      </c>
      <c r="AI33" s="597">
        <v>410.1</v>
      </c>
      <c r="AJ33" s="607">
        <v>331.6</v>
      </c>
      <c r="AK33" s="597">
        <v>8.1</v>
      </c>
      <c r="AL33" s="597">
        <v>64.5</v>
      </c>
      <c r="AM33" s="606">
        <v>0</v>
      </c>
      <c r="AN33" s="597">
        <v>5.9</v>
      </c>
      <c r="AO33" s="612">
        <v>0</v>
      </c>
      <c r="AP33" s="613">
        <v>0</v>
      </c>
      <c r="AQ33" s="611">
        <v>49</v>
      </c>
      <c r="AR33" s="611">
        <v>13</v>
      </c>
      <c r="AS33" s="611">
        <v>5</v>
      </c>
      <c r="AT33" s="611">
        <v>0</v>
      </c>
      <c r="AU33" s="611">
        <v>0</v>
      </c>
      <c r="AV33" s="611">
        <v>0</v>
      </c>
      <c r="AW33" s="125" t="s">
        <v>117</v>
      </c>
      <c r="AX33" s="247" t="s">
        <v>115</v>
      </c>
      <c r="AY33" s="250" t="s">
        <v>117</v>
      </c>
      <c r="AZ33" s="611">
        <v>0</v>
      </c>
      <c r="BA33" s="611">
        <v>0</v>
      </c>
      <c r="BB33" s="606">
        <v>0</v>
      </c>
      <c r="BC33" s="606">
        <v>0</v>
      </c>
      <c r="BD33" s="606">
        <v>0</v>
      </c>
      <c r="BE33" s="606">
        <v>0</v>
      </c>
      <c r="BF33" s="233" t="s">
        <v>466</v>
      </c>
    </row>
    <row r="34" spans="1:58" s="114" customFormat="1" ht="15.6" customHeight="1">
      <c r="A34" s="120" t="s">
        <v>118</v>
      </c>
      <c r="B34" s="591">
        <v>384.10500000000002</v>
      </c>
      <c r="C34" s="592">
        <v>36776</v>
      </c>
      <c r="D34" s="593">
        <v>384.09</v>
      </c>
      <c r="E34" s="594">
        <v>36776</v>
      </c>
      <c r="F34" s="595">
        <v>100</v>
      </c>
      <c r="G34" s="595">
        <v>4385.4999999999991</v>
      </c>
      <c r="H34" s="595">
        <v>4385.4999999999991</v>
      </c>
      <c r="I34" s="596">
        <v>100</v>
      </c>
      <c r="J34" s="595">
        <f t="shared" si="4"/>
        <v>4385.4999999999991</v>
      </c>
      <c r="K34" s="595">
        <f t="shared" si="5"/>
        <v>1290.4000000000001</v>
      </c>
      <c r="L34" s="595">
        <f t="shared" si="5"/>
        <v>375.79999999999995</v>
      </c>
      <c r="M34" s="595">
        <f t="shared" si="5"/>
        <v>2668.5</v>
      </c>
      <c r="N34" s="597">
        <f t="shared" si="6"/>
        <v>14.4</v>
      </c>
      <c r="O34" s="597">
        <f t="shared" si="7"/>
        <v>36.4</v>
      </c>
      <c r="P34" s="125" t="s">
        <v>119</v>
      </c>
      <c r="Q34" s="124" t="s">
        <v>118</v>
      </c>
      <c r="R34" s="597">
        <f t="shared" si="8"/>
        <v>17.3</v>
      </c>
      <c r="S34" s="597">
        <v>8.1</v>
      </c>
      <c r="T34" s="597">
        <v>6.7</v>
      </c>
      <c r="U34" s="597">
        <v>2.5</v>
      </c>
      <c r="V34" s="597">
        <v>688.80000000000007</v>
      </c>
      <c r="W34" s="597">
        <v>80.800000000000011</v>
      </c>
      <c r="X34" s="597">
        <v>3.2</v>
      </c>
      <c r="Y34" s="597">
        <v>590.40000000000009</v>
      </c>
      <c r="Z34" s="597">
        <v>14.4</v>
      </c>
      <c r="AA34" s="597">
        <f t="shared" si="9"/>
        <v>245.20000000000002</v>
      </c>
      <c r="AB34" s="597">
        <v>0.3</v>
      </c>
      <c r="AC34" s="606">
        <v>0</v>
      </c>
      <c r="AD34" s="607">
        <v>244.9</v>
      </c>
      <c r="AE34" s="597">
        <v>0</v>
      </c>
      <c r="AF34" s="125" t="s">
        <v>120</v>
      </c>
      <c r="AG34" s="124" t="s">
        <v>118</v>
      </c>
      <c r="AH34" s="597">
        <v>12.6</v>
      </c>
      <c r="AI34" s="597">
        <v>3421.6</v>
      </c>
      <c r="AJ34" s="597">
        <v>1201.2</v>
      </c>
      <c r="AK34" s="597">
        <v>365.9</v>
      </c>
      <c r="AL34" s="607">
        <v>1830.7</v>
      </c>
      <c r="AM34" s="606">
        <v>0</v>
      </c>
      <c r="AN34" s="597">
        <v>36.4</v>
      </c>
      <c r="AO34" s="612">
        <v>0</v>
      </c>
      <c r="AP34" s="613">
        <v>0</v>
      </c>
      <c r="AQ34" s="611">
        <v>9</v>
      </c>
      <c r="AR34" s="611">
        <v>2</v>
      </c>
      <c r="AS34" s="611">
        <v>0</v>
      </c>
      <c r="AT34" s="611">
        <v>0</v>
      </c>
      <c r="AU34" s="611">
        <v>22</v>
      </c>
      <c r="AV34" s="611">
        <v>10</v>
      </c>
      <c r="AW34" s="125" t="s">
        <v>120</v>
      </c>
      <c r="AX34" s="247" t="s">
        <v>118</v>
      </c>
      <c r="AY34" s="250" t="s">
        <v>120</v>
      </c>
      <c r="AZ34" s="611">
        <v>3</v>
      </c>
      <c r="BA34" s="611">
        <v>0</v>
      </c>
      <c r="BB34" s="606">
        <v>0</v>
      </c>
      <c r="BC34" s="606">
        <v>0</v>
      </c>
      <c r="BD34" s="606">
        <v>0</v>
      </c>
      <c r="BE34" s="606">
        <v>0</v>
      </c>
      <c r="BF34" s="233" t="s">
        <v>467</v>
      </c>
    </row>
    <row r="35" spans="1:58" s="114" customFormat="1" ht="15.6" customHeight="1">
      <c r="A35" s="120" t="s">
        <v>121</v>
      </c>
      <c r="B35" s="591">
        <v>616.13800000000003</v>
      </c>
      <c r="C35" s="592">
        <v>46421</v>
      </c>
      <c r="D35" s="593">
        <v>616.03</v>
      </c>
      <c r="E35" s="594">
        <v>46421</v>
      </c>
      <c r="F35" s="595">
        <v>100</v>
      </c>
      <c r="G35" s="595">
        <v>2760.5</v>
      </c>
      <c r="H35" s="595">
        <v>2760.5</v>
      </c>
      <c r="I35" s="596">
        <v>100</v>
      </c>
      <c r="J35" s="595">
        <f t="shared" si="4"/>
        <v>2760.5</v>
      </c>
      <c r="K35" s="595">
        <f t="shared" si="5"/>
        <v>505.6</v>
      </c>
      <c r="L35" s="595">
        <f t="shared" si="5"/>
        <v>374.1</v>
      </c>
      <c r="M35" s="595">
        <f t="shared" si="5"/>
        <v>1789</v>
      </c>
      <c r="N35" s="597">
        <f t="shared" si="6"/>
        <v>0</v>
      </c>
      <c r="O35" s="597">
        <f t="shared" si="7"/>
        <v>91.8</v>
      </c>
      <c r="P35" s="125" t="s">
        <v>122</v>
      </c>
      <c r="Q35" s="124" t="s">
        <v>121</v>
      </c>
      <c r="R35" s="597">
        <f t="shared" si="8"/>
        <v>24.6</v>
      </c>
      <c r="S35" s="597">
        <v>6</v>
      </c>
      <c r="T35" s="597">
        <v>13.2</v>
      </c>
      <c r="U35" s="597">
        <v>5.4</v>
      </c>
      <c r="V35" s="597">
        <v>124.19999999999999</v>
      </c>
      <c r="W35" s="597">
        <v>23.6</v>
      </c>
      <c r="X35" s="597">
        <v>2.5</v>
      </c>
      <c r="Y35" s="597">
        <v>98.1</v>
      </c>
      <c r="Z35" s="606">
        <v>0</v>
      </c>
      <c r="AA35" s="597">
        <f t="shared" si="9"/>
        <v>402.59999999999997</v>
      </c>
      <c r="AB35" s="597">
        <v>1</v>
      </c>
      <c r="AC35" s="597">
        <v>0.4</v>
      </c>
      <c r="AD35" s="597">
        <v>401.2</v>
      </c>
      <c r="AE35" s="597">
        <v>0</v>
      </c>
      <c r="AF35" s="125" t="s">
        <v>123</v>
      </c>
      <c r="AG35" s="124" t="s">
        <v>121</v>
      </c>
      <c r="AH35" s="597">
        <v>2</v>
      </c>
      <c r="AI35" s="597">
        <v>2207.1</v>
      </c>
      <c r="AJ35" s="614">
        <v>475</v>
      </c>
      <c r="AK35" s="597">
        <v>358</v>
      </c>
      <c r="AL35" s="597">
        <v>1284.3</v>
      </c>
      <c r="AM35" s="606">
        <v>0</v>
      </c>
      <c r="AN35" s="597">
        <v>91.8</v>
      </c>
      <c r="AO35" s="612">
        <v>0</v>
      </c>
      <c r="AP35" s="613">
        <v>0</v>
      </c>
      <c r="AQ35" s="611">
        <v>35</v>
      </c>
      <c r="AR35" s="611">
        <v>2</v>
      </c>
      <c r="AS35" s="611">
        <v>7</v>
      </c>
      <c r="AT35" s="611">
        <v>3</v>
      </c>
      <c r="AU35" s="611">
        <v>24</v>
      </c>
      <c r="AV35" s="611">
        <v>8</v>
      </c>
      <c r="AW35" s="125" t="s">
        <v>123</v>
      </c>
      <c r="AX35" s="247" t="s">
        <v>121</v>
      </c>
      <c r="AY35" s="250" t="s">
        <v>123</v>
      </c>
      <c r="AZ35" s="611">
        <v>0</v>
      </c>
      <c r="BA35" s="611">
        <v>0</v>
      </c>
      <c r="BB35" s="606">
        <v>0</v>
      </c>
      <c r="BC35" s="606">
        <v>0</v>
      </c>
      <c r="BD35" s="606">
        <v>0</v>
      </c>
      <c r="BE35" s="606">
        <v>0</v>
      </c>
      <c r="BF35" s="567" t="s">
        <v>468</v>
      </c>
    </row>
    <row r="36" spans="1:58" s="114" customFormat="1" ht="15.6" customHeight="1">
      <c r="A36" s="120" t="s">
        <v>124</v>
      </c>
      <c r="B36" s="591">
        <v>450.97500000000002</v>
      </c>
      <c r="C36" s="592">
        <v>124830</v>
      </c>
      <c r="D36" s="593">
        <v>450.94</v>
      </c>
      <c r="E36" s="594">
        <v>124830</v>
      </c>
      <c r="F36" s="595">
        <v>100</v>
      </c>
      <c r="G36" s="595">
        <v>16364.3</v>
      </c>
      <c r="H36" s="595">
        <v>16364.3</v>
      </c>
      <c r="I36" s="596">
        <v>100</v>
      </c>
      <c r="J36" s="595">
        <f t="shared" si="4"/>
        <v>16364.3</v>
      </c>
      <c r="K36" s="595">
        <f t="shared" si="5"/>
        <v>2397.5</v>
      </c>
      <c r="L36" s="595">
        <f t="shared" si="5"/>
        <v>4112.5999999999995</v>
      </c>
      <c r="M36" s="595">
        <f t="shared" si="5"/>
        <v>8641.9</v>
      </c>
      <c r="N36" s="597">
        <f t="shared" si="6"/>
        <v>5.3</v>
      </c>
      <c r="O36" s="597">
        <f t="shared" si="7"/>
        <v>1207</v>
      </c>
      <c r="P36" s="125" t="s">
        <v>125</v>
      </c>
      <c r="Q36" s="124" t="s">
        <v>124</v>
      </c>
      <c r="R36" s="597">
        <f t="shared" si="8"/>
        <v>94.799999999999983</v>
      </c>
      <c r="S36" s="597">
        <v>4</v>
      </c>
      <c r="T36" s="597">
        <v>76.199999999999989</v>
      </c>
      <c r="U36" s="597">
        <v>14.6</v>
      </c>
      <c r="V36" s="597">
        <v>345.2</v>
      </c>
      <c r="W36" s="597">
        <v>123.8</v>
      </c>
      <c r="X36" s="597">
        <v>121.10000000000001</v>
      </c>
      <c r="Y36" s="597">
        <v>95</v>
      </c>
      <c r="Z36" s="597">
        <v>5.3</v>
      </c>
      <c r="AA36" s="597">
        <f t="shared" si="9"/>
        <v>577.79999999999995</v>
      </c>
      <c r="AB36" s="597">
        <v>0.7</v>
      </c>
      <c r="AC36" s="597">
        <v>1.1000000000000001</v>
      </c>
      <c r="AD36" s="597">
        <v>576</v>
      </c>
      <c r="AE36" s="597">
        <v>0</v>
      </c>
      <c r="AF36" s="125" t="s">
        <v>126</v>
      </c>
      <c r="AG36" s="124" t="s">
        <v>124</v>
      </c>
      <c r="AH36" s="597">
        <v>92.9</v>
      </c>
      <c r="AI36" s="597">
        <v>15253.6</v>
      </c>
      <c r="AJ36" s="597">
        <v>2269</v>
      </c>
      <c r="AK36" s="597">
        <v>3914.2</v>
      </c>
      <c r="AL36" s="597">
        <v>7956.3</v>
      </c>
      <c r="AM36" s="606">
        <v>0</v>
      </c>
      <c r="AN36" s="597">
        <v>1207</v>
      </c>
      <c r="AO36" s="612">
        <v>0</v>
      </c>
      <c r="AP36" s="613">
        <v>0</v>
      </c>
      <c r="AQ36" s="611">
        <v>35</v>
      </c>
      <c r="AR36" s="611">
        <v>7</v>
      </c>
      <c r="AS36" s="611">
        <v>0</v>
      </c>
      <c r="AT36" s="611">
        <v>2</v>
      </c>
      <c r="AU36" s="611">
        <v>54</v>
      </c>
      <c r="AV36" s="611">
        <v>19</v>
      </c>
      <c r="AW36" s="125" t="s">
        <v>126</v>
      </c>
      <c r="AX36" s="247" t="s">
        <v>124</v>
      </c>
      <c r="AY36" s="250" t="s">
        <v>126</v>
      </c>
      <c r="AZ36" s="611">
        <v>0</v>
      </c>
      <c r="BA36" s="611">
        <v>0</v>
      </c>
      <c r="BB36" s="606">
        <v>0</v>
      </c>
      <c r="BC36" s="606">
        <v>0</v>
      </c>
      <c r="BD36" s="606">
        <v>0</v>
      </c>
      <c r="BE36" s="606">
        <v>0</v>
      </c>
      <c r="BF36" s="567" t="s">
        <v>469</v>
      </c>
    </row>
    <row r="37" spans="1:58" s="114" customFormat="1" ht="15.6" customHeight="1">
      <c r="A37" s="120" t="s">
        <v>127</v>
      </c>
      <c r="B37" s="591">
        <v>661.16200000000003</v>
      </c>
      <c r="C37" s="592">
        <v>45985</v>
      </c>
      <c r="D37" s="593">
        <v>661.16</v>
      </c>
      <c r="E37" s="594">
        <v>45985</v>
      </c>
      <c r="F37" s="595">
        <v>100</v>
      </c>
      <c r="G37" s="595">
        <v>1588.0000000000002</v>
      </c>
      <c r="H37" s="595">
        <v>1588.0000000000002</v>
      </c>
      <c r="I37" s="596">
        <v>100</v>
      </c>
      <c r="J37" s="595">
        <f t="shared" si="4"/>
        <v>1588.0000000000002</v>
      </c>
      <c r="K37" s="595">
        <f t="shared" si="5"/>
        <v>718.7</v>
      </c>
      <c r="L37" s="595">
        <f t="shared" si="5"/>
        <v>52.7</v>
      </c>
      <c r="M37" s="595">
        <f t="shared" si="5"/>
        <v>768.80000000000007</v>
      </c>
      <c r="N37" s="597">
        <f t="shared" si="6"/>
        <v>0</v>
      </c>
      <c r="O37" s="597">
        <f t="shared" si="7"/>
        <v>47.8</v>
      </c>
      <c r="P37" s="125" t="s">
        <v>128</v>
      </c>
      <c r="Q37" s="124" t="s">
        <v>127</v>
      </c>
      <c r="R37" s="597">
        <f t="shared" si="8"/>
        <v>29.4</v>
      </c>
      <c r="S37" s="606">
        <v>0</v>
      </c>
      <c r="T37" s="597">
        <v>20.399999999999999</v>
      </c>
      <c r="U37" s="597">
        <v>9</v>
      </c>
      <c r="V37" s="597">
        <v>35.9</v>
      </c>
      <c r="W37" s="597">
        <v>5.6</v>
      </c>
      <c r="X37" s="597">
        <v>0.6</v>
      </c>
      <c r="Y37" s="597">
        <v>29.7</v>
      </c>
      <c r="Z37" s="606">
        <v>0</v>
      </c>
      <c r="AA37" s="597">
        <f t="shared" si="9"/>
        <v>703.9</v>
      </c>
      <c r="AB37" s="597">
        <v>0.1</v>
      </c>
      <c r="AC37" s="597">
        <v>0.2</v>
      </c>
      <c r="AD37" s="597">
        <v>703.6</v>
      </c>
      <c r="AE37" s="597">
        <v>0</v>
      </c>
      <c r="AF37" s="125" t="s">
        <v>129</v>
      </c>
      <c r="AG37" s="124" t="s">
        <v>127</v>
      </c>
      <c r="AH37" s="606">
        <v>0</v>
      </c>
      <c r="AI37" s="597">
        <v>818.8</v>
      </c>
      <c r="AJ37" s="614">
        <v>713</v>
      </c>
      <c r="AK37" s="597">
        <v>31.5</v>
      </c>
      <c r="AL37" s="597">
        <v>26.5</v>
      </c>
      <c r="AM37" s="606">
        <v>0</v>
      </c>
      <c r="AN37" s="597">
        <v>47.8</v>
      </c>
      <c r="AO37" s="612">
        <v>0</v>
      </c>
      <c r="AP37" s="613">
        <v>0</v>
      </c>
      <c r="AQ37" s="611">
        <v>58</v>
      </c>
      <c r="AR37" s="611">
        <v>17</v>
      </c>
      <c r="AS37" s="611">
        <v>0</v>
      </c>
      <c r="AT37" s="611">
        <v>1</v>
      </c>
      <c r="AU37" s="611">
        <v>0</v>
      </c>
      <c r="AV37" s="611">
        <v>0</v>
      </c>
      <c r="AW37" s="125" t="s">
        <v>129</v>
      </c>
      <c r="AX37" s="247" t="s">
        <v>127</v>
      </c>
      <c r="AY37" s="250" t="s">
        <v>129</v>
      </c>
      <c r="AZ37" s="611">
        <v>0</v>
      </c>
      <c r="BA37" s="611">
        <v>0</v>
      </c>
      <c r="BB37" s="606">
        <v>0</v>
      </c>
      <c r="BC37" s="606">
        <v>0</v>
      </c>
      <c r="BD37" s="606">
        <v>0</v>
      </c>
      <c r="BE37" s="606">
        <v>0</v>
      </c>
      <c r="BF37" s="567" t="s">
        <v>470</v>
      </c>
    </row>
    <row r="38" spans="1:58" s="114" customFormat="1" ht="15.6" customHeight="1">
      <c r="A38" s="120" t="s">
        <v>130</v>
      </c>
      <c r="B38" s="591">
        <v>1201.4649999999999</v>
      </c>
      <c r="C38" s="592">
        <v>34171</v>
      </c>
      <c r="D38" s="593">
        <v>1201.2</v>
      </c>
      <c r="E38" s="594">
        <v>34171</v>
      </c>
      <c r="F38" s="595">
        <v>100</v>
      </c>
      <c r="G38" s="595">
        <v>11439.099999999999</v>
      </c>
      <c r="H38" s="595">
        <v>11439.099999999999</v>
      </c>
      <c r="I38" s="596">
        <v>100</v>
      </c>
      <c r="J38" s="595">
        <f t="shared" si="4"/>
        <v>11439.099999999999</v>
      </c>
      <c r="K38" s="595">
        <f t="shared" si="5"/>
        <v>10850.3</v>
      </c>
      <c r="L38" s="595">
        <f t="shared" si="5"/>
        <v>19.5</v>
      </c>
      <c r="M38" s="595">
        <f t="shared" si="5"/>
        <v>569.29999999999995</v>
      </c>
      <c r="N38" s="597">
        <f t="shared" si="6"/>
        <v>0</v>
      </c>
      <c r="O38" s="597">
        <f t="shared" si="7"/>
        <v>0</v>
      </c>
      <c r="P38" s="125" t="s">
        <v>131</v>
      </c>
      <c r="Q38" s="124" t="s">
        <v>130</v>
      </c>
      <c r="R38" s="597">
        <f t="shared" si="8"/>
        <v>40.700000000000003</v>
      </c>
      <c r="S38" s="597">
        <v>21.3</v>
      </c>
      <c r="T38" s="597">
        <v>1.9</v>
      </c>
      <c r="U38" s="597">
        <v>17.5</v>
      </c>
      <c r="V38" s="597">
        <v>148.1</v>
      </c>
      <c r="W38" s="597">
        <v>116.6</v>
      </c>
      <c r="X38" s="597">
        <v>0.1</v>
      </c>
      <c r="Y38" s="597">
        <v>31.4</v>
      </c>
      <c r="Z38" s="606">
        <v>0</v>
      </c>
      <c r="AA38" s="597">
        <f t="shared" si="9"/>
        <v>405.09999999999997</v>
      </c>
      <c r="AB38" s="606">
        <v>0</v>
      </c>
      <c r="AC38" s="597">
        <v>0.4</v>
      </c>
      <c r="AD38" s="597">
        <v>404.7</v>
      </c>
      <c r="AE38" s="597">
        <v>0</v>
      </c>
      <c r="AF38" s="125" t="s">
        <v>132</v>
      </c>
      <c r="AG38" s="124" t="s">
        <v>130</v>
      </c>
      <c r="AH38" s="597">
        <v>50.5</v>
      </c>
      <c r="AI38" s="597">
        <v>10794.7</v>
      </c>
      <c r="AJ38" s="614">
        <v>10712.4</v>
      </c>
      <c r="AK38" s="597">
        <v>17.100000000000001</v>
      </c>
      <c r="AL38" s="597">
        <v>115.7</v>
      </c>
      <c r="AM38" s="606">
        <v>0</v>
      </c>
      <c r="AN38" s="597">
        <v>0</v>
      </c>
      <c r="AO38" s="612">
        <v>0</v>
      </c>
      <c r="AP38" s="613">
        <v>0</v>
      </c>
      <c r="AQ38" s="611">
        <v>11</v>
      </c>
      <c r="AR38" s="611">
        <v>3</v>
      </c>
      <c r="AS38" s="611">
        <v>0</v>
      </c>
      <c r="AT38" s="611">
        <v>3</v>
      </c>
      <c r="AU38" s="611">
        <v>42</v>
      </c>
      <c r="AV38" s="611">
        <v>14</v>
      </c>
      <c r="AW38" s="125" t="s">
        <v>132</v>
      </c>
      <c r="AX38" s="247" t="s">
        <v>130</v>
      </c>
      <c r="AY38" s="250" t="s">
        <v>132</v>
      </c>
      <c r="AZ38" s="611">
        <v>16</v>
      </c>
      <c r="BA38" s="611">
        <v>0</v>
      </c>
      <c r="BB38" s="606">
        <v>0</v>
      </c>
      <c r="BC38" s="606">
        <v>0</v>
      </c>
      <c r="BD38" s="606">
        <v>0</v>
      </c>
      <c r="BE38" s="606">
        <v>0</v>
      </c>
      <c r="BF38" s="567" t="s">
        <v>471</v>
      </c>
    </row>
    <row r="39" spans="1:58" s="114" customFormat="1" ht="15.6" customHeight="1">
      <c r="A39" s="120" t="s">
        <v>133</v>
      </c>
      <c r="B39" s="591">
        <v>989.42899999999997</v>
      </c>
      <c r="C39" s="592">
        <v>53013</v>
      </c>
      <c r="D39" s="593">
        <v>989.37</v>
      </c>
      <c r="E39" s="594">
        <v>53013</v>
      </c>
      <c r="F39" s="595">
        <v>100</v>
      </c>
      <c r="G39" s="595">
        <v>1421.8999999999999</v>
      </c>
      <c r="H39" s="595">
        <v>1421.8999999999999</v>
      </c>
      <c r="I39" s="596">
        <v>100</v>
      </c>
      <c r="J39" s="595">
        <f t="shared" si="4"/>
        <v>1421.8999999999999</v>
      </c>
      <c r="K39" s="595">
        <f t="shared" si="5"/>
        <v>588.70000000000005</v>
      </c>
      <c r="L39" s="595">
        <f t="shared" si="5"/>
        <v>180.5</v>
      </c>
      <c r="M39" s="595">
        <f t="shared" si="5"/>
        <v>540.9</v>
      </c>
      <c r="N39" s="597">
        <f t="shared" si="6"/>
        <v>0</v>
      </c>
      <c r="O39" s="597">
        <f t="shared" si="7"/>
        <v>111.8</v>
      </c>
      <c r="P39" s="125" t="s">
        <v>134</v>
      </c>
      <c r="Q39" s="124" t="s">
        <v>133</v>
      </c>
      <c r="R39" s="597">
        <f t="shared" si="8"/>
        <v>53.6</v>
      </c>
      <c r="S39" s="597">
        <v>8.3000000000000007</v>
      </c>
      <c r="T39" s="607">
        <v>17.100000000000001</v>
      </c>
      <c r="U39" s="597">
        <v>28.2</v>
      </c>
      <c r="V39" s="597">
        <v>50.8</v>
      </c>
      <c r="W39" s="597">
        <v>18.600000000000001</v>
      </c>
      <c r="X39" s="597">
        <v>2</v>
      </c>
      <c r="Y39" s="597">
        <v>30.199999999999996</v>
      </c>
      <c r="Z39" s="606">
        <v>0</v>
      </c>
      <c r="AA39" s="597">
        <f t="shared" si="9"/>
        <v>441.79999999999995</v>
      </c>
      <c r="AB39" s="597">
        <v>2.1</v>
      </c>
      <c r="AC39" s="597">
        <v>23.3</v>
      </c>
      <c r="AD39" s="597">
        <v>416.4</v>
      </c>
      <c r="AE39" s="597">
        <v>0</v>
      </c>
      <c r="AF39" s="125" t="s">
        <v>135</v>
      </c>
      <c r="AG39" s="124" t="s">
        <v>133</v>
      </c>
      <c r="AH39" s="606">
        <v>0</v>
      </c>
      <c r="AI39" s="597">
        <v>875.7</v>
      </c>
      <c r="AJ39" s="597">
        <v>559.70000000000005</v>
      </c>
      <c r="AK39" s="597">
        <v>138.1</v>
      </c>
      <c r="AL39" s="597">
        <v>66.099999999999994</v>
      </c>
      <c r="AM39" s="606">
        <v>0</v>
      </c>
      <c r="AN39" s="597">
        <v>111.8</v>
      </c>
      <c r="AO39" s="612">
        <v>0</v>
      </c>
      <c r="AP39" s="613">
        <v>0</v>
      </c>
      <c r="AQ39" s="611">
        <v>85</v>
      </c>
      <c r="AR39" s="611">
        <v>15</v>
      </c>
      <c r="AS39" s="611">
        <v>0</v>
      </c>
      <c r="AT39" s="611">
        <v>2</v>
      </c>
      <c r="AU39" s="611">
        <v>0</v>
      </c>
      <c r="AV39" s="611">
        <v>0</v>
      </c>
      <c r="AW39" s="125" t="s">
        <v>135</v>
      </c>
      <c r="AX39" s="247" t="s">
        <v>133</v>
      </c>
      <c r="AY39" s="250" t="s">
        <v>135</v>
      </c>
      <c r="AZ39" s="611">
        <v>0</v>
      </c>
      <c r="BA39" s="611">
        <v>0</v>
      </c>
      <c r="BB39" s="606">
        <v>0</v>
      </c>
      <c r="BC39" s="606">
        <v>0</v>
      </c>
      <c r="BD39" s="606">
        <v>0</v>
      </c>
      <c r="BE39" s="606">
        <v>0</v>
      </c>
      <c r="BF39" s="567" t="s">
        <v>472</v>
      </c>
    </row>
    <row r="40" spans="1:58" s="114" customFormat="1" ht="15.6" customHeight="1" thickBot="1">
      <c r="A40" s="127" t="s">
        <v>136</v>
      </c>
      <c r="B40" s="598">
        <v>72.861999999999995</v>
      </c>
      <c r="C40" s="599">
        <v>10662</v>
      </c>
      <c r="D40" s="600">
        <v>2.2999999999999998</v>
      </c>
      <c r="E40" s="601">
        <v>10142</v>
      </c>
      <c r="F40" s="602">
        <v>95.122866253986118</v>
      </c>
      <c r="G40" s="603">
        <v>150.5</v>
      </c>
      <c r="H40" s="603">
        <v>150.5</v>
      </c>
      <c r="I40" s="604">
        <v>100</v>
      </c>
      <c r="J40" s="603">
        <f t="shared" si="4"/>
        <v>150.5</v>
      </c>
      <c r="K40" s="603">
        <f t="shared" si="5"/>
        <v>15.4</v>
      </c>
      <c r="L40" s="603">
        <f t="shared" si="5"/>
        <v>8.1999999999999993</v>
      </c>
      <c r="M40" s="603">
        <f t="shared" si="5"/>
        <v>126.89999999999999</v>
      </c>
      <c r="N40" s="605">
        <f t="shared" si="6"/>
        <v>0</v>
      </c>
      <c r="O40" s="605">
        <f t="shared" si="7"/>
        <v>0</v>
      </c>
      <c r="P40" s="128" t="s">
        <v>137</v>
      </c>
      <c r="Q40" s="129" t="s">
        <v>136</v>
      </c>
      <c r="R40" s="605">
        <f t="shared" si="8"/>
        <v>13</v>
      </c>
      <c r="S40" s="605">
        <v>7</v>
      </c>
      <c r="T40" s="605">
        <v>4.3</v>
      </c>
      <c r="U40" s="605">
        <v>1.7</v>
      </c>
      <c r="V40" s="608">
        <v>0</v>
      </c>
      <c r="W40" s="608">
        <v>0</v>
      </c>
      <c r="X40" s="608">
        <v>0</v>
      </c>
      <c r="Y40" s="608">
        <v>0</v>
      </c>
      <c r="Z40" s="608">
        <v>0</v>
      </c>
      <c r="AA40" s="605">
        <f t="shared" si="9"/>
        <v>76.399999999999991</v>
      </c>
      <c r="AB40" s="608">
        <v>0</v>
      </c>
      <c r="AC40" s="605">
        <v>0.2</v>
      </c>
      <c r="AD40" s="605">
        <v>76.199999999999989</v>
      </c>
      <c r="AE40" s="605">
        <v>0</v>
      </c>
      <c r="AF40" s="128" t="s">
        <v>138</v>
      </c>
      <c r="AG40" s="129" t="s">
        <v>136</v>
      </c>
      <c r="AH40" s="606">
        <v>0</v>
      </c>
      <c r="AI40" s="605">
        <v>61.1</v>
      </c>
      <c r="AJ40" s="605">
        <v>8.4</v>
      </c>
      <c r="AK40" s="605">
        <v>3.7</v>
      </c>
      <c r="AL40" s="605">
        <v>49</v>
      </c>
      <c r="AM40" s="606">
        <v>0</v>
      </c>
      <c r="AN40" s="605">
        <v>0</v>
      </c>
      <c r="AO40" s="615">
        <v>0</v>
      </c>
      <c r="AP40" s="616">
        <v>0</v>
      </c>
      <c r="AQ40" s="617">
        <v>24</v>
      </c>
      <c r="AR40" s="617">
        <v>9</v>
      </c>
      <c r="AS40" s="617">
        <v>6</v>
      </c>
      <c r="AT40" s="617">
        <v>1</v>
      </c>
      <c r="AU40" s="617">
        <v>0</v>
      </c>
      <c r="AV40" s="617">
        <v>0</v>
      </c>
      <c r="AW40" s="128" t="s">
        <v>138</v>
      </c>
      <c r="AX40" s="248" t="s">
        <v>136</v>
      </c>
      <c r="AY40" s="251" t="s">
        <v>138</v>
      </c>
      <c r="AZ40" s="617">
        <v>0</v>
      </c>
      <c r="BA40" s="617">
        <v>0</v>
      </c>
      <c r="BB40" s="608">
        <v>0</v>
      </c>
      <c r="BC40" s="608">
        <v>0</v>
      </c>
      <c r="BD40" s="608">
        <v>0</v>
      </c>
      <c r="BE40" s="608">
        <v>0</v>
      </c>
      <c r="BF40" s="568" t="s">
        <v>473</v>
      </c>
    </row>
    <row r="41" spans="1:58" s="130" customFormat="1" ht="11.1" customHeight="1">
      <c r="A41" s="386" t="s">
        <v>678</v>
      </c>
      <c r="B41" s="387"/>
      <c r="C41" s="388"/>
      <c r="D41" s="387"/>
      <c r="E41" s="388"/>
      <c r="F41" s="389"/>
      <c r="G41" s="389"/>
      <c r="H41" s="390"/>
      <c r="I41" s="391"/>
      <c r="J41" s="390"/>
      <c r="K41" s="392"/>
      <c r="L41" s="393"/>
      <c r="M41" s="393"/>
      <c r="N41" s="393"/>
      <c r="O41" s="393"/>
      <c r="P41" s="394" t="s">
        <v>680</v>
      </c>
      <c r="Q41" s="870" t="s">
        <v>678</v>
      </c>
      <c r="R41" s="870"/>
      <c r="S41" s="396"/>
      <c r="T41" s="396"/>
      <c r="U41" s="396"/>
      <c r="V41" s="393"/>
      <c r="W41" s="393"/>
      <c r="X41" s="393"/>
      <c r="Y41" s="393"/>
      <c r="Z41" s="393"/>
      <c r="AA41" s="393"/>
      <c r="AB41" s="393"/>
      <c r="AC41" s="397"/>
      <c r="AD41" s="397"/>
      <c r="AE41" s="397"/>
      <c r="AF41" s="398" t="s">
        <v>681</v>
      </c>
      <c r="AG41" s="399" t="s">
        <v>679</v>
      </c>
      <c r="AH41" s="397"/>
      <c r="AI41" s="397"/>
      <c r="AJ41" s="397"/>
      <c r="AK41" s="397"/>
      <c r="AL41" s="397"/>
      <c r="AM41" s="397"/>
      <c r="AN41" s="398"/>
      <c r="AO41" s="397"/>
      <c r="AP41" s="395" t="s">
        <v>474</v>
      </c>
      <c r="AQ41" s="400"/>
      <c r="AR41" s="388"/>
      <c r="AS41" s="388"/>
      <c r="AT41" s="388"/>
      <c r="AU41" s="388"/>
      <c r="AV41" s="388"/>
      <c r="AW41" s="401" t="s">
        <v>681</v>
      </c>
      <c r="AX41" s="402" t="s">
        <v>679</v>
      </c>
      <c r="AY41" s="388"/>
      <c r="AZ41" s="388"/>
      <c r="BA41" s="777" t="s">
        <v>680</v>
      </c>
      <c r="BB41" s="777"/>
      <c r="BC41" s="777"/>
      <c r="BD41" s="777"/>
      <c r="BE41" s="777"/>
      <c r="BF41" s="777"/>
    </row>
    <row r="42" spans="1:58" s="131" customFormat="1" ht="11.1" customHeight="1">
      <c r="A42" s="403" t="s">
        <v>565</v>
      </c>
      <c r="B42" s="404"/>
      <c r="C42" s="405"/>
      <c r="D42" s="404"/>
      <c r="E42" s="406"/>
      <c r="F42" s="407"/>
      <c r="G42" s="408"/>
      <c r="H42" s="409"/>
      <c r="I42" s="410"/>
      <c r="J42" s="409"/>
      <c r="K42" s="411"/>
      <c r="L42" s="412"/>
      <c r="M42" s="412"/>
      <c r="N42" s="412"/>
      <c r="O42" s="412"/>
      <c r="P42" s="403"/>
      <c r="Q42" s="413" t="s">
        <v>575</v>
      </c>
      <c r="R42" s="413"/>
      <c r="S42" s="413"/>
      <c r="T42" s="413"/>
      <c r="U42" s="412"/>
      <c r="V42" s="412"/>
      <c r="W42" s="412"/>
      <c r="X42" s="412"/>
      <c r="Y42" s="412"/>
      <c r="Z42" s="412"/>
      <c r="AA42" s="412"/>
      <c r="AB42" s="412"/>
      <c r="AC42" s="412"/>
      <c r="AD42" s="412"/>
      <c r="AE42" s="412"/>
      <c r="AF42" s="406"/>
      <c r="AG42" s="388" t="s">
        <v>580</v>
      </c>
      <c r="AH42" s="403"/>
      <c r="AI42" s="414"/>
      <c r="AJ42" s="406"/>
      <c r="AK42" s="406"/>
      <c r="AL42" s="406"/>
      <c r="AM42" s="406"/>
      <c r="AN42" s="406"/>
      <c r="AO42" s="406"/>
      <c r="AP42" s="406"/>
      <c r="AQ42" s="406"/>
      <c r="AR42" s="406"/>
      <c r="AS42" s="406"/>
      <c r="AT42" s="406"/>
      <c r="AU42" s="412"/>
      <c r="AV42" s="415"/>
      <c r="AW42" s="406"/>
      <c r="AX42" s="402" t="s">
        <v>575</v>
      </c>
      <c r="AY42" s="406"/>
      <c r="AZ42" s="415"/>
      <c r="BA42" s="415"/>
      <c r="BB42" s="415"/>
      <c r="BC42" s="415"/>
      <c r="BD42" s="415"/>
      <c r="BE42" s="415"/>
      <c r="BF42" s="415"/>
    </row>
    <row r="43" spans="1:58" s="213" customFormat="1" ht="11.1" customHeight="1">
      <c r="A43" s="416" t="s">
        <v>566</v>
      </c>
      <c r="B43" s="417"/>
      <c r="C43" s="418"/>
      <c r="D43" s="417"/>
      <c r="E43" s="418"/>
      <c r="F43" s="419"/>
      <c r="G43" s="420"/>
      <c r="H43" s="421"/>
      <c r="I43" s="422"/>
      <c r="J43" s="421"/>
      <c r="K43" s="421"/>
      <c r="L43" s="423"/>
      <c r="M43" s="424"/>
      <c r="N43" s="424"/>
      <c r="O43" s="424"/>
      <c r="P43" s="416" t="s">
        <v>576</v>
      </c>
      <c r="Q43" s="425" t="s">
        <v>577</v>
      </c>
      <c r="R43" s="424"/>
      <c r="S43" s="424"/>
      <c r="T43" s="424"/>
      <c r="U43" s="424"/>
      <c r="V43" s="424"/>
      <c r="W43" s="424"/>
      <c r="X43" s="424"/>
      <c r="Y43" s="424"/>
      <c r="Z43" s="424"/>
      <c r="AA43" s="424"/>
      <c r="AB43" s="424"/>
      <c r="AC43" s="424"/>
      <c r="AD43" s="424"/>
      <c r="AE43" s="424"/>
      <c r="AF43" s="418"/>
      <c r="AG43" s="426" t="s">
        <v>579</v>
      </c>
      <c r="AH43" s="416"/>
      <c r="AI43" s="424"/>
      <c r="AJ43" s="418"/>
      <c r="AK43" s="418"/>
      <c r="AL43" s="418"/>
      <c r="AM43" s="418"/>
      <c r="AN43" s="418"/>
      <c r="AO43" s="418"/>
      <c r="AP43" s="418"/>
      <c r="AQ43" s="418"/>
      <c r="AR43" s="418"/>
      <c r="AS43" s="418"/>
      <c r="AT43" s="418"/>
      <c r="AU43" s="424"/>
      <c r="AV43" s="427"/>
      <c r="AW43" s="418"/>
      <c r="AX43" s="428" t="s">
        <v>578</v>
      </c>
      <c r="AY43" s="418"/>
      <c r="AZ43" s="427"/>
      <c r="BA43" s="427"/>
      <c r="BB43" s="427"/>
      <c r="BC43" s="427"/>
      <c r="BD43" s="427"/>
      <c r="BE43" s="427"/>
      <c r="BF43" s="427"/>
    </row>
    <row r="44" spans="1:58" s="86" customFormat="1" ht="11.25">
      <c r="A44" s="416" t="s">
        <v>677</v>
      </c>
      <c r="B44" s="429"/>
      <c r="C44" s="430"/>
      <c r="D44" s="429"/>
      <c r="E44" s="430"/>
      <c r="F44" s="431"/>
      <c r="G44" s="432"/>
      <c r="H44" s="433"/>
      <c r="I44" s="434"/>
      <c r="J44" s="433"/>
      <c r="K44" s="433"/>
      <c r="L44" s="435"/>
      <c r="M44" s="436"/>
      <c r="N44" s="436"/>
      <c r="O44" s="436"/>
      <c r="P44" s="437"/>
      <c r="Q44" s="436"/>
      <c r="R44" s="436"/>
      <c r="S44" s="436"/>
      <c r="T44" s="436"/>
      <c r="U44" s="436"/>
      <c r="V44" s="436"/>
      <c r="W44" s="436"/>
      <c r="X44" s="436"/>
      <c r="Y44" s="436"/>
      <c r="Z44" s="436"/>
      <c r="AA44" s="436"/>
      <c r="AB44" s="436"/>
      <c r="AC44" s="436"/>
      <c r="AD44" s="436"/>
      <c r="AE44" s="436"/>
      <c r="AF44" s="430"/>
      <c r="AG44" s="430"/>
      <c r="AH44" s="437"/>
      <c r="AI44" s="436"/>
      <c r="AJ44" s="430"/>
      <c r="AK44" s="430"/>
      <c r="AL44" s="430"/>
      <c r="AM44" s="430"/>
      <c r="AN44" s="430"/>
      <c r="AO44" s="430"/>
      <c r="AP44" s="430"/>
      <c r="AQ44" s="430"/>
      <c r="AR44" s="430"/>
      <c r="AS44" s="430"/>
      <c r="AT44" s="430"/>
      <c r="AU44" s="436"/>
      <c r="AV44" s="438"/>
      <c r="AW44" s="430"/>
      <c r="AX44" s="430"/>
      <c r="AY44" s="430"/>
      <c r="AZ44" s="438"/>
      <c r="BA44" s="438"/>
      <c r="BB44" s="438"/>
      <c r="BC44" s="438"/>
      <c r="BD44" s="438"/>
      <c r="BE44" s="438"/>
      <c r="BF44" s="438"/>
    </row>
    <row r="45" spans="1:58" s="86" customFormat="1" ht="11.25">
      <c r="A45" s="87"/>
      <c r="B45" s="74"/>
      <c r="C45" s="75"/>
      <c r="D45" s="74"/>
      <c r="E45" s="75"/>
      <c r="F45" s="76"/>
      <c r="G45" s="77"/>
      <c r="H45" s="78"/>
      <c r="I45" s="79"/>
      <c r="J45" s="78"/>
      <c r="K45" s="78"/>
      <c r="L45" s="80"/>
      <c r="M45" s="81"/>
      <c r="N45" s="81"/>
      <c r="O45" s="81"/>
      <c r="P45" s="87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75"/>
      <c r="AG45" s="75"/>
      <c r="AH45" s="87"/>
      <c r="AI45" s="81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81"/>
      <c r="AW45" s="75"/>
      <c r="AX45" s="75"/>
      <c r="AY45" s="75"/>
    </row>
    <row r="46" spans="1:58" s="86" customFormat="1" ht="11.25">
      <c r="A46" s="87"/>
      <c r="B46" s="74"/>
      <c r="C46" s="75"/>
      <c r="D46" s="74"/>
      <c r="E46" s="75"/>
      <c r="F46" s="76"/>
      <c r="G46" s="77"/>
      <c r="H46" s="78"/>
      <c r="I46" s="79"/>
      <c r="J46" s="78"/>
      <c r="K46" s="78"/>
      <c r="L46" s="80"/>
      <c r="M46" s="81"/>
      <c r="N46" s="81"/>
      <c r="O46" s="81"/>
      <c r="P46" s="87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75"/>
      <c r="AG46" s="75"/>
      <c r="AH46" s="87"/>
      <c r="AI46" s="81"/>
      <c r="AJ46" s="75"/>
      <c r="AK46" s="75"/>
      <c r="AL46" s="75"/>
      <c r="AM46" s="75"/>
      <c r="AN46" s="75"/>
      <c r="AO46" s="75"/>
      <c r="AP46" s="75"/>
      <c r="AQ46" s="75"/>
      <c r="AR46" s="75"/>
      <c r="AS46" s="75"/>
      <c r="AT46" s="75"/>
      <c r="AU46" s="81"/>
      <c r="AW46" s="75"/>
      <c r="AX46" s="75"/>
      <c r="AY46" s="75"/>
    </row>
    <row r="47" spans="1:58" s="86" customFormat="1" ht="11.25">
      <c r="A47" s="87"/>
      <c r="B47" s="74"/>
      <c r="C47" s="75"/>
      <c r="D47" s="74"/>
      <c r="E47" s="75"/>
      <c r="F47" s="76"/>
      <c r="G47" s="77"/>
      <c r="H47" s="78"/>
      <c r="I47" s="79"/>
      <c r="J47" s="78"/>
      <c r="K47" s="78"/>
      <c r="L47" s="80"/>
      <c r="M47" s="81"/>
      <c r="N47" s="81"/>
      <c r="O47" s="81"/>
      <c r="P47" s="87"/>
      <c r="Q47" s="81"/>
      <c r="R47" s="81"/>
      <c r="S47" s="81"/>
      <c r="T47" s="81"/>
      <c r="U47" s="81"/>
      <c r="V47" s="81"/>
      <c r="W47" s="81"/>
      <c r="X47" s="81"/>
      <c r="Y47" s="81"/>
      <c r="Z47" s="81"/>
      <c r="AA47" s="81"/>
      <c r="AB47" s="81"/>
      <c r="AC47" s="81"/>
      <c r="AD47" s="81"/>
      <c r="AE47" s="81"/>
      <c r="AF47" s="75"/>
      <c r="AG47" s="75"/>
      <c r="AH47" s="87"/>
      <c r="AI47" s="81"/>
      <c r="AJ47" s="75"/>
      <c r="AK47" s="75"/>
      <c r="AL47" s="75"/>
      <c r="AM47" s="75"/>
      <c r="AN47" s="75"/>
      <c r="AO47" s="75"/>
      <c r="AP47" s="75"/>
      <c r="AQ47" s="75"/>
      <c r="AR47" s="75"/>
      <c r="AS47" s="75"/>
      <c r="AT47" s="75"/>
      <c r="AU47" s="81"/>
      <c r="AW47" s="75"/>
      <c r="AX47" s="75"/>
      <c r="AY47" s="75"/>
    </row>
    <row r="48" spans="1:58" s="86" customFormat="1" ht="11.25">
      <c r="A48" s="87"/>
      <c r="B48" s="74"/>
      <c r="C48" s="75"/>
      <c r="D48" s="74"/>
      <c r="E48" s="75"/>
      <c r="F48" s="76"/>
      <c r="G48" s="77"/>
      <c r="H48" s="78"/>
      <c r="I48" s="79"/>
      <c r="J48" s="78"/>
      <c r="K48" s="78"/>
      <c r="L48" s="80"/>
      <c r="M48" s="81"/>
      <c r="N48" s="81"/>
      <c r="O48" s="81"/>
      <c r="P48" s="87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1"/>
      <c r="AC48" s="81"/>
      <c r="AD48" s="81"/>
      <c r="AE48" s="81"/>
      <c r="AF48" s="75"/>
      <c r="AG48" s="75"/>
      <c r="AH48" s="87"/>
      <c r="AI48" s="81"/>
      <c r="AJ48" s="75"/>
      <c r="AK48" s="75"/>
      <c r="AL48" s="75"/>
      <c r="AM48" s="75"/>
      <c r="AN48" s="75"/>
      <c r="AO48" s="75"/>
      <c r="AP48" s="75"/>
      <c r="AQ48" s="75"/>
      <c r="AR48" s="75"/>
      <c r="AS48" s="75"/>
      <c r="AT48" s="75"/>
      <c r="AU48" s="81"/>
      <c r="AW48" s="75"/>
      <c r="AX48" s="75"/>
      <c r="AY48" s="75"/>
    </row>
    <row r="49" spans="1:51" s="86" customFormat="1" ht="11.25">
      <c r="A49" s="87"/>
      <c r="B49" s="74"/>
      <c r="C49" s="75"/>
      <c r="D49" s="74"/>
      <c r="E49" s="75"/>
      <c r="F49" s="76"/>
      <c r="G49" s="77"/>
      <c r="H49" s="78"/>
      <c r="I49" s="79"/>
      <c r="J49" s="78"/>
      <c r="K49" s="78"/>
      <c r="L49" s="80"/>
      <c r="M49" s="81"/>
      <c r="N49" s="81"/>
      <c r="O49" s="81"/>
      <c r="P49" s="87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81"/>
      <c r="AD49" s="81"/>
      <c r="AE49" s="81"/>
      <c r="AF49" s="75"/>
      <c r="AG49" s="75"/>
      <c r="AH49" s="87"/>
      <c r="AI49" s="81"/>
      <c r="AJ49" s="75"/>
      <c r="AK49" s="75"/>
      <c r="AL49" s="75"/>
      <c r="AM49" s="75"/>
      <c r="AN49" s="75"/>
      <c r="AO49" s="75"/>
      <c r="AP49" s="75"/>
      <c r="AQ49" s="75"/>
      <c r="AR49" s="75"/>
      <c r="AS49" s="75"/>
      <c r="AT49" s="75"/>
      <c r="AU49" s="81"/>
      <c r="AW49" s="75"/>
      <c r="AX49" s="75"/>
      <c r="AY49" s="75"/>
    </row>
    <row r="50" spans="1:51" s="86" customFormat="1" ht="11.25">
      <c r="A50" s="87"/>
      <c r="B50" s="74"/>
      <c r="C50" s="75"/>
      <c r="D50" s="74"/>
      <c r="E50" s="75"/>
      <c r="F50" s="76"/>
      <c r="G50" s="77"/>
      <c r="H50" s="78"/>
      <c r="I50" s="79"/>
      <c r="J50" s="78"/>
      <c r="K50" s="78"/>
      <c r="L50" s="80"/>
      <c r="M50" s="81"/>
      <c r="N50" s="81"/>
      <c r="O50" s="81"/>
      <c r="P50" s="87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75"/>
      <c r="AG50" s="75"/>
      <c r="AH50" s="87"/>
      <c r="AI50" s="81"/>
      <c r="AJ50" s="75"/>
      <c r="AK50" s="75"/>
      <c r="AL50" s="75"/>
      <c r="AM50" s="75"/>
      <c r="AN50" s="75"/>
      <c r="AO50" s="75"/>
      <c r="AP50" s="75"/>
      <c r="AQ50" s="75"/>
      <c r="AR50" s="75"/>
      <c r="AS50" s="75"/>
      <c r="AT50" s="75"/>
      <c r="AU50" s="81"/>
      <c r="AW50" s="75"/>
      <c r="AX50" s="75"/>
      <c r="AY50" s="75"/>
    </row>
    <row r="51" spans="1:51" s="86" customFormat="1" ht="11.25">
      <c r="A51" s="87"/>
      <c r="B51" s="74"/>
      <c r="C51" s="75"/>
      <c r="D51" s="74"/>
      <c r="E51" s="75"/>
      <c r="F51" s="76"/>
      <c r="G51" s="77"/>
      <c r="H51" s="78"/>
      <c r="I51" s="79"/>
      <c r="J51" s="78"/>
      <c r="K51" s="78"/>
      <c r="L51" s="80"/>
      <c r="M51" s="81"/>
      <c r="N51" s="81"/>
      <c r="O51" s="81"/>
      <c r="P51" s="87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81"/>
      <c r="AD51" s="81"/>
      <c r="AE51" s="81"/>
      <c r="AF51" s="75"/>
      <c r="AG51" s="75"/>
      <c r="AH51" s="87"/>
      <c r="AI51" s="81"/>
      <c r="AJ51" s="75"/>
      <c r="AK51" s="75"/>
      <c r="AL51" s="75"/>
      <c r="AM51" s="75"/>
      <c r="AN51" s="75"/>
      <c r="AO51" s="75"/>
      <c r="AP51" s="75"/>
      <c r="AQ51" s="75"/>
      <c r="AR51" s="75"/>
      <c r="AS51" s="75"/>
      <c r="AT51" s="75"/>
      <c r="AU51" s="81"/>
      <c r="AW51" s="75"/>
      <c r="AX51" s="75"/>
      <c r="AY51" s="75"/>
    </row>
    <row r="52" spans="1:51" s="86" customFormat="1" ht="11.25">
      <c r="A52" s="87"/>
      <c r="B52" s="74"/>
      <c r="C52" s="75"/>
      <c r="D52" s="74"/>
      <c r="E52" s="75"/>
      <c r="F52" s="76"/>
      <c r="G52" s="77"/>
      <c r="H52" s="78"/>
      <c r="I52" s="79"/>
      <c r="J52" s="78"/>
      <c r="K52" s="78"/>
      <c r="L52" s="80"/>
      <c r="M52" s="81"/>
      <c r="N52" s="81"/>
      <c r="O52" s="81"/>
      <c r="P52" s="87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75"/>
      <c r="AG52" s="75"/>
      <c r="AH52" s="87"/>
      <c r="AI52" s="81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81"/>
      <c r="AW52" s="75"/>
      <c r="AX52" s="75"/>
      <c r="AY52" s="75"/>
    </row>
    <row r="53" spans="1:51" s="86" customFormat="1" ht="11.25">
      <c r="A53" s="87"/>
      <c r="B53" s="74"/>
      <c r="C53" s="75"/>
      <c r="D53" s="74"/>
      <c r="E53" s="75"/>
      <c r="F53" s="76"/>
      <c r="G53" s="77"/>
      <c r="H53" s="78"/>
      <c r="I53" s="79"/>
      <c r="J53" s="78"/>
      <c r="K53" s="78"/>
      <c r="L53" s="80"/>
      <c r="M53" s="81"/>
      <c r="N53" s="81"/>
      <c r="O53" s="81"/>
      <c r="P53" s="87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75"/>
      <c r="AG53" s="75"/>
      <c r="AH53" s="87"/>
      <c r="AI53" s="81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81"/>
      <c r="AW53" s="75"/>
      <c r="AX53" s="75"/>
      <c r="AY53" s="75"/>
    </row>
    <row r="54" spans="1:51" s="86" customFormat="1" ht="11.25">
      <c r="A54" s="87"/>
      <c r="B54" s="74"/>
      <c r="C54" s="75"/>
      <c r="D54" s="74"/>
      <c r="E54" s="75"/>
      <c r="F54" s="76"/>
      <c r="G54" s="77"/>
      <c r="H54" s="78"/>
      <c r="I54" s="79"/>
      <c r="J54" s="78"/>
      <c r="K54" s="78"/>
      <c r="L54" s="80"/>
      <c r="M54" s="81"/>
      <c r="N54" s="81"/>
      <c r="O54" s="81"/>
      <c r="P54" s="87"/>
      <c r="Q54" s="81"/>
      <c r="R54" s="81"/>
      <c r="S54" s="81"/>
      <c r="T54" s="81"/>
      <c r="U54" s="81"/>
      <c r="V54" s="81"/>
      <c r="W54" s="81"/>
      <c r="X54" s="81"/>
      <c r="Y54" s="81"/>
      <c r="Z54" s="81"/>
      <c r="AA54" s="81"/>
      <c r="AB54" s="81"/>
      <c r="AC54" s="81"/>
      <c r="AD54" s="81"/>
      <c r="AE54" s="81"/>
      <c r="AF54" s="75"/>
      <c r="AG54" s="75"/>
      <c r="AH54" s="87"/>
      <c r="AI54" s="81"/>
      <c r="AJ54" s="75"/>
      <c r="AK54" s="75"/>
      <c r="AL54" s="75"/>
      <c r="AM54" s="75"/>
      <c r="AN54" s="75"/>
      <c r="AO54" s="75"/>
      <c r="AP54" s="75"/>
      <c r="AQ54" s="75"/>
      <c r="AR54" s="75"/>
      <c r="AS54" s="75"/>
      <c r="AT54" s="75"/>
      <c r="AU54" s="81"/>
      <c r="AW54" s="75"/>
      <c r="AX54" s="75"/>
      <c r="AY54" s="75"/>
    </row>
    <row r="55" spans="1:51" s="86" customFormat="1" ht="11.25">
      <c r="A55" s="87"/>
      <c r="B55" s="74"/>
      <c r="C55" s="75"/>
      <c r="D55" s="74"/>
      <c r="E55" s="75"/>
      <c r="F55" s="76"/>
      <c r="G55" s="77"/>
      <c r="H55" s="78"/>
      <c r="I55" s="79"/>
      <c r="J55" s="78"/>
      <c r="K55" s="78"/>
      <c r="L55" s="80"/>
      <c r="M55" s="81"/>
      <c r="N55" s="81"/>
      <c r="O55" s="81"/>
      <c r="P55" s="87"/>
      <c r="Q55" s="81"/>
      <c r="R55" s="81"/>
      <c r="S55" s="81"/>
      <c r="T55" s="81"/>
      <c r="U55" s="81"/>
      <c r="V55" s="81"/>
      <c r="W55" s="81"/>
      <c r="X55" s="81"/>
      <c r="Y55" s="81"/>
      <c r="Z55" s="81"/>
      <c r="AA55" s="81"/>
      <c r="AB55" s="81"/>
      <c r="AC55" s="81"/>
      <c r="AD55" s="81"/>
      <c r="AE55" s="81"/>
      <c r="AF55" s="75"/>
      <c r="AG55" s="75"/>
      <c r="AH55" s="87"/>
      <c r="AI55" s="81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81"/>
      <c r="AW55" s="75"/>
      <c r="AX55" s="75"/>
      <c r="AY55" s="75"/>
    </row>
    <row r="56" spans="1:51" s="86" customFormat="1" ht="11.25">
      <c r="A56" s="87"/>
      <c r="B56" s="74"/>
      <c r="C56" s="75"/>
      <c r="D56" s="74"/>
      <c r="E56" s="75"/>
      <c r="F56" s="76"/>
      <c r="G56" s="77"/>
      <c r="H56" s="78"/>
      <c r="I56" s="79"/>
      <c r="J56" s="78"/>
      <c r="K56" s="78"/>
      <c r="L56" s="80"/>
      <c r="M56" s="81"/>
      <c r="N56" s="81"/>
      <c r="O56" s="81"/>
      <c r="P56" s="87"/>
      <c r="Q56" s="81"/>
      <c r="R56" s="81"/>
      <c r="S56" s="81"/>
      <c r="T56" s="81"/>
      <c r="U56" s="81"/>
      <c r="V56" s="81"/>
      <c r="W56" s="81"/>
      <c r="X56" s="81"/>
      <c r="Y56" s="81"/>
      <c r="Z56" s="81"/>
      <c r="AA56" s="81"/>
      <c r="AB56" s="81"/>
      <c r="AC56" s="81"/>
      <c r="AD56" s="81"/>
      <c r="AE56" s="81"/>
      <c r="AF56" s="75"/>
      <c r="AG56" s="75"/>
      <c r="AH56" s="87"/>
      <c r="AI56" s="81"/>
      <c r="AJ56" s="75"/>
      <c r="AK56" s="75"/>
      <c r="AL56" s="75"/>
      <c r="AM56" s="75"/>
      <c r="AN56" s="75"/>
      <c r="AO56" s="75"/>
      <c r="AP56" s="75"/>
      <c r="AQ56" s="75"/>
      <c r="AR56" s="75"/>
      <c r="AS56" s="75"/>
      <c r="AT56" s="75"/>
      <c r="AU56" s="81"/>
      <c r="AW56" s="75"/>
      <c r="AX56" s="75"/>
      <c r="AY56" s="75"/>
    </row>
    <row r="57" spans="1:51" s="86" customFormat="1" ht="11.25">
      <c r="A57" s="87"/>
      <c r="B57" s="74"/>
      <c r="C57" s="75"/>
      <c r="D57" s="74"/>
      <c r="E57" s="75"/>
      <c r="F57" s="76"/>
      <c r="G57" s="77"/>
      <c r="H57" s="78"/>
      <c r="I57" s="79"/>
      <c r="J57" s="78"/>
      <c r="K57" s="78"/>
      <c r="L57" s="80"/>
      <c r="M57" s="81"/>
      <c r="N57" s="81"/>
      <c r="O57" s="81"/>
      <c r="P57" s="87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1"/>
      <c r="AB57" s="81"/>
      <c r="AC57" s="81"/>
      <c r="AD57" s="81"/>
      <c r="AE57" s="81"/>
      <c r="AF57" s="75"/>
      <c r="AG57" s="75"/>
      <c r="AH57" s="87"/>
      <c r="AI57" s="81"/>
      <c r="AJ57" s="75"/>
      <c r="AK57" s="75"/>
      <c r="AL57" s="75"/>
      <c r="AM57" s="75"/>
      <c r="AN57" s="75"/>
      <c r="AO57" s="75"/>
      <c r="AP57" s="75"/>
      <c r="AQ57" s="75"/>
      <c r="AR57" s="75"/>
      <c r="AS57" s="75"/>
      <c r="AT57" s="75"/>
      <c r="AU57" s="81"/>
      <c r="AW57" s="75"/>
      <c r="AX57" s="75"/>
      <c r="AY57" s="75"/>
    </row>
    <row r="58" spans="1:51" s="86" customFormat="1" ht="11.25">
      <c r="A58" s="87"/>
      <c r="B58" s="74"/>
      <c r="C58" s="75"/>
      <c r="D58" s="74"/>
      <c r="E58" s="75"/>
      <c r="F58" s="76"/>
      <c r="G58" s="77"/>
      <c r="H58" s="78"/>
      <c r="I58" s="79"/>
      <c r="J58" s="78"/>
      <c r="K58" s="78"/>
      <c r="L58" s="80"/>
      <c r="M58" s="81"/>
      <c r="N58" s="81"/>
      <c r="O58" s="81"/>
      <c r="P58" s="87"/>
      <c r="Q58" s="81"/>
      <c r="R58" s="81"/>
      <c r="S58" s="81"/>
      <c r="T58" s="81"/>
      <c r="U58" s="81"/>
      <c r="V58" s="81"/>
      <c r="W58" s="81"/>
      <c r="X58" s="81"/>
      <c r="Y58" s="81"/>
      <c r="Z58" s="81"/>
      <c r="AA58" s="81"/>
      <c r="AB58" s="81"/>
      <c r="AC58" s="81"/>
      <c r="AD58" s="81"/>
      <c r="AE58" s="81"/>
      <c r="AF58" s="75"/>
      <c r="AG58" s="75"/>
      <c r="AH58" s="87"/>
      <c r="AI58" s="81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81"/>
      <c r="AW58" s="75"/>
      <c r="AX58" s="75"/>
      <c r="AY58" s="75"/>
    </row>
    <row r="59" spans="1:51" s="86" customFormat="1" ht="11.25">
      <c r="A59" s="87"/>
      <c r="B59" s="74"/>
      <c r="C59" s="75"/>
      <c r="D59" s="74"/>
      <c r="E59" s="75"/>
      <c r="F59" s="76"/>
      <c r="G59" s="77"/>
      <c r="H59" s="78"/>
      <c r="I59" s="79"/>
      <c r="J59" s="78"/>
      <c r="K59" s="78"/>
      <c r="L59" s="80"/>
      <c r="M59" s="81"/>
      <c r="N59" s="81"/>
      <c r="O59" s="81"/>
      <c r="P59" s="87"/>
      <c r="Q59" s="81"/>
      <c r="R59" s="81"/>
      <c r="S59" s="81"/>
      <c r="T59" s="81"/>
      <c r="U59" s="81"/>
      <c r="V59" s="81"/>
      <c r="W59" s="81"/>
      <c r="X59" s="81"/>
      <c r="Y59" s="81"/>
      <c r="Z59" s="81"/>
      <c r="AA59" s="81"/>
      <c r="AB59" s="81"/>
      <c r="AC59" s="81"/>
      <c r="AD59" s="81"/>
      <c r="AE59" s="81"/>
      <c r="AF59" s="75"/>
      <c r="AG59" s="75"/>
      <c r="AH59" s="87"/>
      <c r="AI59" s="81"/>
      <c r="AJ59" s="75"/>
      <c r="AK59" s="75"/>
      <c r="AL59" s="75"/>
      <c r="AM59" s="75"/>
      <c r="AN59" s="75"/>
      <c r="AO59" s="75"/>
      <c r="AP59" s="75"/>
      <c r="AQ59" s="75"/>
      <c r="AR59" s="75"/>
      <c r="AS59" s="75"/>
      <c r="AT59" s="75"/>
      <c r="AU59" s="81"/>
      <c r="AW59" s="75"/>
      <c r="AX59" s="75"/>
      <c r="AY59" s="75"/>
    </row>
    <row r="60" spans="1:51" s="86" customFormat="1" ht="11.25">
      <c r="A60" s="87"/>
      <c r="B60" s="74"/>
      <c r="C60" s="75"/>
      <c r="D60" s="74"/>
      <c r="E60" s="75"/>
      <c r="F60" s="76"/>
      <c r="G60" s="77"/>
      <c r="H60" s="78"/>
      <c r="I60" s="79"/>
      <c r="J60" s="78"/>
      <c r="K60" s="78"/>
      <c r="L60" s="80"/>
      <c r="M60" s="81"/>
      <c r="N60" s="81"/>
      <c r="O60" s="81"/>
      <c r="P60" s="87"/>
      <c r="Q60" s="81"/>
      <c r="R60" s="81"/>
      <c r="S60" s="81"/>
      <c r="T60" s="81"/>
      <c r="U60" s="81"/>
      <c r="V60" s="81"/>
      <c r="W60" s="81"/>
      <c r="X60" s="81"/>
      <c r="Y60" s="81"/>
      <c r="Z60" s="81"/>
      <c r="AA60" s="81"/>
      <c r="AB60" s="81"/>
      <c r="AC60" s="81"/>
      <c r="AD60" s="81"/>
      <c r="AE60" s="81"/>
      <c r="AF60" s="75"/>
      <c r="AG60" s="75"/>
      <c r="AH60" s="87"/>
      <c r="AI60" s="81"/>
      <c r="AJ60" s="75"/>
      <c r="AK60" s="75"/>
      <c r="AL60" s="75"/>
      <c r="AM60" s="75"/>
      <c r="AN60" s="75"/>
      <c r="AO60" s="75"/>
      <c r="AP60" s="75"/>
      <c r="AQ60" s="75"/>
      <c r="AR60" s="75"/>
      <c r="AS60" s="75"/>
      <c r="AT60" s="75"/>
      <c r="AU60" s="81"/>
      <c r="AW60" s="75"/>
      <c r="AX60" s="75"/>
      <c r="AY60" s="75"/>
    </row>
    <row r="61" spans="1:51" s="86" customFormat="1" ht="11.25">
      <c r="A61" s="87"/>
      <c r="B61" s="74"/>
      <c r="C61" s="75"/>
      <c r="D61" s="74"/>
      <c r="E61" s="75"/>
      <c r="F61" s="76"/>
      <c r="G61" s="77"/>
      <c r="H61" s="78"/>
      <c r="I61" s="79"/>
      <c r="J61" s="78"/>
      <c r="K61" s="78"/>
      <c r="L61" s="80"/>
      <c r="M61" s="81"/>
      <c r="N61" s="81"/>
      <c r="O61" s="81"/>
      <c r="P61" s="87"/>
      <c r="Q61" s="81"/>
      <c r="R61" s="81"/>
      <c r="S61" s="81"/>
      <c r="T61" s="81"/>
      <c r="U61" s="81"/>
      <c r="V61" s="81"/>
      <c r="W61" s="81"/>
      <c r="X61" s="81"/>
      <c r="Y61" s="81"/>
      <c r="Z61" s="81"/>
      <c r="AA61" s="81"/>
      <c r="AB61" s="81"/>
      <c r="AC61" s="81"/>
      <c r="AD61" s="81"/>
      <c r="AE61" s="81"/>
      <c r="AF61" s="75"/>
      <c r="AG61" s="75"/>
      <c r="AH61" s="87"/>
      <c r="AI61" s="81"/>
      <c r="AJ61" s="75"/>
      <c r="AK61" s="75"/>
      <c r="AL61" s="75"/>
      <c r="AM61" s="75"/>
      <c r="AN61" s="75"/>
      <c r="AO61" s="75"/>
      <c r="AP61" s="75"/>
      <c r="AQ61" s="75"/>
      <c r="AR61" s="75"/>
      <c r="AS61" s="75"/>
      <c r="AT61" s="75"/>
      <c r="AU61" s="81"/>
      <c r="AW61" s="75"/>
      <c r="AX61" s="75"/>
      <c r="AY61" s="75"/>
    </row>
    <row r="62" spans="1:51" s="141" customFormat="1" ht="12">
      <c r="A62" s="132"/>
      <c r="B62" s="133"/>
      <c r="C62" s="134"/>
      <c r="D62" s="133"/>
      <c r="E62" s="134"/>
      <c r="F62" s="135"/>
      <c r="G62" s="136"/>
      <c r="H62" s="137"/>
      <c r="I62" s="138"/>
      <c r="J62" s="137"/>
      <c r="K62" s="137"/>
      <c r="L62" s="139"/>
      <c r="M62" s="140"/>
      <c r="N62" s="140"/>
      <c r="O62" s="140"/>
      <c r="P62" s="132"/>
      <c r="Q62" s="140"/>
      <c r="R62" s="140"/>
      <c r="S62" s="140"/>
      <c r="T62" s="140"/>
      <c r="U62" s="140"/>
      <c r="V62" s="140"/>
      <c r="W62" s="140"/>
      <c r="X62" s="140"/>
      <c r="Y62" s="140"/>
      <c r="Z62" s="140"/>
      <c r="AA62" s="140"/>
      <c r="AB62" s="140"/>
      <c r="AC62" s="140"/>
      <c r="AD62" s="140"/>
      <c r="AE62" s="140"/>
      <c r="AF62" s="134"/>
      <c r="AG62" s="134"/>
      <c r="AH62" s="132"/>
      <c r="AI62" s="140"/>
      <c r="AJ62" s="134"/>
      <c r="AK62" s="134"/>
      <c r="AL62" s="134"/>
      <c r="AM62" s="134"/>
      <c r="AN62" s="134"/>
      <c r="AO62" s="134"/>
      <c r="AP62" s="134"/>
      <c r="AQ62" s="134"/>
      <c r="AR62" s="134"/>
      <c r="AS62" s="134"/>
      <c r="AT62" s="134"/>
      <c r="AU62" s="140"/>
      <c r="AW62" s="134"/>
      <c r="AX62" s="134"/>
      <c r="AY62" s="134"/>
    </row>
    <row r="63" spans="1:51" s="141" customFormat="1" ht="12">
      <c r="A63" s="132"/>
      <c r="B63" s="133"/>
      <c r="C63" s="134"/>
      <c r="D63" s="133"/>
      <c r="E63" s="134"/>
      <c r="F63" s="135"/>
      <c r="G63" s="136"/>
      <c r="H63" s="137"/>
      <c r="I63" s="138"/>
      <c r="J63" s="137"/>
      <c r="K63" s="137"/>
      <c r="L63" s="139"/>
      <c r="M63" s="140"/>
      <c r="N63" s="140"/>
      <c r="O63" s="140"/>
      <c r="P63" s="132"/>
      <c r="Q63" s="140"/>
      <c r="R63" s="140"/>
      <c r="S63" s="140"/>
      <c r="T63" s="140"/>
      <c r="U63" s="140"/>
      <c r="V63" s="140"/>
      <c r="W63" s="140"/>
      <c r="X63" s="140"/>
      <c r="Y63" s="140"/>
      <c r="Z63" s="140"/>
      <c r="AA63" s="140"/>
      <c r="AB63" s="140"/>
      <c r="AC63" s="140"/>
      <c r="AD63" s="140"/>
      <c r="AE63" s="140"/>
      <c r="AF63" s="134"/>
      <c r="AG63" s="134"/>
      <c r="AH63" s="132"/>
      <c r="AI63" s="140"/>
      <c r="AJ63" s="134"/>
      <c r="AK63" s="134"/>
      <c r="AL63" s="134"/>
      <c r="AM63" s="134"/>
      <c r="AN63" s="134"/>
      <c r="AO63" s="134"/>
      <c r="AP63" s="134"/>
      <c r="AQ63" s="134"/>
      <c r="AR63" s="134"/>
      <c r="AS63" s="134"/>
      <c r="AT63" s="134"/>
      <c r="AU63" s="140"/>
      <c r="AW63" s="134"/>
      <c r="AX63" s="134"/>
      <c r="AY63" s="134"/>
    </row>
    <row r="64" spans="1:51" s="141" customFormat="1" ht="12">
      <c r="A64" s="132"/>
      <c r="B64" s="133"/>
      <c r="C64" s="134"/>
      <c r="D64" s="133"/>
      <c r="E64" s="134"/>
      <c r="F64" s="135"/>
      <c r="G64" s="136"/>
      <c r="H64" s="137"/>
      <c r="I64" s="138"/>
      <c r="J64" s="137"/>
      <c r="K64" s="137"/>
      <c r="L64" s="139"/>
      <c r="M64" s="140"/>
      <c r="N64" s="140"/>
      <c r="O64" s="140"/>
      <c r="P64" s="132"/>
      <c r="Q64" s="140"/>
      <c r="R64" s="140"/>
      <c r="S64" s="140"/>
      <c r="T64" s="140"/>
      <c r="U64" s="140"/>
      <c r="V64" s="140"/>
      <c r="W64" s="140"/>
      <c r="X64" s="140"/>
      <c r="Y64" s="140"/>
      <c r="Z64" s="140"/>
      <c r="AA64" s="140"/>
      <c r="AB64" s="140"/>
      <c r="AC64" s="140"/>
      <c r="AD64" s="140"/>
      <c r="AE64" s="140"/>
      <c r="AF64" s="134"/>
      <c r="AG64" s="134"/>
      <c r="AH64" s="132"/>
      <c r="AI64" s="140"/>
      <c r="AJ64" s="134"/>
      <c r="AK64" s="134"/>
      <c r="AL64" s="134"/>
      <c r="AM64" s="134"/>
      <c r="AN64" s="134"/>
      <c r="AO64" s="134"/>
      <c r="AP64" s="134"/>
      <c r="AQ64" s="134"/>
      <c r="AR64" s="134"/>
      <c r="AS64" s="134"/>
      <c r="AT64" s="134"/>
      <c r="AU64" s="140"/>
      <c r="AW64" s="134"/>
      <c r="AX64" s="134"/>
      <c r="AY64" s="134"/>
    </row>
    <row r="65" spans="1:51" s="141" customFormat="1" ht="12">
      <c r="A65" s="132"/>
      <c r="B65" s="133"/>
      <c r="C65" s="134"/>
      <c r="D65" s="133"/>
      <c r="E65" s="134"/>
      <c r="F65" s="135"/>
      <c r="G65" s="136"/>
      <c r="H65" s="137"/>
      <c r="I65" s="138"/>
      <c r="J65" s="137"/>
      <c r="K65" s="137"/>
      <c r="L65" s="139"/>
      <c r="M65" s="140"/>
      <c r="N65" s="140"/>
      <c r="O65" s="140"/>
      <c r="P65" s="132"/>
      <c r="Q65" s="140"/>
      <c r="R65" s="140"/>
      <c r="S65" s="140"/>
      <c r="T65" s="140"/>
      <c r="U65" s="140"/>
      <c r="V65" s="140"/>
      <c r="W65" s="140"/>
      <c r="X65" s="140"/>
      <c r="Y65" s="140"/>
      <c r="Z65" s="140"/>
      <c r="AA65" s="140"/>
      <c r="AB65" s="140"/>
      <c r="AC65" s="140"/>
      <c r="AD65" s="140"/>
      <c r="AE65" s="140"/>
      <c r="AF65" s="134"/>
      <c r="AG65" s="134"/>
      <c r="AH65" s="132"/>
      <c r="AI65" s="140"/>
      <c r="AJ65" s="134"/>
      <c r="AK65" s="134"/>
      <c r="AL65" s="134"/>
      <c r="AM65" s="134"/>
      <c r="AN65" s="134"/>
      <c r="AO65" s="134"/>
      <c r="AP65" s="134"/>
      <c r="AQ65" s="134"/>
      <c r="AR65" s="134"/>
      <c r="AS65" s="134"/>
      <c r="AT65" s="134"/>
      <c r="AU65" s="140"/>
      <c r="AW65" s="134"/>
      <c r="AX65" s="134"/>
      <c r="AY65" s="134"/>
    </row>
    <row r="66" spans="1:51" s="141" customFormat="1" ht="12">
      <c r="A66" s="132"/>
      <c r="B66" s="133"/>
      <c r="C66" s="134"/>
      <c r="D66" s="133"/>
      <c r="E66" s="134"/>
      <c r="F66" s="135"/>
      <c r="G66" s="136"/>
      <c r="H66" s="137"/>
      <c r="I66" s="138"/>
      <c r="J66" s="137"/>
      <c r="K66" s="137"/>
      <c r="L66" s="139"/>
      <c r="M66" s="140"/>
      <c r="N66" s="140"/>
      <c r="O66" s="140"/>
      <c r="P66" s="132"/>
      <c r="Q66" s="140"/>
      <c r="R66" s="140"/>
      <c r="S66" s="140"/>
      <c r="T66" s="140"/>
      <c r="U66" s="140"/>
      <c r="V66" s="140"/>
      <c r="W66" s="140"/>
      <c r="X66" s="140"/>
      <c r="Y66" s="140"/>
      <c r="Z66" s="140"/>
      <c r="AA66" s="140"/>
      <c r="AB66" s="140"/>
      <c r="AC66" s="140"/>
      <c r="AD66" s="140"/>
      <c r="AE66" s="140"/>
      <c r="AF66" s="134"/>
      <c r="AG66" s="134"/>
      <c r="AH66" s="132"/>
      <c r="AI66" s="140"/>
      <c r="AJ66" s="134"/>
      <c r="AK66" s="134"/>
      <c r="AL66" s="134"/>
      <c r="AM66" s="134"/>
      <c r="AN66" s="134"/>
      <c r="AO66" s="134"/>
      <c r="AP66" s="134"/>
      <c r="AQ66" s="134"/>
      <c r="AR66" s="134"/>
      <c r="AS66" s="134"/>
      <c r="AT66" s="134"/>
      <c r="AU66" s="140"/>
      <c r="AW66" s="134"/>
      <c r="AX66" s="134"/>
      <c r="AY66" s="134"/>
    </row>
    <row r="67" spans="1:51" s="141" customFormat="1" ht="12">
      <c r="A67" s="132"/>
      <c r="B67" s="133"/>
      <c r="C67" s="134"/>
      <c r="D67" s="133"/>
      <c r="E67" s="134"/>
      <c r="F67" s="135"/>
      <c r="G67" s="136"/>
      <c r="H67" s="137"/>
      <c r="I67" s="138"/>
      <c r="J67" s="137"/>
      <c r="K67" s="137"/>
      <c r="L67" s="139"/>
      <c r="M67" s="140"/>
      <c r="N67" s="140"/>
      <c r="O67" s="140"/>
      <c r="P67" s="132"/>
      <c r="Q67" s="140"/>
      <c r="R67" s="140"/>
      <c r="S67" s="140"/>
      <c r="T67" s="140"/>
      <c r="U67" s="140"/>
      <c r="V67" s="140"/>
      <c r="W67" s="140"/>
      <c r="X67" s="140"/>
      <c r="Y67" s="140"/>
      <c r="Z67" s="140"/>
      <c r="AA67" s="140"/>
      <c r="AB67" s="140"/>
      <c r="AC67" s="140"/>
      <c r="AD67" s="140"/>
      <c r="AE67" s="140"/>
      <c r="AF67" s="134"/>
      <c r="AG67" s="134"/>
      <c r="AH67" s="132"/>
      <c r="AI67" s="140"/>
      <c r="AJ67" s="134"/>
      <c r="AK67" s="134"/>
      <c r="AL67" s="134"/>
      <c r="AM67" s="134"/>
      <c r="AN67" s="134"/>
      <c r="AO67" s="134"/>
      <c r="AP67" s="134"/>
      <c r="AQ67" s="134"/>
      <c r="AR67" s="134"/>
      <c r="AS67" s="134"/>
      <c r="AT67" s="134"/>
      <c r="AU67" s="140"/>
      <c r="AW67" s="134"/>
      <c r="AX67" s="134"/>
      <c r="AY67" s="134"/>
    </row>
    <row r="68" spans="1:51" s="141" customFormat="1" ht="12">
      <c r="A68" s="132"/>
      <c r="B68" s="133"/>
      <c r="C68" s="134"/>
      <c r="D68" s="133"/>
      <c r="E68" s="134"/>
      <c r="F68" s="135"/>
      <c r="G68" s="136"/>
      <c r="H68" s="137"/>
      <c r="I68" s="138"/>
      <c r="J68" s="137"/>
      <c r="K68" s="137"/>
      <c r="L68" s="139"/>
      <c r="M68" s="140"/>
      <c r="N68" s="140"/>
      <c r="O68" s="140"/>
      <c r="P68" s="132"/>
      <c r="Q68" s="140"/>
      <c r="R68" s="140"/>
      <c r="S68" s="140"/>
      <c r="T68" s="140"/>
      <c r="U68" s="140"/>
      <c r="V68" s="140"/>
      <c r="W68" s="140"/>
      <c r="X68" s="140"/>
      <c r="Y68" s="140"/>
      <c r="Z68" s="140"/>
      <c r="AA68" s="140"/>
      <c r="AB68" s="140"/>
      <c r="AC68" s="140"/>
      <c r="AD68" s="140"/>
      <c r="AE68" s="140"/>
      <c r="AF68" s="134"/>
      <c r="AG68" s="134"/>
      <c r="AH68" s="132"/>
      <c r="AI68" s="140"/>
      <c r="AJ68" s="134"/>
      <c r="AK68" s="134"/>
      <c r="AL68" s="134"/>
      <c r="AM68" s="134"/>
      <c r="AN68" s="134"/>
      <c r="AO68" s="134"/>
      <c r="AP68" s="134"/>
      <c r="AQ68" s="134"/>
      <c r="AR68" s="134"/>
      <c r="AS68" s="134"/>
      <c r="AT68" s="134"/>
      <c r="AU68" s="140"/>
      <c r="AW68" s="134"/>
      <c r="AX68" s="134"/>
      <c r="AY68" s="134"/>
    </row>
    <row r="69" spans="1:51" s="141" customFormat="1" ht="12">
      <c r="A69" s="132"/>
      <c r="B69" s="133"/>
      <c r="C69" s="134"/>
      <c r="D69" s="133"/>
      <c r="E69" s="134"/>
      <c r="F69" s="135"/>
      <c r="G69" s="136"/>
      <c r="H69" s="137"/>
      <c r="I69" s="138"/>
      <c r="J69" s="137"/>
      <c r="K69" s="137"/>
      <c r="L69" s="139"/>
      <c r="M69" s="140"/>
      <c r="N69" s="140"/>
      <c r="O69" s="140"/>
      <c r="P69" s="132"/>
      <c r="Q69" s="140"/>
      <c r="R69" s="140"/>
      <c r="S69" s="140"/>
      <c r="T69" s="140"/>
      <c r="U69" s="140"/>
      <c r="V69" s="140"/>
      <c r="W69" s="140"/>
      <c r="X69" s="140"/>
      <c r="Y69" s="140"/>
      <c r="Z69" s="140"/>
      <c r="AA69" s="140"/>
      <c r="AB69" s="140"/>
      <c r="AC69" s="140"/>
      <c r="AD69" s="140"/>
      <c r="AE69" s="140"/>
      <c r="AF69" s="134"/>
      <c r="AG69" s="134"/>
      <c r="AH69" s="132"/>
      <c r="AI69" s="140"/>
      <c r="AJ69" s="134"/>
      <c r="AK69" s="134"/>
      <c r="AL69" s="134"/>
      <c r="AM69" s="134"/>
      <c r="AN69" s="134"/>
      <c r="AO69" s="134"/>
      <c r="AP69" s="134"/>
      <c r="AQ69" s="134"/>
      <c r="AR69" s="134"/>
      <c r="AS69" s="134"/>
      <c r="AT69" s="134"/>
      <c r="AU69" s="140"/>
      <c r="AW69" s="134"/>
      <c r="AX69" s="134"/>
      <c r="AY69" s="134"/>
    </row>
    <row r="70" spans="1:51" s="141" customFormat="1" ht="12">
      <c r="A70" s="132"/>
      <c r="B70" s="133"/>
      <c r="C70" s="134"/>
      <c r="D70" s="133"/>
      <c r="E70" s="134"/>
      <c r="F70" s="135"/>
      <c r="G70" s="136"/>
      <c r="H70" s="137"/>
      <c r="I70" s="138"/>
      <c r="J70" s="137"/>
      <c r="K70" s="137"/>
      <c r="L70" s="139"/>
      <c r="M70" s="140"/>
      <c r="N70" s="140"/>
      <c r="O70" s="140"/>
      <c r="P70" s="132"/>
      <c r="Q70" s="140"/>
      <c r="R70" s="140"/>
      <c r="S70" s="140"/>
      <c r="T70" s="140"/>
      <c r="U70" s="140"/>
      <c r="V70" s="140"/>
      <c r="W70" s="140"/>
      <c r="X70" s="140"/>
      <c r="Y70" s="140"/>
      <c r="Z70" s="140"/>
      <c r="AA70" s="140"/>
      <c r="AB70" s="140"/>
      <c r="AC70" s="140"/>
      <c r="AD70" s="140"/>
      <c r="AE70" s="140"/>
      <c r="AF70" s="134"/>
      <c r="AG70" s="134"/>
      <c r="AH70" s="132"/>
      <c r="AI70" s="140"/>
      <c r="AJ70" s="134"/>
      <c r="AK70" s="134"/>
      <c r="AL70" s="134"/>
      <c r="AM70" s="134"/>
      <c r="AN70" s="134"/>
      <c r="AO70" s="134"/>
      <c r="AP70" s="134"/>
      <c r="AQ70" s="134"/>
      <c r="AR70" s="134"/>
      <c r="AS70" s="134"/>
      <c r="AT70" s="134"/>
      <c r="AU70" s="140"/>
      <c r="AW70" s="134"/>
      <c r="AX70" s="134"/>
      <c r="AY70" s="134"/>
    </row>
    <row r="71" spans="1:51" s="141" customFormat="1" ht="12">
      <c r="A71" s="132"/>
      <c r="B71" s="133"/>
      <c r="C71" s="134"/>
      <c r="D71" s="133"/>
      <c r="E71" s="134"/>
      <c r="F71" s="135"/>
      <c r="G71" s="136"/>
      <c r="H71" s="137"/>
      <c r="I71" s="138"/>
      <c r="J71" s="137"/>
      <c r="K71" s="137"/>
      <c r="L71" s="139"/>
      <c r="M71" s="140"/>
      <c r="N71" s="140"/>
      <c r="O71" s="140"/>
      <c r="P71" s="132"/>
      <c r="Q71" s="140"/>
      <c r="R71" s="140"/>
      <c r="S71" s="140"/>
      <c r="T71" s="140"/>
      <c r="U71" s="140"/>
      <c r="V71" s="140"/>
      <c r="W71" s="140"/>
      <c r="X71" s="140"/>
      <c r="Y71" s="140"/>
      <c r="Z71" s="140"/>
      <c r="AA71" s="140"/>
      <c r="AB71" s="140"/>
      <c r="AC71" s="140"/>
      <c r="AD71" s="140"/>
      <c r="AE71" s="140"/>
      <c r="AF71" s="134"/>
      <c r="AG71" s="134"/>
      <c r="AH71" s="132"/>
      <c r="AI71" s="140"/>
      <c r="AJ71" s="134"/>
      <c r="AK71" s="134"/>
      <c r="AL71" s="134"/>
      <c r="AM71" s="134"/>
      <c r="AN71" s="134"/>
      <c r="AO71" s="134"/>
      <c r="AP71" s="134"/>
      <c r="AQ71" s="134"/>
      <c r="AR71" s="134"/>
      <c r="AS71" s="134"/>
      <c r="AT71" s="134"/>
      <c r="AU71" s="140"/>
      <c r="AW71" s="134"/>
      <c r="AX71" s="134"/>
      <c r="AY71" s="134"/>
    </row>
    <row r="72" spans="1:51" s="141" customFormat="1" ht="12">
      <c r="A72" s="132"/>
      <c r="B72" s="133"/>
      <c r="C72" s="134"/>
      <c r="D72" s="133"/>
      <c r="E72" s="134"/>
      <c r="F72" s="135"/>
      <c r="G72" s="136"/>
      <c r="H72" s="137"/>
      <c r="I72" s="138"/>
      <c r="J72" s="137"/>
      <c r="K72" s="137"/>
      <c r="L72" s="139"/>
      <c r="M72" s="140"/>
      <c r="N72" s="140"/>
      <c r="O72" s="140"/>
      <c r="P72" s="132"/>
      <c r="Q72" s="140"/>
      <c r="R72" s="140"/>
      <c r="S72" s="140"/>
      <c r="T72" s="140"/>
      <c r="U72" s="140"/>
      <c r="V72" s="140"/>
      <c r="W72" s="140"/>
      <c r="X72" s="140"/>
      <c r="Y72" s="140"/>
      <c r="Z72" s="140"/>
      <c r="AA72" s="140"/>
      <c r="AB72" s="140"/>
      <c r="AC72" s="140"/>
      <c r="AD72" s="140"/>
      <c r="AE72" s="140"/>
      <c r="AF72" s="134"/>
      <c r="AG72" s="134"/>
      <c r="AH72" s="132"/>
      <c r="AI72" s="140"/>
      <c r="AJ72" s="134"/>
      <c r="AK72" s="134"/>
      <c r="AL72" s="134"/>
      <c r="AM72" s="134"/>
      <c r="AN72" s="134"/>
      <c r="AO72" s="134"/>
      <c r="AP72" s="134"/>
      <c r="AQ72" s="134"/>
      <c r="AR72" s="134"/>
      <c r="AS72" s="134"/>
      <c r="AT72" s="134"/>
      <c r="AU72" s="140"/>
      <c r="AW72" s="134"/>
      <c r="AX72" s="134"/>
      <c r="AY72" s="134"/>
    </row>
    <row r="73" spans="1:51" s="141" customFormat="1" ht="12">
      <c r="A73" s="132"/>
      <c r="B73" s="133"/>
      <c r="C73" s="134"/>
      <c r="D73" s="133"/>
      <c r="E73" s="134"/>
      <c r="F73" s="135"/>
      <c r="G73" s="136"/>
      <c r="H73" s="137"/>
      <c r="I73" s="138"/>
      <c r="J73" s="137"/>
      <c r="K73" s="137"/>
      <c r="L73" s="139"/>
      <c r="M73" s="140"/>
      <c r="N73" s="140"/>
      <c r="O73" s="140"/>
      <c r="P73" s="132"/>
      <c r="Q73" s="140"/>
      <c r="R73" s="140"/>
      <c r="S73" s="140"/>
      <c r="T73" s="140"/>
      <c r="U73" s="140"/>
      <c r="V73" s="140"/>
      <c r="W73" s="140"/>
      <c r="X73" s="140"/>
      <c r="Y73" s="140"/>
      <c r="Z73" s="140"/>
      <c r="AA73" s="140"/>
      <c r="AB73" s="140"/>
      <c r="AC73" s="140"/>
      <c r="AD73" s="140"/>
      <c r="AE73" s="140"/>
      <c r="AF73" s="134"/>
      <c r="AG73" s="134"/>
      <c r="AH73" s="132"/>
      <c r="AI73" s="140"/>
      <c r="AJ73" s="134"/>
      <c r="AK73" s="134"/>
      <c r="AL73" s="134"/>
      <c r="AM73" s="134"/>
      <c r="AN73" s="134"/>
      <c r="AO73" s="134"/>
      <c r="AP73" s="134"/>
      <c r="AQ73" s="134"/>
      <c r="AR73" s="134"/>
      <c r="AS73" s="134"/>
      <c r="AT73" s="134"/>
      <c r="AU73" s="140"/>
      <c r="AW73" s="134"/>
      <c r="AX73" s="134"/>
      <c r="AY73" s="134"/>
    </row>
    <row r="74" spans="1:51" s="141" customFormat="1" ht="12">
      <c r="A74" s="132"/>
      <c r="B74" s="133"/>
      <c r="C74" s="134"/>
      <c r="D74" s="133"/>
      <c r="E74" s="134"/>
      <c r="F74" s="135"/>
      <c r="G74" s="136"/>
      <c r="H74" s="137"/>
      <c r="I74" s="138"/>
      <c r="J74" s="137"/>
      <c r="K74" s="137"/>
      <c r="L74" s="139"/>
      <c r="M74" s="140"/>
      <c r="N74" s="140"/>
      <c r="O74" s="140"/>
      <c r="P74" s="132"/>
      <c r="Q74" s="140"/>
      <c r="R74" s="140"/>
      <c r="S74" s="140"/>
      <c r="T74" s="140"/>
      <c r="U74" s="140"/>
      <c r="V74" s="140"/>
      <c r="W74" s="140"/>
      <c r="X74" s="140"/>
      <c r="Y74" s="140"/>
      <c r="Z74" s="140"/>
      <c r="AA74" s="140"/>
      <c r="AB74" s="140"/>
      <c r="AC74" s="140"/>
      <c r="AD74" s="140"/>
      <c r="AE74" s="140"/>
      <c r="AF74" s="134"/>
      <c r="AG74" s="134"/>
      <c r="AH74" s="132"/>
      <c r="AI74" s="140"/>
      <c r="AJ74" s="134"/>
      <c r="AK74" s="134"/>
      <c r="AL74" s="134"/>
      <c r="AM74" s="134"/>
      <c r="AN74" s="134"/>
      <c r="AO74" s="134"/>
      <c r="AP74" s="134"/>
      <c r="AQ74" s="134"/>
      <c r="AR74" s="134"/>
      <c r="AS74" s="134"/>
      <c r="AT74" s="134"/>
      <c r="AU74" s="140"/>
      <c r="AW74" s="134"/>
      <c r="AX74" s="134"/>
      <c r="AY74" s="134"/>
    </row>
    <row r="75" spans="1:51" s="141" customFormat="1" ht="12">
      <c r="A75" s="132"/>
      <c r="B75" s="133"/>
      <c r="C75" s="134"/>
      <c r="D75" s="133"/>
      <c r="E75" s="134"/>
      <c r="F75" s="135"/>
      <c r="G75" s="136"/>
      <c r="H75" s="137"/>
      <c r="I75" s="138"/>
      <c r="J75" s="137"/>
      <c r="K75" s="137"/>
      <c r="L75" s="139"/>
      <c r="M75" s="140"/>
      <c r="N75" s="140"/>
      <c r="O75" s="140"/>
      <c r="P75" s="132"/>
      <c r="Q75" s="140"/>
      <c r="R75" s="140"/>
      <c r="S75" s="140"/>
      <c r="T75" s="140"/>
      <c r="U75" s="140"/>
      <c r="V75" s="140"/>
      <c r="W75" s="140"/>
      <c r="X75" s="140"/>
      <c r="Y75" s="140"/>
      <c r="Z75" s="140"/>
      <c r="AA75" s="140"/>
      <c r="AB75" s="140"/>
      <c r="AC75" s="140"/>
      <c r="AD75" s="140"/>
      <c r="AE75" s="140"/>
      <c r="AF75" s="134"/>
      <c r="AG75" s="134"/>
      <c r="AH75" s="132"/>
      <c r="AI75" s="140"/>
      <c r="AJ75" s="134"/>
      <c r="AK75" s="134"/>
      <c r="AL75" s="134"/>
      <c r="AM75" s="134"/>
      <c r="AN75" s="134"/>
      <c r="AO75" s="134"/>
      <c r="AP75" s="134"/>
      <c r="AQ75" s="134"/>
      <c r="AR75" s="134"/>
      <c r="AS75" s="134"/>
      <c r="AT75" s="134"/>
      <c r="AU75" s="140"/>
      <c r="AW75" s="134"/>
      <c r="AX75" s="134"/>
      <c r="AY75" s="134"/>
    </row>
    <row r="76" spans="1:51" s="141" customFormat="1" ht="12">
      <c r="A76" s="132"/>
      <c r="B76" s="133"/>
      <c r="C76" s="134"/>
      <c r="D76" s="133"/>
      <c r="E76" s="134"/>
      <c r="F76" s="135"/>
      <c r="G76" s="136"/>
      <c r="H76" s="137"/>
      <c r="I76" s="138"/>
      <c r="J76" s="137"/>
      <c r="K76" s="137"/>
      <c r="L76" s="139"/>
      <c r="M76" s="140"/>
      <c r="N76" s="140"/>
      <c r="O76" s="140"/>
      <c r="P76" s="132"/>
      <c r="Q76" s="140"/>
      <c r="R76" s="140"/>
      <c r="S76" s="140"/>
      <c r="T76" s="140"/>
      <c r="U76" s="140"/>
      <c r="V76" s="140"/>
      <c r="W76" s="140"/>
      <c r="X76" s="140"/>
      <c r="Y76" s="140"/>
      <c r="Z76" s="140"/>
      <c r="AA76" s="140"/>
      <c r="AB76" s="140"/>
      <c r="AC76" s="140"/>
      <c r="AD76" s="140"/>
      <c r="AE76" s="140"/>
      <c r="AF76" s="134"/>
      <c r="AG76" s="134"/>
      <c r="AH76" s="132"/>
      <c r="AI76" s="140"/>
      <c r="AJ76" s="134"/>
      <c r="AK76" s="134"/>
      <c r="AL76" s="134"/>
      <c r="AM76" s="134"/>
      <c r="AN76" s="134"/>
      <c r="AO76" s="134"/>
      <c r="AP76" s="134"/>
      <c r="AQ76" s="134"/>
      <c r="AR76" s="134"/>
      <c r="AS76" s="134"/>
      <c r="AT76" s="134"/>
      <c r="AU76" s="140"/>
      <c r="AW76" s="134"/>
      <c r="AX76" s="134"/>
      <c r="AY76" s="134"/>
    </row>
    <row r="77" spans="1:51" s="141" customFormat="1" ht="12">
      <c r="A77" s="132"/>
      <c r="B77" s="133"/>
      <c r="C77" s="134"/>
      <c r="D77" s="133"/>
      <c r="E77" s="134"/>
      <c r="F77" s="135"/>
      <c r="G77" s="136"/>
      <c r="H77" s="137"/>
      <c r="I77" s="138"/>
      <c r="J77" s="137"/>
      <c r="K77" s="137"/>
      <c r="L77" s="139"/>
      <c r="M77" s="140"/>
      <c r="N77" s="140"/>
      <c r="O77" s="140"/>
      <c r="P77" s="132"/>
      <c r="Q77" s="140"/>
      <c r="R77" s="140"/>
      <c r="S77" s="140"/>
      <c r="T77" s="140"/>
      <c r="U77" s="140"/>
      <c r="V77" s="140"/>
      <c r="W77" s="140"/>
      <c r="X77" s="140"/>
      <c r="Y77" s="140"/>
      <c r="Z77" s="140"/>
      <c r="AA77" s="140"/>
      <c r="AB77" s="140"/>
      <c r="AC77" s="140"/>
      <c r="AD77" s="140"/>
      <c r="AE77" s="140"/>
      <c r="AF77" s="134"/>
      <c r="AG77" s="134"/>
      <c r="AH77" s="132"/>
      <c r="AI77" s="140"/>
      <c r="AJ77" s="134"/>
      <c r="AK77" s="134"/>
      <c r="AL77" s="134"/>
      <c r="AM77" s="134"/>
      <c r="AN77" s="134"/>
      <c r="AO77" s="134"/>
      <c r="AP77" s="134"/>
      <c r="AQ77" s="134"/>
      <c r="AR77" s="134"/>
      <c r="AS77" s="134"/>
      <c r="AT77" s="134"/>
      <c r="AU77" s="140"/>
      <c r="AW77" s="134"/>
      <c r="AX77" s="134"/>
      <c r="AY77" s="134"/>
    </row>
    <row r="78" spans="1:51" s="141" customFormat="1" ht="12">
      <c r="A78" s="132"/>
      <c r="B78" s="133"/>
      <c r="C78" s="134"/>
      <c r="D78" s="133"/>
      <c r="E78" s="134"/>
      <c r="F78" s="135"/>
      <c r="G78" s="136"/>
      <c r="H78" s="137"/>
      <c r="I78" s="138"/>
      <c r="J78" s="137"/>
      <c r="K78" s="137"/>
      <c r="L78" s="139"/>
      <c r="M78" s="140"/>
      <c r="N78" s="140"/>
      <c r="O78" s="140"/>
      <c r="P78" s="132"/>
      <c r="Q78" s="140"/>
      <c r="R78" s="140"/>
      <c r="S78" s="140"/>
      <c r="T78" s="140"/>
      <c r="U78" s="140"/>
      <c r="V78" s="140"/>
      <c r="W78" s="140"/>
      <c r="X78" s="140"/>
      <c r="Y78" s="140"/>
      <c r="Z78" s="140"/>
      <c r="AA78" s="140"/>
      <c r="AB78" s="140"/>
      <c r="AC78" s="140"/>
      <c r="AD78" s="140"/>
      <c r="AE78" s="140"/>
      <c r="AF78" s="134"/>
      <c r="AG78" s="134"/>
      <c r="AH78" s="132"/>
      <c r="AI78" s="140"/>
      <c r="AJ78" s="134"/>
      <c r="AK78" s="134"/>
      <c r="AL78" s="134"/>
      <c r="AM78" s="134"/>
      <c r="AN78" s="134"/>
      <c r="AO78" s="134"/>
      <c r="AP78" s="134"/>
      <c r="AQ78" s="134"/>
      <c r="AR78" s="134"/>
      <c r="AS78" s="134"/>
      <c r="AT78" s="134"/>
      <c r="AU78" s="140"/>
      <c r="AW78" s="134"/>
      <c r="AX78" s="134"/>
      <c r="AY78" s="134"/>
    </row>
    <row r="79" spans="1:51" s="141" customFormat="1" ht="12">
      <c r="A79" s="132"/>
      <c r="B79" s="133"/>
      <c r="C79" s="134"/>
      <c r="D79" s="133"/>
      <c r="E79" s="134"/>
      <c r="F79" s="135"/>
      <c r="G79" s="136"/>
      <c r="H79" s="137"/>
      <c r="I79" s="138"/>
      <c r="J79" s="137"/>
      <c r="K79" s="137"/>
      <c r="L79" s="139"/>
      <c r="M79" s="140"/>
      <c r="N79" s="140"/>
      <c r="O79" s="140"/>
      <c r="P79" s="132"/>
      <c r="Q79" s="140"/>
      <c r="R79" s="140"/>
      <c r="S79" s="140"/>
      <c r="T79" s="140"/>
      <c r="U79" s="140"/>
      <c r="V79" s="140"/>
      <c r="W79" s="140"/>
      <c r="X79" s="140"/>
      <c r="Y79" s="140"/>
      <c r="Z79" s="140"/>
      <c r="AA79" s="140"/>
      <c r="AB79" s="140"/>
      <c r="AC79" s="140"/>
      <c r="AD79" s="140"/>
      <c r="AE79" s="140"/>
      <c r="AF79" s="134"/>
      <c r="AG79" s="134"/>
      <c r="AH79" s="132"/>
      <c r="AI79" s="140"/>
      <c r="AJ79" s="134"/>
      <c r="AK79" s="134"/>
      <c r="AL79" s="134"/>
      <c r="AM79" s="134"/>
      <c r="AN79" s="134"/>
      <c r="AO79" s="134"/>
      <c r="AP79" s="134"/>
      <c r="AQ79" s="134"/>
      <c r="AR79" s="134"/>
      <c r="AS79" s="134"/>
      <c r="AT79" s="134"/>
      <c r="AU79" s="140"/>
      <c r="AW79" s="134"/>
      <c r="AX79" s="134"/>
      <c r="AY79" s="134"/>
    </row>
    <row r="80" spans="1:51" s="141" customFormat="1" ht="12">
      <c r="A80" s="132"/>
      <c r="B80" s="133"/>
      <c r="C80" s="134"/>
      <c r="D80" s="133"/>
      <c r="E80" s="134"/>
      <c r="F80" s="135"/>
      <c r="G80" s="136"/>
      <c r="H80" s="137"/>
      <c r="I80" s="138"/>
      <c r="J80" s="137"/>
      <c r="K80" s="137"/>
      <c r="L80" s="139"/>
      <c r="M80" s="140"/>
      <c r="N80" s="140"/>
      <c r="O80" s="140"/>
      <c r="P80" s="132"/>
      <c r="Q80" s="140"/>
      <c r="R80" s="140"/>
      <c r="S80" s="140"/>
      <c r="T80" s="140"/>
      <c r="U80" s="140"/>
      <c r="V80" s="140"/>
      <c r="W80" s="140"/>
      <c r="X80" s="140"/>
      <c r="Y80" s="140"/>
      <c r="Z80" s="140"/>
      <c r="AA80" s="140"/>
      <c r="AB80" s="140"/>
      <c r="AC80" s="140"/>
      <c r="AD80" s="140"/>
      <c r="AE80" s="140"/>
      <c r="AF80" s="134"/>
      <c r="AG80" s="134"/>
      <c r="AH80" s="132"/>
      <c r="AI80" s="140"/>
      <c r="AJ80" s="134"/>
      <c r="AK80" s="134"/>
      <c r="AL80" s="134"/>
      <c r="AM80" s="134"/>
      <c r="AN80" s="134"/>
      <c r="AO80" s="134"/>
      <c r="AP80" s="134"/>
      <c r="AQ80" s="134"/>
      <c r="AR80" s="134"/>
      <c r="AS80" s="134"/>
      <c r="AT80" s="134"/>
      <c r="AU80" s="140"/>
      <c r="AW80" s="134"/>
      <c r="AX80" s="134"/>
      <c r="AY80" s="134"/>
    </row>
    <row r="81" spans="1:51" s="141" customFormat="1" ht="12">
      <c r="A81" s="132"/>
      <c r="B81" s="133"/>
      <c r="C81" s="134"/>
      <c r="D81" s="133"/>
      <c r="E81" s="134"/>
      <c r="F81" s="135"/>
      <c r="G81" s="136"/>
      <c r="H81" s="137"/>
      <c r="I81" s="138"/>
      <c r="J81" s="137"/>
      <c r="K81" s="137"/>
      <c r="L81" s="139"/>
      <c r="M81" s="140"/>
      <c r="N81" s="140"/>
      <c r="O81" s="140"/>
      <c r="P81" s="132"/>
      <c r="Q81" s="140"/>
      <c r="R81" s="140"/>
      <c r="S81" s="140"/>
      <c r="T81" s="140"/>
      <c r="U81" s="140"/>
      <c r="V81" s="140"/>
      <c r="W81" s="140"/>
      <c r="X81" s="140"/>
      <c r="Y81" s="140"/>
      <c r="Z81" s="140"/>
      <c r="AA81" s="140"/>
      <c r="AB81" s="140"/>
      <c r="AC81" s="140"/>
      <c r="AD81" s="140"/>
      <c r="AE81" s="140"/>
      <c r="AF81" s="134"/>
      <c r="AG81" s="134"/>
      <c r="AH81" s="132"/>
      <c r="AI81" s="140"/>
      <c r="AJ81" s="134"/>
      <c r="AK81" s="134"/>
      <c r="AL81" s="134"/>
      <c r="AM81" s="134"/>
      <c r="AN81" s="134"/>
      <c r="AO81" s="134"/>
      <c r="AP81" s="134"/>
      <c r="AQ81" s="134"/>
      <c r="AR81" s="134"/>
      <c r="AS81" s="134"/>
      <c r="AT81" s="134"/>
      <c r="AU81" s="140"/>
      <c r="AW81" s="134"/>
      <c r="AX81" s="134"/>
      <c r="AY81" s="134"/>
    </row>
    <row r="82" spans="1:51" s="141" customFormat="1" ht="12">
      <c r="A82" s="132"/>
      <c r="B82" s="133"/>
      <c r="C82" s="134"/>
      <c r="D82" s="133"/>
      <c r="E82" s="134"/>
      <c r="F82" s="135"/>
      <c r="G82" s="136"/>
      <c r="H82" s="137"/>
      <c r="I82" s="138"/>
      <c r="J82" s="137"/>
      <c r="K82" s="137"/>
      <c r="L82" s="139"/>
      <c r="M82" s="140"/>
      <c r="N82" s="140"/>
      <c r="O82" s="140"/>
      <c r="P82" s="132"/>
      <c r="Q82" s="140"/>
      <c r="R82" s="140"/>
      <c r="S82" s="140"/>
      <c r="T82" s="140"/>
      <c r="U82" s="140"/>
      <c r="V82" s="140"/>
      <c r="W82" s="140"/>
      <c r="X82" s="140"/>
      <c r="Y82" s="140"/>
      <c r="Z82" s="140"/>
      <c r="AA82" s="140"/>
      <c r="AB82" s="140"/>
      <c r="AC82" s="140"/>
      <c r="AD82" s="140"/>
      <c r="AE82" s="140"/>
      <c r="AF82" s="134"/>
      <c r="AG82" s="134"/>
      <c r="AH82" s="132"/>
      <c r="AI82" s="140"/>
      <c r="AJ82" s="134"/>
      <c r="AK82" s="134"/>
      <c r="AL82" s="134"/>
      <c r="AM82" s="134"/>
      <c r="AN82" s="134"/>
      <c r="AO82" s="134"/>
      <c r="AP82" s="134"/>
      <c r="AQ82" s="134"/>
      <c r="AR82" s="134"/>
      <c r="AS82" s="134"/>
      <c r="AT82" s="134"/>
      <c r="AU82" s="140"/>
      <c r="AW82" s="134"/>
      <c r="AX82" s="134"/>
      <c r="AY82" s="134"/>
    </row>
    <row r="83" spans="1:51" s="141" customFormat="1" ht="12">
      <c r="A83" s="132"/>
      <c r="B83" s="133"/>
      <c r="C83" s="134"/>
      <c r="D83" s="133"/>
      <c r="E83" s="134"/>
      <c r="F83" s="135"/>
      <c r="G83" s="136"/>
      <c r="H83" s="137"/>
      <c r="I83" s="138"/>
      <c r="J83" s="137"/>
      <c r="K83" s="137"/>
      <c r="L83" s="139"/>
      <c r="M83" s="140"/>
      <c r="N83" s="140"/>
      <c r="O83" s="140"/>
      <c r="P83" s="132"/>
      <c r="Q83" s="140"/>
      <c r="R83" s="140"/>
      <c r="S83" s="140"/>
      <c r="T83" s="140"/>
      <c r="U83" s="140"/>
      <c r="V83" s="140"/>
      <c r="W83" s="140"/>
      <c r="X83" s="140"/>
      <c r="Y83" s="140"/>
      <c r="Z83" s="140"/>
      <c r="AA83" s="140"/>
      <c r="AB83" s="140"/>
      <c r="AC83" s="140"/>
      <c r="AD83" s="140"/>
      <c r="AE83" s="140"/>
      <c r="AF83" s="134"/>
      <c r="AG83" s="134"/>
      <c r="AH83" s="132"/>
      <c r="AI83" s="140"/>
      <c r="AJ83" s="134"/>
      <c r="AK83" s="134"/>
      <c r="AL83" s="134"/>
      <c r="AM83" s="134"/>
      <c r="AN83" s="134"/>
      <c r="AO83" s="134"/>
      <c r="AP83" s="134"/>
      <c r="AQ83" s="134"/>
      <c r="AR83" s="134"/>
      <c r="AS83" s="134"/>
      <c r="AT83" s="134"/>
      <c r="AU83" s="140"/>
      <c r="AW83" s="134"/>
      <c r="AX83" s="134"/>
      <c r="AY83" s="134"/>
    </row>
    <row r="84" spans="1:51" s="141" customFormat="1" ht="12">
      <c r="A84" s="132"/>
      <c r="B84" s="133"/>
      <c r="C84" s="134"/>
      <c r="D84" s="133"/>
      <c r="E84" s="134"/>
      <c r="F84" s="135"/>
      <c r="G84" s="136"/>
      <c r="H84" s="137"/>
      <c r="I84" s="138"/>
      <c r="J84" s="137"/>
      <c r="K84" s="137"/>
      <c r="L84" s="139"/>
      <c r="M84" s="140"/>
      <c r="N84" s="140"/>
      <c r="O84" s="140"/>
      <c r="P84" s="132"/>
      <c r="Q84" s="140"/>
      <c r="R84" s="140"/>
      <c r="S84" s="140"/>
      <c r="T84" s="140"/>
      <c r="U84" s="140"/>
      <c r="V84" s="140"/>
      <c r="W84" s="140"/>
      <c r="X84" s="140"/>
      <c r="Y84" s="140"/>
      <c r="Z84" s="140"/>
      <c r="AA84" s="140"/>
      <c r="AB84" s="140"/>
      <c r="AC84" s="140"/>
      <c r="AD84" s="140"/>
      <c r="AE84" s="140"/>
      <c r="AF84" s="134"/>
      <c r="AG84" s="134"/>
      <c r="AH84" s="132"/>
      <c r="AI84" s="140"/>
      <c r="AJ84" s="134"/>
      <c r="AK84" s="134"/>
      <c r="AL84" s="134"/>
      <c r="AM84" s="134"/>
      <c r="AN84" s="134"/>
      <c r="AO84" s="134"/>
      <c r="AP84" s="134"/>
      <c r="AQ84" s="134"/>
      <c r="AR84" s="134"/>
      <c r="AS84" s="134"/>
      <c r="AT84" s="134"/>
      <c r="AU84" s="140"/>
      <c r="AW84" s="134"/>
      <c r="AX84" s="134"/>
      <c r="AY84" s="134"/>
    </row>
    <row r="85" spans="1:51" s="141" customFormat="1" ht="12">
      <c r="A85" s="132"/>
      <c r="B85" s="133"/>
      <c r="C85" s="134"/>
      <c r="D85" s="133"/>
      <c r="E85" s="134"/>
      <c r="F85" s="135"/>
      <c r="G85" s="136"/>
      <c r="H85" s="137"/>
      <c r="I85" s="138"/>
      <c r="J85" s="137"/>
      <c r="K85" s="137"/>
      <c r="L85" s="139"/>
      <c r="M85" s="140"/>
      <c r="N85" s="140"/>
      <c r="O85" s="140"/>
      <c r="P85" s="132"/>
      <c r="Q85" s="140"/>
      <c r="R85" s="140"/>
      <c r="S85" s="140"/>
      <c r="T85" s="140"/>
      <c r="U85" s="140"/>
      <c r="V85" s="140"/>
      <c r="W85" s="140"/>
      <c r="X85" s="140"/>
      <c r="Y85" s="140"/>
      <c r="Z85" s="140"/>
      <c r="AA85" s="140"/>
      <c r="AB85" s="140"/>
      <c r="AC85" s="140"/>
      <c r="AD85" s="140"/>
      <c r="AE85" s="140"/>
      <c r="AF85" s="134"/>
      <c r="AG85" s="134"/>
      <c r="AH85" s="132"/>
      <c r="AI85" s="140"/>
      <c r="AJ85" s="134"/>
      <c r="AK85" s="134"/>
      <c r="AL85" s="134"/>
      <c r="AM85" s="134"/>
      <c r="AN85" s="134"/>
      <c r="AO85" s="134"/>
      <c r="AP85" s="134"/>
      <c r="AQ85" s="134"/>
      <c r="AR85" s="134"/>
      <c r="AS85" s="134"/>
      <c r="AT85" s="134"/>
      <c r="AU85" s="140"/>
      <c r="AW85" s="134"/>
      <c r="AX85" s="134"/>
      <c r="AY85" s="134"/>
    </row>
    <row r="86" spans="1:51" s="141" customFormat="1" ht="12">
      <c r="A86" s="132"/>
      <c r="B86" s="133"/>
      <c r="C86" s="134"/>
      <c r="D86" s="133"/>
      <c r="E86" s="134"/>
      <c r="F86" s="135"/>
      <c r="G86" s="136"/>
      <c r="H86" s="137"/>
      <c r="I86" s="138"/>
      <c r="J86" s="137"/>
      <c r="K86" s="137"/>
      <c r="L86" s="139"/>
      <c r="M86" s="140"/>
      <c r="N86" s="140"/>
      <c r="O86" s="140"/>
      <c r="P86" s="132"/>
      <c r="Q86" s="140"/>
      <c r="R86" s="140"/>
      <c r="S86" s="140"/>
      <c r="T86" s="140"/>
      <c r="U86" s="140"/>
      <c r="V86" s="140"/>
      <c r="W86" s="140"/>
      <c r="X86" s="140"/>
      <c r="Y86" s="140"/>
      <c r="Z86" s="140"/>
      <c r="AA86" s="140"/>
      <c r="AB86" s="140"/>
      <c r="AC86" s="140"/>
      <c r="AD86" s="140"/>
      <c r="AE86" s="140"/>
      <c r="AF86" s="134"/>
      <c r="AG86" s="134"/>
      <c r="AH86" s="132"/>
      <c r="AI86" s="140"/>
      <c r="AJ86" s="134"/>
      <c r="AK86" s="134"/>
      <c r="AL86" s="134"/>
      <c r="AM86" s="134"/>
      <c r="AN86" s="134"/>
      <c r="AO86" s="134"/>
      <c r="AP86" s="134"/>
      <c r="AQ86" s="134"/>
      <c r="AR86" s="134"/>
      <c r="AS86" s="134"/>
      <c r="AT86" s="134"/>
      <c r="AU86" s="140"/>
      <c r="AW86" s="134"/>
      <c r="AX86" s="134"/>
      <c r="AY86" s="134"/>
    </row>
    <row r="87" spans="1:51" s="141" customFormat="1" ht="12">
      <c r="A87" s="132"/>
      <c r="B87" s="133"/>
      <c r="C87" s="134"/>
      <c r="D87" s="133"/>
      <c r="E87" s="134"/>
      <c r="F87" s="135"/>
      <c r="G87" s="136"/>
      <c r="H87" s="137"/>
      <c r="I87" s="138"/>
      <c r="J87" s="137"/>
      <c r="K87" s="137"/>
      <c r="L87" s="139"/>
      <c r="M87" s="140"/>
      <c r="N87" s="140"/>
      <c r="O87" s="140"/>
      <c r="P87" s="132"/>
      <c r="Q87" s="140"/>
      <c r="R87" s="140"/>
      <c r="S87" s="140"/>
      <c r="T87" s="140"/>
      <c r="U87" s="140"/>
      <c r="V87" s="140"/>
      <c r="W87" s="140"/>
      <c r="X87" s="140"/>
      <c r="Y87" s="140"/>
      <c r="Z87" s="140"/>
      <c r="AA87" s="140"/>
      <c r="AB87" s="140"/>
      <c r="AC87" s="140"/>
      <c r="AD87" s="140"/>
      <c r="AE87" s="140"/>
      <c r="AF87" s="134"/>
      <c r="AG87" s="134"/>
      <c r="AH87" s="132"/>
      <c r="AI87" s="140"/>
      <c r="AJ87" s="134"/>
      <c r="AK87" s="134"/>
      <c r="AL87" s="134"/>
      <c r="AM87" s="134"/>
      <c r="AN87" s="134"/>
      <c r="AO87" s="134"/>
      <c r="AP87" s="134"/>
      <c r="AQ87" s="134"/>
      <c r="AR87" s="134"/>
      <c r="AS87" s="134"/>
      <c r="AT87" s="134"/>
      <c r="AU87" s="140"/>
      <c r="AW87" s="134"/>
      <c r="AX87" s="134"/>
      <c r="AY87" s="134"/>
    </row>
    <row r="88" spans="1:51" s="141" customFormat="1" ht="12">
      <c r="A88" s="132"/>
      <c r="B88" s="133"/>
      <c r="C88" s="134"/>
      <c r="D88" s="133"/>
      <c r="E88" s="134"/>
      <c r="F88" s="135"/>
      <c r="G88" s="136"/>
      <c r="H88" s="137"/>
      <c r="I88" s="138"/>
      <c r="J88" s="137"/>
      <c r="K88" s="137"/>
      <c r="L88" s="139"/>
      <c r="M88" s="140"/>
      <c r="N88" s="140"/>
      <c r="O88" s="140"/>
      <c r="P88" s="132"/>
      <c r="Q88" s="140"/>
      <c r="R88" s="140"/>
      <c r="S88" s="140"/>
      <c r="T88" s="140"/>
      <c r="U88" s="140"/>
      <c r="V88" s="140"/>
      <c r="W88" s="140"/>
      <c r="X88" s="140"/>
      <c r="Y88" s="140"/>
      <c r="Z88" s="140"/>
      <c r="AA88" s="140"/>
      <c r="AB88" s="140"/>
      <c r="AC88" s="140"/>
      <c r="AD88" s="140"/>
      <c r="AE88" s="140"/>
      <c r="AF88" s="134"/>
      <c r="AG88" s="134"/>
      <c r="AH88" s="132"/>
      <c r="AI88" s="140"/>
      <c r="AJ88" s="134"/>
      <c r="AK88" s="134"/>
      <c r="AL88" s="134"/>
      <c r="AM88" s="134"/>
      <c r="AN88" s="134"/>
      <c r="AO88" s="134"/>
      <c r="AP88" s="134"/>
      <c r="AQ88" s="134"/>
      <c r="AR88" s="134"/>
      <c r="AS88" s="134"/>
      <c r="AT88" s="134"/>
      <c r="AU88" s="140"/>
      <c r="AW88" s="134"/>
      <c r="AX88" s="134"/>
      <c r="AY88" s="134"/>
    </row>
    <row r="89" spans="1:51" s="141" customFormat="1" ht="12">
      <c r="A89" s="132"/>
      <c r="B89" s="133"/>
      <c r="C89" s="134"/>
      <c r="D89" s="133"/>
      <c r="E89" s="134"/>
      <c r="F89" s="135"/>
      <c r="G89" s="136"/>
      <c r="H89" s="137"/>
      <c r="I89" s="138"/>
      <c r="J89" s="137"/>
      <c r="K89" s="137"/>
      <c r="L89" s="139"/>
      <c r="M89" s="140"/>
      <c r="N89" s="140"/>
      <c r="O89" s="140"/>
      <c r="P89" s="132"/>
      <c r="Q89" s="140"/>
      <c r="R89" s="140"/>
      <c r="S89" s="140"/>
      <c r="T89" s="140"/>
      <c r="U89" s="140"/>
      <c r="V89" s="140"/>
      <c r="W89" s="140"/>
      <c r="X89" s="140"/>
      <c r="Y89" s="140"/>
      <c r="Z89" s="140"/>
      <c r="AA89" s="140"/>
      <c r="AB89" s="140"/>
      <c r="AC89" s="140"/>
      <c r="AD89" s="140"/>
      <c r="AE89" s="140"/>
      <c r="AF89" s="134"/>
      <c r="AG89" s="134"/>
      <c r="AH89" s="132"/>
      <c r="AI89" s="140"/>
      <c r="AJ89" s="134"/>
      <c r="AK89" s="134"/>
      <c r="AL89" s="134"/>
      <c r="AM89" s="134"/>
      <c r="AN89" s="134"/>
      <c r="AO89" s="134"/>
      <c r="AP89" s="134"/>
      <c r="AQ89" s="134"/>
      <c r="AR89" s="134"/>
      <c r="AS89" s="134"/>
      <c r="AT89" s="134"/>
      <c r="AU89" s="140"/>
      <c r="AW89" s="134"/>
      <c r="AX89" s="134"/>
      <c r="AY89" s="134"/>
    </row>
    <row r="90" spans="1:51" s="141" customFormat="1" ht="12">
      <c r="A90" s="132"/>
      <c r="B90" s="133"/>
      <c r="C90" s="134"/>
      <c r="D90" s="133"/>
      <c r="E90" s="134"/>
      <c r="F90" s="135"/>
      <c r="G90" s="136"/>
      <c r="H90" s="137"/>
      <c r="I90" s="138"/>
      <c r="J90" s="137"/>
      <c r="K90" s="137"/>
      <c r="L90" s="139"/>
      <c r="M90" s="140"/>
      <c r="N90" s="140"/>
      <c r="O90" s="140"/>
      <c r="P90" s="132"/>
      <c r="Q90" s="140"/>
      <c r="R90" s="140"/>
      <c r="S90" s="140"/>
      <c r="T90" s="140"/>
      <c r="U90" s="140"/>
      <c r="V90" s="140"/>
      <c r="W90" s="140"/>
      <c r="X90" s="140"/>
      <c r="Y90" s="140"/>
      <c r="Z90" s="140"/>
      <c r="AA90" s="140"/>
      <c r="AB90" s="140"/>
      <c r="AC90" s="140"/>
      <c r="AD90" s="140"/>
      <c r="AE90" s="140"/>
      <c r="AF90" s="134"/>
      <c r="AG90" s="134"/>
      <c r="AH90" s="132"/>
      <c r="AI90" s="140"/>
      <c r="AJ90" s="134"/>
      <c r="AK90" s="134"/>
      <c r="AL90" s="134"/>
      <c r="AM90" s="134"/>
      <c r="AN90" s="134"/>
      <c r="AO90" s="134"/>
      <c r="AP90" s="134"/>
      <c r="AQ90" s="134"/>
      <c r="AR90" s="134"/>
      <c r="AS90" s="134"/>
      <c r="AT90" s="134"/>
      <c r="AU90" s="140"/>
      <c r="AW90" s="134"/>
      <c r="AX90" s="134"/>
      <c r="AY90" s="134"/>
    </row>
    <row r="91" spans="1:51" s="141" customFormat="1" ht="12">
      <c r="A91" s="132"/>
      <c r="B91" s="133"/>
      <c r="C91" s="134"/>
      <c r="D91" s="133"/>
      <c r="E91" s="134"/>
      <c r="F91" s="135"/>
      <c r="G91" s="136"/>
      <c r="H91" s="137"/>
      <c r="I91" s="138"/>
      <c r="J91" s="137"/>
      <c r="K91" s="137"/>
      <c r="L91" s="139"/>
      <c r="M91" s="140"/>
      <c r="N91" s="140"/>
      <c r="O91" s="140"/>
      <c r="P91" s="132"/>
      <c r="Q91" s="140"/>
      <c r="R91" s="140"/>
      <c r="S91" s="140"/>
      <c r="T91" s="140"/>
      <c r="U91" s="140"/>
      <c r="V91" s="140"/>
      <c r="W91" s="140"/>
      <c r="X91" s="140"/>
      <c r="Y91" s="140"/>
      <c r="Z91" s="140"/>
      <c r="AA91" s="140"/>
      <c r="AB91" s="140"/>
      <c r="AC91" s="140"/>
      <c r="AD91" s="140"/>
      <c r="AE91" s="140"/>
      <c r="AF91" s="134"/>
      <c r="AG91" s="134"/>
      <c r="AH91" s="132"/>
      <c r="AI91" s="140"/>
      <c r="AJ91" s="134"/>
      <c r="AK91" s="134"/>
      <c r="AL91" s="134"/>
      <c r="AM91" s="134"/>
      <c r="AN91" s="134"/>
      <c r="AO91" s="134"/>
      <c r="AP91" s="134"/>
      <c r="AQ91" s="134"/>
      <c r="AR91" s="134"/>
      <c r="AS91" s="134"/>
      <c r="AT91" s="134"/>
      <c r="AU91" s="140"/>
      <c r="AW91" s="134"/>
      <c r="AX91" s="134"/>
      <c r="AY91" s="134"/>
    </row>
    <row r="92" spans="1:51" s="141" customFormat="1" ht="12">
      <c r="A92" s="132"/>
      <c r="B92" s="133"/>
      <c r="C92" s="134"/>
      <c r="D92" s="133"/>
      <c r="E92" s="134"/>
      <c r="F92" s="135"/>
      <c r="G92" s="136"/>
      <c r="H92" s="137"/>
      <c r="I92" s="138"/>
      <c r="J92" s="137"/>
      <c r="K92" s="137"/>
      <c r="L92" s="139"/>
      <c r="M92" s="140"/>
      <c r="N92" s="140"/>
      <c r="O92" s="140"/>
      <c r="P92" s="132"/>
      <c r="Q92" s="140"/>
      <c r="R92" s="140"/>
      <c r="S92" s="140"/>
      <c r="T92" s="140"/>
      <c r="U92" s="140"/>
      <c r="V92" s="140"/>
      <c r="W92" s="140"/>
      <c r="X92" s="140"/>
      <c r="Y92" s="140"/>
      <c r="Z92" s="140"/>
      <c r="AA92" s="140"/>
      <c r="AB92" s="140"/>
      <c r="AC92" s="140"/>
      <c r="AD92" s="140"/>
      <c r="AE92" s="140"/>
      <c r="AF92" s="134"/>
      <c r="AG92" s="134"/>
      <c r="AH92" s="132"/>
      <c r="AI92" s="140"/>
      <c r="AJ92" s="134"/>
      <c r="AK92" s="134"/>
      <c r="AL92" s="134"/>
      <c r="AM92" s="134"/>
      <c r="AN92" s="134"/>
      <c r="AO92" s="134"/>
      <c r="AP92" s="134"/>
      <c r="AQ92" s="134"/>
      <c r="AR92" s="134"/>
      <c r="AS92" s="134"/>
      <c r="AT92" s="134"/>
      <c r="AU92" s="140"/>
      <c r="AW92" s="134"/>
      <c r="AX92" s="134"/>
      <c r="AY92" s="134"/>
    </row>
    <row r="93" spans="1:51" s="141" customFormat="1" ht="12">
      <c r="A93" s="132"/>
      <c r="B93" s="133"/>
      <c r="C93" s="134"/>
      <c r="D93" s="133"/>
      <c r="E93" s="134"/>
      <c r="F93" s="135"/>
      <c r="G93" s="136"/>
      <c r="H93" s="137"/>
      <c r="I93" s="138"/>
      <c r="J93" s="137"/>
      <c r="K93" s="137"/>
      <c r="L93" s="139"/>
      <c r="M93" s="140"/>
      <c r="N93" s="140"/>
      <c r="O93" s="140"/>
      <c r="P93" s="132"/>
      <c r="Q93" s="140"/>
      <c r="R93" s="140"/>
      <c r="S93" s="140"/>
      <c r="T93" s="140"/>
      <c r="U93" s="140"/>
      <c r="V93" s="140"/>
      <c r="W93" s="140"/>
      <c r="X93" s="140"/>
      <c r="Y93" s="140"/>
      <c r="Z93" s="140"/>
      <c r="AA93" s="140"/>
      <c r="AB93" s="140"/>
      <c r="AC93" s="140"/>
      <c r="AD93" s="140"/>
      <c r="AE93" s="140"/>
      <c r="AF93" s="134"/>
      <c r="AG93" s="134"/>
      <c r="AH93" s="132"/>
      <c r="AI93" s="140"/>
      <c r="AJ93" s="134"/>
      <c r="AK93" s="134"/>
      <c r="AL93" s="134"/>
      <c r="AM93" s="134"/>
      <c r="AN93" s="134"/>
      <c r="AO93" s="134"/>
      <c r="AP93" s="134"/>
      <c r="AQ93" s="134"/>
      <c r="AR93" s="134"/>
      <c r="AS93" s="134"/>
      <c r="AT93" s="134"/>
      <c r="AU93" s="140"/>
      <c r="AW93" s="134"/>
      <c r="AX93" s="134"/>
      <c r="AY93" s="134"/>
    </row>
    <row r="94" spans="1:51" s="141" customFormat="1" ht="12">
      <c r="A94" s="132"/>
      <c r="B94" s="133"/>
      <c r="C94" s="134"/>
      <c r="D94" s="133"/>
      <c r="E94" s="134"/>
      <c r="F94" s="135"/>
      <c r="G94" s="136"/>
      <c r="H94" s="137"/>
      <c r="I94" s="138"/>
      <c r="J94" s="137"/>
      <c r="K94" s="137"/>
      <c r="L94" s="139"/>
      <c r="M94" s="140"/>
      <c r="N94" s="140"/>
      <c r="O94" s="140"/>
      <c r="P94" s="132"/>
      <c r="Q94" s="140"/>
      <c r="R94" s="140"/>
      <c r="S94" s="140"/>
      <c r="T94" s="140"/>
      <c r="U94" s="140"/>
      <c r="V94" s="140"/>
      <c r="W94" s="140"/>
      <c r="X94" s="140"/>
      <c r="Y94" s="140"/>
      <c r="Z94" s="140"/>
      <c r="AA94" s="140"/>
      <c r="AB94" s="140"/>
      <c r="AC94" s="140"/>
      <c r="AD94" s="140"/>
      <c r="AE94" s="140"/>
      <c r="AF94" s="134"/>
      <c r="AG94" s="134"/>
      <c r="AH94" s="132"/>
      <c r="AI94" s="140"/>
      <c r="AJ94" s="134"/>
      <c r="AK94" s="134"/>
      <c r="AL94" s="134"/>
      <c r="AM94" s="134"/>
      <c r="AN94" s="134"/>
      <c r="AO94" s="134"/>
      <c r="AP94" s="134"/>
      <c r="AQ94" s="134"/>
      <c r="AR94" s="134"/>
      <c r="AS94" s="134"/>
      <c r="AT94" s="134"/>
      <c r="AU94" s="140"/>
      <c r="AW94" s="134"/>
      <c r="AX94" s="134"/>
      <c r="AY94" s="134"/>
    </row>
    <row r="95" spans="1:51" s="141" customFormat="1" ht="12">
      <c r="A95" s="132"/>
      <c r="B95" s="133"/>
      <c r="C95" s="134"/>
      <c r="D95" s="133"/>
      <c r="E95" s="134"/>
      <c r="F95" s="135"/>
      <c r="G95" s="136"/>
      <c r="H95" s="137"/>
      <c r="I95" s="138"/>
      <c r="J95" s="137"/>
      <c r="K95" s="137"/>
      <c r="L95" s="139"/>
      <c r="M95" s="140"/>
      <c r="N95" s="140"/>
      <c r="O95" s="140"/>
      <c r="P95" s="132"/>
      <c r="Q95" s="140"/>
      <c r="R95" s="140"/>
      <c r="S95" s="140"/>
      <c r="T95" s="140"/>
      <c r="U95" s="140"/>
      <c r="V95" s="140"/>
      <c r="W95" s="140"/>
      <c r="X95" s="140"/>
      <c r="Y95" s="140"/>
      <c r="Z95" s="140"/>
      <c r="AA95" s="140"/>
      <c r="AB95" s="140"/>
      <c r="AC95" s="140"/>
      <c r="AD95" s="140"/>
      <c r="AE95" s="140"/>
      <c r="AF95" s="134"/>
      <c r="AG95" s="134"/>
      <c r="AH95" s="132"/>
      <c r="AI95" s="140"/>
      <c r="AJ95" s="134"/>
      <c r="AK95" s="134"/>
      <c r="AL95" s="134"/>
      <c r="AM95" s="134"/>
      <c r="AN95" s="134"/>
      <c r="AO95" s="134"/>
      <c r="AP95" s="134"/>
      <c r="AQ95" s="134"/>
      <c r="AR95" s="134"/>
      <c r="AS95" s="134"/>
      <c r="AT95" s="134"/>
      <c r="AU95" s="140"/>
      <c r="AW95" s="134"/>
      <c r="AX95" s="134"/>
      <c r="AY95" s="134"/>
    </row>
    <row r="96" spans="1:51" s="141" customFormat="1" ht="12">
      <c r="A96" s="132"/>
      <c r="B96" s="133"/>
      <c r="C96" s="134"/>
      <c r="D96" s="133"/>
      <c r="E96" s="134"/>
      <c r="F96" s="135"/>
      <c r="G96" s="136"/>
      <c r="H96" s="137"/>
      <c r="I96" s="138"/>
      <c r="J96" s="137"/>
      <c r="K96" s="137"/>
      <c r="L96" s="139"/>
      <c r="M96" s="140"/>
      <c r="N96" s="140"/>
      <c r="O96" s="140"/>
      <c r="P96" s="132"/>
      <c r="Q96" s="140"/>
      <c r="R96" s="140"/>
      <c r="S96" s="140"/>
      <c r="T96" s="140"/>
      <c r="U96" s="140"/>
      <c r="V96" s="140"/>
      <c r="W96" s="140"/>
      <c r="X96" s="140"/>
      <c r="Y96" s="140"/>
      <c r="Z96" s="140"/>
      <c r="AA96" s="140"/>
      <c r="AB96" s="140"/>
      <c r="AC96" s="140"/>
      <c r="AD96" s="140"/>
      <c r="AE96" s="140"/>
      <c r="AF96" s="134"/>
      <c r="AG96" s="134"/>
      <c r="AH96" s="132"/>
      <c r="AI96" s="140"/>
      <c r="AJ96" s="134"/>
      <c r="AK96" s="134"/>
      <c r="AL96" s="134"/>
      <c r="AM96" s="134"/>
      <c r="AN96" s="134"/>
      <c r="AO96" s="134"/>
      <c r="AP96" s="134"/>
      <c r="AQ96" s="134"/>
      <c r="AR96" s="134"/>
      <c r="AS96" s="134"/>
      <c r="AT96" s="134"/>
      <c r="AU96" s="140"/>
      <c r="AW96" s="134"/>
      <c r="AX96" s="134"/>
      <c r="AY96" s="134"/>
    </row>
    <row r="97" spans="1:51" s="141" customFormat="1" ht="12">
      <c r="A97" s="132"/>
      <c r="B97" s="133"/>
      <c r="C97" s="134"/>
      <c r="D97" s="133"/>
      <c r="E97" s="134"/>
      <c r="F97" s="135"/>
      <c r="G97" s="136"/>
      <c r="H97" s="137"/>
      <c r="I97" s="138"/>
      <c r="J97" s="137"/>
      <c r="K97" s="137"/>
      <c r="L97" s="139"/>
      <c r="M97" s="140"/>
      <c r="N97" s="140"/>
      <c r="O97" s="140"/>
      <c r="P97" s="132"/>
      <c r="Q97" s="140"/>
      <c r="R97" s="140"/>
      <c r="S97" s="140"/>
      <c r="T97" s="140"/>
      <c r="U97" s="140"/>
      <c r="V97" s="140"/>
      <c r="W97" s="140"/>
      <c r="X97" s="140"/>
      <c r="Y97" s="140"/>
      <c r="Z97" s="140"/>
      <c r="AA97" s="140"/>
      <c r="AB97" s="140"/>
      <c r="AC97" s="140"/>
      <c r="AD97" s="140"/>
      <c r="AE97" s="140"/>
      <c r="AF97" s="134"/>
      <c r="AG97" s="134"/>
      <c r="AH97" s="132"/>
      <c r="AI97" s="140"/>
      <c r="AJ97" s="134"/>
      <c r="AK97" s="134"/>
      <c r="AL97" s="134"/>
      <c r="AM97" s="134"/>
      <c r="AN97" s="134"/>
      <c r="AO97" s="134"/>
      <c r="AP97" s="134"/>
      <c r="AQ97" s="134"/>
      <c r="AR97" s="134"/>
      <c r="AS97" s="134"/>
      <c r="AT97" s="134"/>
      <c r="AU97" s="140"/>
      <c r="AW97" s="134"/>
      <c r="AX97" s="134"/>
      <c r="AY97" s="134"/>
    </row>
    <row r="98" spans="1:51" s="141" customFormat="1" ht="12">
      <c r="A98" s="132"/>
      <c r="B98" s="133"/>
      <c r="C98" s="134"/>
      <c r="D98" s="133"/>
      <c r="E98" s="134"/>
      <c r="F98" s="135"/>
      <c r="G98" s="136"/>
      <c r="H98" s="137"/>
      <c r="I98" s="138"/>
      <c r="J98" s="137"/>
      <c r="K98" s="137"/>
      <c r="L98" s="139"/>
      <c r="M98" s="140"/>
      <c r="N98" s="140"/>
      <c r="O98" s="140"/>
      <c r="P98" s="132"/>
      <c r="Q98" s="140"/>
      <c r="R98" s="140"/>
      <c r="S98" s="140"/>
      <c r="T98" s="140"/>
      <c r="U98" s="140"/>
      <c r="V98" s="140"/>
      <c r="W98" s="140"/>
      <c r="X98" s="140"/>
      <c r="Y98" s="140"/>
      <c r="Z98" s="140"/>
      <c r="AA98" s="140"/>
      <c r="AB98" s="140"/>
      <c r="AC98" s="140"/>
      <c r="AD98" s="140"/>
      <c r="AE98" s="140"/>
      <c r="AF98" s="134"/>
      <c r="AG98" s="134"/>
      <c r="AH98" s="132"/>
      <c r="AI98" s="140"/>
      <c r="AJ98" s="134"/>
      <c r="AK98" s="134"/>
      <c r="AL98" s="134"/>
      <c r="AM98" s="134"/>
      <c r="AN98" s="134"/>
      <c r="AO98" s="134"/>
      <c r="AP98" s="134"/>
      <c r="AQ98" s="134"/>
      <c r="AR98" s="134"/>
      <c r="AS98" s="134"/>
      <c r="AT98" s="134"/>
      <c r="AU98" s="140"/>
      <c r="AW98" s="134"/>
      <c r="AX98" s="134"/>
      <c r="AY98" s="134"/>
    </row>
    <row r="99" spans="1:51" s="141" customFormat="1" ht="12">
      <c r="A99" s="132"/>
      <c r="B99" s="133"/>
      <c r="C99" s="134"/>
      <c r="D99" s="133"/>
      <c r="E99" s="134"/>
      <c r="F99" s="135"/>
      <c r="G99" s="136"/>
      <c r="H99" s="137"/>
      <c r="I99" s="138"/>
      <c r="J99" s="137"/>
      <c r="K99" s="137"/>
      <c r="L99" s="139"/>
      <c r="M99" s="140"/>
      <c r="N99" s="140"/>
      <c r="O99" s="140"/>
      <c r="P99" s="132"/>
      <c r="Q99" s="140"/>
      <c r="R99" s="140"/>
      <c r="S99" s="140"/>
      <c r="T99" s="140"/>
      <c r="U99" s="140"/>
      <c r="V99" s="140"/>
      <c r="W99" s="140"/>
      <c r="X99" s="140"/>
      <c r="Y99" s="140"/>
      <c r="Z99" s="140"/>
      <c r="AA99" s="140"/>
      <c r="AB99" s="140"/>
      <c r="AC99" s="140"/>
      <c r="AD99" s="140"/>
      <c r="AE99" s="140"/>
      <c r="AF99" s="134"/>
      <c r="AG99" s="134"/>
      <c r="AH99" s="132"/>
      <c r="AI99" s="140"/>
      <c r="AJ99" s="134"/>
      <c r="AK99" s="134"/>
      <c r="AL99" s="134"/>
      <c r="AM99" s="134"/>
      <c r="AN99" s="134"/>
      <c r="AO99" s="134"/>
      <c r="AP99" s="134"/>
      <c r="AQ99" s="134"/>
      <c r="AR99" s="134"/>
      <c r="AS99" s="134"/>
      <c r="AT99" s="134"/>
      <c r="AU99" s="140"/>
      <c r="AW99" s="134"/>
      <c r="AX99" s="134"/>
      <c r="AY99" s="134"/>
    </row>
    <row r="100" spans="1:51" s="141" customFormat="1" ht="12">
      <c r="A100" s="132"/>
      <c r="B100" s="133"/>
      <c r="C100" s="134"/>
      <c r="D100" s="133"/>
      <c r="E100" s="134"/>
      <c r="F100" s="135"/>
      <c r="G100" s="136"/>
      <c r="H100" s="137"/>
      <c r="I100" s="138"/>
      <c r="J100" s="137"/>
      <c r="K100" s="137"/>
      <c r="L100" s="139"/>
      <c r="M100" s="140"/>
      <c r="N100" s="140"/>
      <c r="O100" s="140"/>
      <c r="P100" s="132"/>
      <c r="Q100" s="140"/>
      <c r="R100" s="140"/>
      <c r="S100" s="140"/>
      <c r="T100" s="140"/>
      <c r="U100" s="140"/>
      <c r="V100" s="140"/>
      <c r="W100" s="140"/>
      <c r="X100" s="140"/>
      <c r="Y100" s="140"/>
      <c r="Z100" s="140"/>
      <c r="AA100" s="140"/>
      <c r="AB100" s="140"/>
      <c r="AC100" s="140"/>
      <c r="AD100" s="140"/>
      <c r="AE100" s="140"/>
      <c r="AF100" s="134"/>
      <c r="AG100" s="134"/>
      <c r="AH100" s="132"/>
      <c r="AI100" s="140"/>
      <c r="AJ100" s="134"/>
      <c r="AK100" s="134"/>
      <c r="AL100" s="134"/>
      <c r="AM100" s="134"/>
      <c r="AN100" s="134"/>
      <c r="AO100" s="134"/>
      <c r="AP100" s="134"/>
      <c r="AQ100" s="134"/>
      <c r="AR100" s="134"/>
      <c r="AS100" s="134"/>
      <c r="AT100" s="134"/>
      <c r="AU100" s="140"/>
      <c r="AW100" s="134"/>
      <c r="AX100" s="134"/>
      <c r="AY100" s="134"/>
    </row>
    <row r="101" spans="1:51" s="141" customFormat="1" ht="12">
      <c r="A101" s="132"/>
      <c r="B101" s="133"/>
      <c r="C101" s="134"/>
      <c r="D101" s="133"/>
      <c r="E101" s="134"/>
      <c r="F101" s="135"/>
      <c r="G101" s="136"/>
      <c r="H101" s="137"/>
      <c r="I101" s="138"/>
      <c r="J101" s="137"/>
      <c r="K101" s="137"/>
      <c r="L101" s="139"/>
      <c r="M101" s="140"/>
      <c r="N101" s="140"/>
      <c r="O101" s="140"/>
      <c r="P101" s="132"/>
      <c r="Q101" s="140"/>
      <c r="R101" s="140"/>
      <c r="S101" s="140"/>
      <c r="T101" s="140"/>
      <c r="U101" s="140"/>
      <c r="V101" s="140"/>
      <c r="W101" s="140"/>
      <c r="X101" s="140"/>
      <c r="Y101" s="140"/>
      <c r="Z101" s="140"/>
      <c r="AA101" s="140"/>
      <c r="AB101" s="140"/>
      <c r="AC101" s="140"/>
      <c r="AD101" s="140"/>
      <c r="AE101" s="140"/>
      <c r="AF101" s="134"/>
      <c r="AG101" s="134"/>
      <c r="AH101" s="132"/>
      <c r="AI101" s="140"/>
      <c r="AJ101" s="134"/>
      <c r="AK101" s="134"/>
      <c r="AL101" s="134"/>
      <c r="AM101" s="134"/>
      <c r="AN101" s="134"/>
      <c r="AO101" s="134"/>
      <c r="AP101" s="134"/>
      <c r="AQ101" s="134"/>
      <c r="AR101" s="134"/>
      <c r="AS101" s="134"/>
      <c r="AT101" s="134"/>
      <c r="AU101" s="140"/>
      <c r="AW101" s="134"/>
      <c r="AX101" s="134"/>
      <c r="AY101" s="134"/>
    </row>
    <row r="102" spans="1:51" s="141" customFormat="1" ht="12">
      <c r="A102" s="132"/>
      <c r="B102" s="133"/>
      <c r="C102" s="134"/>
      <c r="D102" s="133"/>
      <c r="E102" s="134"/>
      <c r="F102" s="135"/>
      <c r="G102" s="136"/>
      <c r="H102" s="137"/>
      <c r="I102" s="138"/>
      <c r="J102" s="137"/>
      <c r="K102" s="137"/>
      <c r="L102" s="139"/>
      <c r="M102" s="140"/>
      <c r="N102" s="140"/>
      <c r="O102" s="140"/>
      <c r="P102" s="132"/>
      <c r="Q102" s="140"/>
      <c r="R102" s="140"/>
      <c r="S102" s="140"/>
      <c r="T102" s="140"/>
      <c r="U102" s="140"/>
      <c r="V102" s="140"/>
      <c r="W102" s="140"/>
      <c r="X102" s="140"/>
      <c r="Y102" s="140"/>
      <c r="Z102" s="140"/>
      <c r="AA102" s="140"/>
      <c r="AB102" s="140"/>
      <c r="AC102" s="140"/>
      <c r="AD102" s="140"/>
      <c r="AE102" s="140"/>
      <c r="AF102" s="134"/>
      <c r="AG102" s="134"/>
      <c r="AH102" s="132"/>
      <c r="AI102" s="140"/>
      <c r="AJ102" s="134"/>
      <c r="AK102" s="134"/>
      <c r="AL102" s="134"/>
      <c r="AM102" s="134"/>
      <c r="AN102" s="134"/>
      <c r="AO102" s="134"/>
      <c r="AP102" s="134"/>
      <c r="AQ102" s="134"/>
      <c r="AR102" s="134"/>
      <c r="AS102" s="134"/>
      <c r="AT102" s="134"/>
      <c r="AU102" s="140"/>
      <c r="AW102" s="134"/>
      <c r="AX102" s="134"/>
      <c r="AY102" s="134"/>
    </row>
    <row r="103" spans="1:51" s="141" customFormat="1" ht="12">
      <c r="A103" s="132"/>
      <c r="B103" s="133"/>
      <c r="C103" s="134"/>
      <c r="D103" s="133"/>
      <c r="E103" s="134"/>
      <c r="F103" s="135"/>
      <c r="G103" s="136"/>
      <c r="H103" s="137"/>
      <c r="I103" s="138"/>
      <c r="J103" s="137"/>
      <c r="K103" s="137"/>
      <c r="L103" s="139"/>
      <c r="M103" s="140"/>
      <c r="N103" s="140"/>
      <c r="O103" s="140"/>
      <c r="P103" s="132"/>
      <c r="Q103" s="140"/>
      <c r="R103" s="140"/>
      <c r="S103" s="140"/>
      <c r="T103" s="140"/>
      <c r="U103" s="140"/>
      <c r="V103" s="140"/>
      <c r="W103" s="140"/>
      <c r="X103" s="140"/>
      <c r="Y103" s="140"/>
      <c r="Z103" s="140"/>
      <c r="AA103" s="140"/>
      <c r="AB103" s="140"/>
      <c r="AC103" s="140"/>
      <c r="AD103" s="140"/>
      <c r="AE103" s="140"/>
      <c r="AF103" s="134"/>
      <c r="AG103" s="134"/>
      <c r="AH103" s="132"/>
      <c r="AI103" s="140"/>
      <c r="AJ103" s="134"/>
      <c r="AK103" s="134"/>
      <c r="AL103" s="134"/>
      <c r="AM103" s="134"/>
      <c r="AN103" s="134"/>
      <c r="AO103" s="134"/>
      <c r="AP103" s="134"/>
      <c r="AQ103" s="134"/>
      <c r="AR103" s="134"/>
      <c r="AS103" s="134"/>
      <c r="AT103" s="134"/>
      <c r="AU103" s="140"/>
      <c r="AW103" s="134"/>
      <c r="AX103" s="134"/>
      <c r="AY103" s="134"/>
    </row>
    <row r="104" spans="1:51" s="141" customFormat="1" ht="12">
      <c r="A104" s="132"/>
      <c r="B104" s="133"/>
      <c r="C104" s="134"/>
      <c r="D104" s="133"/>
      <c r="E104" s="134"/>
      <c r="F104" s="135"/>
      <c r="G104" s="136"/>
      <c r="H104" s="137"/>
      <c r="I104" s="138"/>
      <c r="J104" s="137"/>
      <c r="K104" s="137"/>
      <c r="L104" s="139"/>
      <c r="M104" s="140"/>
      <c r="N104" s="140"/>
      <c r="O104" s="140"/>
      <c r="P104" s="132"/>
      <c r="Q104" s="140"/>
      <c r="R104" s="140"/>
      <c r="S104" s="140"/>
      <c r="T104" s="140"/>
      <c r="U104" s="140"/>
      <c r="V104" s="140"/>
      <c r="W104" s="140"/>
      <c r="X104" s="140"/>
      <c r="Y104" s="140"/>
      <c r="Z104" s="140"/>
      <c r="AA104" s="140"/>
      <c r="AB104" s="140"/>
      <c r="AC104" s="140"/>
      <c r="AD104" s="140"/>
      <c r="AE104" s="140"/>
      <c r="AF104" s="134"/>
      <c r="AG104" s="134"/>
      <c r="AH104" s="132"/>
      <c r="AI104" s="140"/>
      <c r="AJ104" s="134"/>
      <c r="AK104" s="134"/>
      <c r="AL104" s="134"/>
      <c r="AM104" s="134"/>
      <c r="AN104" s="134"/>
      <c r="AO104" s="134"/>
      <c r="AP104" s="134"/>
      <c r="AQ104" s="134"/>
      <c r="AR104" s="134"/>
      <c r="AS104" s="134"/>
      <c r="AT104" s="134"/>
      <c r="AU104" s="140"/>
      <c r="AW104" s="134"/>
      <c r="AX104" s="134"/>
      <c r="AY104" s="134"/>
    </row>
    <row r="105" spans="1:51" s="141" customFormat="1" ht="12">
      <c r="A105" s="132"/>
      <c r="B105" s="133"/>
      <c r="C105" s="134"/>
      <c r="D105" s="133"/>
      <c r="E105" s="134"/>
      <c r="F105" s="135"/>
      <c r="G105" s="136"/>
      <c r="H105" s="137"/>
      <c r="I105" s="138"/>
      <c r="J105" s="137"/>
      <c r="K105" s="137"/>
      <c r="L105" s="139"/>
      <c r="M105" s="140"/>
      <c r="N105" s="140"/>
      <c r="O105" s="140"/>
      <c r="P105" s="132"/>
      <c r="Q105" s="140"/>
      <c r="R105" s="140"/>
      <c r="S105" s="140"/>
      <c r="T105" s="140"/>
      <c r="U105" s="140"/>
      <c r="V105" s="140"/>
      <c r="W105" s="140"/>
      <c r="X105" s="140"/>
      <c r="Y105" s="140"/>
      <c r="Z105" s="140"/>
      <c r="AA105" s="140"/>
      <c r="AB105" s="140"/>
      <c r="AC105" s="140"/>
      <c r="AD105" s="140"/>
      <c r="AE105" s="140"/>
      <c r="AF105" s="134"/>
      <c r="AG105" s="134"/>
      <c r="AH105" s="132"/>
      <c r="AI105" s="140"/>
      <c r="AJ105" s="134"/>
      <c r="AK105" s="134"/>
      <c r="AL105" s="134"/>
      <c r="AM105" s="134"/>
      <c r="AN105" s="134"/>
      <c r="AO105" s="134"/>
      <c r="AP105" s="134"/>
      <c r="AQ105" s="134"/>
      <c r="AR105" s="134"/>
      <c r="AS105" s="134"/>
      <c r="AT105" s="134"/>
      <c r="AU105" s="140"/>
      <c r="AW105" s="134"/>
      <c r="AX105" s="134"/>
      <c r="AY105" s="134"/>
    </row>
    <row r="106" spans="1:51" s="141" customFormat="1" ht="12">
      <c r="A106" s="132"/>
      <c r="B106" s="133"/>
      <c r="C106" s="134"/>
      <c r="D106" s="133"/>
      <c r="E106" s="134"/>
      <c r="F106" s="135"/>
      <c r="G106" s="136"/>
      <c r="H106" s="137"/>
      <c r="I106" s="138"/>
      <c r="J106" s="137"/>
      <c r="K106" s="137"/>
      <c r="L106" s="139"/>
      <c r="M106" s="140"/>
      <c r="N106" s="140"/>
      <c r="O106" s="140"/>
      <c r="P106" s="132"/>
      <c r="Q106" s="140"/>
      <c r="R106" s="140"/>
      <c r="S106" s="140"/>
      <c r="T106" s="140"/>
      <c r="U106" s="140"/>
      <c r="V106" s="140"/>
      <c r="W106" s="140"/>
      <c r="X106" s="140"/>
      <c r="Y106" s="140"/>
      <c r="Z106" s="140"/>
      <c r="AA106" s="140"/>
      <c r="AB106" s="140"/>
      <c r="AC106" s="140"/>
      <c r="AD106" s="140"/>
      <c r="AE106" s="140"/>
      <c r="AF106" s="134"/>
      <c r="AG106" s="134"/>
      <c r="AH106" s="132"/>
      <c r="AI106" s="140"/>
      <c r="AJ106" s="134"/>
      <c r="AK106" s="134"/>
      <c r="AL106" s="134"/>
      <c r="AM106" s="134"/>
      <c r="AN106" s="134"/>
      <c r="AO106" s="134"/>
      <c r="AP106" s="134"/>
      <c r="AQ106" s="134"/>
      <c r="AR106" s="134"/>
      <c r="AS106" s="134"/>
      <c r="AT106" s="134"/>
      <c r="AU106" s="140"/>
      <c r="AW106" s="134"/>
      <c r="AX106" s="134"/>
      <c r="AY106" s="134"/>
    </row>
    <row r="107" spans="1:51" s="141" customFormat="1" ht="12">
      <c r="A107" s="132"/>
      <c r="B107" s="133"/>
      <c r="C107" s="134"/>
      <c r="D107" s="133"/>
      <c r="E107" s="134"/>
      <c r="F107" s="135"/>
      <c r="G107" s="136"/>
      <c r="H107" s="137"/>
      <c r="I107" s="138"/>
      <c r="J107" s="137"/>
      <c r="K107" s="137"/>
      <c r="L107" s="139"/>
      <c r="M107" s="140"/>
      <c r="N107" s="140"/>
      <c r="O107" s="140"/>
      <c r="P107" s="132"/>
      <c r="Q107" s="140"/>
      <c r="R107" s="140"/>
      <c r="S107" s="140"/>
      <c r="T107" s="140"/>
      <c r="U107" s="140"/>
      <c r="V107" s="140"/>
      <c r="W107" s="140"/>
      <c r="X107" s="140"/>
      <c r="Y107" s="140"/>
      <c r="Z107" s="140"/>
      <c r="AA107" s="140"/>
      <c r="AB107" s="140"/>
      <c r="AC107" s="140"/>
      <c r="AD107" s="140"/>
      <c r="AE107" s="140"/>
      <c r="AF107" s="134"/>
      <c r="AG107" s="134"/>
      <c r="AH107" s="132"/>
      <c r="AI107" s="140"/>
      <c r="AJ107" s="134"/>
      <c r="AK107" s="134"/>
      <c r="AL107" s="134"/>
      <c r="AM107" s="134"/>
      <c r="AN107" s="134"/>
      <c r="AO107" s="134"/>
      <c r="AP107" s="134"/>
      <c r="AQ107" s="134"/>
      <c r="AR107" s="134"/>
      <c r="AS107" s="134"/>
      <c r="AT107" s="134"/>
      <c r="AU107" s="140"/>
      <c r="AW107" s="134"/>
      <c r="AX107" s="134"/>
      <c r="AY107" s="134"/>
    </row>
    <row r="108" spans="1:51" s="141" customFormat="1" ht="12">
      <c r="A108" s="132"/>
      <c r="B108" s="133"/>
      <c r="C108" s="134"/>
      <c r="D108" s="133"/>
      <c r="E108" s="134"/>
      <c r="F108" s="135"/>
      <c r="G108" s="136"/>
      <c r="H108" s="137"/>
      <c r="I108" s="138"/>
      <c r="J108" s="137"/>
      <c r="K108" s="137"/>
      <c r="L108" s="139"/>
      <c r="M108" s="140"/>
      <c r="N108" s="140"/>
      <c r="O108" s="140"/>
      <c r="P108" s="132"/>
      <c r="Q108" s="140"/>
      <c r="R108" s="140"/>
      <c r="S108" s="140"/>
      <c r="T108" s="140"/>
      <c r="U108" s="140"/>
      <c r="V108" s="140"/>
      <c r="W108" s="140"/>
      <c r="X108" s="140"/>
      <c r="Y108" s="140"/>
      <c r="Z108" s="140"/>
      <c r="AA108" s="140"/>
      <c r="AB108" s="140"/>
      <c r="AC108" s="140"/>
      <c r="AD108" s="140"/>
      <c r="AE108" s="140"/>
      <c r="AF108" s="134"/>
      <c r="AG108" s="134"/>
      <c r="AH108" s="132"/>
      <c r="AI108" s="140"/>
      <c r="AJ108" s="134"/>
      <c r="AK108" s="134"/>
      <c r="AL108" s="134"/>
      <c r="AM108" s="134"/>
      <c r="AN108" s="134"/>
      <c r="AO108" s="134"/>
      <c r="AP108" s="134"/>
      <c r="AQ108" s="134"/>
      <c r="AR108" s="134"/>
      <c r="AS108" s="134"/>
      <c r="AT108" s="134"/>
      <c r="AU108" s="140"/>
      <c r="AW108" s="134"/>
      <c r="AX108" s="134"/>
      <c r="AY108" s="134"/>
    </row>
    <row r="109" spans="1:51" s="141" customFormat="1" ht="12">
      <c r="A109" s="132"/>
      <c r="B109" s="133"/>
      <c r="C109" s="134"/>
      <c r="D109" s="133"/>
      <c r="E109" s="134"/>
      <c r="F109" s="135"/>
      <c r="G109" s="136"/>
      <c r="H109" s="137"/>
      <c r="I109" s="138"/>
      <c r="J109" s="137"/>
      <c r="K109" s="137"/>
      <c r="L109" s="139"/>
      <c r="M109" s="140"/>
      <c r="N109" s="140"/>
      <c r="O109" s="140"/>
      <c r="P109" s="132"/>
      <c r="Q109" s="140"/>
      <c r="R109" s="140"/>
      <c r="S109" s="140"/>
      <c r="T109" s="140"/>
      <c r="U109" s="140"/>
      <c r="V109" s="140"/>
      <c r="W109" s="140"/>
      <c r="X109" s="140"/>
      <c r="Y109" s="140"/>
      <c r="Z109" s="140"/>
      <c r="AA109" s="140"/>
      <c r="AB109" s="140"/>
      <c r="AC109" s="140"/>
      <c r="AD109" s="140"/>
      <c r="AE109" s="140"/>
      <c r="AF109" s="134"/>
      <c r="AG109" s="134"/>
      <c r="AH109" s="132"/>
      <c r="AI109" s="140"/>
      <c r="AJ109" s="134"/>
      <c r="AK109" s="134"/>
      <c r="AL109" s="134"/>
      <c r="AM109" s="134"/>
      <c r="AN109" s="134"/>
      <c r="AO109" s="134"/>
      <c r="AP109" s="134"/>
      <c r="AQ109" s="134"/>
      <c r="AR109" s="134"/>
      <c r="AS109" s="134"/>
      <c r="AT109" s="134"/>
      <c r="AU109" s="140"/>
      <c r="AW109" s="134"/>
      <c r="AX109" s="134"/>
      <c r="AY109" s="134"/>
    </row>
    <row r="110" spans="1:51" s="141" customFormat="1" ht="12">
      <c r="A110" s="132"/>
      <c r="B110" s="133"/>
      <c r="C110" s="134"/>
      <c r="D110" s="133"/>
      <c r="E110" s="134"/>
      <c r="F110" s="135"/>
      <c r="G110" s="136"/>
      <c r="H110" s="137"/>
      <c r="I110" s="138"/>
      <c r="J110" s="137"/>
      <c r="K110" s="137"/>
      <c r="L110" s="139"/>
      <c r="M110" s="140"/>
      <c r="N110" s="140"/>
      <c r="O110" s="140"/>
      <c r="P110" s="132"/>
      <c r="Q110" s="140"/>
      <c r="R110" s="140"/>
      <c r="S110" s="140"/>
      <c r="T110" s="140"/>
      <c r="U110" s="140"/>
      <c r="V110" s="140"/>
      <c r="W110" s="140"/>
      <c r="X110" s="140"/>
      <c r="Y110" s="140"/>
      <c r="Z110" s="140"/>
      <c r="AA110" s="140"/>
      <c r="AB110" s="140"/>
      <c r="AC110" s="140"/>
      <c r="AD110" s="140"/>
      <c r="AE110" s="140"/>
      <c r="AF110" s="134"/>
      <c r="AG110" s="134"/>
      <c r="AH110" s="132"/>
      <c r="AI110" s="140"/>
      <c r="AJ110" s="134"/>
      <c r="AK110" s="134"/>
      <c r="AL110" s="134"/>
      <c r="AM110" s="134"/>
      <c r="AN110" s="134"/>
      <c r="AO110" s="134"/>
      <c r="AP110" s="134"/>
      <c r="AQ110" s="134"/>
      <c r="AR110" s="134"/>
      <c r="AS110" s="134"/>
      <c r="AT110" s="134"/>
      <c r="AU110" s="140"/>
      <c r="AW110" s="134"/>
      <c r="AX110" s="134"/>
      <c r="AY110" s="134"/>
    </row>
    <row r="111" spans="1:51" s="141" customFormat="1" ht="12">
      <c r="A111" s="132"/>
      <c r="B111" s="133"/>
      <c r="C111" s="134"/>
      <c r="D111" s="133"/>
      <c r="E111" s="134"/>
      <c r="F111" s="135"/>
      <c r="G111" s="136"/>
      <c r="H111" s="137"/>
      <c r="I111" s="138"/>
      <c r="J111" s="137"/>
      <c r="K111" s="137"/>
      <c r="L111" s="139"/>
      <c r="M111" s="140"/>
      <c r="N111" s="140"/>
      <c r="O111" s="140"/>
      <c r="P111" s="132"/>
      <c r="Q111" s="140"/>
      <c r="R111" s="140"/>
      <c r="S111" s="140"/>
      <c r="T111" s="140"/>
      <c r="U111" s="140"/>
      <c r="V111" s="140"/>
      <c r="W111" s="140"/>
      <c r="X111" s="140"/>
      <c r="Y111" s="140"/>
      <c r="Z111" s="140"/>
      <c r="AA111" s="140"/>
      <c r="AB111" s="140"/>
      <c r="AC111" s="140"/>
      <c r="AD111" s="140"/>
      <c r="AE111" s="140"/>
      <c r="AF111" s="134"/>
      <c r="AG111" s="134"/>
      <c r="AH111" s="132"/>
      <c r="AI111" s="140"/>
      <c r="AJ111" s="134"/>
      <c r="AK111" s="134"/>
      <c r="AL111" s="134"/>
      <c r="AM111" s="134"/>
      <c r="AN111" s="134"/>
      <c r="AO111" s="134"/>
      <c r="AP111" s="134"/>
      <c r="AQ111" s="134"/>
      <c r="AR111" s="134"/>
      <c r="AS111" s="134"/>
      <c r="AT111" s="134"/>
      <c r="AU111" s="140"/>
      <c r="AW111" s="134"/>
      <c r="AX111" s="134"/>
      <c r="AY111" s="134"/>
    </row>
    <row r="112" spans="1:51" s="141" customFormat="1" ht="12">
      <c r="A112" s="132"/>
      <c r="B112" s="133"/>
      <c r="C112" s="134"/>
      <c r="D112" s="133"/>
      <c r="E112" s="134"/>
      <c r="F112" s="135"/>
      <c r="G112" s="136"/>
      <c r="H112" s="137"/>
      <c r="I112" s="138"/>
      <c r="J112" s="137"/>
      <c r="K112" s="137"/>
      <c r="L112" s="139"/>
      <c r="M112" s="140"/>
      <c r="N112" s="140"/>
      <c r="O112" s="140"/>
      <c r="P112" s="132"/>
      <c r="Q112" s="140"/>
      <c r="R112" s="140"/>
      <c r="S112" s="140"/>
      <c r="T112" s="140"/>
      <c r="U112" s="140"/>
      <c r="V112" s="140"/>
      <c r="W112" s="140"/>
      <c r="X112" s="140"/>
      <c r="Y112" s="140"/>
      <c r="Z112" s="140"/>
      <c r="AA112" s="140"/>
      <c r="AB112" s="140"/>
      <c r="AC112" s="140"/>
      <c r="AD112" s="140"/>
      <c r="AE112" s="140"/>
      <c r="AF112" s="134"/>
      <c r="AG112" s="134"/>
      <c r="AH112" s="132"/>
      <c r="AI112" s="140"/>
      <c r="AJ112" s="134"/>
      <c r="AK112" s="134"/>
      <c r="AL112" s="134"/>
      <c r="AM112" s="134"/>
      <c r="AN112" s="134"/>
      <c r="AO112" s="134"/>
      <c r="AP112" s="134"/>
      <c r="AQ112" s="134"/>
      <c r="AR112" s="134"/>
      <c r="AS112" s="134"/>
      <c r="AT112" s="134"/>
      <c r="AU112" s="140"/>
      <c r="AW112" s="134"/>
      <c r="AX112" s="134"/>
      <c r="AY112" s="134"/>
    </row>
    <row r="113" spans="1:51" s="141" customFormat="1" ht="12">
      <c r="A113" s="132"/>
      <c r="B113" s="133"/>
      <c r="C113" s="134"/>
      <c r="D113" s="133"/>
      <c r="E113" s="134"/>
      <c r="F113" s="135"/>
      <c r="G113" s="136"/>
      <c r="H113" s="137"/>
      <c r="I113" s="138"/>
      <c r="J113" s="137"/>
      <c r="K113" s="137"/>
      <c r="L113" s="139"/>
      <c r="M113" s="140"/>
      <c r="N113" s="140"/>
      <c r="O113" s="140"/>
      <c r="P113" s="132"/>
      <c r="Q113" s="140"/>
      <c r="R113" s="140"/>
      <c r="S113" s="140"/>
      <c r="T113" s="140"/>
      <c r="U113" s="140"/>
      <c r="V113" s="140"/>
      <c r="W113" s="140"/>
      <c r="X113" s="140"/>
      <c r="Y113" s="140"/>
      <c r="Z113" s="140"/>
      <c r="AA113" s="140"/>
      <c r="AB113" s="140"/>
      <c r="AC113" s="140"/>
      <c r="AD113" s="140"/>
      <c r="AE113" s="140"/>
      <c r="AF113" s="134"/>
      <c r="AG113" s="134"/>
      <c r="AH113" s="132"/>
      <c r="AI113" s="140"/>
      <c r="AJ113" s="134"/>
      <c r="AK113" s="134"/>
      <c r="AL113" s="134"/>
      <c r="AM113" s="134"/>
      <c r="AN113" s="134"/>
      <c r="AO113" s="134"/>
      <c r="AP113" s="134"/>
      <c r="AQ113" s="134"/>
      <c r="AR113" s="134"/>
      <c r="AS113" s="134"/>
      <c r="AT113" s="134"/>
      <c r="AU113" s="140"/>
      <c r="AW113" s="134"/>
      <c r="AX113" s="134"/>
      <c r="AY113" s="134"/>
    </row>
    <row r="114" spans="1:51" s="141" customFormat="1" ht="12">
      <c r="A114" s="132"/>
      <c r="B114" s="133"/>
      <c r="C114" s="134"/>
      <c r="D114" s="133"/>
      <c r="E114" s="134"/>
      <c r="F114" s="135"/>
      <c r="G114" s="136"/>
      <c r="H114" s="137"/>
      <c r="I114" s="138"/>
      <c r="J114" s="137"/>
      <c r="K114" s="137"/>
      <c r="L114" s="139"/>
      <c r="M114" s="140"/>
      <c r="N114" s="140"/>
      <c r="O114" s="140"/>
      <c r="P114" s="132"/>
      <c r="Q114" s="140"/>
      <c r="R114" s="140"/>
      <c r="S114" s="140"/>
      <c r="T114" s="140"/>
      <c r="U114" s="140"/>
      <c r="V114" s="140"/>
      <c r="W114" s="140"/>
      <c r="X114" s="140"/>
      <c r="Y114" s="140"/>
      <c r="Z114" s="140"/>
      <c r="AA114" s="140"/>
      <c r="AB114" s="140"/>
      <c r="AC114" s="140"/>
      <c r="AD114" s="140"/>
      <c r="AE114" s="140"/>
      <c r="AF114" s="134"/>
      <c r="AG114" s="134"/>
      <c r="AH114" s="132"/>
      <c r="AI114" s="140"/>
      <c r="AJ114" s="134"/>
      <c r="AK114" s="134"/>
      <c r="AL114" s="134"/>
      <c r="AM114" s="134"/>
      <c r="AN114" s="134"/>
      <c r="AO114" s="134"/>
      <c r="AP114" s="134"/>
      <c r="AQ114" s="134"/>
      <c r="AR114" s="134"/>
      <c r="AS114" s="134"/>
      <c r="AT114" s="134"/>
      <c r="AU114" s="140"/>
      <c r="AW114" s="134"/>
      <c r="AX114" s="134"/>
      <c r="AY114" s="134"/>
    </row>
    <row r="115" spans="1:51" s="141" customFormat="1" ht="12">
      <c r="A115" s="132"/>
      <c r="B115" s="133"/>
      <c r="C115" s="134"/>
      <c r="D115" s="133"/>
      <c r="E115" s="134"/>
      <c r="F115" s="135"/>
      <c r="G115" s="136"/>
      <c r="H115" s="137"/>
      <c r="I115" s="138"/>
      <c r="J115" s="137"/>
      <c r="K115" s="137"/>
      <c r="L115" s="139"/>
      <c r="M115" s="140"/>
      <c r="N115" s="140"/>
      <c r="O115" s="140"/>
      <c r="P115" s="132"/>
      <c r="Q115" s="140"/>
      <c r="R115" s="140"/>
      <c r="S115" s="140"/>
      <c r="T115" s="140"/>
      <c r="U115" s="140"/>
      <c r="V115" s="140"/>
      <c r="W115" s="140"/>
      <c r="X115" s="140"/>
      <c r="Y115" s="140"/>
      <c r="Z115" s="140"/>
      <c r="AA115" s="140"/>
      <c r="AB115" s="140"/>
      <c r="AC115" s="140"/>
      <c r="AD115" s="140"/>
      <c r="AE115" s="140"/>
      <c r="AF115" s="134"/>
      <c r="AG115" s="134"/>
      <c r="AH115" s="132"/>
      <c r="AI115" s="140"/>
      <c r="AJ115" s="134"/>
      <c r="AK115" s="134"/>
      <c r="AL115" s="134"/>
      <c r="AM115" s="134"/>
      <c r="AN115" s="134"/>
      <c r="AO115" s="134"/>
      <c r="AP115" s="134"/>
      <c r="AQ115" s="134"/>
      <c r="AR115" s="134"/>
      <c r="AS115" s="134"/>
      <c r="AT115" s="134"/>
      <c r="AU115" s="140"/>
      <c r="AW115" s="134"/>
      <c r="AX115" s="134"/>
      <c r="AY115" s="134"/>
    </row>
    <row r="116" spans="1:51" s="141" customFormat="1" ht="12">
      <c r="A116" s="132"/>
      <c r="B116" s="133"/>
      <c r="C116" s="134"/>
      <c r="D116" s="133"/>
      <c r="E116" s="134"/>
      <c r="F116" s="135"/>
      <c r="G116" s="136"/>
      <c r="H116" s="137"/>
      <c r="I116" s="138"/>
      <c r="J116" s="137"/>
      <c r="K116" s="137"/>
      <c r="L116" s="139"/>
      <c r="M116" s="140"/>
      <c r="N116" s="140"/>
      <c r="O116" s="140"/>
      <c r="P116" s="132"/>
      <c r="Q116" s="140"/>
      <c r="R116" s="140"/>
      <c r="S116" s="140"/>
      <c r="T116" s="140"/>
      <c r="U116" s="140"/>
      <c r="V116" s="140"/>
      <c r="W116" s="140"/>
      <c r="X116" s="140"/>
      <c r="Y116" s="140"/>
      <c r="Z116" s="140"/>
      <c r="AA116" s="140"/>
      <c r="AB116" s="140"/>
      <c r="AC116" s="140"/>
      <c r="AD116" s="140"/>
      <c r="AE116" s="140"/>
      <c r="AF116" s="134"/>
      <c r="AG116" s="134"/>
      <c r="AH116" s="132"/>
      <c r="AI116" s="140"/>
      <c r="AJ116" s="134"/>
      <c r="AK116" s="134"/>
      <c r="AL116" s="134"/>
      <c r="AM116" s="134"/>
      <c r="AN116" s="134"/>
      <c r="AO116" s="134"/>
      <c r="AP116" s="134"/>
      <c r="AQ116" s="134"/>
      <c r="AR116" s="134"/>
      <c r="AS116" s="134"/>
      <c r="AT116" s="134"/>
      <c r="AU116" s="140"/>
      <c r="AW116" s="134"/>
      <c r="AX116" s="134"/>
      <c r="AY116" s="134"/>
    </row>
    <row r="117" spans="1:51" s="141" customFormat="1" ht="12">
      <c r="A117" s="132"/>
      <c r="B117" s="133"/>
      <c r="C117" s="134"/>
      <c r="D117" s="133"/>
      <c r="E117" s="134"/>
      <c r="F117" s="135"/>
      <c r="G117" s="136"/>
      <c r="H117" s="137"/>
      <c r="I117" s="138"/>
      <c r="J117" s="137"/>
      <c r="K117" s="137"/>
      <c r="L117" s="139"/>
      <c r="M117" s="140"/>
      <c r="N117" s="140"/>
      <c r="O117" s="140"/>
      <c r="P117" s="132"/>
      <c r="Q117" s="140"/>
      <c r="R117" s="140"/>
      <c r="S117" s="140"/>
      <c r="T117" s="140"/>
      <c r="U117" s="140"/>
      <c r="V117" s="140"/>
      <c r="W117" s="140"/>
      <c r="X117" s="140"/>
      <c r="Y117" s="140"/>
      <c r="Z117" s="140"/>
      <c r="AA117" s="140"/>
      <c r="AB117" s="140"/>
      <c r="AC117" s="140"/>
      <c r="AD117" s="140"/>
      <c r="AE117" s="140"/>
      <c r="AF117" s="134"/>
      <c r="AG117" s="134"/>
      <c r="AH117" s="132"/>
      <c r="AI117" s="140"/>
      <c r="AJ117" s="134"/>
      <c r="AK117" s="134"/>
      <c r="AL117" s="134"/>
      <c r="AM117" s="134"/>
      <c r="AN117" s="134"/>
      <c r="AO117" s="134"/>
      <c r="AP117" s="134"/>
      <c r="AQ117" s="134"/>
      <c r="AR117" s="134"/>
      <c r="AS117" s="134"/>
      <c r="AT117" s="134"/>
      <c r="AU117" s="140"/>
      <c r="AW117" s="134"/>
      <c r="AX117" s="134"/>
      <c r="AY117" s="134"/>
    </row>
    <row r="118" spans="1:51" s="141" customFormat="1" ht="12">
      <c r="A118" s="132"/>
      <c r="B118" s="133"/>
      <c r="C118" s="134"/>
      <c r="D118" s="133"/>
      <c r="E118" s="134"/>
      <c r="F118" s="135"/>
      <c r="G118" s="136"/>
      <c r="H118" s="137"/>
      <c r="I118" s="138"/>
      <c r="J118" s="137"/>
      <c r="K118" s="137"/>
      <c r="L118" s="139"/>
      <c r="M118" s="140"/>
      <c r="N118" s="140"/>
      <c r="O118" s="140"/>
      <c r="P118" s="132"/>
      <c r="Q118" s="140"/>
      <c r="R118" s="140"/>
      <c r="S118" s="140"/>
      <c r="T118" s="140"/>
      <c r="U118" s="140"/>
      <c r="V118" s="140"/>
      <c r="W118" s="140"/>
      <c r="X118" s="140"/>
      <c r="Y118" s="140"/>
      <c r="Z118" s="140"/>
      <c r="AA118" s="140"/>
      <c r="AB118" s="140"/>
      <c r="AC118" s="140"/>
      <c r="AD118" s="140"/>
      <c r="AE118" s="140"/>
      <c r="AF118" s="134"/>
      <c r="AG118" s="134"/>
      <c r="AH118" s="132"/>
      <c r="AI118" s="140"/>
      <c r="AJ118" s="134"/>
      <c r="AK118" s="134"/>
      <c r="AL118" s="134"/>
      <c r="AM118" s="134"/>
      <c r="AN118" s="134"/>
      <c r="AO118" s="134"/>
      <c r="AP118" s="134"/>
      <c r="AQ118" s="134"/>
      <c r="AR118" s="134"/>
      <c r="AS118" s="134"/>
      <c r="AT118" s="134"/>
      <c r="AU118" s="140"/>
      <c r="AW118" s="134"/>
      <c r="AX118" s="134"/>
      <c r="AY118" s="134"/>
    </row>
    <row r="119" spans="1:51" s="141" customFormat="1" ht="12">
      <c r="A119" s="132"/>
      <c r="B119" s="133"/>
      <c r="C119" s="134"/>
      <c r="D119" s="133"/>
      <c r="E119" s="134"/>
      <c r="F119" s="135"/>
      <c r="G119" s="136"/>
      <c r="H119" s="137"/>
      <c r="I119" s="138"/>
      <c r="J119" s="137"/>
      <c r="K119" s="137"/>
      <c r="L119" s="139"/>
      <c r="M119" s="140"/>
      <c r="N119" s="140"/>
      <c r="O119" s="140"/>
      <c r="P119" s="132"/>
      <c r="Q119" s="140"/>
      <c r="R119" s="140"/>
      <c r="S119" s="140"/>
      <c r="T119" s="140"/>
      <c r="U119" s="140"/>
      <c r="V119" s="140"/>
      <c r="W119" s="140"/>
      <c r="X119" s="140"/>
      <c r="Y119" s="140"/>
      <c r="Z119" s="140"/>
      <c r="AA119" s="140"/>
      <c r="AB119" s="140"/>
      <c r="AC119" s="140"/>
      <c r="AD119" s="140"/>
      <c r="AE119" s="140"/>
      <c r="AF119" s="134"/>
      <c r="AG119" s="134"/>
      <c r="AH119" s="132"/>
      <c r="AI119" s="140"/>
      <c r="AJ119" s="134"/>
      <c r="AK119" s="134"/>
      <c r="AL119" s="134"/>
      <c r="AM119" s="134"/>
      <c r="AN119" s="134"/>
      <c r="AO119" s="134"/>
      <c r="AP119" s="134"/>
      <c r="AQ119" s="134"/>
      <c r="AR119" s="134"/>
      <c r="AS119" s="134"/>
      <c r="AT119" s="134"/>
      <c r="AU119" s="140"/>
      <c r="AW119" s="134"/>
      <c r="AX119" s="134"/>
      <c r="AY119" s="134"/>
    </row>
    <row r="120" spans="1:51" s="141" customFormat="1" ht="12">
      <c r="A120" s="132"/>
      <c r="B120" s="133"/>
      <c r="C120" s="134"/>
      <c r="D120" s="133"/>
      <c r="E120" s="134"/>
      <c r="F120" s="135"/>
      <c r="G120" s="136"/>
      <c r="H120" s="137"/>
      <c r="I120" s="138"/>
      <c r="J120" s="137"/>
      <c r="K120" s="137"/>
      <c r="L120" s="139"/>
      <c r="M120" s="140"/>
      <c r="N120" s="140"/>
      <c r="O120" s="140"/>
      <c r="P120" s="132"/>
      <c r="Q120" s="140"/>
      <c r="R120" s="140"/>
      <c r="S120" s="140"/>
      <c r="T120" s="140"/>
      <c r="U120" s="140"/>
      <c r="V120" s="140"/>
      <c r="W120" s="140"/>
      <c r="X120" s="140"/>
      <c r="Y120" s="140"/>
      <c r="Z120" s="140"/>
      <c r="AA120" s="140"/>
      <c r="AB120" s="140"/>
      <c r="AC120" s="140"/>
      <c r="AD120" s="140"/>
      <c r="AE120" s="140"/>
      <c r="AF120" s="134"/>
      <c r="AG120" s="134"/>
      <c r="AH120" s="132"/>
      <c r="AI120" s="140"/>
      <c r="AJ120" s="134"/>
      <c r="AK120" s="134"/>
      <c r="AL120" s="134"/>
      <c r="AM120" s="134"/>
      <c r="AN120" s="134"/>
      <c r="AO120" s="134"/>
      <c r="AP120" s="134"/>
      <c r="AQ120" s="134"/>
      <c r="AR120" s="134"/>
      <c r="AS120" s="134"/>
      <c r="AT120" s="134"/>
      <c r="AU120" s="140"/>
      <c r="AW120" s="134"/>
      <c r="AX120" s="134"/>
      <c r="AY120" s="134"/>
    </row>
    <row r="121" spans="1:51" s="141" customFormat="1" ht="12">
      <c r="A121" s="132"/>
      <c r="B121" s="133"/>
      <c r="C121" s="134"/>
      <c r="D121" s="133"/>
      <c r="E121" s="134"/>
      <c r="F121" s="135"/>
      <c r="G121" s="136"/>
      <c r="H121" s="137"/>
      <c r="I121" s="138"/>
      <c r="J121" s="137"/>
      <c r="K121" s="137"/>
      <c r="L121" s="139"/>
      <c r="M121" s="140"/>
      <c r="N121" s="140"/>
      <c r="O121" s="140"/>
      <c r="P121" s="132"/>
      <c r="Q121" s="140"/>
      <c r="R121" s="140"/>
      <c r="S121" s="140"/>
      <c r="T121" s="140"/>
      <c r="U121" s="140"/>
      <c r="V121" s="140"/>
      <c r="W121" s="140"/>
      <c r="X121" s="140"/>
      <c r="Y121" s="140"/>
      <c r="Z121" s="140"/>
      <c r="AA121" s="140"/>
      <c r="AB121" s="140"/>
      <c r="AC121" s="140"/>
      <c r="AD121" s="140"/>
      <c r="AE121" s="140"/>
      <c r="AF121" s="134"/>
      <c r="AG121" s="134"/>
      <c r="AH121" s="132"/>
      <c r="AI121" s="140"/>
      <c r="AJ121" s="134"/>
      <c r="AK121" s="134"/>
      <c r="AL121" s="134"/>
      <c r="AM121" s="134"/>
      <c r="AN121" s="134"/>
      <c r="AO121" s="134"/>
      <c r="AP121" s="134"/>
      <c r="AQ121" s="134"/>
      <c r="AR121" s="134"/>
      <c r="AS121" s="134"/>
      <c r="AT121" s="134"/>
      <c r="AU121" s="140"/>
      <c r="AW121" s="134"/>
      <c r="AX121" s="134"/>
      <c r="AY121" s="134"/>
    </row>
    <row r="122" spans="1:51" s="141" customFormat="1" ht="12">
      <c r="A122" s="132"/>
      <c r="B122" s="133"/>
      <c r="C122" s="134"/>
      <c r="D122" s="133"/>
      <c r="E122" s="134"/>
      <c r="F122" s="135"/>
      <c r="G122" s="136"/>
      <c r="H122" s="137"/>
      <c r="I122" s="138"/>
      <c r="J122" s="137"/>
      <c r="K122" s="137"/>
      <c r="L122" s="139"/>
      <c r="M122" s="140"/>
      <c r="N122" s="140"/>
      <c r="O122" s="140"/>
      <c r="P122" s="132"/>
      <c r="Q122" s="140"/>
      <c r="R122" s="140"/>
      <c r="S122" s="140"/>
      <c r="T122" s="140"/>
      <c r="U122" s="140"/>
      <c r="V122" s="140"/>
      <c r="W122" s="140"/>
      <c r="X122" s="140"/>
      <c r="Y122" s="140"/>
      <c r="Z122" s="140"/>
      <c r="AA122" s="140"/>
      <c r="AB122" s="140"/>
      <c r="AC122" s="140"/>
      <c r="AD122" s="140"/>
      <c r="AE122" s="140"/>
      <c r="AF122" s="134"/>
      <c r="AG122" s="134"/>
      <c r="AH122" s="132"/>
      <c r="AI122" s="140"/>
      <c r="AJ122" s="134"/>
      <c r="AK122" s="134"/>
      <c r="AL122" s="134"/>
      <c r="AM122" s="134"/>
      <c r="AN122" s="134"/>
      <c r="AO122" s="134"/>
      <c r="AP122" s="134"/>
      <c r="AQ122" s="134"/>
      <c r="AR122" s="134"/>
      <c r="AS122" s="134"/>
      <c r="AT122" s="134"/>
      <c r="AU122" s="140"/>
      <c r="AW122" s="134"/>
      <c r="AX122" s="134"/>
      <c r="AY122" s="134"/>
    </row>
    <row r="123" spans="1:51" s="141" customFormat="1" ht="12">
      <c r="A123" s="132"/>
      <c r="B123" s="133"/>
      <c r="C123" s="134"/>
      <c r="D123" s="133"/>
      <c r="E123" s="134"/>
      <c r="F123" s="135"/>
      <c r="G123" s="136"/>
      <c r="H123" s="137"/>
      <c r="I123" s="138"/>
      <c r="J123" s="137"/>
      <c r="K123" s="137"/>
      <c r="L123" s="139"/>
      <c r="M123" s="140"/>
      <c r="N123" s="140"/>
      <c r="O123" s="140"/>
      <c r="P123" s="132"/>
      <c r="Q123" s="140"/>
      <c r="R123" s="140"/>
      <c r="S123" s="140"/>
      <c r="T123" s="140"/>
      <c r="U123" s="140"/>
      <c r="V123" s="140"/>
      <c r="W123" s="140"/>
      <c r="X123" s="140"/>
      <c r="Y123" s="140"/>
      <c r="Z123" s="140"/>
      <c r="AA123" s="140"/>
      <c r="AB123" s="140"/>
      <c r="AC123" s="140"/>
      <c r="AD123" s="140"/>
      <c r="AE123" s="140"/>
      <c r="AF123" s="134"/>
      <c r="AG123" s="134"/>
      <c r="AH123" s="132"/>
      <c r="AI123" s="140"/>
      <c r="AJ123" s="134"/>
      <c r="AK123" s="134"/>
      <c r="AL123" s="134"/>
      <c r="AM123" s="134"/>
      <c r="AN123" s="134"/>
      <c r="AO123" s="134"/>
      <c r="AP123" s="134"/>
      <c r="AQ123" s="134"/>
      <c r="AR123" s="134"/>
      <c r="AS123" s="134"/>
      <c r="AT123" s="134"/>
      <c r="AU123" s="140"/>
      <c r="AW123" s="134"/>
      <c r="AX123" s="134"/>
      <c r="AY123" s="134"/>
    </row>
    <row r="124" spans="1:51" s="141" customFormat="1" ht="12">
      <c r="A124" s="132"/>
      <c r="B124" s="133"/>
      <c r="C124" s="134"/>
      <c r="D124" s="133"/>
      <c r="E124" s="134"/>
      <c r="F124" s="135"/>
      <c r="G124" s="136"/>
      <c r="H124" s="137"/>
      <c r="I124" s="138"/>
      <c r="J124" s="137"/>
      <c r="K124" s="137"/>
      <c r="L124" s="139"/>
      <c r="M124" s="140"/>
      <c r="N124" s="140"/>
      <c r="O124" s="140"/>
      <c r="P124" s="132"/>
      <c r="Q124" s="140"/>
      <c r="R124" s="140"/>
      <c r="S124" s="140"/>
      <c r="T124" s="140"/>
      <c r="U124" s="140"/>
      <c r="V124" s="140"/>
      <c r="W124" s="140"/>
      <c r="X124" s="140"/>
      <c r="Y124" s="140"/>
      <c r="Z124" s="140"/>
      <c r="AA124" s="140"/>
      <c r="AB124" s="140"/>
      <c r="AC124" s="140"/>
      <c r="AD124" s="140"/>
      <c r="AE124" s="140"/>
      <c r="AF124" s="134"/>
      <c r="AG124" s="134"/>
      <c r="AH124" s="132"/>
      <c r="AI124" s="140"/>
      <c r="AJ124" s="134"/>
      <c r="AK124" s="134"/>
      <c r="AL124" s="134"/>
      <c r="AM124" s="134"/>
      <c r="AN124" s="134"/>
      <c r="AO124" s="134"/>
      <c r="AP124" s="134"/>
      <c r="AQ124" s="134"/>
      <c r="AR124" s="134"/>
      <c r="AS124" s="134"/>
      <c r="AT124" s="134"/>
      <c r="AU124" s="140"/>
      <c r="AW124" s="134"/>
      <c r="AX124" s="134"/>
      <c r="AY124" s="134"/>
    </row>
    <row r="125" spans="1:51" s="141" customFormat="1" ht="12">
      <c r="A125" s="132"/>
      <c r="B125" s="133"/>
      <c r="C125" s="134"/>
      <c r="D125" s="133"/>
      <c r="E125" s="134"/>
      <c r="F125" s="135"/>
      <c r="G125" s="136"/>
      <c r="H125" s="137"/>
      <c r="I125" s="138"/>
      <c r="J125" s="137"/>
      <c r="K125" s="137"/>
      <c r="L125" s="139"/>
      <c r="M125" s="140"/>
      <c r="N125" s="140"/>
      <c r="O125" s="140"/>
      <c r="P125" s="132"/>
      <c r="Q125" s="140"/>
      <c r="R125" s="140"/>
      <c r="S125" s="140"/>
      <c r="T125" s="140"/>
      <c r="U125" s="140"/>
      <c r="V125" s="140"/>
      <c r="W125" s="140"/>
      <c r="X125" s="140"/>
      <c r="Y125" s="140"/>
      <c r="Z125" s="140"/>
      <c r="AA125" s="140"/>
      <c r="AB125" s="140"/>
      <c r="AC125" s="140"/>
      <c r="AD125" s="140"/>
      <c r="AE125" s="140"/>
      <c r="AF125" s="134"/>
      <c r="AG125" s="134"/>
      <c r="AH125" s="132"/>
      <c r="AI125" s="140"/>
      <c r="AJ125" s="134"/>
      <c r="AK125" s="134"/>
      <c r="AL125" s="134"/>
      <c r="AM125" s="134"/>
      <c r="AN125" s="134"/>
      <c r="AO125" s="134"/>
      <c r="AP125" s="134"/>
      <c r="AQ125" s="134"/>
      <c r="AR125" s="134"/>
      <c r="AS125" s="134"/>
      <c r="AT125" s="134"/>
      <c r="AU125" s="140"/>
      <c r="AW125" s="134"/>
      <c r="AX125" s="134"/>
      <c r="AY125" s="134"/>
    </row>
    <row r="126" spans="1:51" s="141" customFormat="1" ht="12">
      <c r="A126" s="132"/>
      <c r="B126" s="133"/>
      <c r="C126" s="134"/>
      <c r="D126" s="133"/>
      <c r="E126" s="134"/>
      <c r="F126" s="135"/>
      <c r="G126" s="136"/>
      <c r="H126" s="137"/>
      <c r="I126" s="138"/>
      <c r="J126" s="137"/>
      <c r="K126" s="137"/>
      <c r="L126" s="139"/>
      <c r="M126" s="140"/>
      <c r="N126" s="140"/>
      <c r="O126" s="140"/>
      <c r="P126" s="132"/>
      <c r="Q126" s="140"/>
      <c r="R126" s="140"/>
      <c r="S126" s="140"/>
      <c r="T126" s="140"/>
      <c r="U126" s="140"/>
      <c r="V126" s="140"/>
      <c r="W126" s="140"/>
      <c r="X126" s="140"/>
      <c r="Y126" s="140"/>
      <c r="Z126" s="140"/>
      <c r="AA126" s="140"/>
      <c r="AB126" s="140"/>
      <c r="AC126" s="140"/>
      <c r="AD126" s="140"/>
      <c r="AE126" s="140"/>
      <c r="AF126" s="134"/>
      <c r="AG126" s="134"/>
      <c r="AH126" s="132"/>
      <c r="AI126" s="140"/>
      <c r="AJ126" s="134"/>
      <c r="AK126" s="134"/>
      <c r="AL126" s="134"/>
      <c r="AM126" s="134"/>
      <c r="AN126" s="134"/>
      <c r="AO126" s="134"/>
      <c r="AP126" s="134"/>
      <c r="AQ126" s="134"/>
      <c r="AR126" s="134"/>
      <c r="AS126" s="134"/>
      <c r="AT126" s="134"/>
      <c r="AU126" s="140"/>
      <c r="AW126" s="134"/>
      <c r="AX126" s="134"/>
      <c r="AY126" s="134"/>
    </row>
    <row r="127" spans="1:51" s="141" customFormat="1" ht="12">
      <c r="A127" s="132"/>
      <c r="B127" s="133"/>
      <c r="C127" s="134"/>
      <c r="D127" s="133"/>
      <c r="E127" s="134"/>
      <c r="F127" s="135"/>
      <c r="G127" s="136"/>
      <c r="H127" s="137"/>
      <c r="I127" s="138"/>
      <c r="J127" s="137"/>
      <c r="K127" s="137"/>
      <c r="L127" s="139"/>
      <c r="M127" s="140"/>
      <c r="N127" s="140"/>
      <c r="O127" s="140"/>
      <c r="P127" s="132"/>
      <c r="Q127" s="140"/>
      <c r="R127" s="140"/>
      <c r="S127" s="140"/>
      <c r="T127" s="140"/>
      <c r="U127" s="140"/>
      <c r="V127" s="140"/>
      <c r="W127" s="140"/>
      <c r="X127" s="140"/>
      <c r="Y127" s="140"/>
      <c r="Z127" s="140"/>
      <c r="AA127" s="140"/>
      <c r="AB127" s="140"/>
      <c r="AC127" s="140"/>
      <c r="AD127" s="140"/>
      <c r="AE127" s="140"/>
      <c r="AF127" s="134"/>
      <c r="AG127" s="134"/>
      <c r="AH127" s="132"/>
      <c r="AI127" s="140"/>
      <c r="AJ127" s="134"/>
      <c r="AK127" s="134"/>
      <c r="AL127" s="134"/>
      <c r="AM127" s="134"/>
      <c r="AN127" s="134"/>
      <c r="AO127" s="134"/>
      <c r="AP127" s="134"/>
      <c r="AQ127" s="134"/>
      <c r="AR127" s="134"/>
      <c r="AS127" s="134"/>
      <c r="AT127" s="134"/>
      <c r="AU127" s="140"/>
      <c r="AW127" s="134"/>
      <c r="AX127" s="134"/>
      <c r="AY127" s="134"/>
    </row>
    <row r="128" spans="1:51" s="141" customFormat="1" ht="12">
      <c r="A128" s="132"/>
      <c r="B128" s="133"/>
      <c r="C128" s="134"/>
      <c r="D128" s="133"/>
      <c r="E128" s="134"/>
      <c r="F128" s="135"/>
      <c r="G128" s="136"/>
      <c r="H128" s="137"/>
      <c r="I128" s="138"/>
      <c r="J128" s="137"/>
      <c r="K128" s="137"/>
      <c r="L128" s="139"/>
      <c r="M128" s="140"/>
      <c r="N128" s="140"/>
      <c r="O128" s="140"/>
      <c r="P128" s="132"/>
      <c r="Q128" s="140"/>
      <c r="R128" s="140"/>
      <c r="S128" s="140"/>
      <c r="T128" s="140"/>
      <c r="U128" s="140"/>
      <c r="V128" s="140"/>
      <c r="W128" s="140"/>
      <c r="X128" s="140"/>
      <c r="Y128" s="140"/>
      <c r="Z128" s="140"/>
      <c r="AA128" s="140"/>
      <c r="AB128" s="140"/>
      <c r="AC128" s="140"/>
      <c r="AD128" s="140"/>
      <c r="AE128" s="140"/>
      <c r="AF128" s="134"/>
      <c r="AG128" s="134"/>
      <c r="AH128" s="132"/>
      <c r="AI128" s="140"/>
      <c r="AJ128" s="134"/>
      <c r="AK128" s="134"/>
      <c r="AL128" s="134"/>
      <c r="AM128" s="134"/>
      <c r="AN128" s="134"/>
      <c r="AO128" s="134"/>
      <c r="AP128" s="134"/>
      <c r="AQ128" s="134"/>
      <c r="AR128" s="134"/>
      <c r="AS128" s="134"/>
      <c r="AT128" s="134"/>
      <c r="AU128" s="140"/>
      <c r="AW128" s="134"/>
      <c r="AX128" s="134"/>
      <c r="AY128" s="134"/>
    </row>
    <row r="129" spans="1:51" s="141" customFormat="1" ht="12">
      <c r="A129" s="132"/>
      <c r="B129" s="133"/>
      <c r="C129" s="134"/>
      <c r="D129" s="133"/>
      <c r="E129" s="134"/>
      <c r="F129" s="135"/>
      <c r="G129" s="136"/>
      <c r="H129" s="137"/>
      <c r="I129" s="138"/>
      <c r="J129" s="137"/>
      <c r="K129" s="137"/>
      <c r="L129" s="139"/>
      <c r="M129" s="140"/>
      <c r="N129" s="140"/>
      <c r="O129" s="140"/>
      <c r="P129" s="132"/>
      <c r="Q129" s="140"/>
      <c r="R129" s="140"/>
      <c r="S129" s="140"/>
      <c r="T129" s="140"/>
      <c r="U129" s="140"/>
      <c r="V129" s="140"/>
      <c r="W129" s="140"/>
      <c r="X129" s="140"/>
      <c r="Y129" s="140"/>
      <c r="Z129" s="140"/>
      <c r="AA129" s="140"/>
      <c r="AB129" s="140"/>
      <c r="AC129" s="140"/>
      <c r="AD129" s="140"/>
      <c r="AE129" s="140"/>
      <c r="AF129" s="134"/>
      <c r="AG129" s="134"/>
      <c r="AH129" s="132"/>
      <c r="AI129" s="140"/>
      <c r="AJ129" s="134"/>
      <c r="AK129" s="134"/>
      <c r="AL129" s="134"/>
      <c r="AM129" s="134"/>
      <c r="AN129" s="134"/>
      <c r="AO129" s="134"/>
      <c r="AP129" s="134"/>
      <c r="AQ129" s="134"/>
      <c r="AR129" s="134"/>
      <c r="AS129" s="134"/>
      <c r="AT129" s="134"/>
      <c r="AU129" s="140"/>
      <c r="AW129" s="134"/>
      <c r="AX129" s="134"/>
      <c r="AY129" s="134"/>
    </row>
    <row r="130" spans="1:51" s="141" customFormat="1" ht="12">
      <c r="A130" s="132"/>
      <c r="B130" s="133"/>
      <c r="C130" s="134"/>
      <c r="D130" s="133"/>
      <c r="E130" s="134"/>
      <c r="F130" s="135"/>
      <c r="G130" s="136"/>
      <c r="H130" s="137"/>
      <c r="I130" s="138"/>
      <c r="J130" s="137"/>
      <c r="K130" s="137"/>
      <c r="L130" s="139"/>
      <c r="M130" s="140"/>
      <c r="N130" s="140"/>
      <c r="O130" s="140"/>
      <c r="P130" s="132"/>
      <c r="Q130" s="140"/>
      <c r="R130" s="140"/>
      <c r="S130" s="140"/>
      <c r="T130" s="140"/>
      <c r="U130" s="140"/>
      <c r="V130" s="140"/>
      <c r="W130" s="140"/>
      <c r="X130" s="140"/>
      <c r="Y130" s="140"/>
      <c r="Z130" s="140"/>
      <c r="AA130" s="140"/>
      <c r="AB130" s="140"/>
      <c r="AC130" s="140"/>
      <c r="AD130" s="140"/>
      <c r="AE130" s="140"/>
      <c r="AF130" s="134"/>
      <c r="AG130" s="134"/>
      <c r="AH130" s="132"/>
      <c r="AI130" s="140"/>
      <c r="AJ130" s="134"/>
      <c r="AK130" s="134"/>
      <c r="AL130" s="134"/>
      <c r="AM130" s="134"/>
      <c r="AN130" s="134"/>
      <c r="AO130" s="134"/>
      <c r="AP130" s="134"/>
      <c r="AQ130" s="134"/>
      <c r="AR130" s="134"/>
      <c r="AS130" s="134"/>
      <c r="AT130" s="134"/>
      <c r="AU130" s="140"/>
      <c r="AW130" s="134"/>
      <c r="AX130" s="134"/>
      <c r="AY130" s="134"/>
    </row>
    <row r="131" spans="1:51" s="141" customFormat="1" ht="12">
      <c r="A131" s="132"/>
      <c r="B131" s="133"/>
      <c r="C131" s="142"/>
      <c r="D131" s="133"/>
      <c r="E131" s="134"/>
      <c r="F131" s="135"/>
      <c r="G131" s="136"/>
      <c r="H131" s="137"/>
      <c r="I131" s="138"/>
      <c r="J131" s="137"/>
      <c r="K131" s="137"/>
      <c r="L131" s="139"/>
      <c r="M131" s="140"/>
      <c r="N131" s="140"/>
      <c r="O131" s="140"/>
      <c r="P131" s="132"/>
      <c r="Q131" s="140"/>
      <c r="R131" s="140"/>
      <c r="S131" s="140"/>
      <c r="T131" s="140"/>
      <c r="U131" s="140"/>
      <c r="V131" s="140"/>
      <c r="W131" s="140"/>
      <c r="X131" s="140"/>
      <c r="Y131" s="140"/>
      <c r="Z131" s="140"/>
      <c r="AA131" s="140"/>
      <c r="AB131" s="140"/>
      <c r="AC131" s="140"/>
      <c r="AD131" s="140"/>
      <c r="AE131" s="140"/>
      <c r="AF131" s="134"/>
      <c r="AG131" s="134"/>
      <c r="AH131" s="132"/>
      <c r="AI131" s="140"/>
      <c r="AJ131" s="134"/>
      <c r="AK131" s="134"/>
      <c r="AL131" s="134"/>
      <c r="AM131" s="134"/>
      <c r="AN131" s="134"/>
      <c r="AO131" s="134"/>
      <c r="AP131" s="134"/>
      <c r="AQ131" s="134"/>
      <c r="AR131" s="134"/>
      <c r="AS131" s="134"/>
      <c r="AT131" s="134"/>
      <c r="AU131" s="140"/>
      <c r="AW131" s="134"/>
      <c r="AX131" s="134"/>
      <c r="AY131" s="134"/>
    </row>
    <row r="132" spans="1:51" s="141" customFormat="1" ht="12">
      <c r="A132" s="132"/>
      <c r="B132" s="133"/>
      <c r="C132" s="142"/>
      <c r="D132" s="133"/>
      <c r="E132" s="134"/>
      <c r="F132" s="135"/>
      <c r="G132" s="136"/>
      <c r="H132" s="137"/>
      <c r="I132" s="138"/>
      <c r="J132" s="137"/>
      <c r="K132" s="137"/>
      <c r="L132" s="139"/>
      <c r="M132" s="140"/>
      <c r="N132" s="140"/>
      <c r="O132" s="140"/>
      <c r="P132" s="132"/>
      <c r="Q132" s="140"/>
      <c r="R132" s="140"/>
      <c r="S132" s="140"/>
      <c r="T132" s="140"/>
      <c r="U132" s="140"/>
      <c r="V132" s="140"/>
      <c r="W132" s="140"/>
      <c r="X132" s="140"/>
      <c r="Y132" s="140"/>
      <c r="Z132" s="140"/>
      <c r="AA132" s="140"/>
      <c r="AB132" s="140"/>
      <c r="AC132" s="140"/>
      <c r="AD132" s="140"/>
      <c r="AE132" s="140"/>
      <c r="AF132" s="134"/>
      <c r="AG132" s="134"/>
      <c r="AH132" s="132"/>
      <c r="AI132" s="140"/>
      <c r="AJ132" s="134"/>
      <c r="AK132" s="134"/>
      <c r="AL132" s="134"/>
      <c r="AM132" s="134"/>
      <c r="AN132" s="134"/>
      <c r="AO132" s="134"/>
      <c r="AP132" s="134"/>
      <c r="AQ132" s="134"/>
      <c r="AR132" s="134"/>
      <c r="AS132" s="134"/>
      <c r="AT132" s="134"/>
      <c r="AU132" s="140"/>
      <c r="AW132" s="134"/>
      <c r="AX132" s="134"/>
      <c r="AY132" s="134"/>
    </row>
    <row r="133" spans="1:51" s="150" customFormat="1" ht="12">
      <c r="A133" s="132"/>
      <c r="B133" s="143"/>
      <c r="C133" s="142"/>
      <c r="D133" s="143"/>
      <c r="E133" s="142"/>
      <c r="F133" s="144"/>
      <c r="G133" s="145"/>
      <c r="H133" s="146"/>
      <c r="I133" s="147"/>
      <c r="J133" s="146"/>
      <c r="K133" s="146"/>
      <c r="L133" s="148"/>
      <c r="M133" s="149"/>
      <c r="N133" s="149"/>
      <c r="O133" s="149"/>
      <c r="P133" s="132"/>
      <c r="Q133" s="149"/>
      <c r="R133" s="149"/>
      <c r="S133" s="149"/>
      <c r="T133" s="149"/>
      <c r="U133" s="149"/>
      <c r="V133" s="149"/>
      <c r="W133" s="149"/>
      <c r="X133" s="149"/>
      <c r="Y133" s="149"/>
      <c r="Z133" s="149"/>
      <c r="AA133" s="149"/>
      <c r="AB133" s="149"/>
      <c r="AC133" s="149"/>
      <c r="AD133" s="149"/>
      <c r="AE133" s="149"/>
      <c r="AF133" s="142"/>
      <c r="AG133" s="142"/>
      <c r="AH133" s="132"/>
      <c r="AI133" s="149"/>
      <c r="AJ133" s="142"/>
      <c r="AK133" s="142"/>
      <c r="AL133" s="142"/>
      <c r="AM133" s="142"/>
      <c r="AN133" s="142"/>
      <c r="AO133" s="142"/>
      <c r="AP133" s="142"/>
      <c r="AQ133" s="142"/>
      <c r="AR133" s="142"/>
      <c r="AS133" s="142"/>
      <c r="AT133" s="142"/>
      <c r="AU133" s="149"/>
      <c r="AW133" s="142"/>
      <c r="AX133" s="142"/>
      <c r="AY133" s="142"/>
    </row>
    <row r="134" spans="1:51" s="150" customFormat="1" ht="12">
      <c r="A134" s="132"/>
      <c r="B134" s="143"/>
      <c r="C134" s="142"/>
      <c r="D134" s="143"/>
      <c r="E134" s="142"/>
      <c r="F134" s="144"/>
      <c r="G134" s="145"/>
      <c r="H134" s="146"/>
      <c r="I134" s="147"/>
      <c r="J134" s="146"/>
      <c r="K134" s="146"/>
      <c r="L134" s="148"/>
      <c r="M134" s="149"/>
      <c r="N134" s="149"/>
      <c r="O134" s="149"/>
      <c r="P134" s="132"/>
      <c r="Q134" s="149"/>
      <c r="R134" s="149"/>
      <c r="S134" s="149"/>
      <c r="T134" s="149"/>
      <c r="U134" s="149"/>
      <c r="V134" s="149"/>
      <c r="W134" s="149"/>
      <c r="X134" s="149"/>
      <c r="Y134" s="149"/>
      <c r="Z134" s="149"/>
      <c r="AA134" s="149"/>
      <c r="AB134" s="149"/>
      <c r="AC134" s="149"/>
      <c r="AD134" s="149"/>
      <c r="AE134" s="149"/>
      <c r="AF134" s="142"/>
      <c r="AG134" s="142"/>
      <c r="AH134" s="132"/>
      <c r="AI134" s="149"/>
      <c r="AJ134" s="142"/>
      <c r="AK134" s="142"/>
      <c r="AL134" s="142"/>
      <c r="AM134" s="142"/>
      <c r="AN134" s="142"/>
      <c r="AO134" s="142"/>
      <c r="AP134" s="142"/>
      <c r="AQ134" s="142"/>
      <c r="AR134" s="142"/>
      <c r="AS134" s="142"/>
      <c r="AT134" s="142"/>
      <c r="AU134" s="149"/>
      <c r="AW134" s="142"/>
      <c r="AX134" s="142"/>
      <c r="AY134" s="142"/>
    </row>
    <row r="135" spans="1:51" s="150" customFormat="1" ht="12">
      <c r="A135" s="132"/>
      <c r="B135" s="143"/>
      <c r="C135" s="142"/>
      <c r="D135" s="143"/>
      <c r="E135" s="142"/>
      <c r="F135" s="144"/>
      <c r="G135" s="145"/>
      <c r="H135" s="146"/>
      <c r="I135" s="147"/>
      <c r="J135" s="146"/>
      <c r="K135" s="146"/>
      <c r="L135" s="148"/>
      <c r="M135" s="149"/>
      <c r="N135" s="149"/>
      <c r="O135" s="149"/>
      <c r="P135" s="132"/>
      <c r="Q135" s="149"/>
      <c r="R135" s="149"/>
      <c r="S135" s="149"/>
      <c r="T135" s="149"/>
      <c r="U135" s="149"/>
      <c r="V135" s="149"/>
      <c r="W135" s="149"/>
      <c r="X135" s="149"/>
      <c r="Y135" s="149"/>
      <c r="Z135" s="149"/>
      <c r="AA135" s="149"/>
      <c r="AB135" s="149"/>
      <c r="AC135" s="149"/>
      <c r="AD135" s="149"/>
      <c r="AE135" s="149"/>
      <c r="AF135" s="142"/>
      <c r="AG135" s="142"/>
      <c r="AH135" s="132"/>
      <c r="AI135" s="149"/>
      <c r="AJ135" s="142"/>
      <c r="AK135" s="142"/>
      <c r="AL135" s="142"/>
      <c r="AM135" s="142"/>
      <c r="AN135" s="142"/>
      <c r="AO135" s="142"/>
      <c r="AP135" s="142"/>
      <c r="AQ135" s="142"/>
      <c r="AR135" s="142"/>
      <c r="AS135" s="142"/>
      <c r="AT135" s="142"/>
      <c r="AU135" s="149"/>
      <c r="AW135" s="142"/>
      <c r="AX135" s="142"/>
      <c r="AY135" s="142"/>
    </row>
    <row r="136" spans="1:51" s="150" customFormat="1" ht="12">
      <c r="A136" s="132"/>
      <c r="B136" s="143"/>
      <c r="C136" s="142"/>
      <c r="D136" s="143"/>
      <c r="E136" s="142"/>
      <c r="F136" s="144"/>
      <c r="G136" s="145"/>
      <c r="H136" s="146"/>
      <c r="I136" s="147"/>
      <c r="J136" s="146"/>
      <c r="K136" s="146"/>
      <c r="L136" s="148"/>
      <c r="M136" s="149"/>
      <c r="N136" s="149"/>
      <c r="O136" s="149"/>
      <c r="P136" s="132"/>
      <c r="Q136" s="149"/>
      <c r="R136" s="149"/>
      <c r="S136" s="149"/>
      <c r="T136" s="149"/>
      <c r="U136" s="149"/>
      <c r="V136" s="149"/>
      <c r="W136" s="149"/>
      <c r="X136" s="149"/>
      <c r="Y136" s="149"/>
      <c r="Z136" s="149"/>
      <c r="AA136" s="149"/>
      <c r="AB136" s="149"/>
      <c r="AC136" s="149"/>
      <c r="AD136" s="149"/>
      <c r="AE136" s="149"/>
      <c r="AF136" s="142"/>
      <c r="AG136" s="142"/>
      <c r="AH136" s="132"/>
      <c r="AI136" s="149"/>
      <c r="AJ136" s="142"/>
      <c r="AK136" s="142"/>
      <c r="AL136" s="142"/>
      <c r="AM136" s="142"/>
      <c r="AN136" s="142"/>
      <c r="AO136" s="142"/>
      <c r="AP136" s="142"/>
      <c r="AQ136" s="142"/>
      <c r="AR136" s="142"/>
      <c r="AS136" s="142"/>
      <c r="AT136" s="142"/>
      <c r="AU136" s="149"/>
      <c r="AW136" s="142"/>
      <c r="AX136" s="142"/>
      <c r="AY136" s="142"/>
    </row>
    <row r="137" spans="1:51" s="150" customFormat="1" ht="12">
      <c r="A137" s="132"/>
      <c r="B137" s="143"/>
      <c r="C137" s="142"/>
      <c r="D137" s="143"/>
      <c r="E137" s="142"/>
      <c r="F137" s="144"/>
      <c r="G137" s="145"/>
      <c r="H137" s="146"/>
      <c r="I137" s="147"/>
      <c r="J137" s="146"/>
      <c r="K137" s="146"/>
      <c r="L137" s="148"/>
      <c r="M137" s="149"/>
      <c r="N137" s="149"/>
      <c r="O137" s="149"/>
      <c r="P137" s="132"/>
      <c r="Q137" s="149"/>
      <c r="R137" s="149"/>
      <c r="S137" s="149"/>
      <c r="T137" s="149"/>
      <c r="U137" s="149"/>
      <c r="V137" s="149"/>
      <c r="W137" s="149"/>
      <c r="X137" s="149"/>
      <c r="Y137" s="149"/>
      <c r="Z137" s="149"/>
      <c r="AA137" s="149"/>
      <c r="AB137" s="149"/>
      <c r="AC137" s="149"/>
      <c r="AD137" s="149"/>
      <c r="AE137" s="149"/>
      <c r="AF137" s="142"/>
      <c r="AG137" s="142"/>
      <c r="AH137" s="132"/>
      <c r="AI137" s="149"/>
      <c r="AJ137" s="142"/>
      <c r="AK137" s="142"/>
      <c r="AL137" s="142"/>
      <c r="AM137" s="142"/>
      <c r="AN137" s="142"/>
      <c r="AO137" s="142"/>
      <c r="AP137" s="142"/>
      <c r="AQ137" s="142"/>
      <c r="AR137" s="142"/>
      <c r="AS137" s="142"/>
      <c r="AT137" s="142"/>
      <c r="AU137" s="149"/>
      <c r="AW137" s="142"/>
      <c r="AX137" s="142"/>
      <c r="AY137" s="142"/>
    </row>
    <row r="138" spans="1:51" s="150" customFormat="1" ht="12">
      <c r="A138" s="132"/>
      <c r="B138" s="143"/>
      <c r="C138" s="142"/>
      <c r="D138" s="143"/>
      <c r="E138" s="142"/>
      <c r="F138" s="144"/>
      <c r="G138" s="145"/>
      <c r="H138" s="146"/>
      <c r="I138" s="147"/>
      <c r="J138" s="146"/>
      <c r="K138" s="146"/>
      <c r="L138" s="148"/>
      <c r="M138" s="149"/>
      <c r="N138" s="149"/>
      <c r="O138" s="149"/>
      <c r="P138" s="132"/>
      <c r="Q138" s="149"/>
      <c r="R138" s="149"/>
      <c r="S138" s="149"/>
      <c r="T138" s="149"/>
      <c r="U138" s="149"/>
      <c r="V138" s="149"/>
      <c r="W138" s="149"/>
      <c r="X138" s="149"/>
      <c r="Y138" s="149"/>
      <c r="Z138" s="149"/>
      <c r="AA138" s="149"/>
      <c r="AB138" s="149"/>
      <c r="AC138" s="149"/>
      <c r="AD138" s="149"/>
      <c r="AE138" s="149"/>
      <c r="AF138" s="142"/>
      <c r="AG138" s="142"/>
      <c r="AH138" s="132"/>
      <c r="AI138" s="149"/>
      <c r="AJ138" s="142"/>
      <c r="AK138" s="142"/>
      <c r="AL138" s="142"/>
      <c r="AM138" s="142"/>
      <c r="AN138" s="142"/>
      <c r="AO138" s="142"/>
      <c r="AP138" s="142"/>
      <c r="AQ138" s="142"/>
      <c r="AR138" s="142"/>
      <c r="AS138" s="142"/>
      <c r="AT138" s="142"/>
      <c r="AU138" s="149"/>
      <c r="AW138" s="142"/>
      <c r="AX138" s="142"/>
      <c r="AY138" s="142"/>
    </row>
    <row r="139" spans="1:51" s="150" customFormat="1" ht="12">
      <c r="A139" s="132"/>
      <c r="B139" s="143"/>
      <c r="C139" s="142"/>
      <c r="D139" s="143"/>
      <c r="E139" s="142"/>
      <c r="F139" s="144"/>
      <c r="G139" s="145"/>
      <c r="H139" s="146"/>
      <c r="I139" s="147"/>
      <c r="J139" s="146"/>
      <c r="K139" s="146"/>
      <c r="L139" s="148"/>
      <c r="M139" s="149"/>
      <c r="N139" s="149"/>
      <c r="O139" s="149"/>
      <c r="P139" s="132"/>
      <c r="Q139" s="149"/>
      <c r="R139" s="149"/>
      <c r="S139" s="149"/>
      <c r="T139" s="149"/>
      <c r="U139" s="149"/>
      <c r="V139" s="149"/>
      <c r="W139" s="149"/>
      <c r="X139" s="149"/>
      <c r="Y139" s="149"/>
      <c r="Z139" s="149"/>
      <c r="AA139" s="149"/>
      <c r="AB139" s="149"/>
      <c r="AC139" s="149"/>
      <c r="AD139" s="149"/>
      <c r="AE139" s="149"/>
      <c r="AF139" s="142"/>
      <c r="AG139" s="142"/>
      <c r="AH139" s="132"/>
      <c r="AI139" s="149"/>
      <c r="AJ139" s="142"/>
      <c r="AK139" s="142"/>
      <c r="AL139" s="142"/>
      <c r="AM139" s="142"/>
      <c r="AN139" s="142"/>
      <c r="AO139" s="142"/>
      <c r="AP139" s="142"/>
      <c r="AQ139" s="142"/>
      <c r="AR139" s="142"/>
      <c r="AS139" s="142"/>
      <c r="AT139" s="142"/>
      <c r="AU139" s="149"/>
      <c r="AW139" s="142"/>
      <c r="AX139" s="142"/>
      <c r="AY139" s="142"/>
    </row>
    <row r="140" spans="1:51" s="150" customFormat="1" ht="12">
      <c r="A140" s="132"/>
      <c r="B140" s="143"/>
      <c r="C140" s="142"/>
      <c r="D140" s="143"/>
      <c r="E140" s="142"/>
      <c r="F140" s="144"/>
      <c r="G140" s="145"/>
      <c r="H140" s="146"/>
      <c r="I140" s="147"/>
      <c r="J140" s="146"/>
      <c r="K140" s="146"/>
      <c r="L140" s="148"/>
      <c r="M140" s="149"/>
      <c r="N140" s="149"/>
      <c r="O140" s="149"/>
      <c r="P140" s="132"/>
      <c r="Q140" s="149"/>
      <c r="R140" s="149"/>
      <c r="S140" s="149"/>
      <c r="T140" s="149"/>
      <c r="U140" s="149"/>
      <c r="V140" s="149"/>
      <c r="W140" s="149"/>
      <c r="X140" s="149"/>
      <c r="Y140" s="149"/>
      <c r="Z140" s="149"/>
      <c r="AA140" s="149"/>
      <c r="AB140" s="149"/>
      <c r="AC140" s="149"/>
      <c r="AD140" s="149"/>
      <c r="AE140" s="149"/>
      <c r="AF140" s="142"/>
      <c r="AG140" s="142"/>
      <c r="AH140" s="132"/>
      <c r="AI140" s="149"/>
      <c r="AJ140" s="142"/>
      <c r="AK140" s="142"/>
      <c r="AL140" s="142"/>
      <c r="AM140" s="142"/>
      <c r="AN140" s="142"/>
      <c r="AO140" s="142"/>
      <c r="AP140" s="142"/>
      <c r="AQ140" s="142"/>
      <c r="AR140" s="142"/>
      <c r="AS140" s="142"/>
      <c r="AT140" s="142"/>
      <c r="AU140" s="149"/>
      <c r="AW140" s="142"/>
      <c r="AX140" s="142"/>
      <c r="AY140" s="142"/>
    </row>
    <row r="141" spans="1:51" s="150" customFormat="1" ht="12">
      <c r="A141" s="132"/>
      <c r="B141" s="143"/>
      <c r="C141" s="142"/>
      <c r="D141" s="143"/>
      <c r="E141" s="142"/>
      <c r="F141" s="144"/>
      <c r="G141" s="145"/>
      <c r="H141" s="146"/>
      <c r="I141" s="147"/>
      <c r="J141" s="146"/>
      <c r="K141" s="146"/>
      <c r="L141" s="148"/>
      <c r="M141" s="149"/>
      <c r="N141" s="149"/>
      <c r="O141" s="149"/>
      <c r="P141" s="132"/>
      <c r="Q141" s="149"/>
      <c r="R141" s="149"/>
      <c r="S141" s="149"/>
      <c r="T141" s="149"/>
      <c r="U141" s="149"/>
      <c r="V141" s="149"/>
      <c r="W141" s="149"/>
      <c r="X141" s="149"/>
      <c r="Y141" s="149"/>
      <c r="Z141" s="149"/>
      <c r="AA141" s="149"/>
      <c r="AB141" s="149"/>
      <c r="AC141" s="149"/>
      <c r="AD141" s="149"/>
      <c r="AE141" s="149"/>
      <c r="AF141" s="142"/>
      <c r="AG141" s="142"/>
      <c r="AH141" s="132"/>
      <c r="AI141" s="149"/>
      <c r="AJ141" s="142"/>
      <c r="AK141" s="142"/>
      <c r="AL141" s="142"/>
      <c r="AM141" s="142"/>
      <c r="AN141" s="142"/>
      <c r="AO141" s="142"/>
      <c r="AP141" s="142"/>
      <c r="AQ141" s="142"/>
      <c r="AR141" s="142"/>
      <c r="AS141" s="142"/>
      <c r="AT141" s="142"/>
      <c r="AU141" s="149"/>
      <c r="AW141" s="142"/>
      <c r="AX141" s="142"/>
      <c r="AY141" s="142"/>
    </row>
    <row r="142" spans="1:51" s="150" customFormat="1" ht="12">
      <c r="A142" s="132"/>
      <c r="B142" s="143"/>
      <c r="C142" s="142"/>
      <c r="D142" s="143"/>
      <c r="E142" s="142"/>
      <c r="F142" s="144"/>
      <c r="G142" s="145"/>
      <c r="H142" s="146"/>
      <c r="I142" s="147"/>
      <c r="J142" s="146"/>
      <c r="K142" s="146"/>
      <c r="L142" s="148"/>
      <c r="M142" s="149"/>
      <c r="N142" s="149"/>
      <c r="O142" s="149"/>
      <c r="P142" s="132"/>
      <c r="Q142" s="149"/>
      <c r="R142" s="149"/>
      <c r="S142" s="149"/>
      <c r="T142" s="149"/>
      <c r="U142" s="149"/>
      <c r="V142" s="149"/>
      <c r="W142" s="149"/>
      <c r="X142" s="149"/>
      <c r="Y142" s="149"/>
      <c r="Z142" s="149"/>
      <c r="AA142" s="149"/>
      <c r="AB142" s="149"/>
      <c r="AC142" s="149"/>
      <c r="AD142" s="149"/>
      <c r="AE142" s="149"/>
      <c r="AF142" s="142"/>
      <c r="AG142" s="142"/>
      <c r="AH142" s="132"/>
      <c r="AI142" s="149"/>
      <c r="AJ142" s="142"/>
      <c r="AK142" s="142"/>
      <c r="AL142" s="142"/>
      <c r="AM142" s="142"/>
      <c r="AN142" s="142"/>
      <c r="AO142" s="142"/>
      <c r="AP142" s="142"/>
      <c r="AQ142" s="142"/>
      <c r="AR142" s="142"/>
      <c r="AS142" s="142"/>
      <c r="AT142" s="142"/>
      <c r="AU142" s="149"/>
      <c r="AW142" s="142"/>
      <c r="AX142" s="142"/>
      <c r="AY142" s="142"/>
    </row>
    <row r="143" spans="1:51" s="150" customFormat="1" ht="12">
      <c r="A143" s="132"/>
      <c r="B143" s="143"/>
      <c r="C143" s="142"/>
      <c r="D143" s="143"/>
      <c r="E143" s="142"/>
      <c r="F143" s="144"/>
      <c r="G143" s="145"/>
      <c r="H143" s="146"/>
      <c r="I143" s="147"/>
      <c r="J143" s="146"/>
      <c r="K143" s="146"/>
      <c r="L143" s="148"/>
      <c r="M143" s="149"/>
      <c r="N143" s="149"/>
      <c r="O143" s="149"/>
      <c r="P143" s="132"/>
      <c r="Q143" s="149"/>
      <c r="R143" s="149"/>
      <c r="S143" s="149"/>
      <c r="T143" s="149"/>
      <c r="U143" s="149"/>
      <c r="V143" s="149"/>
      <c r="W143" s="149"/>
      <c r="X143" s="149"/>
      <c r="Y143" s="149"/>
      <c r="Z143" s="149"/>
      <c r="AA143" s="149"/>
      <c r="AB143" s="149"/>
      <c r="AC143" s="149"/>
      <c r="AD143" s="149"/>
      <c r="AE143" s="149"/>
      <c r="AF143" s="142"/>
      <c r="AG143" s="142"/>
      <c r="AH143" s="132"/>
      <c r="AI143" s="149"/>
      <c r="AJ143" s="142"/>
      <c r="AK143" s="142"/>
      <c r="AL143" s="142"/>
      <c r="AM143" s="142"/>
      <c r="AN143" s="142"/>
      <c r="AO143" s="142"/>
      <c r="AP143" s="142"/>
      <c r="AQ143" s="142"/>
      <c r="AR143" s="142"/>
      <c r="AS143" s="142"/>
      <c r="AT143" s="142"/>
      <c r="AU143" s="149"/>
      <c r="AW143" s="142"/>
      <c r="AX143" s="142"/>
      <c r="AY143" s="142"/>
    </row>
    <row r="144" spans="1:51" s="150" customFormat="1">
      <c r="A144" s="132"/>
      <c r="B144" s="143"/>
      <c r="C144" s="151"/>
      <c r="D144" s="143"/>
      <c r="E144" s="142"/>
      <c r="F144" s="144"/>
      <c r="G144" s="145"/>
      <c r="H144" s="146"/>
      <c r="I144" s="147"/>
      <c r="J144" s="146"/>
      <c r="K144" s="146"/>
      <c r="L144" s="148"/>
      <c r="M144" s="149"/>
      <c r="N144" s="149"/>
      <c r="O144" s="149"/>
      <c r="P144" s="132"/>
      <c r="Q144" s="149"/>
      <c r="R144" s="149"/>
      <c r="S144" s="149"/>
      <c r="T144" s="149"/>
      <c r="U144" s="149"/>
      <c r="V144" s="149"/>
      <c r="W144" s="149"/>
      <c r="X144" s="149"/>
      <c r="Y144" s="149"/>
      <c r="Z144" s="149"/>
      <c r="AA144" s="149"/>
      <c r="AB144" s="149"/>
      <c r="AC144" s="149"/>
      <c r="AD144" s="149"/>
      <c r="AE144" s="149"/>
      <c r="AF144" s="142"/>
      <c r="AG144" s="142"/>
      <c r="AH144" s="132"/>
      <c r="AI144" s="149"/>
      <c r="AJ144" s="142"/>
      <c r="AK144" s="142"/>
      <c r="AL144" s="142"/>
      <c r="AM144" s="142"/>
      <c r="AN144" s="142"/>
      <c r="AO144" s="142"/>
      <c r="AP144" s="142"/>
      <c r="AQ144" s="142"/>
      <c r="AR144" s="142"/>
      <c r="AS144" s="142"/>
      <c r="AT144" s="142"/>
      <c r="AU144" s="149"/>
      <c r="AW144" s="142"/>
      <c r="AX144" s="142"/>
      <c r="AY144" s="142"/>
    </row>
    <row r="145" spans="1:51" s="150" customFormat="1">
      <c r="A145" s="152"/>
      <c r="B145" s="143"/>
      <c r="C145" s="151"/>
      <c r="D145" s="143"/>
      <c r="E145" s="142"/>
      <c r="F145" s="144"/>
      <c r="G145" s="145"/>
      <c r="H145" s="146"/>
      <c r="I145" s="147"/>
      <c r="J145" s="146"/>
      <c r="K145" s="146"/>
      <c r="L145" s="148"/>
      <c r="M145" s="149"/>
      <c r="N145" s="149"/>
      <c r="O145" s="149"/>
      <c r="P145" s="152"/>
      <c r="Q145" s="149"/>
      <c r="R145" s="149"/>
      <c r="S145" s="149"/>
      <c r="T145" s="149"/>
      <c r="U145" s="149"/>
      <c r="V145" s="149"/>
      <c r="W145" s="149"/>
      <c r="X145" s="149"/>
      <c r="Y145" s="149"/>
      <c r="Z145" s="149"/>
      <c r="AA145" s="149"/>
      <c r="AB145" s="149"/>
      <c r="AC145" s="149"/>
      <c r="AD145" s="149"/>
      <c r="AE145" s="149"/>
      <c r="AF145" s="142"/>
      <c r="AG145" s="142"/>
      <c r="AH145" s="152"/>
      <c r="AI145" s="149"/>
      <c r="AJ145" s="142"/>
      <c r="AK145" s="142"/>
      <c r="AL145" s="142"/>
      <c r="AM145" s="142"/>
      <c r="AN145" s="142"/>
      <c r="AO145" s="142"/>
      <c r="AP145" s="142"/>
      <c r="AQ145" s="142"/>
      <c r="AR145" s="142"/>
      <c r="AS145" s="142"/>
      <c r="AT145" s="142"/>
      <c r="AU145" s="149"/>
      <c r="AW145" s="142"/>
      <c r="AX145" s="142"/>
      <c r="AY145" s="142"/>
    </row>
  </sheetData>
  <sheetProtection selectLockedCells="1"/>
  <mergeCells count="94">
    <mergeCell ref="AX15:AY15"/>
    <mergeCell ref="AT9:AT11"/>
    <mergeCell ref="AU6:AV6"/>
    <mergeCell ref="AQ7:AQ11"/>
    <mergeCell ref="AK9:AK11"/>
    <mergeCell ref="AN9:AN11"/>
    <mergeCell ref="AH6:AN6"/>
    <mergeCell ref="Q41:R41"/>
    <mergeCell ref="AB9:AB11"/>
    <mergeCell ref="AF6:AF11"/>
    <mergeCell ref="AG6:AG11"/>
    <mergeCell ref="AE9:AE11"/>
    <mergeCell ref="Y8:Z8"/>
    <mergeCell ref="W9:W11"/>
    <mergeCell ref="V9:V11"/>
    <mergeCell ref="R8:U8"/>
    <mergeCell ref="X9:X11"/>
    <mergeCell ref="Y9:Y11"/>
    <mergeCell ref="Z9:Z11"/>
    <mergeCell ref="T9:T11"/>
    <mergeCell ref="AA9:AA11"/>
    <mergeCell ref="AC9:AC11"/>
    <mergeCell ref="AD9:AD11"/>
    <mergeCell ref="K7:K11"/>
    <mergeCell ref="L7:L11"/>
    <mergeCell ref="G6:G11"/>
    <mergeCell ref="H6:H11"/>
    <mergeCell ref="J6:O6"/>
    <mergeCell ref="O7:O11"/>
    <mergeCell ref="A3:H3"/>
    <mergeCell ref="A6:A11"/>
    <mergeCell ref="B6:C8"/>
    <mergeCell ref="D6:E8"/>
    <mergeCell ref="F6:F11"/>
    <mergeCell ref="B9:B11"/>
    <mergeCell ref="C9:C11"/>
    <mergeCell ref="D9:D11"/>
    <mergeCell ref="E9:E11"/>
    <mergeCell ref="I3:P3"/>
    <mergeCell ref="Q3:X3"/>
    <mergeCell ref="Q6:Q11"/>
    <mergeCell ref="R6:X6"/>
    <mergeCell ref="Y6:AE6"/>
    <mergeCell ref="I6:I11"/>
    <mergeCell ref="R9:R11"/>
    <mergeCell ref="S9:S11"/>
    <mergeCell ref="U9:U11"/>
    <mergeCell ref="Y3:AF3"/>
    <mergeCell ref="P6:P11"/>
    <mergeCell ref="M7:M11"/>
    <mergeCell ref="N7:N11"/>
    <mergeCell ref="V8:X8"/>
    <mergeCell ref="AA8:AE8"/>
    <mergeCell ref="J7:J11"/>
    <mergeCell ref="R7:X7"/>
    <mergeCell ref="Y7:AE7"/>
    <mergeCell ref="AU7:AU11"/>
    <mergeCell ref="AV7:AV8"/>
    <mergeCell ref="AO6:AO11"/>
    <mergeCell ref="AP6:AP11"/>
    <mergeCell ref="AH8:AN8"/>
    <mergeCell ref="AQ6:AT6"/>
    <mergeCell ref="AI9:AI11"/>
    <mergeCell ref="AR9:AR11"/>
    <mergeCell ref="AL9:AL11"/>
    <mergeCell ref="AS9:AS11"/>
    <mergeCell ref="AJ9:AJ11"/>
    <mergeCell ref="AM9:AM11"/>
    <mergeCell ref="AH9:AH11"/>
    <mergeCell ref="BA41:BF41"/>
    <mergeCell ref="AV9:AV11"/>
    <mergeCell ref="AZ9:AZ11"/>
    <mergeCell ref="BA9:BA11"/>
    <mergeCell ref="BC9:BC11"/>
    <mergeCell ref="BD9:BD11"/>
    <mergeCell ref="BE9:BE11"/>
    <mergeCell ref="AW6:AW11"/>
    <mergeCell ref="AX12:AY12"/>
    <mergeCell ref="AX13:AY13"/>
    <mergeCell ref="AX16:AY16"/>
    <mergeCell ref="BF6:BF11"/>
    <mergeCell ref="AZ7:BA8"/>
    <mergeCell ref="BB7:BB11"/>
    <mergeCell ref="AZ6:BA6"/>
    <mergeCell ref="BB6:BE6"/>
    <mergeCell ref="AG3:AN3"/>
    <mergeCell ref="AP3:AW3"/>
    <mergeCell ref="AX3:BF3"/>
    <mergeCell ref="AX4:BE4"/>
    <mergeCell ref="AX14:AY14"/>
    <mergeCell ref="AX6:AY11"/>
    <mergeCell ref="BC7:BE8"/>
    <mergeCell ref="AR7:AT8"/>
    <mergeCell ref="AH7:AN7"/>
  </mergeCells>
  <phoneticPr fontId="1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44" max="57" man="1"/>
  </rowBreaks>
  <colBreaks count="6" manualBreakCount="6">
    <brk id="8" max="43" man="1"/>
    <brk id="16" max="43" man="1"/>
    <brk id="24" max="43" man="1"/>
    <brk id="32" max="43" man="1"/>
    <brk id="40" max="43" man="1"/>
    <brk id="49" max="43" man="1"/>
  </colBreaks>
  <ignoredErrors>
    <ignoredError sqref="R18:AE40 AI18:AI31 J18:O40" unlockedFormula="1"/>
    <ignoredError sqref="AW12:AW16 AX12:AY16" numberStoredAsText="1"/>
    <ignoredError sqref="I16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view="pageBreakPreview" zoomScaleNormal="100" zoomScaleSheetLayoutView="100" workbookViewId="0">
      <selection activeCell="J2" sqref="J2"/>
    </sheetView>
  </sheetViews>
  <sheetFormatPr defaultRowHeight="14.25"/>
  <cols>
    <col min="1" max="1" width="6.125" style="41" customWidth="1"/>
    <col min="2" max="2" width="11.625" style="4" customWidth="1"/>
    <col min="3" max="3" width="9.625" style="169" customWidth="1"/>
    <col min="4" max="4" width="13.625" style="169" customWidth="1"/>
    <col min="5" max="6" width="13.625" style="42" customWidth="1"/>
    <col min="7" max="7" width="14.125" style="42" customWidth="1"/>
    <col min="8" max="16384" width="9" style="4"/>
  </cols>
  <sheetData>
    <row r="1" spans="1:7" s="14" customFormat="1" ht="14.1" customHeight="1">
      <c r="A1" s="9"/>
      <c r="C1" s="161"/>
      <c r="D1" s="161"/>
      <c r="E1" s="10"/>
      <c r="F1" s="10"/>
      <c r="G1" s="11" t="s">
        <v>879</v>
      </c>
    </row>
    <row r="2" spans="1:7" s="14" customFormat="1" ht="14.1" customHeight="1">
      <c r="A2" s="12"/>
      <c r="C2" s="161"/>
      <c r="D2" s="161"/>
      <c r="E2" s="10"/>
      <c r="F2" s="10"/>
      <c r="G2" s="10"/>
    </row>
    <row r="3" spans="1:7" s="15" customFormat="1" ht="20.100000000000001" customHeight="1">
      <c r="A3" s="629" t="s">
        <v>275</v>
      </c>
      <c r="B3" s="629"/>
      <c r="C3" s="629"/>
      <c r="D3" s="629"/>
      <c r="E3" s="629"/>
      <c r="F3" s="629"/>
      <c r="G3" s="629"/>
    </row>
    <row r="4" spans="1:7" s="16" customFormat="1" ht="24" customHeight="1">
      <c r="A4" s="631" t="s">
        <v>276</v>
      </c>
      <c r="B4" s="631"/>
      <c r="C4" s="631"/>
      <c r="D4" s="631"/>
      <c r="E4" s="631"/>
      <c r="F4" s="631"/>
      <c r="G4" s="631"/>
    </row>
    <row r="5" spans="1:7" s="14" customFormat="1" ht="18" customHeight="1" thickBot="1">
      <c r="A5" s="17" t="s">
        <v>277</v>
      </c>
      <c r="C5" s="162"/>
      <c r="D5" s="162"/>
      <c r="E5" s="45"/>
      <c r="F5" s="45"/>
      <c r="G5" s="19" t="s">
        <v>278</v>
      </c>
    </row>
    <row r="6" spans="1:7" s="14" customFormat="1" ht="18" customHeight="1">
      <c r="A6" s="883" t="s">
        <v>581</v>
      </c>
      <c r="B6" s="884"/>
      <c r="C6" s="889" t="s">
        <v>280</v>
      </c>
      <c r="D6" s="892" t="s">
        <v>281</v>
      </c>
      <c r="E6" s="662" t="s">
        <v>282</v>
      </c>
      <c r="F6" s="662" t="s">
        <v>283</v>
      </c>
      <c r="G6" s="895" t="s">
        <v>284</v>
      </c>
    </row>
    <row r="7" spans="1:7" s="14" customFormat="1" ht="18" customHeight="1">
      <c r="A7" s="885"/>
      <c r="B7" s="886"/>
      <c r="C7" s="890"/>
      <c r="D7" s="893"/>
      <c r="E7" s="655"/>
      <c r="F7" s="655"/>
      <c r="G7" s="896"/>
    </row>
    <row r="8" spans="1:7" s="14" customFormat="1" ht="18" customHeight="1">
      <c r="A8" s="885"/>
      <c r="B8" s="886"/>
      <c r="C8" s="890"/>
      <c r="D8" s="893"/>
      <c r="E8" s="655"/>
      <c r="F8" s="655"/>
      <c r="G8" s="896"/>
    </row>
    <row r="9" spans="1:7" s="14" customFormat="1" ht="18" customHeight="1">
      <c r="A9" s="887"/>
      <c r="B9" s="888"/>
      <c r="C9" s="891"/>
      <c r="D9" s="894"/>
      <c r="E9" s="656"/>
      <c r="F9" s="656"/>
      <c r="G9" s="897"/>
    </row>
    <row r="10" spans="1:7" s="163" customFormat="1" ht="18" customHeight="1">
      <c r="A10" s="898" t="s">
        <v>285</v>
      </c>
      <c r="B10" s="899"/>
      <c r="C10" s="31">
        <v>42</v>
      </c>
      <c r="D10" s="31">
        <v>994983</v>
      </c>
      <c r="E10" s="31">
        <v>13116275</v>
      </c>
      <c r="F10" s="31">
        <v>5359662</v>
      </c>
      <c r="G10" s="31">
        <v>7756613</v>
      </c>
    </row>
    <row r="11" spans="1:7" s="163" customFormat="1" ht="18" customHeight="1">
      <c r="A11" s="898" t="s">
        <v>13</v>
      </c>
      <c r="B11" s="899"/>
      <c r="C11" s="31">
        <v>43</v>
      </c>
      <c r="D11" s="31">
        <v>829945</v>
      </c>
      <c r="E11" s="31">
        <v>11316362</v>
      </c>
      <c r="F11" s="31">
        <v>5921489</v>
      </c>
      <c r="G11" s="31">
        <v>5394873</v>
      </c>
    </row>
    <row r="12" spans="1:7" s="163" customFormat="1" ht="18" customHeight="1">
      <c r="A12" s="898" t="s">
        <v>207</v>
      </c>
      <c r="B12" s="899"/>
      <c r="C12" s="31">
        <v>40</v>
      </c>
      <c r="D12" s="31">
        <v>1275342</v>
      </c>
      <c r="E12" s="31">
        <v>15948868</v>
      </c>
      <c r="F12" s="31">
        <v>6493222</v>
      </c>
      <c r="G12" s="31">
        <v>9455646</v>
      </c>
    </row>
    <row r="13" spans="1:7" s="163" customFormat="1" ht="18" customHeight="1">
      <c r="A13" s="898" t="s">
        <v>675</v>
      </c>
      <c r="B13" s="899"/>
      <c r="C13" s="31">
        <v>38</v>
      </c>
      <c r="D13" s="31">
        <v>1194233</v>
      </c>
      <c r="E13" s="31">
        <v>15940213</v>
      </c>
      <c r="F13" s="31">
        <v>6550639</v>
      </c>
      <c r="G13" s="31">
        <v>9389574</v>
      </c>
    </row>
    <row r="14" spans="1:7" s="163" customFormat="1" ht="18" customHeight="1">
      <c r="A14" s="881" t="s">
        <v>795</v>
      </c>
      <c r="B14" s="882"/>
      <c r="C14" s="29">
        <f>SUM(C16:C38)</f>
        <v>38</v>
      </c>
      <c r="D14" s="29">
        <f>SUM(D16:D38)</f>
        <v>1028558.2760000001</v>
      </c>
      <c r="E14" s="29">
        <f>SUM(E16:E38)</f>
        <v>14283396</v>
      </c>
      <c r="F14" s="29">
        <f>SUM(F16:F38)</f>
        <v>6576046</v>
      </c>
      <c r="G14" s="29">
        <f>SUM(G16:G38)</f>
        <v>7707350</v>
      </c>
    </row>
    <row r="15" spans="1:7" s="164" customFormat="1" ht="16.149999999999999" customHeight="1">
      <c r="A15" s="14"/>
      <c r="B15" s="165"/>
      <c r="C15" s="31"/>
      <c r="D15" s="31"/>
      <c r="E15" s="31"/>
      <c r="F15" s="31"/>
      <c r="G15" s="31"/>
    </row>
    <row r="16" spans="1:7" s="164" customFormat="1" ht="17.649999999999999" customHeight="1">
      <c r="A16" s="166" t="s">
        <v>71</v>
      </c>
      <c r="B16" s="167" t="s">
        <v>599</v>
      </c>
      <c r="C16" s="439">
        <v>3</v>
      </c>
      <c r="D16" s="439">
        <v>106813</v>
      </c>
      <c r="E16" s="439">
        <v>2119160</v>
      </c>
      <c r="F16" s="618">
        <v>1101894</v>
      </c>
      <c r="G16" s="618">
        <v>1017266</v>
      </c>
    </row>
    <row r="17" spans="1:7" s="164" customFormat="1" ht="17.649999999999999" customHeight="1">
      <c r="A17" s="166" t="s">
        <v>74</v>
      </c>
      <c r="B17" s="167" t="s">
        <v>600</v>
      </c>
      <c r="C17" s="439">
        <v>2</v>
      </c>
      <c r="D17" s="439">
        <v>97700</v>
      </c>
      <c r="E17" s="439">
        <v>1546553</v>
      </c>
      <c r="F17" s="618">
        <v>1486883</v>
      </c>
      <c r="G17" s="618">
        <v>59670</v>
      </c>
    </row>
    <row r="18" spans="1:7" s="164" customFormat="1" ht="17.649999999999999" customHeight="1">
      <c r="A18" s="166" t="s">
        <v>77</v>
      </c>
      <c r="B18" s="167" t="s">
        <v>601</v>
      </c>
      <c r="C18" s="439">
        <v>1</v>
      </c>
      <c r="D18" s="439">
        <v>25378</v>
      </c>
      <c r="E18" s="439">
        <v>173823</v>
      </c>
      <c r="F18" s="618">
        <v>36006</v>
      </c>
      <c r="G18" s="618">
        <v>137817</v>
      </c>
    </row>
    <row r="19" spans="1:7" s="164" customFormat="1" ht="17.649999999999999" customHeight="1">
      <c r="A19" s="166" t="s">
        <v>80</v>
      </c>
      <c r="B19" s="167" t="s">
        <v>602</v>
      </c>
      <c r="C19" s="439">
        <v>1</v>
      </c>
      <c r="D19" s="439">
        <v>56500</v>
      </c>
      <c r="E19" s="439">
        <v>1278000</v>
      </c>
      <c r="F19" s="618">
        <v>1174746</v>
      </c>
      <c r="G19" s="618">
        <v>103254</v>
      </c>
    </row>
    <row r="20" spans="1:7" s="164" customFormat="1" ht="17.649999999999999" customHeight="1">
      <c r="A20" s="166" t="s">
        <v>83</v>
      </c>
      <c r="B20" s="167" t="s">
        <v>603</v>
      </c>
      <c r="C20" s="439">
        <v>1</v>
      </c>
      <c r="D20" s="355">
        <v>68.275999999999996</v>
      </c>
      <c r="E20" s="355">
        <v>1142516</v>
      </c>
      <c r="F20" s="619">
        <v>77977</v>
      </c>
      <c r="G20" s="618">
        <v>1064539</v>
      </c>
    </row>
    <row r="21" spans="1:7" s="164" customFormat="1" ht="17.649999999999999" customHeight="1">
      <c r="A21" s="166" t="s">
        <v>86</v>
      </c>
      <c r="B21" s="167" t="s">
        <v>604</v>
      </c>
      <c r="C21" s="439">
        <v>1</v>
      </c>
      <c r="D21" s="439">
        <v>143900</v>
      </c>
      <c r="E21" s="439">
        <v>2609000</v>
      </c>
      <c r="F21" s="618">
        <v>895991</v>
      </c>
      <c r="G21" s="618">
        <v>1713009</v>
      </c>
    </row>
    <row r="22" spans="1:7" s="164" customFormat="1" ht="17.649999999999999" customHeight="1">
      <c r="A22" s="166" t="s">
        <v>89</v>
      </c>
      <c r="B22" s="167" t="s">
        <v>605</v>
      </c>
      <c r="C22" s="439">
        <v>1</v>
      </c>
      <c r="D22" s="439">
        <v>17700</v>
      </c>
      <c r="E22" s="439">
        <v>186300</v>
      </c>
      <c r="F22" s="618">
        <v>133085</v>
      </c>
      <c r="G22" s="618">
        <v>53215</v>
      </c>
    </row>
    <row r="23" spans="1:7" s="164" customFormat="1" ht="17.649999999999999" customHeight="1">
      <c r="A23" s="166" t="s">
        <v>91</v>
      </c>
      <c r="B23" s="167" t="s">
        <v>606</v>
      </c>
      <c r="C23" s="439">
        <v>3</v>
      </c>
      <c r="D23" s="439">
        <v>21500</v>
      </c>
      <c r="E23" s="439">
        <v>71300</v>
      </c>
      <c r="F23" s="618">
        <v>33457</v>
      </c>
      <c r="G23" s="618">
        <v>37843</v>
      </c>
    </row>
    <row r="24" spans="1:7" s="164" customFormat="1" ht="17.649999999999999" customHeight="1">
      <c r="A24" s="166" t="s">
        <v>94</v>
      </c>
      <c r="B24" s="167" t="s">
        <v>607</v>
      </c>
      <c r="C24" s="439">
        <v>1</v>
      </c>
      <c r="D24" s="439">
        <v>114000</v>
      </c>
      <c r="E24" s="439">
        <v>1814000</v>
      </c>
      <c r="F24" s="618">
        <v>187616</v>
      </c>
      <c r="G24" s="618">
        <v>1626384</v>
      </c>
    </row>
    <row r="25" spans="1:7" s="164" customFormat="1" ht="17.649999999999999" customHeight="1">
      <c r="A25" s="166" t="s">
        <v>97</v>
      </c>
      <c r="B25" s="167" t="s">
        <v>608</v>
      </c>
      <c r="C25" s="439">
        <v>4</v>
      </c>
      <c r="D25" s="439">
        <v>66443</v>
      </c>
      <c r="E25" s="439">
        <v>810445</v>
      </c>
      <c r="F25" s="618">
        <v>343313</v>
      </c>
      <c r="G25" s="618">
        <v>467132</v>
      </c>
    </row>
    <row r="26" spans="1:7" s="164" customFormat="1" ht="17.649999999999999" customHeight="1">
      <c r="A26" s="166" t="s">
        <v>100</v>
      </c>
      <c r="B26" s="167" t="s">
        <v>609</v>
      </c>
      <c r="C26" s="439">
        <v>1</v>
      </c>
      <c r="D26" s="439">
        <v>9000</v>
      </c>
      <c r="E26" s="439">
        <v>40000</v>
      </c>
      <c r="F26" s="618">
        <v>6540</v>
      </c>
      <c r="G26" s="618">
        <v>33460</v>
      </c>
    </row>
    <row r="27" spans="1:7" s="164" customFormat="1" ht="17.649999999999999" customHeight="1">
      <c r="A27" s="166" t="s">
        <v>103</v>
      </c>
      <c r="B27" s="167" t="s">
        <v>610</v>
      </c>
      <c r="C27" s="439">
        <v>3</v>
      </c>
      <c r="D27" s="439">
        <v>23413</v>
      </c>
      <c r="E27" s="439">
        <v>148625</v>
      </c>
      <c r="F27" s="618">
        <v>79519</v>
      </c>
      <c r="G27" s="618">
        <v>69106</v>
      </c>
    </row>
    <row r="28" spans="1:7" s="164" customFormat="1" ht="17.649999999999999" customHeight="1">
      <c r="A28" s="166" t="s">
        <v>106</v>
      </c>
      <c r="B28" s="167" t="s">
        <v>611</v>
      </c>
      <c r="C28" s="439">
        <v>1</v>
      </c>
      <c r="D28" s="439">
        <v>13722</v>
      </c>
      <c r="E28" s="439">
        <v>70800</v>
      </c>
      <c r="F28" s="618">
        <v>59375</v>
      </c>
      <c r="G28" s="618">
        <v>11425</v>
      </c>
    </row>
    <row r="29" spans="1:7" s="164" customFormat="1" ht="17.649999999999999" customHeight="1">
      <c r="A29" s="166" t="s">
        <v>109</v>
      </c>
      <c r="B29" s="167" t="s">
        <v>612</v>
      </c>
      <c r="C29" s="439">
        <v>1</v>
      </c>
      <c r="D29" s="439">
        <v>40836</v>
      </c>
      <c r="E29" s="439">
        <v>442609</v>
      </c>
      <c r="F29" s="618">
        <v>28455</v>
      </c>
      <c r="G29" s="618">
        <v>414154</v>
      </c>
    </row>
    <row r="30" spans="1:7" s="164" customFormat="1" ht="17.649999999999999" customHeight="1">
      <c r="A30" s="166" t="s">
        <v>112</v>
      </c>
      <c r="B30" s="167" t="s">
        <v>613</v>
      </c>
      <c r="C30" s="439">
        <v>2</v>
      </c>
      <c r="D30" s="439">
        <v>27581</v>
      </c>
      <c r="E30" s="439">
        <v>226181</v>
      </c>
      <c r="F30" s="618">
        <v>77580</v>
      </c>
      <c r="G30" s="618">
        <v>148601</v>
      </c>
    </row>
    <row r="31" spans="1:7" s="164" customFormat="1" ht="17.649999999999999" customHeight="1">
      <c r="A31" s="166" t="s">
        <v>115</v>
      </c>
      <c r="B31" s="167" t="s">
        <v>614</v>
      </c>
      <c r="C31" s="439">
        <v>1</v>
      </c>
      <c r="D31" s="439">
        <v>17850</v>
      </c>
      <c r="E31" s="439">
        <v>187330</v>
      </c>
      <c r="F31" s="618">
        <v>62815</v>
      </c>
      <c r="G31" s="618">
        <v>124515</v>
      </c>
    </row>
    <row r="32" spans="1:7" s="164" customFormat="1" ht="17.649999999999999" customHeight="1">
      <c r="A32" s="166" t="s">
        <v>118</v>
      </c>
      <c r="B32" s="167" t="s">
        <v>615</v>
      </c>
      <c r="C32" s="439">
        <v>1</v>
      </c>
      <c r="D32" s="439">
        <v>21793</v>
      </c>
      <c r="E32" s="439">
        <v>197963</v>
      </c>
      <c r="F32" s="618">
        <v>102509</v>
      </c>
      <c r="G32" s="618">
        <v>95454</v>
      </c>
    </row>
    <row r="33" spans="1:7" s="164" customFormat="1" ht="17.649999999999999" customHeight="1">
      <c r="A33" s="166" t="s">
        <v>121</v>
      </c>
      <c r="B33" s="167" t="s">
        <v>616</v>
      </c>
      <c r="C33" s="439">
        <v>1</v>
      </c>
      <c r="D33" s="439">
        <v>18409</v>
      </c>
      <c r="E33" s="439">
        <v>134331</v>
      </c>
      <c r="F33" s="618">
        <v>58380</v>
      </c>
      <c r="G33" s="618">
        <v>75951</v>
      </c>
    </row>
    <row r="34" spans="1:7" s="164" customFormat="1" ht="17.649999999999999" customHeight="1">
      <c r="A34" s="166" t="s">
        <v>124</v>
      </c>
      <c r="B34" s="167" t="s">
        <v>617</v>
      </c>
      <c r="C34" s="439">
        <v>2</v>
      </c>
      <c r="D34" s="439">
        <v>18550</v>
      </c>
      <c r="E34" s="439">
        <v>211960</v>
      </c>
      <c r="F34" s="618">
        <v>119660</v>
      </c>
      <c r="G34" s="618">
        <v>92300</v>
      </c>
    </row>
    <row r="35" spans="1:7" s="164" customFormat="1" ht="17.649999999999999" customHeight="1">
      <c r="A35" s="166" t="s">
        <v>127</v>
      </c>
      <c r="B35" s="167" t="s">
        <v>618</v>
      </c>
      <c r="C35" s="439">
        <v>4</v>
      </c>
      <c r="D35" s="439">
        <v>9656</v>
      </c>
      <c r="E35" s="439">
        <v>37570</v>
      </c>
      <c r="F35" s="618">
        <v>26260</v>
      </c>
      <c r="G35" s="618">
        <v>11310</v>
      </c>
    </row>
    <row r="36" spans="1:7" s="164" customFormat="1" ht="17.649999999999999" customHeight="1">
      <c r="A36" s="166" t="s">
        <v>130</v>
      </c>
      <c r="B36" s="167" t="s">
        <v>619</v>
      </c>
      <c r="C36" s="439">
        <v>1</v>
      </c>
      <c r="D36" s="439">
        <v>33400</v>
      </c>
      <c r="E36" s="439">
        <v>379900</v>
      </c>
      <c r="F36" s="618">
        <v>187671</v>
      </c>
      <c r="G36" s="618">
        <v>192229</v>
      </c>
    </row>
    <row r="37" spans="1:7" s="164" customFormat="1" ht="17.649999999999999" customHeight="1">
      <c r="A37" s="166" t="s">
        <v>133</v>
      </c>
      <c r="B37" s="167" t="s">
        <v>620</v>
      </c>
      <c r="C37" s="439">
        <v>1</v>
      </c>
      <c r="D37" s="439">
        <v>37466</v>
      </c>
      <c r="E37" s="439">
        <v>348150</v>
      </c>
      <c r="F37" s="618">
        <v>189800</v>
      </c>
      <c r="G37" s="618">
        <v>158350</v>
      </c>
    </row>
    <row r="38" spans="1:7" s="164" customFormat="1" ht="17.649999999999999" customHeight="1" thickBot="1">
      <c r="A38" s="218" t="s">
        <v>136</v>
      </c>
      <c r="B38" s="219" t="s">
        <v>621</v>
      </c>
      <c r="C38" s="439">
        <v>1</v>
      </c>
      <c r="D38" s="439">
        <v>106880</v>
      </c>
      <c r="E38" s="439">
        <v>106880</v>
      </c>
      <c r="F38" s="618">
        <v>106514</v>
      </c>
      <c r="G38" s="618">
        <v>366</v>
      </c>
    </row>
    <row r="39" spans="1:7" s="168" customFormat="1" ht="11.1" customHeight="1">
      <c r="A39" s="345" t="s">
        <v>678</v>
      </c>
      <c r="B39" s="374"/>
      <c r="C39" s="440"/>
      <c r="D39" s="440"/>
      <c r="E39" s="441"/>
      <c r="F39" s="441"/>
      <c r="G39" s="442" t="s">
        <v>682</v>
      </c>
    </row>
    <row r="40" spans="1:7" s="14" customFormat="1" ht="15.75" customHeight="1">
      <c r="A40" s="12"/>
      <c r="C40" s="161"/>
      <c r="D40" s="161"/>
      <c r="E40" s="10"/>
      <c r="F40" s="10"/>
      <c r="G40" s="10"/>
    </row>
    <row r="41" spans="1:7" s="14" customFormat="1" ht="11.25">
      <c r="A41" s="12"/>
      <c r="C41" s="161"/>
      <c r="D41" s="161"/>
      <c r="E41" s="10"/>
      <c r="F41" s="10"/>
      <c r="G41" s="10"/>
    </row>
    <row r="42" spans="1:7" s="14" customFormat="1" ht="11.25">
      <c r="A42" s="12"/>
      <c r="C42" s="161"/>
      <c r="D42" s="161"/>
      <c r="E42" s="10"/>
      <c r="F42" s="10"/>
      <c r="G42" s="10"/>
    </row>
    <row r="43" spans="1:7" s="14" customFormat="1" ht="11.25">
      <c r="A43" s="12"/>
      <c r="C43" s="161"/>
      <c r="D43" s="161"/>
      <c r="E43" s="10"/>
      <c r="F43" s="10"/>
      <c r="G43" s="10"/>
    </row>
    <row r="44" spans="1:7" s="14" customFormat="1" ht="11.25">
      <c r="A44" s="12"/>
      <c r="C44" s="161"/>
      <c r="D44" s="161"/>
      <c r="E44" s="10"/>
      <c r="F44" s="10"/>
      <c r="G44" s="10"/>
    </row>
    <row r="45" spans="1:7" s="14" customFormat="1" ht="11.25">
      <c r="A45" s="12"/>
      <c r="C45" s="161"/>
      <c r="D45" s="161"/>
      <c r="E45" s="10"/>
      <c r="F45" s="10"/>
      <c r="G45" s="10"/>
    </row>
    <row r="46" spans="1:7" s="14" customFormat="1" ht="11.25">
      <c r="A46" s="12"/>
      <c r="C46" s="161"/>
      <c r="D46" s="161"/>
      <c r="E46" s="10"/>
      <c r="F46" s="10"/>
      <c r="G46" s="10"/>
    </row>
    <row r="47" spans="1:7" s="14" customFormat="1" ht="11.25">
      <c r="A47" s="12"/>
      <c r="C47" s="161"/>
      <c r="D47" s="161"/>
      <c r="E47" s="10"/>
      <c r="F47" s="10"/>
      <c r="G47" s="10"/>
    </row>
    <row r="48" spans="1:7" s="14" customFormat="1" ht="11.25">
      <c r="A48" s="12"/>
      <c r="C48" s="161"/>
      <c r="D48" s="161"/>
      <c r="E48" s="10"/>
      <c r="F48" s="10"/>
      <c r="G48" s="10"/>
    </row>
    <row r="49" spans="1:7" s="14" customFormat="1" ht="11.25">
      <c r="A49" s="12"/>
      <c r="C49" s="161"/>
      <c r="D49" s="161"/>
      <c r="E49" s="10"/>
      <c r="F49" s="10"/>
      <c r="G49" s="10"/>
    </row>
    <row r="50" spans="1:7" s="14" customFormat="1" ht="11.25">
      <c r="A50" s="12"/>
      <c r="C50" s="161"/>
      <c r="D50" s="161"/>
      <c r="E50" s="10"/>
      <c r="F50" s="10"/>
      <c r="G50" s="10"/>
    </row>
    <row r="51" spans="1:7" s="14" customFormat="1" ht="11.25">
      <c r="A51" s="12"/>
      <c r="C51" s="161"/>
      <c r="D51" s="161"/>
      <c r="E51" s="10"/>
      <c r="F51" s="10"/>
      <c r="G51" s="10"/>
    </row>
    <row r="52" spans="1:7" s="14" customFormat="1" ht="11.25">
      <c r="A52" s="12"/>
      <c r="C52" s="161"/>
      <c r="D52" s="161"/>
      <c r="E52" s="10"/>
      <c r="F52" s="10"/>
      <c r="G52" s="10"/>
    </row>
    <row r="53" spans="1:7" s="14" customFormat="1" ht="11.25">
      <c r="A53" s="12"/>
      <c r="C53" s="161"/>
      <c r="D53" s="161"/>
      <c r="E53" s="10"/>
      <c r="F53" s="10"/>
      <c r="G53" s="10"/>
    </row>
    <row r="54" spans="1:7" s="14" customFormat="1" ht="11.25">
      <c r="A54" s="12"/>
      <c r="C54" s="161"/>
      <c r="D54" s="161"/>
      <c r="E54" s="10"/>
      <c r="F54" s="10"/>
      <c r="G54" s="10"/>
    </row>
    <row r="55" spans="1:7" s="14" customFormat="1" ht="11.25">
      <c r="A55" s="12"/>
      <c r="C55" s="161"/>
      <c r="D55" s="161"/>
      <c r="E55" s="10"/>
      <c r="F55" s="10"/>
      <c r="G55" s="10"/>
    </row>
    <row r="56" spans="1:7" s="14" customFormat="1" ht="11.25">
      <c r="A56" s="12"/>
      <c r="C56" s="161"/>
      <c r="D56" s="161"/>
      <c r="E56" s="10"/>
      <c r="F56" s="10"/>
      <c r="G56" s="10"/>
    </row>
    <row r="57" spans="1:7" s="14" customFormat="1" ht="11.25">
      <c r="A57" s="12"/>
      <c r="C57" s="161"/>
      <c r="D57" s="161"/>
      <c r="E57" s="10"/>
      <c r="F57" s="10"/>
      <c r="G57" s="10"/>
    </row>
    <row r="58" spans="1:7" s="14" customFormat="1" ht="11.25">
      <c r="A58" s="12"/>
      <c r="C58" s="161"/>
      <c r="D58" s="161"/>
      <c r="E58" s="10"/>
      <c r="F58" s="10"/>
      <c r="G58" s="10"/>
    </row>
    <row r="59" spans="1:7" s="14" customFormat="1" ht="11.25">
      <c r="A59" s="12"/>
      <c r="C59" s="161"/>
      <c r="D59" s="161"/>
      <c r="E59" s="10"/>
      <c r="F59" s="10"/>
      <c r="G59" s="10"/>
    </row>
    <row r="60" spans="1:7" s="14" customFormat="1" ht="11.25">
      <c r="A60" s="12"/>
      <c r="C60" s="161"/>
      <c r="D60" s="161"/>
      <c r="E60" s="10"/>
      <c r="F60" s="10"/>
      <c r="G60" s="10"/>
    </row>
    <row r="61" spans="1:7" s="14" customFormat="1" ht="11.25">
      <c r="A61" s="12"/>
      <c r="C61" s="161"/>
      <c r="D61" s="161"/>
      <c r="E61" s="10"/>
      <c r="F61" s="10"/>
      <c r="G61" s="10"/>
    </row>
    <row r="62" spans="1:7" s="14" customFormat="1" ht="11.25">
      <c r="A62" s="12"/>
      <c r="C62" s="161"/>
      <c r="D62" s="161"/>
      <c r="E62" s="10"/>
      <c r="F62" s="10"/>
      <c r="G62" s="10"/>
    </row>
    <row r="63" spans="1:7" s="14" customFormat="1" ht="11.25">
      <c r="A63" s="12"/>
      <c r="C63" s="161"/>
      <c r="D63" s="161"/>
      <c r="E63" s="10"/>
      <c r="F63" s="10"/>
      <c r="G63" s="10"/>
    </row>
    <row r="64" spans="1:7" s="14" customFormat="1" ht="11.25">
      <c r="A64" s="12"/>
      <c r="C64" s="161"/>
      <c r="D64" s="161"/>
      <c r="E64" s="10"/>
      <c r="F64" s="10"/>
      <c r="G64" s="10"/>
    </row>
    <row r="65" spans="1:7" s="14" customFormat="1" ht="11.25">
      <c r="A65" s="12"/>
      <c r="C65" s="161"/>
      <c r="D65" s="161"/>
      <c r="E65" s="10"/>
      <c r="F65" s="10"/>
      <c r="G65" s="10"/>
    </row>
    <row r="66" spans="1:7" s="14" customFormat="1" ht="11.25">
      <c r="A66" s="12"/>
      <c r="C66" s="161"/>
      <c r="D66" s="161"/>
      <c r="E66" s="10"/>
      <c r="F66" s="10"/>
      <c r="G66" s="10"/>
    </row>
    <row r="67" spans="1:7" s="14" customFormat="1" ht="11.25">
      <c r="A67" s="12"/>
      <c r="C67" s="161"/>
      <c r="D67" s="161"/>
      <c r="E67" s="10"/>
      <c r="F67" s="10"/>
      <c r="G67" s="10"/>
    </row>
    <row r="68" spans="1:7" s="14" customFormat="1" ht="11.25">
      <c r="A68" s="12"/>
      <c r="C68" s="161"/>
      <c r="D68" s="161"/>
      <c r="E68" s="10"/>
      <c r="F68" s="10"/>
      <c r="G68" s="10"/>
    </row>
    <row r="69" spans="1:7" s="14" customFormat="1" ht="11.25">
      <c r="A69" s="12"/>
      <c r="C69" s="161"/>
      <c r="D69" s="161"/>
      <c r="E69" s="10"/>
      <c r="F69" s="10"/>
      <c r="G69" s="10"/>
    </row>
    <row r="70" spans="1:7" s="14" customFormat="1" ht="11.25">
      <c r="A70" s="12"/>
      <c r="C70" s="161"/>
      <c r="D70" s="161"/>
      <c r="E70" s="10"/>
      <c r="F70" s="10"/>
      <c r="G70" s="10"/>
    </row>
    <row r="71" spans="1:7" s="14" customFormat="1" ht="11.25">
      <c r="A71" s="12"/>
      <c r="C71" s="161"/>
      <c r="D71" s="161"/>
      <c r="E71" s="10"/>
      <c r="F71" s="10"/>
      <c r="G71" s="10"/>
    </row>
    <row r="72" spans="1:7" s="14" customFormat="1" ht="11.25">
      <c r="A72" s="12"/>
      <c r="C72" s="161"/>
      <c r="D72" s="161"/>
      <c r="E72" s="10"/>
      <c r="F72" s="10"/>
      <c r="G72" s="10"/>
    </row>
    <row r="73" spans="1:7" s="14" customFormat="1" ht="11.25">
      <c r="A73" s="12"/>
      <c r="C73" s="161"/>
      <c r="D73" s="161"/>
      <c r="E73" s="10"/>
      <c r="F73" s="10"/>
      <c r="G73" s="10"/>
    </row>
    <row r="74" spans="1:7" s="14" customFormat="1" ht="11.25">
      <c r="A74" s="12"/>
      <c r="C74" s="161"/>
      <c r="D74" s="161"/>
      <c r="E74" s="10"/>
      <c r="F74" s="10"/>
      <c r="G74" s="10"/>
    </row>
    <row r="75" spans="1:7" s="14" customFormat="1" ht="11.25">
      <c r="A75" s="12"/>
      <c r="C75" s="161"/>
      <c r="D75" s="161"/>
      <c r="E75" s="10"/>
      <c r="F75" s="10"/>
      <c r="G75" s="10"/>
    </row>
    <row r="76" spans="1:7" s="14" customFormat="1" ht="11.25">
      <c r="A76" s="12"/>
      <c r="C76" s="161"/>
      <c r="D76" s="161"/>
      <c r="E76" s="10"/>
      <c r="F76" s="10"/>
      <c r="G76" s="10"/>
    </row>
    <row r="77" spans="1:7" s="14" customFormat="1" ht="11.25">
      <c r="A77" s="12"/>
      <c r="C77" s="161"/>
      <c r="D77" s="161"/>
      <c r="E77" s="10"/>
      <c r="F77" s="10"/>
      <c r="G77" s="10"/>
    </row>
    <row r="78" spans="1:7" s="14" customFormat="1" ht="11.25">
      <c r="A78" s="12"/>
      <c r="C78" s="161"/>
      <c r="D78" s="161"/>
      <c r="E78" s="10"/>
      <c r="F78" s="10"/>
      <c r="G78" s="10"/>
    </row>
    <row r="79" spans="1:7" s="14" customFormat="1" ht="11.25">
      <c r="A79" s="12"/>
      <c r="C79" s="161"/>
      <c r="D79" s="161"/>
      <c r="E79" s="10"/>
      <c r="F79" s="10"/>
      <c r="G79" s="10"/>
    </row>
    <row r="80" spans="1:7" s="14" customFormat="1" ht="11.25">
      <c r="A80" s="12"/>
      <c r="C80" s="161"/>
      <c r="D80" s="161"/>
      <c r="E80" s="10"/>
      <c r="F80" s="10"/>
      <c r="G80" s="10"/>
    </row>
    <row r="81" spans="1:7" s="14" customFormat="1" ht="11.25">
      <c r="A81" s="12"/>
      <c r="C81" s="161"/>
      <c r="D81" s="161"/>
      <c r="E81" s="10"/>
      <c r="F81" s="10"/>
      <c r="G81" s="10"/>
    </row>
    <row r="82" spans="1:7" s="14" customFormat="1" ht="11.25">
      <c r="A82" s="12"/>
      <c r="C82" s="161"/>
      <c r="D82" s="161"/>
      <c r="E82" s="10"/>
      <c r="F82" s="10"/>
      <c r="G82" s="10"/>
    </row>
    <row r="83" spans="1:7" s="14" customFormat="1" ht="11.25">
      <c r="A83" s="12"/>
      <c r="C83" s="161"/>
      <c r="D83" s="161"/>
      <c r="E83" s="10"/>
      <c r="F83" s="10"/>
      <c r="G83" s="10"/>
    </row>
    <row r="84" spans="1:7" s="14" customFormat="1" ht="11.25">
      <c r="A84" s="12"/>
      <c r="C84" s="161"/>
      <c r="D84" s="161"/>
      <c r="E84" s="10"/>
      <c r="F84" s="10"/>
      <c r="G84" s="10"/>
    </row>
    <row r="85" spans="1:7" s="14" customFormat="1" ht="11.25">
      <c r="A85" s="12"/>
      <c r="C85" s="161"/>
      <c r="D85" s="161"/>
      <c r="E85" s="10"/>
      <c r="F85" s="10"/>
      <c r="G85" s="10"/>
    </row>
    <row r="86" spans="1:7" s="14" customFormat="1" ht="11.25">
      <c r="A86" s="12"/>
      <c r="C86" s="161"/>
      <c r="D86" s="161"/>
      <c r="E86" s="10"/>
      <c r="F86" s="10"/>
      <c r="G86" s="10"/>
    </row>
    <row r="87" spans="1:7" s="14" customFormat="1" ht="11.25">
      <c r="A87" s="12"/>
      <c r="C87" s="161"/>
      <c r="D87" s="161"/>
      <c r="E87" s="10"/>
      <c r="F87" s="10"/>
      <c r="G87" s="10"/>
    </row>
    <row r="88" spans="1:7" s="14" customFormat="1" ht="11.25">
      <c r="A88" s="12"/>
      <c r="C88" s="161"/>
      <c r="D88" s="161"/>
      <c r="E88" s="10"/>
      <c r="F88" s="10"/>
      <c r="G88" s="10"/>
    </row>
    <row r="89" spans="1:7" s="14" customFormat="1" ht="11.25">
      <c r="A89" s="12"/>
      <c r="C89" s="161"/>
      <c r="D89" s="161"/>
      <c r="E89" s="10"/>
      <c r="F89" s="10"/>
      <c r="G89" s="10"/>
    </row>
    <row r="90" spans="1:7" s="14" customFormat="1" ht="11.25">
      <c r="A90" s="12"/>
      <c r="C90" s="161"/>
      <c r="D90" s="161"/>
      <c r="E90" s="10"/>
      <c r="F90" s="10"/>
      <c r="G90" s="10"/>
    </row>
    <row r="91" spans="1:7" s="14" customFormat="1" ht="11.25">
      <c r="A91" s="12"/>
      <c r="C91" s="161"/>
      <c r="D91" s="161"/>
      <c r="E91" s="10"/>
      <c r="F91" s="10"/>
      <c r="G91" s="10"/>
    </row>
    <row r="92" spans="1:7" s="14" customFormat="1" ht="11.25">
      <c r="A92" s="12"/>
      <c r="C92" s="161"/>
      <c r="D92" s="161"/>
      <c r="E92" s="10"/>
      <c r="F92" s="10"/>
      <c r="G92" s="10"/>
    </row>
    <row r="93" spans="1:7" s="14" customFormat="1" ht="11.25">
      <c r="A93" s="12"/>
      <c r="C93" s="161"/>
      <c r="D93" s="161"/>
      <c r="E93" s="10"/>
      <c r="F93" s="10"/>
      <c r="G93" s="10"/>
    </row>
    <row r="94" spans="1:7" s="14" customFormat="1" ht="11.25">
      <c r="A94" s="12"/>
      <c r="C94" s="161"/>
      <c r="D94" s="161"/>
      <c r="E94" s="10"/>
      <c r="F94" s="10"/>
      <c r="G94" s="10"/>
    </row>
    <row r="95" spans="1:7" s="14" customFormat="1" ht="11.25">
      <c r="A95" s="12"/>
      <c r="C95" s="161"/>
      <c r="D95" s="161"/>
      <c r="E95" s="10"/>
      <c r="F95" s="10"/>
      <c r="G95" s="10"/>
    </row>
    <row r="96" spans="1:7" s="14" customFormat="1" ht="11.25">
      <c r="A96" s="12"/>
      <c r="C96" s="161"/>
      <c r="D96" s="161"/>
      <c r="E96" s="10"/>
      <c r="F96" s="10"/>
      <c r="G96" s="10"/>
    </row>
    <row r="97" spans="1:7" s="14" customFormat="1" ht="11.25">
      <c r="A97" s="12"/>
      <c r="C97" s="161"/>
      <c r="D97" s="161"/>
      <c r="E97" s="10"/>
      <c r="F97" s="10"/>
      <c r="G97" s="10"/>
    </row>
    <row r="98" spans="1:7" s="14" customFormat="1" ht="11.25">
      <c r="A98" s="12"/>
      <c r="C98" s="161"/>
      <c r="D98" s="161"/>
      <c r="E98" s="10"/>
      <c r="F98" s="10"/>
      <c r="G98" s="10"/>
    </row>
    <row r="99" spans="1:7" s="14" customFormat="1" ht="11.25">
      <c r="A99" s="12"/>
      <c r="C99" s="161"/>
      <c r="D99" s="161"/>
      <c r="E99" s="10"/>
      <c r="F99" s="10"/>
      <c r="G99" s="10"/>
    </row>
    <row r="100" spans="1:7" s="14" customFormat="1" ht="11.25">
      <c r="A100" s="12"/>
      <c r="C100" s="161"/>
      <c r="D100" s="161"/>
      <c r="E100" s="10"/>
      <c r="F100" s="10"/>
      <c r="G100" s="10"/>
    </row>
    <row r="101" spans="1:7" s="14" customFormat="1" ht="11.25">
      <c r="A101" s="12"/>
      <c r="C101" s="161"/>
      <c r="D101" s="161"/>
      <c r="E101" s="10"/>
      <c r="F101" s="10"/>
      <c r="G101" s="10"/>
    </row>
    <row r="102" spans="1:7" s="14" customFormat="1" ht="11.25">
      <c r="A102" s="12"/>
      <c r="C102" s="161"/>
      <c r="D102" s="161"/>
      <c r="E102" s="10"/>
      <c r="F102" s="10"/>
      <c r="G102" s="10"/>
    </row>
    <row r="103" spans="1:7" s="14" customFormat="1" ht="11.25">
      <c r="A103" s="12"/>
      <c r="C103" s="161"/>
      <c r="D103" s="161"/>
      <c r="E103" s="10"/>
      <c r="F103" s="10"/>
      <c r="G103" s="10"/>
    </row>
  </sheetData>
  <sheetProtection selectLockedCells="1"/>
  <mergeCells count="13">
    <mergeCell ref="A14:B14"/>
    <mergeCell ref="A3:G3"/>
    <mergeCell ref="A4:G4"/>
    <mergeCell ref="A6:B9"/>
    <mergeCell ref="C6:C9"/>
    <mergeCell ref="D6:D9"/>
    <mergeCell ref="E6:E9"/>
    <mergeCell ref="F6:F9"/>
    <mergeCell ref="G6:G9"/>
    <mergeCell ref="A12:B12"/>
    <mergeCell ref="A13:B13"/>
    <mergeCell ref="A10:B10"/>
    <mergeCell ref="A11:B11"/>
  </mergeCells>
  <phoneticPr fontId="1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5"/>
  <sheetViews>
    <sheetView view="pageBreakPreview" zoomScaleSheetLayoutView="100" workbookViewId="0">
      <selection activeCell="J2" sqref="J2"/>
    </sheetView>
  </sheetViews>
  <sheetFormatPr defaultRowHeight="14.25"/>
  <cols>
    <col min="1" max="1" width="8" style="152" customWidth="1"/>
    <col min="2" max="2" width="11.5" style="153" customWidth="1"/>
    <col min="3" max="3" width="10.875" style="153" customWidth="1"/>
    <col min="4" max="4" width="10.25" style="154" customWidth="1"/>
    <col min="5" max="5" width="10.625" style="156" customWidth="1"/>
    <col min="6" max="6" width="10.5" style="156" customWidth="1"/>
    <col min="7" max="7" width="10.5" style="158" customWidth="1"/>
    <col min="8" max="8" width="10.25" style="159" customWidth="1"/>
    <col min="9" max="9" width="11.5" style="152" customWidth="1"/>
    <col min="10" max="12" width="11.5" style="159" customWidth="1"/>
    <col min="13" max="13" width="12.125" style="159" customWidth="1"/>
    <col min="14" max="14" width="11.125" style="159" customWidth="1"/>
    <col min="15" max="15" width="13" style="159" customWidth="1"/>
    <col min="16" max="16384" width="9" style="160"/>
  </cols>
  <sheetData>
    <row r="1" spans="1:15" s="86" customFormat="1" ht="14.1" customHeight="1">
      <c r="A1" s="73" t="s">
        <v>880</v>
      </c>
      <c r="B1" s="74"/>
      <c r="C1" s="74"/>
      <c r="D1" s="76"/>
      <c r="E1" s="78"/>
      <c r="F1" s="78"/>
      <c r="G1" s="80"/>
      <c r="H1" s="81"/>
      <c r="I1" s="73"/>
      <c r="J1" s="81"/>
      <c r="K1" s="81"/>
      <c r="L1" s="81"/>
      <c r="M1" s="81"/>
      <c r="N1" s="81"/>
      <c r="O1" s="82" t="s">
        <v>881</v>
      </c>
    </row>
    <row r="2" spans="1:15" s="86" customFormat="1" ht="14.1" customHeight="1">
      <c r="A2" s="87"/>
      <c r="B2" s="74"/>
      <c r="C2" s="74"/>
      <c r="D2" s="76"/>
      <c r="E2" s="78"/>
      <c r="F2" s="78"/>
      <c r="G2" s="80"/>
      <c r="H2" s="81"/>
      <c r="I2" s="87"/>
      <c r="J2" s="81"/>
      <c r="K2" s="81"/>
      <c r="L2" s="81"/>
      <c r="M2" s="81"/>
      <c r="N2" s="81"/>
      <c r="O2" s="81"/>
    </row>
    <row r="3" spans="1:15" s="91" customFormat="1" ht="20.100000000000001" customHeight="1">
      <c r="A3" s="819" t="s">
        <v>286</v>
      </c>
      <c r="B3" s="819"/>
      <c r="C3" s="819"/>
      <c r="D3" s="819"/>
      <c r="E3" s="819"/>
      <c r="F3" s="819"/>
      <c r="G3" s="819"/>
      <c r="H3" s="819"/>
      <c r="I3" s="819" t="s">
        <v>287</v>
      </c>
      <c r="J3" s="819"/>
      <c r="K3" s="819"/>
      <c r="L3" s="819"/>
      <c r="M3" s="819"/>
      <c r="N3" s="819"/>
      <c r="O3" s="819"/>
    </row>
    <row r="4" spans="1:15" s="90" customFormat="1" ht="24" customHeight="1">
      <c r="A4" s="92"/>
      <c r="B4" s="93"/>
      <c r="C4" s="93"/>
      <c r="D4" s="92"/>
      <c r="E4" s="92"/>
      <c r="F4" s="88"/>
      <c r="G4" s="88"/>
      <c r="H4" s="88"/>
      <c r="I4" s="92"/>
      <c r="J4" s="88"/>
      <c r="K4" s="88"/>
      <c r="L4" s="89"/>
      <c r="M4" s="89"/>
      <c r="N4" s="89"/>
      <c r="O4" s="88"/>
    </row>
    <row r="5" spans="1:15" s="83" customFormat="1" ht="18" customHeight="1" thickBot="1">
      <c r="A5" s="83" t="s">
        <v>288</v>
      </c>
      <c r="B5" s="98"/>
      <c r="C5" s="98"/>
      <c r="D5" s="100"/>
      <c r="E5" s="102"/>
      <c r="F5" s="102"/>
      <c r="G5" s="104"/>
      <c r="H5" s="105"/>
      <c r="J5" s="105"/>
      <c r="K5" s="105"/>
      <c r="L5" s="105"/>
      <c r="M5" s="105"/>
      <c r="N5" s="105"/>
      <c r="O5" s="106" t="s">
        <v>289</v>
      </c>
    </row>
    <row r="6" spans="1:15" s="297" customFormat="1" ht="17.100000000000001" customHeight="1">
      <c r="A6" s="916" t="s">
        <v>624</v>
      </c>
      <c r="B6" s="918" t="s">
        <v>290</v>
      </c>
      <c r="C6" s="903" t="s">
        <v>790</v>
      </c>
      <c r="D6" s="904"/>
      <c r="E6" s="903" t="s">
        <v>291</v>
      </c>
      <c r="F6" s="904"/>
      <c r="G6" s="903" t="s">
        <v>292</v>
      </c>
      <c r="H6" s="924"/>
      <c r="I6" s="923" t="s">
        <v>293</v>
      </c>
      <c r="J6" s="904"/>
      <c r="K6" s="903" t="s">
        <v>849</v>
      </c>
      <c r="L6" s="904"/>
      <c r="M6" s="904"/>
      <c r="N6" s="905"/>
      <c r="O6" s="900" t="s">
        <v>294</v>
      </c>
    </row>
    <row r="7" spans="1:15" s="297" customFormat="1" ht="27" customHeight="1">
      <c r="A7" s="917"/>
      <c r="B7" s="919"/>
      <c r="C7" s="906"/>
      <c r="D7" s="906"/>
      <c r="E7" s="906"/>
      <c r="F7" s="906"/>
      <c r="G7" s="908"/>
      <c r="H7" s="910"/>
      <c r="I7" s="914"/>
      <c r="J7" s="906"/>
      <c r="K7" s="906"/>
      <c r="L7" s="906"/>
      <c r="M7" s="906"/>
      <c r="N7" s="907"/>
      <c r="O7" s="901"/>
    </row>
    <row r="8" spans="1:15" s="297" customFormat="1" ht="17.100000000000001" customHeight="1">
      <c r="A8" s="917"/>
      <c r="B8" s="919"/>
      <c r="C8" s="908" t="s">
        <v>295</v>
      </c>
      <c r="D8" s="908" t="s">
        <v>296</v>
      </c>
      <c r="E8" s="908" t="s">
        <v>295</v>
      </c>
      <c r="F8" s="908" t="s">
        <v>297</v>
      </c>
      <c r="G8" s="908" t="s">
        <v>295</v>
      </c>
      <c r="H8" s="910" t="s">
        <v>297</v>
      </c>
      <c r="I8" s="913" t="s">
        <v>295</v>
      </c>
      <c r="J8" s="908" t="s">
        <v>297</v>
      </c>
      <c r="K8" s="906" t="s">
        <v>298</v>
      </c>
      <c r="L8" s="906"/>
      <c r="M8" s="906"/>
      <c r="N8" s="921" t="s">
        <v>297</v>
      </c>
      <c r="O8" s="901"/>
    </row>
    <row r="9" spans="1:15" s="297" customFormat="1" ht="17.100000000000001" customHeight="1">
      <c r="A9" s="917"/>
      <c r="B9" s="919"/>
      <c r="C9" s="906"/>
      <c r="D9" s="906"/>
      <c r="E9" s="906"/>
      <c r="F9" s="906"/>
      <c r="G9" s="906"/>
      <c r="H9" s="911"/>
      <c r="I9" s="914"/>
      <c r="J9" s="906"/>
      <c r="K9" s="908" t="s">
        <v>299</v>
      </c>
      <c r="L9" s="908" t="s">
        <v>300</v>
      </c>
      <c r="M9" s="908" t="s">
        <v>625</v>
      </c>
      <c r="N9" s="907"/>
      <c r="O9" s="901"/>
    </row>
    <row r="10" spans="1:15" s="297" customFormat="1" ht="43.5" customHeight="1">
      <c r="A10" s="917"/>
      <c r="B10" s="920"/>
      <c r="C10" s="909"/>
      <c r="D10" s="909"/>
      <c r="E10" s="909"/>
      <c r="F10" s="909"/>
      <c r="G10" s="909"/>
      <c r="H10" s="912"/>
      <c r="I10" s="915"/>
      <c r="J10" s="909"/>
      <c r="K10" s="909"/>
      <c r="L10" s="909"/>
      <c r="M10" s="909"/>
      <c r="N10" s="922"/>
      <c r="O10" s="902"/>
    </row>
    <row r="11" spans="1:15" s="115" customFormat="1" ht="15.95" customHeight="1">
      <c r="A11" s="107" t="s">
        <v>12</v>
      </c>
      <c r="B11" s="121" t="s">
        <v>53</v>
      </c>
      <c r="C11" s="121" t="s">
        <v>53</v>
      </c>
      <c r="D11" s="122" t="s">
        <v>53</v>
      </c>
      <c r="E11" s="122" t="s">
        <v>53</v>
      </c>
      <c r="F11" s="122" t="s">
        <v>53</v>
      </c>
      <c r="G11" s="252" t="s">
        <v>53</v>
      </c>
      <c r="H11" s="252" t="s">
        <v>53</v>
      </c>
      <c r="I11" s="226" t="s">
        <v>53</v>
      </c>
      <c r="J11" s="221" t="s">
        <v>53</v>
      </c>
      <c r="K11" s="221" t="s">
        <v>53</v>
      </c>
      <c r="L11" s="221" t="s">
        <v>53</v>
      </c>
      <c r="M11" s="221" t="s">
        <v>53</v>
      </c>
      <c r="N11" s="221" t="s">
        <v>53</v>
      </c>
      <c r="O11" s="111" t="s">
        <v>12</v>
      </c>
    </row>
    <row r="12" spans="1:15" s="115" customFormat="1" ht="15.95" customHeight="1">
      <c r="A12" s="107" t="s">
        <v>13</v>
      </c>
      <c r="B12" s="121" t="s">
        <v>53</v>
      </c>
      <c r="C12" s="121" t="s">
        <v>53</v>
      </c>
      <c r="D12" s="122" t="s">
        <v>53</v>
      </c>
      <c r="E12" s="122" t="s">
        <v>53</v>
      </c>
      <c r="F12" s="122" t="s">
        <v>53</v>
      </c>
      <c r="G12" s="252" t="s">
        <v>53</v>
      </c>
      <c r="H12" s="252" t="s">
        <v>53</v>
      </c>
      <c r="I12" s="226" t="s">
        <v>53</v>
      </c>
      <c r="J12" s="221" t="s">
        <v>53</v>
      </c>
      <c r="K12" s="221" t="s">
        <v>53</v>
      </c>
      <c r="L12" s="221" t="s">
        <v>53</v>
      </c>
      <c r="M12" s="221" t="s">
        <v>53</v>
      </c>
      <c r="N12" s="221" t="s">
        <v>53</v>
      </c>
      <c r="O12" s="111" t="s">
        <v>13</v>
      </c>
    </row>
    <row r="13" spans="1:15" s="115" customFormat="1" ht="15.95" customHeight="1">
      <c r="A13" s="107" t="s">
        <v>207</v>
      </c>
      <c r="B13" s="121">
        <v>66.974295068149928</v>
      </c>
      <c r="C13" s="121">
        <v>513492.89999999991</v>
      </c>
      <c r="D13" s="122">
        <v>343908.24999999994</v>
      </c>
      <c r="E13" s="122">
        <v>2407.6999999999994</v>
      </c>
      <c r="F13" s="122">
        <v>1113.8</v>
      </c>
      <c r="G13" s="252">
        <v>23286.9</v>
      </c>
      <c r="H13" s="252">
        <v>19718</v>
      </c>
      <c r="I13" s="226">
        <v>15223.439999999997</v>
      </c>
      <c r="J13" s="221">
        <v>14216.150000000003</v>
      </c>
      <c r="K13" s="221">
        <v>472574.85999999993</v>
      </c>
      <c r="L13" s="221">
        <v>2373.2999999999993</v>
      </c>
      <c r="M13" s="221">
        <v>470201.56000000006</v>
      </c>
      <c r="N13" s="221">
        <v>308860.29999999993</v>
      </c>
      <c r="O13" s="111" t="s">
        <v>207</v>
      </c>
    </row>
    <row r="14" spans="1:15" s="115" customFormat="1" ht="15.95" customHeight="1">
      <c r="A14" s="107" t="s">
        <v>675</v>
      </c>
      <c r="B14" s="121">
        <v>71.48</v>
      </c>
      <c r="C14" s="121">
        <v>572911.9</v>
      </c>
      <c r="D14" s="122">
        <v>409522.1</v>
      </c>
      <c r="E14" s="122">
        <v>2625.2</v>
      </c>
      <c r="F14" s="122">
        <v>1195.8</v>
      </c>
      <c r="G14" s="252">
        <v>23886.3</v>
      </c>
      <c r="H14" s="252">
        <v>19806.5</v>
      </c>
      <c r="I14" s="226">
        <v>16284.4</v>
      </c>
      <c r="J14" s="221">
        <v>16006</v>
      </c>
      <c r="K14" s="221">
        <v>530116</v>
      </c>
      <c r="L14" s="221">
        <v>2378.5</v>
      </c>
      <c r="M14" s="221">
        <v>527737.5</v>
      </c>
      <c r="N14" s="221">
        <v>372513.8</v>
      </c>
      <c r="O14" s="111" t="s">
        <v>675</v>
      </c>
    </row>
    <row r="15" spans="1:15" s="115" customFormat="1" ht="15.95" customHeight="1">
      <c r="A15" s="118" t="s">
        <v>791</v>
      </c>
      <c r="B15" s="483">
        <f>(D15/C15)*100</f>
        <v>71.27340594938552</v>
      </c>
      <c r="C15" s="484">
        <f>SUM(C17:C39)</f>
        <v>603420.30000000005</v>
      </c>
      <c r="D15" s="484">
        <f t="shared" ref="D15:N15" si="0">SUM(D17:D39)</f>
        <v>430078.19999999995</v>
      </c>
      <c r="E15" s="484">
        <f t="shared" si="0"/>
        <v>2389.1999999999998</v>
      </c>
      <c r="F15" s="484">
        <f t="shared" si="0"/>
        <v>1114.3000000000002</v>
      </c>
      <c r="G15" s="484">
        <f t="shared" si="0"/>
        <v>23657.999999999996</v>
      </c>
      <c r="H15" s="484">
        <f t="shared" si="0"/>
        <v>18303.8</v>
      </c>
      <c r="I15" s="484">
        <f t="shared" si="0"/>
        <v>14832.299999999997</v>
      </c>
      <c r="J15" s="484">
        <f t="shared" si="0"/>
        <v>14561.400000000005</v>
      </c>
      <c r="K15" s="484">
        <f>SUM(K17:K39)</f>
        <v>562540.7999999997</v>
      </c>
      <c r="L15" s="484">
        <f t="shared" si="0"/>
        <v>2506.5</v>
      </c>
      <c r="M15" s="484">
        <f t="shared" si="0"/>
        <v>560034.2999999997</v>
      </c>
      <c r="N15" s="484">
        <f t="shared" si="0"/>
        <v>396098.6999999999</v>
      </c>
      <c r="O15" s="119" t="s">
        <v>791</v>
      </c>
    </row>
    <row r="16" spans="1:15" s="114" customFormat="1" ht="8.65" customHeight="1">
      <c r="A16" s="120"/>
      <c r="B16" s="574"/>
      <c r="C16" s="575"/>
      <c r="D16" s="575"/>
      <c r="E16" s="575"/>
      <c r="F16" s="575"/>
      <c r="G16" s="576"/>
      <c r="H16" s="576"/>
      <c r="I16" s="577"/>
      <c r="J16" s="575"/>
      <c r="K16" s="575"/>
      <c r="L16" s="575"/>
      <c r="M16" s="575"/>
      <c r="N16" s="575"/>
      <c r="O16" s="123"/>
    </row>
    <row r="17" spans="1:15" s="114" customFormat="1" ht="15.75" customHeight="1">
      <c r="A17" s="120" t="s">
        <v>71</v>
      </c>
      <c r="B17" s="620">
        <f>(D17/C17)*100</f>
        <v>83.70513055285862</v>
      </c>
      <c r="C17" s="576">
        <f>E17+G17+I17+K17</f>
        <v>289423</v>
      </c>
      <c r="D17" s="575">
        <f>F17+H17+J17+N17</f>
        <v>242261.9</v>
      </c>
      <c r="E17" s="621">
        <v>653.5</v>
      </c>
      <c r="F17" s="575">
        <v>355.5</v>
      </c>
      <c r="G17" s="576">
        <v>18395.299999999996</v>
      </c>
      <c r="H17" s="576">
        <v>15266.3</v>
      </c>
      <c r="I17" s="577">
        <v>2807.4</v>
      </c>
      <c r="J17" s="622">
        <v>2661.6</v>
      </c>
      <c r="K17" s="622">
        <f>L17+M17</f>
        <v>267566.8</v>
      </c>
      <c r="L17" s="622">
        <v>473</v>
      </c>
      <c r="M17" s="621">
        <v>267093.8</v>
      </c>
      <c r="N17" s="622">
        <v>223978.5</v>
      </c>
      <c r="O17" s="125" t="s">
        <v>73</v>
      </c>
    </row>
    <row r="18" spans="1:15" s="114" customFormat="1" ht="15.75" customHeight="1">
      <c r="A18" s="120" t="s">
        <v>74</v>
      </c>
      <c r="B18" s="620">
        <f t="shared" ref="B18:B39" si="1">(D18/C18)*100</f>
        <v>58.127677488051908</v>
      </c>
      <c r="C18" s="576">
        <f t="shared" ref="C18:C39" si="2">E18+G18+I18+K18</f>
        <v>40383</v>
      </c>
      <c r="D18" s="575">
        <f t="shared" ref="D18:D39" si="3">F18+H18+J18+N18</f>
        <v>23473.7</v>
      </c>
      <c r="E18" s="621">
        <v>252.8</v>
      </c>
      <c r="F18" s="575">
        <v>131</v>
      </c>
      <c r="G18" s="576">
        <v>616.69999999999993</v>
      </c>
      <c r="H18" s="576">
        <v>205.2</v>
      </c>
      <c r="I18" s="577">
        <v>1304.8999999999999</v>
      </c>
      <c r="J18" s="622">
        <v>1291.3</v>
      </c>
      <c r="K18" s="622">
        <f t="shared" ref="K18:K39" si="4">L18+M18</f>
        <v>38208.6</v>
      </c>
      <c r="L18" s="622">
        <v>467</v>
      </c>
      <c r="M18" s="621">
        <v>37741.599999999999</v>
      </c>
      <c r="N18" s="622">
        <v>21846.2</v>
      </c>
      <c r="O18" s="125" t="s">
        <v>76</v>
      </c>
    </row>
    <row r="19" spans="1:15" s="114" customFormat="1" ht="15.75" customHeight="1">
      <c r="A19" s="120" t="s">
        <v>77</v>
      </c>
      <c r="B19" s="620">
        <f t="shared" si="1"/>
        <v>39.635062925860503</v>
      </c>
      <c r="C19" s="576">
        <f t="shared" si="2"/>
        <v>18227.8</v>
      </c>
      <c r="D19" s="575">
        <f t="shared" si="3"/>
        <v>7224.6</v>
      </c>
      <c r="E19" s="621">
        <v>90.699999999999989</v>
      </c>
      <c r="F19" s="575">
        <v>41.1</v>
      </c>
      <c r="G19" s="576">
        <v>300.10000000000002</v>
      </c>
      <c r="H19" s="576">
        <v>161.4</v>
      </c>
      <c r="I19" s="577">
        <v>780.69999999999993</v>
      </c>
      <c r="J19" s="622">
        <v>774.8</v>
      </c>
      <c r="K19" s="622">
        <f t="shared" si="4"/>
        <v>17056.3</v>
      </c>
      <c r="L19" s="622">
        <v>23.8</v>
      </c>
      <c r="M19" s="621">
        <v>17032.5</v>
      </c>
      <c r="N19" s="622">
        <v>6247.3</v>
      </c>
      <c r="O19" s="125" t="s">
        <v>79</v>
      </c>
    </row>
    <row r="20" spans="1:15" s="114" customFormat="1" ht="15.75" customHeight="1">
      <c r="A20" s="120" t="s">
        <v>80</v>
      </c>
      <c r="B20" s="620">
        <f t="shared" si="1"/>
        <v>46.94416003780421</v>
      </c>
      <c r="C20" s="576">
        <f t="shared" si="2"/>
        <v>2539.4</v>
      </c>
      <c r="D20" s="575">
        <f t="shared" si="3"/>
        <v>1192.1000000000001</v>
      </c>
      <c r="E20" s="621">
        <v>176.8</v>
      </c>
      <c r="F20" s="575">
        <v>155.80000000000001</v>
      </c>
      <c r="G20" s="576">
        <v>194.40000000000003</v>
      </c>
      <c r="H20" s="576">
        <v>68.2</v>
      </c>
      <c r="I20" s="577">
        <v>724.1</v>
      </c>
      <c r="J20" s="622">
        <v>720.30000000000007</v>
      </c>
      <c r="K20" s="622">
        <f t="shared" si="4"/>
        <v>1444.1</v>
      </c>
      <c r="L20" s="622">
        <v>0</v>
      </c>
      <c r="M20" s="621">
        <v>1444.1</v>
      </c>
      <c r="N20" s="622">
        <v>247.8</v>
      </c>
      <c r="O20" s="125" t="s">
        <v>82</v>
      </c>
    </row>
    <row r="21" spans="1:15" s="114" customFormat="1" ht="15.75" customHeight="1">
      <c r="A21" s="120" t="s">
        <v>83</v>
      </c>
      <c r="B21" s="620">
        <f t="shared" si="1"/>
        <v>64.754514943479577</v>
      </c>
      <c r="C21" s="576">
        <f t="shared" si="2"/>
        <v>147964.19999999998</v>
      </c>
      <c r="D21" s="575">
        <f t="shared" si="3"/>
        <v>95813.5</v>
      </c>
      <c r="E21" s="621">
        <v>240.40000000000003</v>
      </c>
      <c r="F21" s="575">
        <v>96.7</v>
      </c>
      <c r="G21" s="576">
        <v>1120.5</v>
      </c>
      <c r="H21" s="576">
        <v>730.1</v>
      </c>
      <c r="I21" s="577">
        <v>1360.1</v>
      </c>
      <c r="J21" s="622">
        <v>1344.6</v>
      </c>
      <c r="K21" s="622">
        <f t="shared" si="4"/>
        <v>145243.19999999998</v>
      </c>
      <c r="L21" s="622">
        <v>1010.8</v>
      </c>
      <c r="M21" s="621">
        <v>144232.4</v>
      </c>
      <c r="N21" s="622">
        <v>93642.1</v>
      </c>
      <c r="O21" s="125" t="s">
        <v>85</v>
      </c>
    </row>
    <row r="22" spans="1:15" s="114" customFormat="1" ht="15.75" customHeight="1">
      <c r="A22" s="120" t="s">
        <v>86</v>
      </c>
      <c r="B22" s="620">
        <f t="shared" si="1"/>
        <v>57.549167927382761</v>
      </c>
      <c r="C22" s="576">
        <f t="shared" si="2"/>
        <v>7932</v>
      </c>
      <c r="D22" s="575">
        <f t="shared" si="3"/>
        <v>4564.8</v>
      </c>
      <c r="E22" s="621">
        <v>172.39999999999998</v>
      </c>
      <c r="F22" s="575">
        <v>78.8</v>
      </c>
      <c r="G22" s="576">
        <v>117.5</v>
      </c>
      <c r="H22" s="576">
        <v>108.7</v>
      </c>
      <c r="I22" s="577">
        <v>625.80000000000007</v>
      </c>
      <c r="J22" s="622">
        <v>625.20000000000005</v>
      </c>
      <c r="K22" s="622">
        <f t="shared" si="4"/>
        <v>7016.3</v>
      </c>
      <c r="L22" s="622">
        <v>0</v>
      </c>
      <c r="M22" s="621">
        <v>7016.3</v>
      </c>
      <c r="N22" s="622">
        <v>3752.1</v>
      </c>
      <c r="O22" s="125" t="s">
        <v>88</v>
      </c>
    </row>
    <row r="23" spans="1:15" s="114" customFormat="1" ht="15.75" customHeight="1">
      <c r="A23" s="126" t="s">
        <v>89</v>
      </c>
      <c r="B23" s="620">
        <f t="shared" si="1"/>
        <v>78.473282955274087</v>
      </c>
      <c r="C23" s="576">
        <f t="shared" si="2"/>
        <v>29788.1</v>
      </c>
      <c r="D23" s="575">
        <f t="shared" si="3"/>
        <v>23375.699999999997</v>
      </c>
      <c r="E23" s="621">
        <v>56.199999999999996</v>
      </c>
      <c r="F23" s="575">
        <v>18.399999999999999</v>
      </c>
      <c r="G23" s="576">
        <v>679.9</v>
      </c>
      <c r="H23" s="576">
        <v>405.59999999999997</v>
      </c>
      <c r="I23" s="577">
        <v>766</v>
      </c>
      <c r="J23" s="622">
        <v>729.1</v>
      </c>
      <c r="K23" s="622">
        <f t="shared" si="4"/>
        <v>28286</v>
      </c>
      <c r="L23" s="622">
        <v>173.9</v>
      </c>
      <c r="M23" s="621">
        <v>28112.1</v>
      </c>
      <c r="N23" s="622">
        <v>22222.6</v>
      </c>
      <c r="O23" s="125" t="s">
        <v>90</v>
      </c>
    </row>
    <row r="24" spans="1:15" s="114" customFormat="1" ht="15.75" customHeight="1">
      <c r="A24" s="120" t="s">
        <v>91</v>
      </c>
      <c r="B24" s="620">
        <f t="shared" si="1"/>
        <v>33.644143568782731</v>
      </c>
      <c r="C24" s="576">
        <f t="shared" si="2"/>
        <v>2348.6999999999998</v>
      </c>
      <c r="D24" s="575">
        <f t="shared" si="3"/>
        <v>790.19999999999993</v>
      </c>
      <c r="E24" s="621">
        <v>64</v>
      </c>
      <c r="F24" s="575">
        <v>16.899999999999999</v>
      </c>
      <c r="G24" s="576">
        <v>180</v>
      </c>
      <c r="H24" s="576">
        <v>94.5</v>
      </c>
      <c r="I24" s="577">
        <v>690.3</v>
      </c>
      <c r="J24" s="622">
        <v>677.5</v>
      </c>
      <c r="K24" s="622">
        <f t="shared" si="4"/>
        <v>1414.4</v>
      </c>
      <c r="L24" s="622">
        <v>20.5</v>
      </c>
      <c r="M24" s="621">
        <v>1393.9</v>
      </c>
      <c r="N24" s="622">
        <v>1.3</v>
      </c>
      <c r="O24" s="125" t="s">
        <v>93</v>
      </c>
    </row>
    <row r="25" spans="1:15" s="114" customFormat="1" ht="15.75" customHeight="1">
      <c r="A25" s="120" t="s">
        <v>94</v>
      </c>
      <c r="B25" s="620">
        <f t="shared" si="1"/>
        <v>42.613993520622785</v>
      </c>
      <c r="C25" s="576">
        <f t="shared" si="2"/>
        <v>2068.1000000000004</v>
      </c>
      <c r="D25" s="575">
        <f t="shared" si="3"/>
        <v>881.3</v>
      </c>
      <c r="E25" s="621">
        <v>103.30000000000001</v>
      </c>
      <c r="F25" s="575">
        <v>30.1</v>
      </c>
      <c r="G25" s="576">
        <v>162.4</v>
      </c>
      <c r="H25" s="576">
        <v>41.2</v>
      </c>
      <c r="I25" s="577">
        <v>392.5</v>
      </c>
      <c r="J25" s="622">
        <v>390.1</v>
      </c>
      <c r="K25" s="622">
        <f t="shared" si="4"/>
        <v>1409.9</v>
      </c>
      <c r="L25" s="622">
        <v>2.9</v>
      </c>
      <c r="M25" s="621">
        <v>1407</v>
      </c>
      <c r="N25" s="622">
        <v>419.9</v>
      </c>
      <c r="O25" s="125" t="s">
        <v>96</v>
      </c>
    </row>
    <row r="26" spans="1:15" s="114" customFormat="1" ht="15.75" customHeight="1">
      <c r="A26" s="120" t="s">
        <v>97</v>
      </c>
      <c r="B26" s="620">
        <f t="shared" si="1"/>
        <v>58.648138489431979</v>
      </c>
      <c r="C26" s="576">
        <f t="shared" si="2"/>
        <v>16105.2</v>
      </c>
      <c r="D26" s="575">
        <f t="shared" si="3"/>
        <v>9445.4</v>
      </c>
      <c r="E26" s="621">
        <v>156.5</v>
      </c>
      <c r="F26" s="575">
        <v>71.099999999999994</v>
      </c>
      <c r="G26" s="576">
        <v>307</v>
      </c>
      <c r="H26" s="576">
        <v>202.1</v>
      </c>
      <c r="I26" s="577">
        <v>535.70000000000005</v>
      </c>
      <c r="J26" s="622">
        <v>534.6</v>
      </c>
      <c r="K26" s="622">
        <f t="shared" si="4"/>
        <v>15106</v>
      </c>
      <c r="L26" s="622">
        <v>169</v>
      </c>
      <c r="M26" s="621">
        <v>14937</v>
      </c>
      <c r="N26" s="622">
        <v>8637.6</v>
      </c>
      <c r="O26" s="125" t="s">
        <v>99</v>
      </c>
    </row>
    <row r="27" spans="1:15" s="114" customFormat="1" ht="15.95" customHeight="1">
      <c r="A27" s="120" t="s">
        <v>100</v>
      </c>
      <c r="B27" s="620">
        <f t="shared" si="1"/>
        <v>89.744470394284932</v>
      </c>
      <c r="C27" s="576">
        <f t="shared" si="2"/>
        <v>4367.3999999999996</v>
      </c>
      <c r="D27" s="575">
        <f t="shared" si="3"/>
        <v>3919.5</v>
      </c>
      <c r="E27" s="621">
        <v>17.399999999999999</v>
      </c>
      <c r="F27" s="575">
        <v>7.1</v>
      </c>
      <c r="G27" s="576">
        <v>44.099999999999994</v>
      </c>
      <c r="H27" s="576">
        <v>30.4</v>
      </c>
      <c r="I27" s="577">
        <v>229.7</v>
      </c>
      <c r="J27" s="622">
        <v>229.6</v>
      </c>
      <c r="K27" s="622">
        <f t="shared" si="4"/>
        <v>4076.2</v>
      </c>
      <c r="L27" s="622">
        <v>0</v>
      </c>
      <c r="M27" s="621">
        <v>4076.2</v>
      </c>
      <c r="N27" s="622">
        <v>3652.4</v>
      </c>
      <c r="O27" s="125" t="s">
        <v>102</v>
      </c>
    </row>
    <row r="28" spans="1:15" s="114" customFormat="1" ht="15.95" customHeight="1">
      <c r="A28" s="120" t="s">
        <v>103</v>
      </c>
      <c r="B28" s="620">
        <f t="shared" si="1"/>
        <v>41.31602876746301</v>
      </c>
      <c r="C28" s="576">
        <f t="shared" si="2"/>
        <v>1209.7</v>
      </c>
      <c r="D28" s="575">
        <f t="shared" si="3"/>
        <v>499.8</v>
      </c>
      <c r="E28" s="621">
        <v>36.299999999999997</v>
      </c>
      <c r="F28" s="575">
        <v>10.7</v>
      </c>
      <c r="G28" s="576">
        <v>46.400000000000006</v>
      </c>
      <c r="H28" s="576">
        <v>36.6</v>
      </c>
      <c r="I28" s="577">
        <v>440.29999999999995</v>
      </c>
      <c r="J28" s="622">
        <v>439.4</v>
      </c>
      <c r="K28" s="622">
        <f t="shared" si="4"/>
        <v>686.7</v>
      </c>
      <c r="L28" s="622">
        <v>7.5</v>
      </c>
      <c r="M28" s="621">
        <v>679.2</v>
      </c>
      <c r="N28" s="622">
        <v>13.1</v>
      </c>
      <c r="O28" s="125" t="s">
        <v>105</v>
      </c>
    </row>
    <row r="29" spans="1:15" s="114" customFormat="1" ht="15.95" customHeight="1">
      <c r="A29" s="120" t="s">
        <v>106</v>
      </c>
      <c r="B29" s="620">
        <f t="shared" si="1"/>
        <v>51.287592292454534</v>
      </c>
      <c r="C29" s="576">
        <f t="shared" si="2"/>
        <v>555.29999999999995</v>
      </c>
      <c r="D29" s="575">
        <f t="shared" si="3"/>
        <v>284.8</v>
      </c>
      <c r="E29" s="621">
        <v>20.7</v>
      </c>
      <c r="F29" s="575">
        <v>4.2</v>
      </c>
      <c r="G29" s="576">
        <v>5.6</v>
      </c>
      <c r="H29" s="576">
        <v>4.3</v>
      </c>
      <c r="I29" s="577">
        <v>239.29999999999998</v>
      </c>
      <c r="J29" s="622">
        <v>238.7</v>
      </c>
      <c r="K29" s="622">
        <f t="shared" si="4"/>
        <v>289.7</v>
      </c>
      <c r="L29" s="622">
        <v>0</v>
      </c>
      <c r="M29" s="621">
        <v>289.7</v>
      </c>
      <c r="N29" s="622">
        <v>37.6</v>
      </c>
      <c r="O29" s="125" t="s">
        <v>108</v>
      </c>
    </row>
    <row r="30" spans="1:15" s="114" customFormat="1" ht="15.95" customHeight="1">
      <c r="A30" s="120" t="s">
        <v>109</v>
      </c>
      <c r="B30" s="620">
        <f t="shared" si="1"/>
        <v>39.133064516129032</v>
      </c>
      <c r="C30" s="576">
        <f t="shared" si="2"/>
        <v>496</v>
      </c>
      <c r="D30" s="575">
        <f t="shared" si="3"/>
        <v>194.1</v>
      </c>
      <c r="E30" s="621">
        <v>13.1</v>
      </c>
      <c r="F30" s="575">
        <v>2.5</v>
      </c>
      <c r="G30" s="576">
        <v>0.1</v>
      </c>
      <c r="H30" s="576">
        <v>0.1</v>
      </c>
      <c r="I30" s="577">
        <v>184.9</v>
      </c>
      <c r="J30" s="622">
        <v>184.4</v>
      </c>
      <c r="K30" s="622">
        <f t="shared" si="4"/>
        <v>297.90000000000003</v>
      </c>
      <c r="L30" s="622">
        <v>0.1</v>
      </c>
      <c r="M30" s="621">
        <v>297.8</v>
      </c>
      <c r="N30" s="622">
        <v>7.1</v>
      </c>
      <c r="O30" s="125" t="s">
        <v>111</v>
      </c>
    </row>
    <row r="31" spans="1:15" s="114" customFormat="1" ht="15.95" customHeight="1">
      <c r="A31" s="120" t="s">
        <v>112</v>
      </c>
      <c r="B31" s="620">
        <f t="shared" si="1"/>
        <v>55.738291026099397</v>
      </c>
      <c r="C31" s="576">
        <f t="shared" si="2"/>
        <v>1118.8</v>
      </c>
      <c r="D31" s="575">
        <f t="shared" si="3"/>
        <v>623.6</v>
      </c>
      <c r="E31" s="621">
        <v>42.199999999999996</v>
      </c>
      <c r="F31" s="575">
        <v>3.3000000000000003</v>
      </c>
      <c r="G31" s="576">
        <v>77.099999999999994</v>
      </c>
      <c r="H31" s="576">
        <v>59.099999999999994</v>
      </c>
      <c r="I31" s="577">
        <v>561.5</v>
      </c>
      <c r="J31" s="622">
        <v>561.20000000000005</v>
      </c>
      <c r="K31" s="622">
        <f t="shared" si="4"/>
        <v>438</v>
      </c>
      <c r="L31" s="622">
        <v>0</v>
      </c>
      <c r="M31" s="621">
        <v>438</v>
      </c>
      <c r="N31" s="622">
        <v>0</v>
      </c>
      <c r="O31" s="125" t="s">
        <v>114</v>
      </c>
    </row>
    <row r="32" spans="1:15" s="114" customFormat="1" ht="15.95" customHeight="1">
      <c r="A32" s="120" t="s">
        <v>115</v>
      </c>
      <c r="B32" s="620">
        <f t="shared" si="1"/>
        <v>54.593008420515446</v>
      </c>
      <c r="C32" s="576">
        <f t="shared" si="2"/>
        <v>783.8</v>
      </c>
      <c r="D32" s="575">
        <f t="shared" si="3"/>
        <v>427.9</v>
      </c>
      <c r="E32" s="621">
        <v>19.5</v>
      </c>
      <c r="F32" s="575">
        <v>12.2</v>
      </c>
      <c r="G32" s="576">
        <v>17.899999999999999</v>
      </c>
      <c r="H32" s="576">
        <v>15.2</v>
      </c>
      <c r="I32" s="577">
        <v>336.3</v>
      </c>
      <c r="J32" s="622">
        <v>336</v>
      </c>
      <c r="K32" s="622">
        <f t="shared" si="4"/>
        <v>410.1</v>
      </c>
      <c r="L32" s="622">
        <v>0</v>
      </c>
      <c r="M32" s="621">
        <v>410.1</v>
      </c>
      <c r="N32" s="622">
        <v>64.5</v>
      </c>
      <c r="O32" s="125" t="s">
        <v>117</v>
      </c>
    </row>
    <row r="33" spans="1:15" s="114" customFormat="1" ht="15.95" customHeight="1">
      <c r="A33" s="120" t="s">
        <v>118</v>
      </c>
      <c r="B33" s="620">
        <f t="shared" si="1"/>
        <v>60.848249914490935</v>
      </c>
      <c r="C33" s="576">
        <f t="shared" si="2"/>
        <v>4385.5</v>
      </c>
      <c r="D33" s="575">
        <f t="shared" si="3"/>
        <v>2668.5</v>
      </c>
      <c r="E33" s="621">
        <v>17.3</v>
      </c>
      <c r="F33" s="575">
        <v>2.5</v>
      </c>
      <c r="G33" s="576">
        <v>688.80000000000007</v>
      </c>
      <c r="H33" s="576">
        <v>590.40000000000009</v>
      </c>
      <c r="I33" s="577">
        <v>245.20000000000002</v>
      </c>
      <c r="J33" s="622">
        <v>244.9</v>
      </c>
      <c r="K33" s="622">
        <f t="shared" si="4"/>
        <v>3434.2</v>
      </c>
      <c r="L33" s="622">
        <v>12.6</v>
      </c>
      <c r="M33" s="621">
        <v>3421.6</v>
      </c>
      <c r="N33" s="576">
        <v>1830.7</v>
      </c>
      <c r="O33" s="125" t="s">
        <v>120</v>
      </c>
    </row>
    <row r="34" spans="1:15" s="114" customFormat="1" ht="15.95" customHeight="1">
      <c r="A34" s="120" t="s">
        <v>121</v>
      </c>
      <c r="B34" s="620">
        <f t="shared" si="1"/>
        <v>64.807100163013942</v>
      </c>
      <c r="C34" s="576">
        <f t="shared" si="2"/>
        <v>2760.5</v>
      </c>
      <c r="D34" s="575">
        <f t="shared" si="3"/>
        <v>1789</v>
      </c>
      <c r="E34" s="621">
        <v>24.6</v>
      </c>
      <c r="F34" s="575">
        <v>5.4</v>
      </c>
      <c r="G34" s="576">
        <v>124.19999999999999</v>
      </c>
      <c r="H34" s="576">
        <v>98.1</v>
      </c>
      <c r="I34" s="577">
        <v>402.59999999999997</v>
      </c>
      <c r="J34" s="622">
        <v>401.2</v>
      </c>
      <c r="K34" s="622">
        <f t="shared" si="4"/>
        <v>2209.1</v>
      </c>
      <c r="L34" s="622">
        <v>2</v>
      </c>
      <c r="M34" s="621">
        <v>2207.1</v>
      </c>
      <c r="N34" s="622">
        <v>1284.3</v>
      </c>
      <c r="O34" s="125" t="s">
        <v>123</v>
      </c>
    </row>
    <row r="35" spans="1:15" s="114" customFormat="1" ht="15.95" customHeight="1">
      <c r="A35" s="120" t="s">
        <v>124</v>
      </c>
      <c r="B35" s="620">
        <f t="shared" si="1"/>
        <v>52.809469393741246</v>
      </c>
      <c r="C35" s="576">
        <f t="shared" si="2"/>
        <v>16364.3</v>
      </c>
      <c r="D35" s="575">
        <f t="shared" si="3"/>
        <v>8641.9</v>
      </c>
      <c r="E35" s="575">
        <v>94.799999999999983</v>
      </c>
      <c r="F35" s="575">
        <v>14.6</v>
      </c>
      <c r="G35" s="576">
        <v>345.2</v>
      </c>
      <c r="H35" s="576">
        <v>95</v>
      </c>
      <c r="I35" s="577">
        <v>577.79999999999995</v>
      </c>
      <c r="J35" s="622">
        <v>576</v>
      </c>
      <c r="K35" s="622">
        <f t="shared" si="4"/>
        <v>15346.5</v>
      </c>
      <c r="L35" s="622">
        <v>92.9</v>
      </c>
      <c r="M35" s="621">
        <v>15253.6</v>
      </c>
      <c r="N35" s="622">
        <v>7956.3</v>
      </c>
      <c r="O35" s="125" t="s">
        <v>126</v>
      </c>
    </row>
    <row r="36" spans="1:15" s="114" customFormat="1" ht="15.95" customHeight="1">
      <c r="A36" s="120" t="s">
        <v>127</v>
      </c>
      <c r="B36" s="620">
        <f t="shared" si="1"/>
        <v>48.413098236775824</v>
      </c>
      <c r="C36" s="576">
        <f t="shared" si="2"/>
        <v>1588</v>
      </c>
      <c r="D36" s="575">
        <f t="shared" si="3"/>
        <v>768.80000000000007</v>
      </c>
      <c r="E36" s="621">
        <v>29.4</v>
      </c>
      <c r="F36" s="575">
        <v>9</v>
      </c>
      <c r="G36" s="576">
        <v>35.9</v>
      </c>
      <c r="H36" s="576">
        <v>29.7</v>
      </c>
      <c r="I36" s="577">
        <v>703.9</v>
      </c>
      <c r="J36" s="622">
        <v>703.6</v>
      </c>
      <c r="K36" s="622">
        <f t="shared" si="4"/>
        <v>818.8</v>
      </c>
      <c r="L36" s="622">
        <v>0</v>
      </c>
      <c r="M36" s="621">
        <v>818.8</v>
      </c>
      <c r="N36" s="622">
        <v>26.5</v>
      </c>
      <c r="O36" s="125" t="s">
        <v>129</v>
      </c>
    </row>
    <row r="37" spans="1:15" s="114" customFormat="1" ht="15.95" customHeight="1">
      <c r="A37" s="120" t="s">
        <v>130</v>
      </c>
      <c r="B37" s="620">
        <f t="shared" si="1"/>
        <v>4.9767901320908106</v>
      </c>
      <c r="C37" s="576">
        <f t="shared" si="2"/>
        <v>11439.1</v>
      </c>
      <c r="D37" s="575">
        <f t="shared" si="3"/>
        <v>569.29999999999995</v>
      </c>
      <c r="E37" s="621">
        <v>40.700000000000003</v>
      </c>
      <c r="F37" s="575">
        <v>17.5</v>
      </c>
      <c r="G37" s="576">
        <v>148.1</v>
      </c>
      <c r="H37" s="576">
        <v>31.4</v>
      </c>
      <c r="I37" s="577">
        <v>405.09999999999997</v>
      </c>
      <c r="J37" s="622">
        <v>404.7</v>
      </c>
      <c r="K37" s="622">
        <f t="shared" si="4"/>
        <v>10845.2</v>
      </c>
      <c r="L37" s="622">
        <v>50.5</v>
      </c>
      <c r="M37" s="621">
        <v>10794.7</v>
      </c>
      <c r="N37" s="622">
        <v>115.7</v>
      </c>
      <c r="O37" s="125" t="s">
        <v>132</v>
      </c>
    </row>
    <row r="38" spans="1:15" s="114" customFormat="1" ht="15.95" customHeight="1">
      <c r="A38" s="120" t="s">
        <v>133</v>
      </c>
      <c r="B38" s="620">
        <f t="shared" si="1"/>
        <v>38.040649834728171</v>
      </c>
      <c r="C38" s="576">
        <f t="shared" si="2"/>
        <v>1421.9</v>
      </c>
      <c r="D38" s="575">
        <f t="shared" si="3"/>
        <v>540.9</v>
      </c>
      <c r="E38" s="621">
        <v>53.6</v>
      </c>
      <c r="F38" s="576">
        <v>28.2</v>
      </c>
      <c r="G38" s="576">
        <v>50.8</v>
      </c>
      <c r="H38" s="576">
        <v>30.199999999999996</v>
      </c>
      <c r="I38" s="577">
        <v>441.79999999999995</v>
      </c>
      <c r="J38" s="622">
        <v>416.4</v>
      </c>
      <c r="K38" s="622">
        <f t="shared" si="4"/>
        <v>875.7</v>
      </c>
      <c r="L38" s="622">
        <v>0</v>
      </c>
      <c r="M38" s="621">
        <v>875.7</v>
      </c>
      <c r="N38" s="622">
        <v>66.099999999999994</v>
      </c>
      <c r="O38" s="125" t="s">
        <v>135</v>
      </c>
    </row>
    <row r="39" spans="1:15" s="114" customFormat="1" ht="15.95" customHeight="1" thickBot="1">
      <c r="A39" s="127" t="s">
        <v>136</v>
      </c>
      <c r="B39" s="623">
        <f t="shared" si="1"/>
        <v>84.31893687707641</v>
      </c>
      <c r="C39" s="624">
        <f t="shared" si="2"/>
        <v>150.5</v>
      </c>
      <c r="D39" s="624">
        <f t="shared" si="3"/>
        <v>126.89999999999999</v>
      </c>
      <c r="E39" s="625">
        <v>13</v>
      </c>
      <c r="F39" s="624">
        <v>1.7</v>
      </c>
      <c r="G39" s="624">
        <v>0</v>
      </c>
      <c r="H39" s="624">
        <v>0</v>
      </c>
      <c r="I39" s="626">
        <v>76.399999999999991</v>
      </c>
      <c r="J39" s="625">
        <v>76.199999999999989</v>
      </c>
      <c r="K39" s="625">
        <f t="shared" si="4"/>
        <v>61.1</v>
      </c>
      <c r="L39" s="625">
        <v>0</v>
      </c>
      <c r="M39" s="625">
        <v>61.1</v>
      </c>
      <c r="N39" s="625">
        <v>49</v>
      </c>
      <c r="O39" s="128" t="s">
        <v>138</v>
      </c>
    </row>
    <row r="40" spans="1:15" s="130" customFormat="1" ht="11.1" customHeight="1">
      <c r="A40" s="386" t="s">
        <v>800</v>
      </c>
      <c r="B40" s="387"/>
      <c r="C40" s="387"/>
      <c r="D40" s="389"/>
      <c r="E40" s="390"/>
      <c r="F40" s="390"/>
      <c r="G40" s="393"/>
      <c r="H40" s="393"/>
      <c r="I40" s="395"/>
      <c r="J40" s="396"/>
      <c r="K40" s="396"/>
      <c r="L40" s="393"/>
      <c r="M40" s="393"/>
      <c r="O40" s="578" t="s">
        <v>850</v>
      </c>
    </row>
    <row r="41" spans="1:15" s="131" customFormat="1" ht="11.1" customHeight="1">
      <c r="A41" s="403" t="s">
        <v>301</v>
      </c>
      <c r="B41" s="404"/>
      <c r="C41" s="404"/>
      <c r="D41" s="407"/>
      <c r="E41" s="409"/>
      <c r="F41" s="409"/>
      <c r="G41" s="412"/>
      <c r="H41" s="412"/>
      <c r="I41" s="403"/>
      <c r="J41" s="413"/>
      <c r="K41" s="413"/>
      <c r="L41" s="412"/>
      <c r="M41" s="412"/>
      <c r="N41" s="412"/>
      <c r="O41" s="412"/>
    </row>
    <row r="42" spans="1:15" s="213" customFormat="1" ht="11.1" customHeight="1">
      <c r="A42" s="298"/>
      <c r="B42" s="299"/>
      <c r="C42" s="299"/>
      <c r="D42" s="300"/>
      <c r="E42" s="301"/>
      <c r="F42" s="301"/>
      <c r="G42" s="302"/>
      <c r="H42" s="303"/>
      <c r="I42" s="298"/>
      <c r="J42" s="303"/>
      <c r="K42" s="303"/>
      <c r="L42" s="303"/>
      <c r="M42" s="303"/>
      <c r="N42" s="303"/>
      <c r="O42" s="303"/>
    </row>
    <row r="43" spans="1:15" s="86" customFormat="1" ht="11.25">
      <c r="A43" s="87"/>
      <c r="B43" s="74"/>
      <c r="C43" s="74"/>
      <c r="D43" s="76"/>
      <c r="E43" s="78"/>
      <c r="F43" s="78"/>
      <c r="G43" s="80"/>
      <c r="H43" s="81"/>
      <c r="I43" s="87"/>
      <c r="J43" s="81"/>
      <c r="K43" s="81"/>
      <c r="L43" s="81"/>
      <c r="M43" s="81"/>
      <c r="N43" s="81"/>
      <c r="O43" s="81"/>
    </row>
    <row r="44" spans="1:15" s="86" customFormat="1" ht="11.25">
      <c r="A44" s="87"/>
      <c r="B44" s="74"/>
      <c r="C44" s="74"/>
      <c r="D44" s="76"/>
      <c r="E44" s="78"/>
      <c r="F44" s="78"/>
      <c r="G44" s="80"/>
      <c r="H44" s="81"/>
      <c r="I44" s="87"/>
      <c r="J44" s="81"/>
      <c r="K44" s="81"/>
      <c r="L44" s="81"/>
      <c r="M44" s="81"/>
      <c r="N44" s="81"/>
      <c r="O44" s="81"/>
    </row>
    <row r="45" spans="1:15" s="86" customFormat="1" ht="11.25">
      <c r="A45" s="87"/>
      <c r="B45" s="74"/>
      <c r="C45" s="74"/>
      <c r="D45" s="76"/>
      <c r="E45" s="78"/>
      <c r="F45" s="78"/>
      <c r="G45" s="80"/>
      <c r="H45" s="81"/>
      <c r="I45" s="87"/>
      <c r="J45" s="81"/>
      <c r="K45" s="81"/>
      <c r="L45" s="81"/>
      <c r="M45" s="81"/>
      <c r="N45" s="81"/>
      <c r="O45" s="81"/>
    </row>
    <row r="46" spans="1:15" s="86" customFormat="1" ht="11.25">
      <c r="A46" s="87"/>
      <c r="B46" s="74"/>
      <c r="C46" s="74"/>
      <c r="D46" s="76"/>
      <c r="E46" s="78"/>
      <c r="F46" s="78"/>
      <c r="G46" s="80"/>
      <c r="H46" s="81"/>
      <c r="I46" s="87"/>
      <c r="J46" s="81"/>
      <c r="K46" s="81"/>
      <c r="L46" s="81"/>
      <c r="M46" s="81"/>
      <c r="N46" s="81"/>
      <c r="O46" s="81"/>
    </row>
    <row r="47" spans="1:15" s="86" customFormat="1" ht="11.25">
      <c r="A47" s="87"/>
      <c r="B47" s="74"/>
      <c r="C47" s="74"/>
      <c r="D47" s="76"/>
      <c r="E47" s="78"/>
      <c r="F47" s="78"/>
      <c r="G47" s="80"/>
      <c r="H47" s="81"/>
      <c r="I47" s="87"/>
      <c r="J47" s="81"/>
      <c r="K47" s="81"/>
      <c r="L47" s="81"/>
      <c r="M47" s="81"/>
      <c r="N47" s="81"/>
      <c r="O47" s="81"/>
    </row>
    <row r="48" spans="1:15" s="86" customFormat="1" ht="11.25">
      <c r="A48" s="87"/>
      <c r="B48" s="74"/>
      <c r="C48" s="74"/>
      <c r="D48" s="76"/>
      <c r="E48" s="78"/>
      <c r="F48" s="78"/>
      <c r="G48" s="80"/>
      <c r="H48" s="81"/>
      <c r="I48" s="87"/>
      <c r="J48" s="81"/>
      <c r="K48" s="81"/>
      <c r="L48" s="81"/>
      <c r="M48" s="81"/>
      <c r="N48" s="81"/>
      <c r="O48" s="81"/>
    </row>
    <row r="49" spans="1:15" s="86" customFormat="1" ht="11.25">
      <c r="A49" s="87"/>
      <c r="B49" s="74"/>
      <c r="C49" s="74"/>
      <c r="D49" s="76"/>
      <c r="E49" s="78"/>
      <c r="F49" s="78"/>
      <c r="G49" s="80"/>
      <c r="H49" s="81"/>
      <c r="I49" s="87"/>
      <c r="J49" s="81"/>
      <c r="K49" s="81"/>
      <c r="L49" s="81"/>
      <c r="M49" s="81"/>
      <c r="N49" s="81"/>
      <c r="O49" s="81"/>
    </row>
    <row r="50" spans="1:15" s="86" customFormat="1" ht="11.25">
      <c r="A50" s="87"/>
      <c r="B50" s="74"/>
      <c r="C50" s="74"/>
      <c r="D50" s="76"/>
      <c r="E50" s="78"/>
      <c r="F50" s="78"/>
      <c r="G50" s="80"/>
      <c r="H50" s="81"/>
      <c r="I50" s="87"/>
      <c r="J50" s="81"/>
      <c r="K50" s="81"/>
      <c r="L50" s="81"/>
      <c r="M50" s="81"/>
      <c r="N50" s="81"/>
      <c r="O50" s="81"/>
    </row>
    <row r="51" spans="1:15" s="86" customFormat="1" ht="11.25">
      <c r="A51" s="87"/>
      <c r="B51" s="74"/>
      <c r="C51" s="74"/>
      <c r="D51" s="76"/>
      <c r="E51" s="78"/>
      <c r="F51" s="78"/>
      <c r="G51" s="80"/>
      <c r="H51" s="81"/>
      <c r="I51" s="87"/>
      <c r="J51" s="81"/>
      <c r="K51" s="81"/>
      <c r="L51" s="81"/>
      <c r="M51" s="81"/>
      <c r="N51" s="81"/>
      <c r="O51" s="81"/>
    </row>
    <row r="52" spans="1:15" s="86" customFormat="1" ht="11.25">
      <c r="A52" s="87"/>
      <c r="B52" s="74"/>
      <c r="C52" s="74"/>
      <c r="D52" s="76"/>
      <c r="E52" s="78"/>
      <c r="F52" s="78"/>
      <c r="G52" s="80"/>
      <c r="H52" s="81"/>
      <c r="I52" s="87"/>
      <c r="J52" s="81"/>
      <c r="K52" s="81"/>
      <c r="L52" s="81"/>
      <c r="M52" s="81"/>
      <c r="N52" s="81"/>
      <c r="O52" s="81"/>
    </row>
    <row r="53" spans="1:15" s="86" customFormat="1" ht="11.25">
      <c r="A53" s="87"/>
      <c r="B53" s="74"/>
      <c r="C53" s="74"/>
      <c r="D53" s="76"/>
      <c r="E53" s="78"/>
      <c r="F53" s="78"/>
      <c r="G53" s="80"/>
      <c r="H53" s="81"/>
      <c r="I53" s="87"/>
      <c r="J53" s="81"/>
      <c r="K53" s="81"/>
      <c r="L53" s="81"/>
      <c r="M53" s="81"/>
      <c r="N53" s="81"/>
      <c r="O53" s="81"/>
    </row>
    <row r="54" spans="1:15" s="86" customFormat="1" ht="11.25">
      <c r="A54" s="87"/>
      <c r="B54" s="74"/>
      <c r="C54" s="74"/>
      <c r="D54" s="76"/>
      <c r="E54" s="78"/>
      <c r="F54" s="78"/>
      <c r="G54" s="80"/>
      <c r="H54" s="81"/>
      <c r="I54" s="87"/>
      <c r="J54" s="81"/>
      <c r="K54" s="81"/>
      <c r="L54" s="81"/>
      <c r="M54" s="81"/>
      <c r="N54" s="81"/>
      <c r="O54" s="81"/>
    </row>
    <row r="55" spans="1:15" s="86" customFormat="1" ht="11.25">
      <c r="A55" s="87"/>
      <c r="B55" s="74"/>
      <c r="C55" s="74"/>
      <c r="D55" s="76"/>
      <c r="E55" s="78"/>
      <c r="F55" s="78"/>
      <c r="G55" s="80"/>
      <c r="H55" s="81"/>
      <c r="I55" s="87"/>
      <c r="J55" s="81"/>
      <c r="K55" s="81"/>
      <c r="L55" s="81"/>
      <c r="M55" s="81"/>
      <c r="N55" s="81"/>
      <c r="O55" s="81"/>
    </row>
    <row r="56" spans="1:15" s="86" customFormat="1" ht="11.25">
      <c r="A56" s="87"/>
      <c r="B56" s="74"/>
      <c r="C56" s="74"/>
      <c r="D56" s="76"/>
      <c r="E56" s="78"/>
      <c r="F56" s="78"/>
      <c r="G56" s="80"/>
      <c r="H56" s="81"/>
      <c r="I56" s="87"/>
      <c r="J56" s="81"/>
      <c r="K56" s="81"/>
      <c r="L56" s="81"/>
      <c r="M56" s="81"/>
      <c r="N56" s="81"/>
      <c r="O56" s="81"/>
    </row>
    <row r="57" spans="1:15" s="86" customFormat="1" ht="11.25">
      <c r="A57" s="87"/>
      <c r="B57" s="74"/>
      <c r="C57" s="74"/>
      <c r="D57" s="76"/>
      <c r="E57" s="78"/>
      <c r="F57" s="78"/>
      <c r="G57" s="80"/>
      <c r="H57" s="81"/>
      <c r="I57" s="87"/>
      <c r="J57" s="81"/>
      <c r="K57" s="81"/>
      <c r="L57" s="81"/>
      <c r="M57" s="81"/>
      <c r="N57" s="81"/>
      <c r="O57" s="81"/>
    </row>
    <row r="58" spans="1:15" s="86" customFormat="1" ht="11.25">
      <c r="A58" s="87"/>
      <c r="B58" s="74"/>
      <c r="C58" s="74"/>
      <c r="D58" s="76"/>
      <c r="E58" s="78"/>
      <c r="F58" s="78"/>
      <c r="G58" s="80"/>
      <c r="H58" s="81"/>
      <c r="I58" s="87"/>
      <c r="J58" s="81"/>
      <c r="K58" s="81"/>
      <c r="L58" s="81"/>
      <c r="M58" s="81"/>
      <c r="N58" s="81"/>
      <c r="O58" s="81"/>
    </row>
    <row r="59" spans="1:15" s="86" customFormat="1" ht="11.25">
      <c r="A59" s="87"/>
      <c r="B59" s="74"/>
      <c r="C59" s="74"/>
      <c r="D59" s="76"/>
      <c r="E59" s="78"/>
      <c r="F59" s="78"/>
      <c r="G59" s="80"/>
      <c r="H59" s="81"/>
      <c r="I59" s="87"/>
      <c r="J59" s="81"/>
      <c r="K59" s="81"/>
      <c r="L59" s="81"/>
      <c r="M59" s="81"/>
      <c r="N59" s="81"/>
      <c r="O59" s="81"/>
    </row>
    <row r="60" spans="1:15" s="86" customFormat="1" ht="11.25">
      <c r="A60" s="87"/>
      <c r="B60" s="74"/>
      <c r="C60" s="74"/>
      <c r="D60" s="76"/>
      <c r="E60" s="78"/>
      <c r="F60" s="78"/>
      <c r="G60" s="80"/>
      <c r="H60" s="81"/>
      <c r="I60" s="87"/>
      <c r="J60" s="81"/>
      <c r="K60" s="81"/>
      <c r="L60" s="81"/>
      <c r="M60" s="81"/>
      <c r="N60" s="81"/>
      <c r="O60" s="81"/>
    </row>
    <row r="61" spans="1:15" s="86" customFormat="1" ht="11.25">
      <c r="A61" s="87"/>
      <c r="B61" s="74"/>
      <c r="C61" s="74"/>
      <c r="D61" s="76"/>
      <c r="E61" s="78"/>
      <c r="F61" s="78"/>
      <c r="G61" s="80"/>
      <c r="H61" s="81"/>
      <c r="I61" s="87"/>
      <c r="J61" s="81"/>
      <c r="K61" s="81"/>
      <c r="L61" s="81"/>
      <c r="M61" s="81"/>
      <c r="N61" s="81"/>
      <c r="O61" s="81"/>
    </row>
    <row r="62" spans="1:15" s="141" customFormat="1" ht="12">
      <c r="A62" s="132"/>
      <c r="B62" s="133"/>
      <c r="C62" s="133"/>
      <c r="D62" s="135"/>
      <c r="E62" s="137"/>
      <c r="F62" s="137"/>
      <c r="G62" s="139"/>
      <c r="H62" s="140"/>
      <c r="I62" s="132"/>
      <c r="J62" s="140"/>
      <c r="K62" s="140"/>
      <c r="L62" s="140"/>
      <c r="M62" s="140"/>
      <c r="N62" s="140"/>
      <c r="O62" s="140"/>
    </row>
    <row r="63" spans="1:15" s="141" customFormat="1" ht="12">
      <c r="A63" s="132"/>
      <c r="B63" s="133"/>
      <c r="C63" s="133"/>
      <c r="D63" s="135"/>
      <c r="E63" s="137"/>
      <c r="F63" s="137"/>
      <c r="G63" s="139"/>
      <c r="H63" s="140"/>
      <c r="I63" s="132"/>
      <c r="J63" s="140"/>
      <c r="K63" s="140"/>
      <c r="L63" s="140"/>
      <c r="M63" s="140"/>
      <c r="N63" s="140"/>
      <c r="O63" s="140"/>
    </row>
    <row r="64" spans="1:15" s="141" customFormat="1" ht="12">
      <c r="A64" s="132"/>
      <c r="B64" s="133"/>
      <c r="C64" s="133"/>
      <c r="D64" s="135"/>
      <c r="E64" s="137"/>
      <c r="F64" s="137"/>
      <c r="G64" s="139"/>
      <c r="H64" s="140"/>
      <c r="I64" s="132"/>
      <c r="J64" s="140"/>
      <c r="K64" s="140"/>
      <c r="L64" s="140"/>
      <c r="M64" s="140"/>
      <c r="N64" s="140"/>
      <c r="O64" s="140"/>
    </row>
    <row r="65" spans="1:15" s="141" customFormat="1" ht="12">
      <c r="A65" s="132"/>
      <c r="B65" s="133"/>
      <c r="C65" s="133"/>
      <c r="D65" s="135"/>
      <c r="E65" s="137"/>
      <c r="F65" s="137"/>
      <c r="G65" s="139"/>
      <c r="H65" s="140"/>
      <c r="I65" s="132"/>
      <c r="J65" s="140"/>
      <c r="K65" s="140"/>
      <c r="L65" s="140"/>
      <c r="M65" s="140"/>
      <c r="N65" s="140"/>
      <c r="O65" s="140"/>
    </row>
    <row r="66" spans="1:15" s="141" customFormat="1" ht="12">
      <c r="A66" s="132"/>
      <c r="B66" s="133"/>
      <c r="C66" s="133"/>
      <c r="D66" s="135"/>
      <c r="E66" s="137"/>
      <c r="F66" s="137"/>
      <c r="G66" s="139"/>
      <c r="H66" s="140"/>
      <c r="I66" s="132"/>
      <c r="J66" s="140"/>
      <c r="K66" s="140"/>
      <c r="L66" s="140"/>
      <c r="M66" s="140"/>
      <c r="N66" s="140"/>
      <c r="O66" s="140"/>
    </row>
    <row r="67" spans="1:15" s="141" customFormat="1" ht="12">
      <c r="A67" s="132"/>
      <c r="B67" s="133"/>
      <c r="C67" s="133"/>
      <c r="D67" s="135"/>
      <c r="E67" s="137"/>
      <c r="F67" s="137"/>
      <c r="G67" s="139"/>
      <c r="H67" s="140"/>
      <c r="I67" s="132"/>
      <c r="J67" s="140"/>
      <c r="K67" s="140"/>
      <c r="L67" s="140"/>
      <c r="M67" s="140"/>
      <c r="N67" s="140"/>
      <c r="O67" s="140"/>
    </row>
    <row r="68" spans="1:15" s="141" customFormat="1" ht="12">
      <c r="A68" s="132"/>
      <c r="B68" s="133"/>
      <c r="C68" s="133"/>
      <c r="D68" s="135"/>
      <c r="E68" s="137"/>
      <c r="F68" s="137"/>
      <c r="G68" s="139"/>
      <c r="H68" s="140"/>
      <c r="I68" s="132"/>
      <c r="J68" s="140"/>
      <c r="K68" s="140"/>
      <c r="L68" s="140"/>
      <c r="M68" s="140"/>
      <c r="N68" s="140"/>
      <c r="O68" s="140"/>
    </row>
    <row r="69" spans="1:15" s="141" customFormat="1" ht="12">
      <c r="A69" s="132"/>
      <c r="B69" s="133"/>
      <c r="C69" s="133"/>
      <c r="D69" s="135"/>
      <c r="E69" s="137"/>
      <c r="F69" s="137"/>
      <c r="G69" s="139"/>
      <c r="H69" s="140"/>
      <c r="I69" s="132"/>
      <c r="J69" s="140"/>
      <c r="K69" s="140"/>
      <c r="L69" s="140"/>
      <c r="M69" s="140"/>
      <c r="N69" s="140"/>
      <c r="O69" s="140"/>
    </row>
    <row r="70" spans="1:15" s="141" customFormat="1" ht="12">
      <c r="A70" s="132"/>
      <c r="B70" s="133"/>
      <c r="C70" s="133"/>
      <c r="D70" s="135"/>
      <c r="E70" s="137"/>
      <c r="F70" s="137"/>
      <c r="G70" s="139"/>
      <c r="H70" s="140"/>
      <c r="I70" s="132"/>
      <c r="J70" s="140"/>
      <c r="K70" s="140"/>
      <c r="L70" s="140"/>
      <c r="M70" s="140"/>
      <c r="N70" s="140"/>
      <c r="O70" s="140"/>
    </row>
    <row r="71" spans="1:15" s="141" customFormat="1" ht="12">
      <c r="A71" s="132"/>
      <c r="B71" s="133"/>
      <c r="C71" s="133"/>
      <c r="D71" s="135"/>
      <c r="E71" s="137"/>
      <c r="F71" s="137"/>
      <c r="G71" s="139"/>
      <c r="H71" s="140"/>
      <c r="I71" s="132"/>
      <c r="J71" s="140"/>
      <c r="K71" s="140"/>
      <c r="L71" s="140"/>
      <c r="M71" s="140"/>
      <c r="N71" s="140"/>
      <c r="O71" s="140"/>
    </row>
    <row r="72" spans="1:15" s="141" customFormat="1" ht="12">
      <c r="A72" s="132"/>
      <c r="B72" s="133"/>
      <c r="C72" s="133"/>
      <c r="D72" s="135"/>
      <c r="E72" s="137"/>
      <c r="F72" s="137"/>
      <c r="G72" s="139"/>
      <c r="H72" s="140"/>
      <c r="I72" s="132"/>
      <c r="J72" s="140"/>
      <c r="K72" s="140"/>
      <c r="L72" s="140"/>
      <c r="M72" s="140"/>
      <c r="N72" s="140"/>
      <c r="O72" s="140"/>
    </row>
    <row r="73" spans="1:15" s="141" customFormat="1" ht="12">
      <c r="A73" s="132"/>
      <c r="B73" s="133"/>
      <c r="C73" s="133"/>
      <c r="D73" s="135"/>
      <c r="E73" s="137"/>
      <c r="F73" s="137"/>
      <c r="G73" s="139"/>
      <c r="H73" s="140"/>
      <c r="I73" s="132"/>
      <c r="J73" s="140"/>
      <c r="K73" s="140"/>
      <c r="L73" s="140"/>
      <c r="M73" s="140"/>
      <c r="N73" s="140"/>
      <c r="O73" s="140"/>
    </row>
    <row r="74" spans="1:15" s="141" customFormat="1" ht="12">
      <c r="A74" s="132"/>
      <c r="B74" s="133"/>
      <c r="C74" s="133"/>
      <c r="D74" s="135"/>
      <c r="E74" s="137"/>
      <c r="F74" s="137"/>
      <c r="G74" s="139"/>
      <c r="H74" s="140"/>
      <c r="I74" s="132"/>
      <c r="J74" s="140"/>
      <c r="K74" s="140"/>
      <c r="L74" s="140"/>
      <c r="M74" s="140"/>
      <c r="N74" s="140"/>
      <c r="O74" s="140"/>
    </row>
    <row r="75" spans="1:15" s="141" customFormat="1" ht="12">
      <c r="A75" s="132"/>
      <c r="B75" s="133"/>
      <c r="C75" s="133"/>
      <c r="D75" s="135"/>
      <c r="E75" s="137"/>
      <c r="F75" s="137"/>
      <c r="G75" s="139"/>
      <c r="H75" s="140"/>
      <c r="I75" s="132"/>
      <c r="J75" s="140"/>
      <c r="K75" s="140"/>
      <c r="L75" s="140"/>
      <c r="M75" s="140"/>
      <c r="N75" s="140"/>
      <c r="O75" s="140"/>
    </row>
    <row r="76" spans="1:15" s="141" customFormat="1" ht="12">
      <c r="A76" s="132"/>
      <c r="B76" s="133"/>
      <c r="C76" s="133"/>
      <c r="D76" s="135"/>
      <c r="E76" s="137"/>
      <c r="F76" s="137"/>
      <c r="G76" s="139"/>
      <c r="H76" s="140"/>
      <c r="I76" s="132"/>
      <c r="J76" s="140"/>
      <c r="K76" s="140"/>
      <c r="L76" s="140"/>
      <c r="M76" s="140"/>
      <c r="N76" s="140"/>
      <c r="O76" s="140"/>
    </row>
    <row r="77" spans="1:15" s="141" customFormat="1" ht="12">
      <c r="A77" s="132"/>
      <c r="B77" s="133"/>
      <c r="C77" s="133"/>
      <c r="D77" s="135"/>
      <c r="E77" s="137"/>
      <c r="F77" s="137"/>
      <c r="G77" s="139"/>
      <c r="H77" s="140"/>
      <c r="I77" s="132"/>
      <c r="J77" s="140"/>
      <c r="K77" s="140"/>
      <c r="L77" s="140"/>
      <c r="M77" s="140"/>
      <c r="N77" s="140"/>
      <c r="O77" s="140"/>
    </row>
    <row r="78" spans="1:15" s="141" customFormat="1" ht="12">
      <c r="A78" s="132"/>
      <c r="B78" s="133"/>
      <c r="C78" s="133"/>
      <c r="D78" s="135"/>
      <c r="E78" s="137"/>
      <c r="F78" s="137"/>
      <c r="G78" s="139"/>
      <c r="H78" s="140"/>
      <c r="I78" s="132"/>
      <c r="J78" s="140"/>
      <c r="K78" s="140"/>
      <c r="L78" s="140"/>
      <c r="M78" s="140"/>
      <c r="N78" s="140"/>
      <c r="O78" s="140"/>
    </row>
    <row r="79" spans="1:15" s="141" customFormat="1" ht="12">
      <c r="A79" s="132"/>
      <c r="B79" s="133"/>
      <c r="C79" s="133"/>
      <c r="D79" s="135"/>
      <c r="E79" s="137"/>
      <c r="F79" s="137"/>
      <c r="G79" s="139"/>
      <c r="H79" s="140"/>
      <c r="I79" s="132"/>
      <c r="J79" s="140"/>
      <c r="K79" s="140"/>
      <c r="L79" s="140"/>
      <c r="M79" s="140"/>
      <c r="N79" s="140"/>
      <c r="O79" s="140"/>
    </row>
    <row r="80" spans="1:15" s="141" customFormat="1" ht="12">
      <c r="A80" s="132"/>
      <c r="B80" s="133"/>
      <c r="C80" s="133"/>
      <c r="D80" s="135"/>
      <c r="E80" s="137"/>
      <c r="F80" s="137"/>
      <c r="G80" s="139"/>
      <c r="H80" s="140"/>
      <c r="I80" s="132"/>
      <c r="J80" s="140"/>
      <c r="K80" s="140"/>
      <c r="L80" s="140"/>
      <c r="M80" s="140"/>
      <c r="N80" s="140"/>
      <c r="O80" s="140"/>
    </row>
    <row r="81" spans="1:15" s="141" customFormat="1" ht="12">
      <c r="A81" s="132"/>
      <c r="B81" s="133"/>
      <c r="C81" s="133"/>
      <c r="D81" s="135"/>
      <c r="E81" s="137"/>
      <c r="F81" s="137"/>
      <c r="G81" s="139"/>
      <c r="H81" s="140"/>
      <c r="I81" s="132"/>
      <c r="J81" s="140"/>
      <c r="K81" s="140"/>
      <c r="L81" s="140"/>
      <c r="M81" s="140"/>
      <c r="N81" s="140"/>
      <c r="O81" s="140"/>
    </row>
    <row r="82" spans="1:15" s="141" customFormat="1" ht="12">
      <c r="A82" s="132"/>
      <c r="B82" s="133"/>
      <c r="C82" s="133"/>
      <c r="D82" s="135"/>
      <c r="E82" s="137"/>
      <c r="F82" s="137"/>
      <c r="G82" s="139"/>
      <c r="H82" s="140"/>
      <c r="I82" s="132"/>
      <c r="J82" s="140"/>
      <c r="K82" s="140"/>
      <c r="L82" s="140"/>
      <c r="M82" s="140"/>
      <c r="N82" s="140"/>
      <c r="O82" s="140"/>
    </row>
    <row r="83" spans="1:15" s="141" customFormat="1" ht="12">
      <c r="A83" s="132"/>
      <c r="B83" s="133"/>
      <c r="C83" s="133"/>
      <c r="D83" s="135"/>
      <c r="E83" s="137"/>
      <c r="F83" s="137"/>
      <c r="G83" s="139"/>
      <c r="H83" s="140"/>
      <c r="I83" s="132"/>
      <c r="J83" s="140"/>
      <c r="K83" s="140"/>
      <c r="L83" s="140"/>
      <c r="M83" s="140"/>
      <c r="N83" s="140"/>
      <c r="O83" s="140"/>
    </row>
    <row r="84" spans="1:15" s="141" customFormat="1" ht="12">
      <c r="A84" s="132"/>
      <c r="B84" s="133"/>
      <c r="C84" s="133"/>
      <c r="D84" s="135"/>
      <c r="E84" s="137"/>
      <c r="F84" s="137"/>
      <c r="G84" s="139"/>
      <c r="H84" s="140"/>
      <c r="I84" s="132"/>
      <c r="J84" s="140"/>
      <c r="K84" s="140"/>
      <c r="L84" s="140"/>
      <c r="M84" s="140"/>
      <c r="N84" s="140"/>
      <c r="O84" s="140"/>
    </row>
    <row r="85" spans="1:15" s="141" customFormat="1" ht="12">
      <c r="A85" s="132"/>
      <c r="B85" s="133"/>
      <c r="C85" s="133"/>
      <c r="D85" s="135"/>
      <c r="E85" s="137"/>
      <c r="F85" s="137"/>
      <c r="G85" s="139"/>
      <c r="H85" s="140"/>
      <c r="I85" s="132"/>
      <c r="J85" s="140"/>
      <c r="K85" s="140"/>
      <c r="L85" s="140"/>
      <c r="M85" s="140"/>
      <c r="N85" s="140"/>
      <c r="O85" s="140"/>
    </row>
    <row r="86" spans="1:15" s="141" customFormat="1" ht="12">
      <c r="A86" s="132"/>
      <c r="B86" s="133"/>
      <c r="C86" s="133"/>
      <c r="D86" s="135"/>
      <c r="E86" s="137"/>
      <c r="F86" s="137"/>
      <c r="G86" s="139"/>
      <c r="H86" s="140"/>
      <c r="I86" s="132"/>
      <c r="J86" s="140"/>
      <c r="K86" s="140"/>
      <c r="L86" s="140"/>
      <c r="M86" s="140"/>
      <c r="N86" s="140"/>
      <c r="O86" s="140"/>
    </row>
    <row r="87" spans="1:15" s="141" customFormat="1" ht="12">
      <c r="A87" s="132"/>
      <c r="B87" s="133"/>
      <c r="C87" s="133"/>
      <c r="D87" s="135"/>
      <c r="E87" s="137"/>
      <c r="F87" s="137"/>
      <c r="G87" s="139"/>
      <c r="H87" s="140"/>
      <c r="I87" s="132"/>
      <c r="J87" s="140"/>
      <c r="K87" s="140"/>
      <c r="L87" s="140"/>
      <c r="M87" s="140"/>
      <c r="N87" s="140"/>
      <c r="O87" s="140"/>
    </row>
    <row r="88" spans="1:15" s="141" customFormat="1" ht="12">
      <c r="A88" s="132"/>
      <c r="B88" s="133"/>
      <c r="C88" s="133"/>
      <c r="D88" s="135"/>
      <c r="E88" s="137"/>
      <c r="F88" s="137"/>
      <c r="G88" s="139"/>
      <c r="H88" s="140"/>
      <c r="I88" s="132"/>
      <c r="J88" s="140"/>
      <c r="K88" s="140"/>
      <c r="L88" s="140"/>
      <c r="M88" s="140"/>
      <c r="N88" s="140"/>
      <c r="O88" s="140"/>
    </row>
    <row r="89" spans="1:15" s="141" customFormat="1" ht="12">
      <c r="A89" s="132"/>
      <c r="B89" s="133"/>
      <c r="C89" s="133"/>
      <c r="D89" s="135"/>
      <c r="E89" s="137"/>
      <c r="F89" s="137"/>
      <c r="G89" s="139"/>
      <c r="H89" s="140"/>
      <c r="I89" s="132"/>
      <c r="J89" s="140"/>
      <c r="K89" s="140"/>
      <c r="L89" s="140"/>
      <c r="M89" s="140"/>
      <c r="N89" s="140"/>
      <c r="O89" s="140"/>
    </row>
    <row r="90" spans="1:15" s="141" customFormat="1" ht="12">
      <c r="A90" s="132"/>
      <c r="B90" s="133"/>
      <c r="C90" s="133"/>
      <c r="D90" s="135"/>
      <c r="E90" s="137"/>
      <c r="F90" s="137"/>
      <c r="G90" s="139"/>
      <c r="H90" s="140"/>
      <c r="I90" s="132"/>
      <c r="J90" s="140"/>
      <c r="K90" s="140"/>
      <c r="L90" s="140"/>
      <c r="M90" s="140"/>
      <c r="N90" s="140"/>
      <c r="O90" s="140"/>
    </row>
    <row r="91" spans="1:15" s="141" customFormat="1" ht="12">
      <c r="A91" s="132"/>
      <c r="B91" s="133"/>
      <c r="C91" s="133"/>
      <c r="D91" s="135"/>
      <c r="E91" s="137"/>
      <c r="F91" s="137"/>
      <c r="G91" s="139"/>
      <c r="H91" s="140"/>
      <c r="I91" s="132"/>
      <c r="J91" s="140"/>
      <c r="K91" s="140"/>
      <c r="L91" s="140"/>
      <c r="M91" s="140"/>
      <c r="N91" s="140"/>
      <c r="O91" s="140"/>
    </row>
    <row r="92" spans="1:15" s="141" customFormat="1" ht="12">
      <c r="A92" s="132"/>
      <c r="B92" s="133"/>
      <c r="C92" s="133"/>
      <c r="D92" s="135"/>
      <c r="E92" s="137"/>
      <c r="F92" s="137"/>
      <c r="G92" s="139"/>
      <c r="H92" s="140"/>
      <c r="I92" s="132"/>
      <c r="J92" s="140"/>
      <c r="K92" s="140"/>
      <c r="L92" s="140"/>
      <c r="M92" s="140"/>
      <c r="N92" s="140"/>
      <c r="O92" s="140"/>
    </row>
    <row r="93" spans="1:15" s="141" customFormat="1" ht="12">
      <c r="A93" s="132"/>
      <c r="B93" s="133"/>
      <c r="C93" s="133"/>
      <c r="D93" s="135"/>
      <c r="E93" s="137"/>
      <c r="F93" s="137"/>
      <c r="G93" s="139"/>
      <c r="H93" s="140"/>
      <c r="I93" s="132"/>
      <c r="J93" s="140"/>
      <c r="K93" s="140"/>
      <c r="L93" s="140"/>
      <c r="M93" s="140"/>
      <c r="N93" s="140"/>
      <c r="O93" s="140"/>
    </row>
    <row r="94" spans="1:15" s="141" customFormat="1" ht="12">
      <c r="A94" s="132"/>
      <c r="B94" s="133"/>
      <c r="C94" s="133"/>
      <c r="D94" s="135"/>
      <c r="E94" s="137"/>
      <c r="F94" s="137"/>
      <c r="G94" s="139"/>
      <c r="H94" s="140"/>
      <c r="I94" s="132"/>
      <c r="J94" s="140"/>
      <c r="K94" s="140"/>
      <c r="L94" s="140"/>
      <c r="M94" s="140"/>
      <c r="N94" s="140"/>
      <c r="O94" s="140"/>
    </row>
    <row r="95" spans="1:15" s="141" customFormat="1" ht="12">
      <c r="A95" s="132"/>
      <c r="B95" s="133"/>
      <c r="C95" s="133"/>
      <c r="D95" s="135"/>
      <c r="E95" s="137"/>
      <c r="F95" s="137"/>
      <c r="G95" s="139"/>
      <c r="H95" s="140"/>
      <c r="I95" s="132"/>
      <c r="J95" s="140"/>
      <c r="K95" s="140"/>
      <c r="L95" s="140"/>
      <c r="M95" s="140"/>
      <c r="N95" s="140"/>
      <c r="O95" s="140"/>
    </row>
    <row r="96" spans="1:15" s="141" customFormat="1" ht="12">
      <c r="A96" s="132"/>
      <c r="B96" s="133"/>
      <c r="C96" s="133"/>
      <c r="D96" s="135"/>
      <c r="E96" s="137"/>
      <c r="F96" s="137"/>
      <c r="G96" s="139"/>
      <c r="H96" s="140"/>
      <c r="I96" s="132"/>
      <c r="J96" s="140"/>
      <c r="K96" s="140"/>
      <c r="L96" s="140"/>
      <c r="M96" s="140"/>
      <c r="N96" s="140"/>
      <c r="O96" s="140"/>
    </row>
    <row r="97" spans="1:15" s="141" customFormat="1" ht="12">
      <c r="A97" s="132"/>
      <c r="B97" s="133"/>
      <c r="C97" s="133"/>
      <c r="D97" s="135"/>
      <c r="E97" s="137"/>
      <c r="F97" s="137"/>
      <c r="G97" s="139"/>
      <c r="H97" s="140"/>
      <c r="I97" s="132"/>
      <c r="J97" s="140"/>
      <c r="K97" s="140"/>
      <c r="L97" s="140"/>
      <c r="M97" s="140"/>
      <c r="N97" s="140"/>
      <c r="O97" s="140"/>
    </row>
    <row r="98" spans="1:15" s="141" customFormat="1" ht="12">
      <c r="A98" s="132"/>
      <c r="B98" s="133"/>
      <c r="C98" s="133"/>
      <c r="D98" s="135"/>
      <c r="E98" s="137"/>
      <c r="F98" s="137"/>
      <c r="G98" s="139"/>
      <c r="H98" s="140"/>
      <c r="I98" s="132"/>
      <c r="J98" s="140"/>
      <c r="K98" s="140"/>
      <c r="L98" s="140"/>
      <c r="M98" s="140"/>
      <c r="N98" s="140"/>
      <c r="O98" s="140"/>
    </row>
    <row r="99" spans="1:15" s="141" customFormat="1" ht="12">
      <c r="A99" s="132"/>
      <c r="B99" s="133"/>
      <c r="C99" s="133"/>
      <c r="D99" s="135"/>
      <c r="E99" s="137"/>
      <c r="F99" s="137"/>
      <c r="G99" s="139"/>
      <c r="H99" s="140"/>
      <c r="I99" s="132"/>
      <c r="J99" s="140"/>
      <c r="K99" s="140"/>
      <c r="L99" s="140"/>
      <c r="M99" s="140"/>
      <c r="N99" s="140"/>
      <c r="O99" s="140"/>
    </row>
    <row r="100" spans="1:15" s="141" customFormat="1" ht="12">
      <c r="A100" s="132"/>
      <c r="B100" s="133"/>
      <c r="C100" s="133"/>
      <c r="D100" s="135"/>
      <c r="E100" s="137"/>
      <c r="F100" s="137"/>
      <c r="G100" s="139"/>
      <c r="H100" s="140"/>
      <c r="I100" s="132"/>
      <c r="J100" s="140"/>
      <c r="K100" s="140"/>
      <c r="L100" s="140"/>
      <c r="M100" s="140"/>
      <c r="N100" s="140"/>
      <c r="O100" s="140"/>
    </row>
    <row r="101" spans="1:15" s="141" customFormat="1" ht="12">
      <c r="A101" s="132"/>
      <c r="B101" s="133"/>
      <c r="C101" s="133"/>
      <c r="D101" s="135"/>
      <c r="E101" s="137"/>
      <c r="F101" s="137"/>
      <c r="G101" s="139"/>
      <c r="H101" s="140"/>
      <c r="I101" s="132"/>
      <c r="J101" s="140"/>
      <c r="K101" s="140"/>
      <c r="L101" s="140"/>
      <c r="M101" s="140"/>
      <c r="N101" s="140"/>
      <c r="O101" s="140"/>
    </row>
    <row r="102" spans="1:15" s="141" customFormat="1" ht="12">
      <c r="A102" s="132"/>
      <c r="B102" s="133"/>
      <c r="C102" s="133"/>
      <c r="D102" s="135"/>
      <c r="E102" s="137"/>
      <c r="F102" s="137"/>
      <c r="G102" s="139"/>
      <c r="H102" s="140"/>
      <c r="I102" s="132"/>
      <c r="J102" s="140"/>
      <c r="K102" s="140"/>
      <c r="L102" s="140"/>
      <c r="M102" s="140"/>
      <c r="N102" s="140"/>
      <c r="O102" s="140"/>
    </row>
    <row r="103" spans="1:15" s="141" customFormat="1" ht="12">
      <c r="A103" s="132"/>
      <c r="B103" s="133"/>
      <c r="C103" s="133"/>
      <c r="D103" s="135"/>
      <c r="E103" s="137"/>
      <c r="F103" s="137"/>
      <c r="G103" s="139"/>
      <c r="H103" s="140"/>
      <c r="I103" s="132"/>
      <c r="J103" s="140"/>
      <c r="K103" s="140"/>
      <c r="L103" s="140"/>
      <c r="M103" s="140"/>
      <c r="N103" s="140"/>
      <c r="O103" s="140"/>
    </row>
    <row r="104" spans="1:15" s="141" customFormat="1" ht="12">
      <c r="A104" s="132"/>
      <c r="B104" s="133"/>
      <c r="C104" s="133"/>
      <c r="D104" s="135"/>
      <c r="E104" s="137"/>
      <c r="F104" s="137"/>
      <c r="G104" s="139"/>
      <c r="H104" s="140"/>
      <c r="I104" s="132"/>
      <c r="J104" s="140"/>
      <c r="K104" s="140"/>
      <c r="L104" s="140"/>
      <c r="M104" s="140"/>
      <c r="N104" s="140"/>
      <c r="O104" s="140"/>
    </row>
    <row r="105" spans="1:15" s="141" customFormat="1" ht="12">
      <c r="A105" s="132"/>
      <c r="B105" s="133"/>
      <c r="C105" s="133"/>
      <c r="D105" s="135"/>
      <c r="E105" s="137"/>
      <c r="F105" s="137"/>
      <c r="G105" s="139"/>
      <c r="H105" s="140"/>
      <c r="I105" s="132"/>
      <c r="J105" s="140"/>
      <c r="K105" s="140"/>
      <c r="L105" s="140"/>
      <c r="M105" s="140"/>
      <c r="N105" s="140"/>
      <c r="O105" s="140"/>
    </row>
    <row r="106" spans="1:15" s="141" customFormat="1" ht="12">
      <c r="A106" s="132"/>
      <c r="B106" s="133"/>
      <c r="C106" s="133"/>
      <c r="D106" s="135"/>
      <c r="E106" s="137"/>
      <c r="F106" s="137"/>
      <c r="G106" s="139"/>
      <c r="H106" s="140"/>
      <c r="I106" s="132"/>
      <c r="J106" s="140"/>
      <c r="K106" s="140"/>
      <c r="L106" s="140"/>
      <c r="M106" s="140"/>
      <c r="N106" s="140"/>
      <c r="O106" s="140"/>
    </row>
    <row r="107" spans="1:15" s="141" customFormat="1" ht="12">
      <c r="A107" s="132"/>
      <c r="B107" s="133"/>
      <c r="C107" s="133"/>
      <c r="D107" s="135"/>
      <c r="E107" s="137"/>
      <c r="F107" s="137"/>
      <c r="G107" s="139"/>
      <c r="H107" s="140"/>
      <c r="I107" s="132"/>
      <c r="J107" s="140"/>
      <c r="K107" s="140"/>
      <c r="L107" s="140"/>
      <c r="M107" s="140"/>
      <c r="N107" s="140"/>
      <c r="O107" s="140"/>
    </row>
    <row r="108" spans="1:15" s="141" customFormat="1" ht="12">
      <c r="A108" s="132"/>
      <c r="B108" s="133"/>
      <c r="C108" s="133"/>
      <c r="D108" s="135"/>
      <c r="E108" s="137"/>
      <c r="F108" s="137"/>
      <c r="G108" s="139"/>
      <c r="H108" s="140"/>
      <c r="I108" s="132"/>
      <c r="J108" s="140"/>
      <c r="K108" s="140"/>
      <c r="L108" s="140"/>
      <c r="M108" s="140"/>
      <c r="N108" s="140"/>
      <c r="O108" s="140"/>
    </row>
    <row r="109" spans="1:15" s="141" customFormat="1" ht="12">
      <c r="A109" s="132"/>
      <c r="B109" s="133"/>
      <c r="C109" s="133"/>
      <c r="D109" s="135"/>
      <c r="E109" s="137"/>
      <c r="F109" s="137"/>
      <c r="G109" s="139"/>
      <c r="H109" s="140"/>
      <c r="I109" s="132"/>
      <c r="J109" s="140"/>
      <c r="K109" s="140"/>
      <c r="L109" s="140"/>
      <c r="M109" s="140"/>
      <c r="N109" s="140"/>
      <c r="O109" s="140"/>
    </row>
    <row r="110" spans="1:15" s="141" customFormat="1" ht="12">
      <c r="A110" s="132"/>
      <c r="B110" s="133"/>
      <c r="C110" s="133"/>
      <c r="D110" s="135"/>
      <c r="E110" s="137"/>
      <c r="F110" s="137"/>
      <c r="G110" s="139"/>
      <c r="H110" s="140"/>
      <c r="I110" s="132"/>
      <c r="J110" s="140"/>
      <c r="K110" s="140"/>
      <c r="L110" s="140"/>
      <c r="M110" s="140"/>
      <c r="N110" s="140"/>
      <c r="O110" s="140"/>
    </row>
    <row r="111" spans="1:15" s="141" customFormat="1" ht="12">
      <c r="A111" s="132"/>
      <c r="B111" s="133"/>
      <c r="C111" s="133"/>
      <c r="D111" s="135"/>
      <c r="E111" s="137"/>
      <c r="F111" s="137"/>
      <c r="G111" s="139"/>
      <c r="H111" s="140"/>
      <c r="I111" s="132"/>
      <c r="J111" s="140"/>
      <c r="K111" s="140"/>
      <c r="L111" s="140"/>
      <c r="M111" s="140"/>
      <c r="N111" s="140"/>
      <c r="O111" s="140"/>
    </row>
    <row r="112" spans="1:15" s="141" customFormat="1" ht="12">
      <c r="A112" s="132"/>
      <c r="B112" s="133"/>
      <c r="C112" s="133"/>
      <c r="D112" s="135"/>
      <c r="E112" s="137"/>
      <c r="F112" s="137"/>
      <c r="G112" s="139"/>
      <c r="H112" s="140"/>
      <c r="I112" s="132"/>
      <c r="J112" s="140"/>
      <c r="K112" s="140"/>
      <c r="L112" s="140"/>
      <c r="M112" s="140"/>
      <c r="N112" s="140"/>
      <c r="O112" s="140"/>
    </row>
    <row r="113" spans="1:15" s="141" customFormat="1" ht="12">
      <c r="A113" s="132"/>
      <c r="B113" s="133"/>
      <c r="C113" s="133"/>
      <c r="D113" s="135"/>
      <c r="E113" s="137"/>
      <c r="F113" s="137"/>
      <c r="G113" s="139"/>
      <c r="H113" s="140"/>
      <c r="I113" s="132"/>
      <c r="J113" s="140"/>
      <c r="K113" s="140"/>
      <c r="L113" s="140"/>
      <c r="M113" s="140"/>
      <c r="N113" s="140"/>
      <c r="O113" s="140"/>
    </row>
    <row r="114" spans="1:15" s="141" customFormat="1" ht="12">
      <c r="A114" s="132"/>
      <c r="B114" s="133"/>
      <c r="C114" s="133"/>
      <c r="D114" s="135"/>
      <c r="E114" s="137"/>
      <c r="F114" s="137"/>
      <c r="G114" s="139"/>
      <c r="H114" s="140"/>
      <c r="I114" s="132"/>
      <c r="J114" s="140"/>
      <c r="K114" s="140"/>
      <c r="L114" s="140"/>
      <c r="M114" s="140"/>
      <c r="N114" s="140"/>
      <c r="O114" s="140"/>
    </row>
    <row r="115" spans="1:15" s="141" customFormat="1" ht="12">
      <c r="A115" s="132"/>
      <c r="B115" s="133"/>
      <c r="C115" s="133"/>
      <c r="D115" s="135"/>
      <c r="E115" s="137"/>
      <c r="F115" s="137"/>
      <c r="G115" s="139"/>
      <c r="H115" s="140"/>
      <c r="I115" s="132"/>
      <c r="J115" s="140"/>
      <c r="K115" s="140"/>
      <c r="L115" s="140"/>
      <c r="M115" s="140"/>
      <c r="N115" s="140"/>
      <c r="O115" s="140"/>
    </row>
    <row r="116" spans="1:15" s="141" customFormat="1" ht="12">
      <c r="A116" s="132"/>
      <c r="B116" s="133"/>
      <c r="C116" s="133"/>
      <c r="D116" s="135"/>
      <c r="E116" s="137"/>
      <c r="F116" s="137"/>
      <c r="G116" s="139"/>
      <c r="H116" s="140"/>
      <c r="I116" s="132"/>
      <c r="J116" s="140"/>
      <c r="K116" s="140"/>
      <c r="L116" s="140"/>
      <c r="M116" s="140"/>
      <c r="N116" s="140"/>
      <c r="O116" s="140"/>
    </row>
    <row r="117" spans="1:15" s="141" customFormat="1" ht="12">
      <c r="A117" s="132"/>
      <c r="B117" s="133"/>
      <c r="C117" s="133"/>
      <c r="D117" s="135"/>
      <c r="E117" s="137"/>
      <c r="F117" s="137"/>
      <c r="G117" s="139"/>
      <c r="H117" s="140"/>
      <c r="I117" s="132"/>
      <c r="J117" s="140"/>
      <c r="K117" s="140"/>
      <c r="L117" s="140"/>
      <c r="M117" s="140"/>
      <c r="N117" s="140"/>
      <c r="O117" s="140"/>
    </row>
    <row r="118" spans="1:15" s="141" customFormat="1" ht="12">
      <c r="A118" s="132"/>
      <c r="B118" s="133"/>
      <c r="C118" s="133"/>
      <c r="D118" s="135"/>
      <c r="E118" s="137"/>
      <c r="F118" s="137"/>
      <c r="G118" s="139"/>
      <c r="H118" s="140"/>
      <c r="I118" s="132"/>
      <c r="J118" s="140"/>
      <c r="K118" s="140"/>
      <c r="L118" s="140"/>
      <c r="M118" s="140"/>
      <c r="N118" s="140"/>
      <c r="O118" s="140"/>
    </row>
    <row r="119" spans="1:15" s="141" customFormat="1" ht="12">
      <c r="A119" s="132"/>
      <c r="B119" s="133"/>
      <c r="C119" s="133"/>
      <c r="D119" s="135"/>
      <c r="E119" s="137"/>
      <c r="F119" s="137"/>
      <c r="G119" s="139"/>
      <c r="H119" s="140"/>
      <c r="I119" s="132"/>
      <c r="J119" s="140"/>
      <c r="K119" s="140"/>
      <c r="L119" s="140"/>
      <c r="M119" s="140"/>
      <c r="N119" s="140"/>
      <c r="O119" s="140"/>
    </row>
    <row r="120" spans="1:15" s="141" customFormat="1" ht="12">
      <c r="A120" s="132"/>
      <c r="B120" s="133"/>
      <c r="C120" s="133"/>
      <c r="D120" s="135"/>
      <c r="E120" s="137"/>
      <c r="F120" s="137"/>
      <c r="G120" s="139"/>
      <c r="H120" s="140"/>
      <c r="I120" s="132"/>
      <c r="J120" s="140"/>
      <c r="K120" s="140"/>
      <c r="L120" s="140"/>
      <c r="M120" s="140"/>
      <c r="N120" s="140"/>
      <c r="O120" s="140"/>
    </row>
    <row r="121" spans="1:15" s="141" customFormat="1" ht="12">
      <c r="A121" s="132"/>
      <c r="B121" s="133"/>
      <c r="C121" s="133"/>
      <c r="D121" s="135"/>
      <c r="E121" s="137"/>
      <c r="F121" s="137"/>
      <c r="G121" s="139"/>
      <c r="H121" s="140"/>
      <c r="I121" s="132"/>
      <c r="J121" s="140"/>
      <c r="K121" s="140"/>
      <c r="L121" s="140"/>
      <c r="M121" s="140"/>
      <c r="N121" s="140"/>
      <c r="O121" s="140"/>
    </row>
    <row r="122" spans="1:15" s="141" customFormat="1" ht="12">
      <c r="A122" s="132"/>
      <c r="B122" s="133"/>
      <c r="C122" s="133"/>
      <c r="D122" s="135"/>
      <c r="E122" s="137"/>
      <c r="F122" s="137"/>
      <c r="G122" s="139"/>
      <c r="H122" s="140"/>
      <c r="I122" s="132"/>
      <c r="J122" s="140"/>
      <c r="K122" s="140"/>
      <c r="L122" s="140"/>
      <c r="M122" s="140"/>
      <c r="N122" s="140"/>
      <c r="O122" s="140"/>
    </row>
    <row r="123" spans="1:15" s="141" customFormat="1" ht="12">
      <c r="A123" s="132"/>
      <c r="B123" s="133"/>
      <c r="C123" s="133"/>
      <c r="D123" s="135"/>
      <c r="E123" s="137"/>
      <c r="F123" s="137"/>
      <c r="G123" s="139"/>
      <c r="H123" s="140"/>
      <c r="I123" s="132"/>
      <c r="J123" s="140"/>
      <c r="K123" s="140"/>
      <c r="L123" s="140"/>
      <c r="M123" s="140"/>
      <c r="N123" s="140"/>
      <c r="O123" s="140"/>
    </row>
    <row r="124" spans="1:15" s="141" customFormat="1" ht="12">
      <c r="A124" s="132"/>
      <c r="B124" s="133"/>
      <c r="C124" s="133"/>
      <c r="D124" s="135"/>
      <c r="E124" s="137"/>
      <c r="F124" s="137"/>
      <c r="G124" s="139"/>
      <c r="H124" s="140"/>
      <c r="I124" s="132"/>
      <c r="J124" s="140"/>
      <c r="K124" s="140"/>
      <c r="L124" s="140"/>
      <c r="M124" s="140"/>
      <c r="N124" s="140"/>
      <c r="O124" s="140"/>
    </row>
    <row r="125" spans="1:15" s="141" customFormat="1" ht="12">
      <c r="A125" s="132"/>
      <c r="B125" s="133"/>
      <c r="C125" s="133"/>
      <c r="D125" s="135"/>
      <c r="E125" s="137"/>
      <c r="F125" s="137"/>
      <c r="G125" s="139"/>
      <c r="H125" s="140"/>
      <c r="I125" s="132"/>
      <c r="J125" s="140"/>
      <c r="K125" s="140"/>
      <c r="L125" s="140"/>
      <c r="M125" s="140"/>
      <c r="N125" s="140"/>
      <c r="O125" s="140"/>
    </row>
    <row r="126" spans="1:15" s="141" customFormat="1" ht="12">
      <c r="A126" s="132"/>
      <c r="B126" s="133"/>
      <c r="C126" s="133"/>
      <c r="D126" s="135"/>
      <c r="E126" s="137"/>
      <c r="F126" s="137"/>
      <c r="G126" s="139"/>
      <c r="H126" s="140"/>
      <c r="I126" s="132"/>
      <c r="J126" s="140"/>
      <c r="K126" s="140"/>
      <c r="L126" s="140"/>
      <c r="M126" s="140"/>
      <c r="N126" s="140"/>
      <c r="O126" s="140"/>
    </row>
    <row r="127" spans="1:15" s="141" customFormat="1" ht="12">
      <c r="A127" s="132"/>
      <c r="B127" s="133"/>
      <c r="C127" s="133"/>
      <c r="D127" s="135"/>
      <c r="E127" s="137"/>
      <c r="F127" s="137"/>
      <c r="G127" s="139"/>
      <c r="H127" s="140"/>
      <c r="I127" s="132"/>
      <c r="J127" s="140"/>
      <c r="K127" s="140"/>
      <c r="L127" s="140"/>
      <c r="M127" s="140"/>
      <c r="N127" s="140"/>
      <c r="O127" s="140"/>
    </row>
    <row r="128" spans="1:15" s="141" customFormat="1" ht="12">
      <c r="A128" s="132"/>
      <c r="B128" s="133"/>
      <c r="C128" s="133"/>
      <c r="D128" s="135"/>
      <c r="E128" s="137"/>
      <c r="F128" s="137"/>
      <c r="G128" s="139"/>
      <c r="H128" s="140"/>
      <c r="I128" s="132"/>
      <c r="J128" s="140"/>
      <c r="K128" s="140"/>
      <c r="L128" s="140"/>
      <c r="M128" s="140"/>
      <c r="N128" s="140"/>
      <c r="O128" s="140"/>
    </row>
    <row r="129" spans="1:15" s="141" customFormat="1" ht="12">
      <c r="A129" s="132"/>
      <c r="B129" s="133"/>
      <c r="C129" s="133"/>
      <c r="D129" s="135"/>
      <c r="E129" s="137"/>
      <c r="F129" s="137"/>
      <c r="G129" s="139"/>
      <c r="H129" s="140"/>
      <c r="I129" s="132"/>
      <c r="J129" s="140"/>
      <c r="K129" s="140"/>
      <c r="L129" s="140"/>
      <c r="M129" s="140"/>
      <c r="N129" s="140"/>
      <c r="O129" s="140"/>
    </row>
    <row r="130" spans="1:15" s="141" customFormat="1" ht="12">
      <c r="A130" s="132"/>
      <c r="B130" s="133"/>
      <c r="C130" s="133"/>
      <c r="D130" s="135"/>
      <c r="E130" s="137"/>
      <c r="F130" s="137"/>
      <c r="G130" s="139"/>
      <c r="H130" s="140"/>
      <c r="I130" s="132"/>
      <c r="J130" s="140"/>
      <c r="K130" s="140"/>
      <c r="L130" s="140"/>
      <c r="M130" s="140"/>
      <c r="N130" s="140"/>
      <c r="O130" s="140"/>
    </row>
    <row r="131" spans="1:15" s="141" customFormat="1" ht="12">
      <c r="A131" s="132"/>
      <c r="B131" s="133"/>
      <c r="C131" s="133"/>
      <c r="D131" s="135"/>
      <c r="E131" s="137"/>
      <c r="F131" s="137"/>
      <c r="G131" s="139"/>
      <c r="H131" s="140"/>
      <c r="I131" s="132"/>
      <c r="J131" s="140"/>
      <c r="K131" s="140"/>
      <c r="L131" s="140"/>
      <c r="M131" s="140"/>
      <c r="N131" s="140"/>
      <c r="O131" s="140"/>
    </row>
    <row r="132" spans="1:15" s="141" customFormat="1" ht="12">
      <c r="A132" s="132"/>
      <c r="B132" s="133"/>
      <c r="C132" s="133"/>
      <c r="D132" s="135"/>
      <c r="E132" s="137"/>
      <c r="F132" s="137"/>
      <c r="G132" s="139"/>
      <c r="H132" s="140"/>
      <c r="I132" s="132"/>
      <c r="J132" s="140"/>
      <c r="K132" s="140"/>
      <c r="L132" s="140"/>
      <c r="M132" s="140"/>
      <c r="N132" s="140"/>
      <c r="O132" s="140"/>
    </row>
    <row r="133" spans="1:15" s="150" customFormat="1" ht="12">
      <c r="A133" s="132"/>
      <c r="B133" s="143"/>
      <c r="C133" s="143"/>
      <c r="D133" s="144"/>
      <c r="E133" s="146"/>
      <c r="F133" s="146"/>
      <c r="G133" s="148"/>
      <c r="H133" s="149"/>
      <c r="I133" s="132"/>
      <c r="J133" s="149"/>
      <c r="K133" s="149"/>
      <c r="L133" s="149"/>
      <c r="M133" s="149"/>
      <c r="N133" s="149"/>
      <c r="O133" s="149"/>
    </row>
    <row r="134" spans="1:15" s="150" customFormat="1" ht="12">
      <c r="A134" s="132"/>
      <c r="B134" s="143"/>
      <c r="C134" s="143"/>
      <c r="D134" s="144"/>
      <c r="E134" s="146"/>
      <c r="F134" s="146"/>
      <c r="G134" s="148"/>
      <c r="H134" s="149"/>
      <c r="I134" s="132"/>
      <c r="J134" s="149"/>
      <c r="K134" s="149"/>
      <c r="L134" s="149"/>
      <c r="M134" s="149"/>
      <c r="N134" s="149"/>
      <c r="O134" s="149"/>
    </row>
    <row r="135" spans="1:15" s="150" customFormat="1" ht="12">
      <c r="A135" s="132"/>
      <c r="B135" s="143"/>
      <c r="C135" s="143"/>
      <c r="D135" s="144"/>
      <c r="E135" s="146"/>
      <c r="F135" s="146"/>
      <c r="G135" s="148"/>
      <c r="H135" s="149"/>
      <c r="I135" s="132"/>
      <c r="J135" s="149"/>
      <c r="K135" s="149"/>
      <c r="L135" s="149"/>
      <c r="M135" s="149"/>
      <c r="N135" s="149"/>
      <c r="O135" s="149"/>
    </row>
    <row r="136" spans="1:15" s="150" customFormat="1" ht="12">
      <c r="A136" s="132"/>
      <c r="B136" s="143"/>
      <c r="C136" s="143"/>
      <c r="D136" s="144"/>
      <c r="E136" s="146"/>
      <c r="F136" s="146"/>
      <c r="G136" s="148"/>
      <c r="H136" s="149"/>
      <c r="I136" s="132"/>
      <c r="J136" s="149"/>
      <c r="K136" s="149"/>
      <c r="L136" s="149"/>
      <c r="M136" s="149"/>
      <c r="N136" s="149"/>
      <c r="O136" s="149"/>
    </row>
    <row r="137" spans="1:15" s="150" customFormat="1" ht="12">
      <c r="A137" s="132"/>
      <c r="B137" s="143"/>
      <c r="C137" s="143"/>
      <c r="D137" s="144"/>
      <c r="E137" s="146"/>
      <c r="F137" s="146"/>
      <c r="G137" s="148"/>
      <c r="H137" s="149"/>
      <c r="I137" s="132"/>
      <c r="J137" s="149"/>
      <c r="K137" s="149"/>
      <c r="L137" s="149"/>
      <c r="M137" s="149"/>
      <c r="N137" s="149"/>
      <c r="O137" s="149"/>
    </row>
    <row r="138" spans="1:15" s="150" customFormat="1" ht="12">
      <c r="A138" s="132"/>
      <c r="B138" s="143"/>
      <c r="C138" s="143"/>
      <c r="D138" s="144"/>
      <c r="E138" s="146"/>
      <c r="F138" s="146"/>
      <c r="G138" s="148"/>
      <c r="H138" s="149"/>
      <c r="I138" s="132"/>
      <c r="J138" s="149"/>
      <c r="K138" s="149"/>
      <c r="L138" s="149"/>
      <c r="M138" s="149"/>
      <c r="N138" s="149"/>
      <c r="O138" s="149"/>
    </row>
    <row r="139" spans="1:15" s="150" customFormat="1" ht="12">
      <c r="A139" s="132"/>
      <c r="B139" s="143"/>
      <c r="C139" s="143"/>
      <c r="D139" s="144"/>
      <c r="E139" s="146"/>
      <c r="F139" s="146"/>
      <c r="G139" s="148"/>
      <c r="H139" s="149"/>
      <c r="I139" s="132"/>
      <c r="J139" s="149"/>
      <c r="K139" s="149"/>
      <c r="L139" s="149"/>
      <c r="M139" s="149"/>
      <c r="N139" s="149"/>
      <c r="O139" s="149"/>
    </row>
    <row r="140" spans="1:15" s="150" customFormat="1" ht="12">
      <c r="A140" s="132"/>
      <c r="B140" s="143"/>
      <c r="C140" s="143"/>
      <c r="D140" s="144"/>
      <c r="E140" s="146"/>
      <c r="F140" s="146"/>
      <c r="G140" s="148"/>
      <c r="H140" s="149"/>
      <c r="I140" s="132"/>
      <c r="J140" s="149"/>
      <c r="K140" s="149"/>
      <c r="L140" s="149"/>
      <c r="M140" s="149"/>
      <c r="N140" s="149"/>
      <c r="O140" s="149"/>
    </row>
    <row r="141" spans="1:15" s="150" customFormat="1" ht="12">
      <c r="A141" s="132"/>
      <c r="B141" s="143"/>
      <c r="C141" s="143"/>
      <c r="D141" s="144"/>
      <c r="E141" s="146"/>
      <c r="F141" s="146"/>
      <c r="G141" s="148"/>
      <c r="H141" s="149"/>
      <c r="I141" s="132"/>
      <c r="J141" s="149"/>
      <c r="K141" s="149"/>
      <c r="L141" s="149"/>
      <c r="M141" s="149"/>
      <c r="N141" s="149"/>
      <c r="O141" s="149"/>
    </row>
    <row r="142" spans="1:15" s="150" customFormat="1" ht="12">
      <c r="A142" s="132"/>
      <c r="B142" s="143"/>
      <c r="C142" s="143"/>
      <c r="D142" s="144"/>
      <c r="E142" s="146"/>
      <c r="F142" s="146"/>
      <c r="G142" s="148"/>
      <c r="H142" s="149"/>
      <c r="I142" s="132"/>
      <c r="J142" s="149"/>
      <c r="K142" s="149"/>
      <c r="L142" s="149"/>
      <c r="M142" s="149"/>
      <c r="N142" s="149"/>
      <c r="O142" s="149"/>
    </row>
    <row r="143" spans="1:15" s="150" customFormat="1" ht="12">
      <c r="A143" s="132"/>
      <c r="B143" s="143"/>
      <c r="C143" s="143"/>
      <c r="D143" s="144"/>
      <c r="E143" s="146"/>
      <c r="F143" s="146"/>
      <c r="G143" s="148"/>
      <c r="H143" s="149"/>
      <c r="I143" s="132"/>
      <c r="J143" s="149"/>
      <c r="K143" s="149"/>
      <c r="L143" s="149"/>
      <c r="M143" s="149"/>
      <c r="N143" s="149"/>
      <c r="O143" s="149"/>
    </row>
    <row r="144" spans="1:15" s="150" customFormat="1" ht="12">
      <c r="A144" s="132"/>
      <c r="B144" s="143"/>
      <c r="C144" s="143"/>
      <c r="D144" s="144"/>
      <c r="E144" s="146"/>
      <c r="F144" s="146"/>
      <c r="G144" s="148"/>
      <c r="H144" s="149"/>
      <c r="I144" s="132"/>
      <c r="J144" s="149"/>
      <c r="K144" s="149"/>
      <c r="L144" s="149"/>
      <c r="M144" s="149"/>
      <c r="N144" s="149"/>
      <c r="O144" s="149"/>
    </row>
    <row r="145" spans="1:15" s="150" customFormat="1">
      <c r="A145" s="152"/>
      <c r="B145" s="143"/>
      <c r="C145" s="143"/>
      <c r="D145" s="144"/>
      <c r="E145" s="146"/>
      <c r="F145" s="146"/>
      <c r="G145" s="148"/>
      <c r="H145" s="149"/>
      <c r="I145" s="152"/>
      <c r="J145" s="149"/>
      <c r="K145" s="149"/>
      <c r="L145" s="149"/>
      <c r="M145" s="149"/>
      <c r="N145" s="149"/>
      <c r="O145" s="149"/>
    </row>
  </sheetData>
  <sheetProtection selectLockedCells="1"/>
  <mergeCells count="23">
    <mergeCell ref="N8:N10"/>
    <mergeCell ref="I6:J7"/>
    <mergeCell ref="K9:K10"/>
    <mergeCell ref="L9:L10"/>
    <mergeCell ref="G6:H7"/>
    <mergeCell ref="G8:G10"/>
    <mergeCell ref="K8:M8"/>
    <mergeCell ref="I3:O3"/>
    <mergeCell ref="A3:H3"/>
    <mergeCell ref="O6:O10"/>
    <mergeCell ref="K6:N7"/>
    <mergeCell ref="C8:C10"/>
    <mergeCell ref="M9:M10"/>
    <mergeCell ref="H8:H10"/>
    <mergeCell ref="I8:I10"/>
    <mergeCell ref="E8:E10"/>
    <mergeCell ref="J8:J10"/>
    <mergeCell ref="F8:F10"/>
    <mergeCell ref="A6:A10"/>
    <mergeCell ref="B6:B10"/>
    <mergeCell ref="C6:D7"/>
    <mergeCell ref="E6:F7"/>
    <mergeCell ref="D8:D10"/>
  </mergeCells>
  <phoneticPr fontId="1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40" man="1"/>
  </colBreaks>
  <ignoredErrors>
    <ignoredError sqref="B15:N39" unlocked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42"/>
  <sheetViews>
    <sheetView view="pageBreakPreview" zoomScaleNormal="100" zoomScaleSheetLayoutView="100" workbookViewId="0">
      <selection activeCell="J2" sqref="J2"/>
    </sheetView>
  </sheetViews>
  <sheetFormatPr defaultColWidth="10" defaultRowHeight="11.25"/>
  <cols>
    <col min="1" max="1" width="9.25" style="173" customWidth="1"/>
    <col min="2" max="2" width="11.5" style="173" customWidth="1"/>
    <col min="3" max="3" width="14.5" style="173" customWidth="1"/>
    <col min="4" max="4" width="14.125" style="173" customWidth="1"/>
    <col min="5" max="5" width="10.875" style="173" customWidth="1"/>
    <col min="6" max="7" width="11.125" style="173" customWidth="1"/>
    <col min="8" max="8" width="7.75" style="173" customWidth="1"/>
    <col min="9" max="9" width="8.75" style="173" customWidth="1"/>
    <col min="10" max="10" width="10.125" style="173" customWidth="1"/>
    <col min="11" max="11" width="6.375" style="173" customWidth="1"/>
    <col min="12" max="12" width="10" style="173" customWidth="1"/>
    <col min="13" max="13" width="11.375" style="173" customWidth="1"/>
    <col min="14" max="14" width="7" style="173" customWidth="1"/>
    <col min="15" max="15" width="9.375" style="173" customWidth="1"/>
    <col min="16" max="16" width="11.375" style="173" customWidth="1"/>
    <col min="17" max="17" width="8" style="173" customWidth="1"/>
    <col min="18" max="18" width="8.375" style="173" customWidth="1"/>
    <col min="19" max="19" width="9" style="173" customWidth="1"/>
    <col min="20" max="20" width="8.625" style="173" customWidth="1"/>
    <col min="21" max="21" width="7.875" style="173" customWidth="1"/>
    <col min="22" max="22" width="7.625" style="173" customWidth="1"/>
    <col min="23" max="23" width="8.375" style="173" customWidth="1"/>
    <col min="24" max="24" width="8.625" style="173" customWidth="1"/>
    <col min="25" max="25" width="8.75" style="173" customWidth="1"/>
    <col min="26" max="26" width="7.25" style="173" customWidth="1"/>
    <col min="27" max="27" width="7.125" style="173" customWidth="1"/>
    <col min="28" max="28" width="7.625" style="173" customWidth="1"/>
    <col min="29" max="29" width="8.25" style="173" customWidth="1"/>
    <col min="30" max="30" width="6.5" style="173" customWidth="1"/>
    <col min="31" max="31" width="8.25" style="173" customWidth="1"/>
    <col min="32" max="32" width="8.75" style="173" customWidth="1"/>
    <col min="33" max="33" width="9" style="173" customWidth="1"/>
    <col min="34" max="34" width="7.125" style="173" customWidth="1"/>
    <col min="35" max="35" width="8.125" style="173" customWidth="1"/>
    <col min="36" max="36" width="11.375" style="173" customWidth="1"/>
    <col min="37" max="37" width="10" style="171" customWidth="1"/>
    <col min="38" max="16384" width="10" style="173"/>
  </cols>
  <sheetData>
    <row r="1" spans="1:37" s="14" customFormat="1" ht="14.1" customHeight="1">
      <c r="A1" s="17" t="s">
        <v>882</v>
      </c>
      <c r="B1" s="45"/>
      <c r="C1" s="45"/>
      <c r="D1" s="45"/>
      <c r="E1" s="45"/>
      <c r="F1" s="45"/>
      <c r="G1" s="45"/>
      <c r="H1" s="236"/>
      <c r="I1" s="236"/>
      <c r="J1" s="50"/>
      <c r="K1" s="17"/>
      <c r="L1" s="236"/>
      <c r="M1" s="236"/>
      <c r="P1" s="11" t="s">
        <v>883</v>
      </c>
      <c r="Q1" s="959" t="s">
        <v>884</v>
      </c>
      <c r="R1" s="959"/>
      <c r="S1" s="959"/>
      <c r="T1" s="45"/>
      <c r="U1" s="45"/>
      <c r="V1" s="45"/>
      <c r="W1" s="45"/>
      <c r="X1" s="9"/>
      <c r="Y1" s="10"/>
      <c r="Z1" s="10"/>
      <c r="AA1" s="10"/>
      <c r="AB1" s="12"/>
      <c r="AC1" s="45"/>
      <c r="AD1" s="10"/>
      <c r="AE1" s="10"/>
      <c r="AF1" s="10"/>
      <c r="AG1" s="12"/>
      <c r="AH1" s="45"/>
      <c r="AJ1" s="11" t="s">
        <v>885</v>
      </c>
    </row>
    <row r="2" spans="1:37" s="14" customFormat="1" ht="14.1" customHeight="1">
      <c r="B2" s="45"/>
      <c r="C2" s="45"/>
      <c r="D2" s="45"/>
      <c r="E2" s="45"/>
      <c r="F2" s="45"/>
      <c r="G2" s="45"/>
      <c r="H2" s="236"/>
      <c r="I2" s="236"/>
      <c r="J2" s="236"/>
      <c r="K2" s="236"/>
      <c r="L2" s="236"/>
      <c r="M2" s="236"/>
      <c r="N2" s="236"/>
      <c r="O2" s="236"/>
      <c r="P2" s="10"/>
      <c r="Q2" s="17"/>
      <c r="T2" s="45"/>
      <c r="U2" s="45"/>
      <c r="V2" s="45"/>
      <c r="W2" s="45"/>
      <c r="X2" s="10"/>
      <c r="Y2" s="10"/>
      <c r="Z2" s="10"/>
      <c r="AA2" s="10"/>
      <c r="AB2" s="12"/>
      <c r="AC2" s="45"/>
      <c r="AD2" s="10"/>
      <c r="AE2" s="10"/>
      <c r="AF2" s="10"/>
      <c r="AG2" s="12"/>
      <c r="AH2" s="45"/>
      <c r="AI2" s="12"/>
      <c r="AJ2" s="10"/>
    </row>
    <row r="3" spans="1:37" s="15" customFormat="1" ht="20.100000000000001" customHeight="1">
      <c r="A3" s="691" t="s">
        <v>634</v>
      </c>
      <c r="B3" s="691"/>
      <c r="C3" s="691"/>
      <c r="D3" s="691"/>
      <c r="E3" s="691"/>
      <c r="F3" s="691"/>
      <c r="G3" s="691"/>
      <c r="H3" s="691" t="s">
        <v>636</v>
      </c>
      <c r="I3" s="691"/>
      <c r="J3" s="691"/>
      <c r="K3" s="691"/>
      <c r="L3" s="691"/>
      <c r="M3" s="691"/>
      <c r="N3" s="691"/>
      <c r="O3" s="691"/>
      <c r="P3" s="691"/>
      <c r="Q3" s="629" t="s">
        <v>635</v>
      </c>
      <c r="R3" s="629"/>
      <c r="S3" s="629"/>
      <c r="T3" s="629"/>
      <c r="U3" s="629"/>
      <c r="V3" s="629"/>
      <c r="W3" s="629"/>
      <c r="X3" s="629"/>
      <c r="Y3" s="629"/>
      <c r="Z3" s="629"/>
      <c r="AA3" s="629" t="s">
        <v>632</v>
      </c>
      <c r="AB3" s="629"/>
      <c r="AC3" s="629"/>
      <c r="AD3" s="629"/>
      <c r="AE3" s="629"/>
      <c r="AF3" s="629"/>
      <c r="AG3" s="629"/>
      <c r="AH3" s="629"/>
      <c r="AI3" s="629"/>
      <c r="AJ3" s="629"/>
    </row>
    <row r="4" spans="1:37" s="16" customFormat="1" ht="24" customHeight="1">
      <c r="A4" s="237"/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170"/>
      <c r="N4" s="170"/>
      <c r="O4" s="170"/>
      <c r="P4" s="238"/>
      <c r="Q4" s="238"/>
      <c r="R4" s="170"/>
      <c r="T4" s="170"/>
      <c r="U4" s="170"/>
      <c r="V4" s="170"/>
      <c r="W4" s="170"/>
      <c r="X4" s="238"/>
      <c r="Y4" s="238"/>
      <c r="Z4" s="235"/>
      <c r="AA4" s="930" t="s">
        <v>633</v>
      </c>
      <c r="AB4" s="930"/>
      <c r="AC4" s="930"/>
      <c r="AD4" s="930"/>
      <c r="AE4" s="930"/>
      <c r="AF4" s="930"/>
      <c r="AG4" s="930"/>
      <c r="AH4" s="930"/>
      <c r="AI4" s="930"/>
      <c r="AJ4" s="930"/>
    </row>
    <row r="5" spans="1:37" s="14" customFormat="1" ht="18" customHeight="1" thickBot="1">
      <c r="A5" s="17" t="s">
        <v>339</v>
      </c>
      <c r="B5" s="45"/>
      <c r="C5" s="45"/>
      <c r="D5" s="45"/>
      <c r="E5" s="45"/>
      <c r="F5" s="45"/>
      <c r="G5" s="45"/>
      <c r="H5" s="236"/>
      <c r="I5" s="236"/>
      <c r="J5" s="236"/>
      <c r="K5" s="236"/>
      <c r="L5" s="236"/>
      <c r="M5" s="236"/>
      <c r="N5" s="236" t="s">
        <v>339</v>
      </c>
      <c r="O5" s="236" t="s">
        <v>339</v>
      </c>
      <c r="P5" s="45"/>
      <c r="Q5" s="17" t="s">
        <v>339</v>
      </c>
      <c r="R5" s="19" t="s">
        <v>339</v>
      </c>
      <c r="S5" s="17" t="s">
        <v>339</v>
      </c>
      <c r="T5" s="45"/>
      <c r="U5" s="45"/>
      <c r="V5" s="45"/>
      <c r="W5" s="45"/>
      <c r="X5" s="45"/>
      <c r="Y5" s="45"/>
      <c r="Z5" s="45"/>
      <c r="AA5" s="45"/>
      <c r="AC5" s="45"/>
      <c r="AD5" s="45"/>
      <c r="AE5" s="45"/>
      <c r="AF5" s="45"/>
      <c r="AH5" s="45"/>
      <c r="AI5" s="19" t="s">
        <v>339</v>
      </c>
      <c r="AJ5" s="45"/>
    </row>
    <row r="6" spans="1:37" ht="21" customHeight="1">
      <c r="A6" s="952" t="s">
        <v>627</v>
      </c>
      <c r="B6" s="965" t="s">
        <v>631</v>
      </c>
      <c r="C6" s="949"/>
      <c r="D6" s="949"/>
      <c r="E6" s="949"/>
      <c r="F6" s="949"/>
      <c r="G6" s="949"/>
      <c r="H6" s="949" t="s">
        <v>631</v>
      </c>
      <c r="I6" s="949"/>
      <c r="J6" s="949"/>
      <c r="K6" s="949"/>
      <c r="L6" s="949"/>
      <c r="M6" s="950"/>
      <c r="N6" s="931" t="s">
        <v>630</v>
      </c>
      <c r="O6" s="932"/>
      <c r="P6" s="935" t="s">
        <v>628</v>
      </c>
      <c r="Q6" s="952" t="s">
        <v>627</v>
      </c>
      <c r="R6" s="926" t="s">
        <v>639</v>
      </c>
      <c r="S6" s="926"/>
      <c r="T6" s="926"/>
      <c r="U6" s="926"/>
      <c r="V6" s="926"/>
      <c r="W6" s="926"/>
      <c r="X6" s="926"/>
      <c r="Y6" s="926"/>
      <c r="Z6" s="926"/>
      <c r="AA6" s="926"/>
      <c r="AB6" s="927"/>
      <c r="AC6" s="942" t="s">
        <v>475</v>
      </c>
      <c r="AD6" s="942"/>
      <c r="AE6" s="942"/>
      <c r="AF6" s="942"/>
      <c r="AG6" s="942"/>
      <c r="AH6" s="942"/>
      <c r="AI6" s="943"/>
      <c r="AJ6" s="935" t="s">
        <v>628</v>
      </c>
    </row>
    <row r="7" spans="1:37" ht="21" customHeight="1">
      <c r="A7" s="953"/>
      <c r="B7" s="960" t="s">
        <v>476</v>
      </c>
      <c r="C7" s="961"/>
      <c r="D7" s="961"/>
      <c r="E7" s="966" t="s">
        <v>477</v>
      </c>
      <c r="F7" s="955"/>
      <c r="G7" s="955"/>
      <c r="H7" s="955" t="s">
        <v>477</v>
      </c>
      <c r="I7" s="955"/>
      <c r="J7" s="955"/>
      <c r="K7" s="955"/>
      <c r="L7" s="955"/>
      <c r="M7" s="956"/>
      <c r="N7" s="933"/>
      <c r="O7" s="934"/>
      <c r="P7" s="936"/>
      <c r="Q7" s="968"/>
      <c r="R7" s="928"/>
      <c r="S7" s="928"/>
      <c r="T7" s="928"/>
      <c r="U7" s="928"/>
      <c r="V7" s="928"/>
      <c r="W7" s="928"/>
      <c r="X7" s="928"/>
      <c r="Y7" s="928"/>
      <c r="Z7" s="928"/>
      <c r="AA7" s="928"/>
      <c r="AB7" s="929"/>
      <c r="AC7" s="944"/>
      <c r="AD7" s="944"/>
      <c r="AE7" s="944"/>
      <c r="AF7" s="944"/>
      <c r="AG7" s="944"/>
      <c r="AH7" s="944"/>
      <c r="AI7" s="945"/>
      <c r="AJ7" s="946"/>
    </row>
    <row r="8" spans="1:37" ht="33" customHeight="1">
      <c r="A8" s="953"/>
      <c r="B8" s="962" t="s">
        <v>478</v>
      </c>
      <c r="C8" s="961"/>
      <c r="D8" s="961"/>
      <c r="E8" s="963" t="s">
        <v>479</v>
      </c>
      <c r="F8" s="940"/>
      <c r="G8" s="940"/>
      <c r="H8" s="964" t="s">
        <v>480</v>
      </c>
      <c r="I8" s="944"/>
      <c r="J8" s="944"/>
      <c r="K8" s="964" t="s">
        <v>481</v>
      </c>
      <c r="L8" s="944"/>
      <c r="M8" s="944"/>
      <c r="N8" s="941" t="s">
        <v>482</v>
      </c>
      <c r="O8" s="280" t="s">
        <v>638</v>
      </c>
      <c r="P8" s="936"/>
      <c r="Q8" s="968"/>
      <c r="R8" s="940" t="s">
        <v>637</v>
      </c>
      <c r="S8" s="941"/>
      <c r="T8" s="944" t="s">
        <v>483</v>
      </c>
      <c r="U8" s="944"/>
      <c r="V8" s="944"/>
      <c r="W8" s="945" t="s">
        <v>484</v>
      </c>
      <c r="X8" s="941" t="s">
        <v>485</v>
      </c>
      <c r="Y8" s="944" t="s">
        <v>486</v>
      </c>
      <c r="Z8" s="279"/>
      <c r="AA8" s="940" t="s">
        <v>629</v>
      </c>
      <c r="AB8" s="941"/>
      <c r="AC8" s="938" t="s">
        <v>626</v>
      </c>
      <c r="AD8" s="938" t="s">
        <v>488</v>
      </c>
      <c r="AE8" s="944"/>
      <c r="AF8" s="944"/>
      <c r="AG8" s="944"/>
      <c r="AH8" s="944"/>
      <c r="AI8" s="945" t="s">
        <v>489</v>
      </c>
      <c r="AJ8" s="946"/>
    </row>
    <row r="9" spans="1:37" ht="52.5" customHeight="1">
      <c r="A9" s="954"/>
      <c r="B9" s="257"/>
      <c r="C9" s="254" t="s">
        <v>490</v>
      </c>
      <c r="D9" s="254" t="s">
        <v>491</v>
      </c>
      <c r="E9" s="255"/>
      <c r="F9" s="254" t="s">
        <v>492</v>
      </c>
      <c r="G9" s="256" t="s">
        <v>797</v>
      </c>
      <c r="H9" s="253"/>
      <c r="I9" s="254" t="s">
        <v>492</v>
      </c>
      <c r="J9" s="254" t="s">
        <v>797</v>
      </c>
      <c r="K9" s="253"/>
      <c r="L9" s="254" t="s">
        <v>796</v>
      </c>
      <c r="M9" s="254" t="s">
        <v>797</v>
      </c>
      <c r="N9" s="967"/>
      <c r="O9" s="256" t="s">
        <v>519</v>
      </c>
      <c r="P9" s="937"/>
      <c r="Q9" s="969"/>
      <c r="R9" s="281" t="s">
        <v>493</v>
      </c>
      <c r="S9" s="254" t="s">
        <v>520</v>
      </c>
      <c r="T9" s="254" t="s">
        <v>519</v>
      </c>
      <c r="U9" s="254" t="s">
        <v>494</v>
      </c>
      <c r="V9" s="254" t="s">
        <v>520</v>
      </c>
      <c r="W9" s="957"/>
      <c r="X9" s="958"/>
      <c r="Y9" s="951"/>
      <c r="Z9" s="256" t="s">
        <v>495</v>
      </c>
      <c r="AA9" s="281" t="s">
        <v>496</v>
      </c>
      <c r="AB9" s="254" t="s">
        <v>497</v>
      </c>
      <c r="AC9" s="939"/>
      <c r="AD9" s="255"/>
      <c r="AE9" s="254" t="s">
        <v>498</v>
      </c>
      <c r="AF9" s="254" t="s">
        <v>499</v>
      </c>
      <c r="AG9" s="254" t="s">
        <v>500</v>
      </c>
      <c r="AH9" s="254" t="s">
        <v>501</v>
      </c>
      <c r="AI9" s="948"/>
      <c r="AJ9" s="947"/>
    </row>
    <row r="10" spans="1:37" s="172" customFormat="1" ht="15.95" customHeight="1">
      <c r="A10" s="267" t="s">
        <v>12</v>
      </c>
      <c r="B10" s="264">
        <v>889688</v>
      </c>
      <c r="C10" s="265">
        <v>731143</v>
      </c>
      <c r="D10" s="265">
        <v>158545</v>
      </c>
      <c r="E10" s="265">
        <v>2593</v>
      </c>
      <c r="F10" s="265">
        <v>451</v>
      </c>
      <c r="G10" s="265">
        <v>2142</v>
      </c>
      <c r="H10" s="265">
        <v>1410.5815068493152</v>
      </c>
      <c r="I10" s="265">
        <v>1385.4815068493156</v>
      </c>
      <c r="J10" s="265">
        <v>25.1</v>
      </c>
      <c r="K10" s="266">
        <v>0</v>
      </c>
      <c r="L10" s="266">
        <v>0</v>
      </c>
      <c r="M10" s="266">
        <v>0</v>
      </c>
      <c r="N10" s="259" t="s">
        <v>53</v>
      </c>
      <c r="O10" s="260">
        <v>1036.3</v>
      </c>
      <c r="P10" s="261" t="s">
        <v>12</v>
      </c>
      <c r="Q10" s="267" t="s">
        <v>12</v>
      </c>
      <c r="R10" s="262">
        <v>790</v>
      </c>
      <c r="S10" s="262">
        <v>225</v>
      </c>
      <c r="T10" s="260">
        <v>997</v>
      </c>
      <c r="U10" s="262">
        <v>617</v>
      </c>
      <c r="V10" s="262">
        <v>129</v>
      </c>
      <c r="W10" s="263" t="s">
        <v>53</v>
      </c>
      <c r="X10" s="262">
        <v>59980</v>
      </c>
      <c r="Y10" s="263" t="s">
        <v>53</v>
      </c>
      <c r="Z10" s="263" t="s">
        <v>53</v>
      </c>
      <c r="AA10" s="263" t="s">
        <v>53</v>
      </c>
      <c r="AB10" s="263" t="s">
        <v>53</v>
      </c>
      <c r="AC10" s="265">
        <v>74</v>
      </c>
      <c r="AD10" s="265">
        <v>172</v>
      </c>
      <c r="AE10" s="265">
        <v>23</v>
      </c>
      <c r="AF10" s="265">
        <v>43</v>
      </c>
      <c r="AG10" s="265">
        <v>81</v>
      </c>
      <c r="AH10" s="265">
        <v>25</v>
      </c>
      <c r="AI10" s="265">
        <v>235</v>
      </c>
      <c r="AJ10" s="261" t="s">
        <v>12</v>
      </c>
    </row>
    <row r="11" spans="1:37" s="172" customFormat="1" ht="15.95" customHeight="1">
      <c r="A11" s="267" t="s">
        <v>13</v>
      </c>
      <c r="B11" s="264">
        <v>854642.2923320001</v>
      </c>
      <c r="C11" s="265">
        <v>700555.12603070808</v>
      </c>
      <c r="D11" s="265">
        <v>154087.16630129199</v>
      </c>
      <c r="E11" s="265">
        <v>1839.106</v>
      </c>
      <c r="F11" s="265">
        <v>246.38112867064956</v>
      </c>
      <c r="G11" s="265">
        <v>1592.7248713293507</v>
      </c>
      <c r="H11" s="265">
        <v>1839.106</v>
      </c>
      <c r="I11" s="265">
        <v>246.38112867064956</v>
      </c>
      <c r="J11" s="265">
        <v>1592.7248713293507</v>
      </c>
      <c r="K11" s="266">
        <v>0</v>
      </c>
      <c r="L11" s="266">
        <v>0</v>
      </c>
      <c r="M11" s="266">
        <v>0</v>
      </c>
      <c r="N11" s="259" t="s">
        <v>53</v>
      </c>
      <c r="O11" s="260">
        <v>1040</v>
      </c>
      <c r="P11" s="261" t="s">
        <v>13</v>
      </c>
      <c r="Q11" s="267" t="s">
        <v>13</v>
      </c>
      <c r="R11" s="262">
        <v>840</v>
      </c>
      <c r="S11" s="262">
        <v>225</v>
      </c>
      <c r="T11" s="260">
        <v>970.3</v>
      </c>
      <c r="U11" s="262">
        <v>492.05495890410964</v>
      </c>
      <c r="V11" s="262">
        <v>166</v>
      </c>
      <c r="W11" s="263" t="s">
        <v>53</v>
      </c>
      <c r="X11" s="262">
        <v>61184</v>
      </c>
      <c r="Y11" s="263" t="s">
        <v>53</v>
      </c>
      <c r="Z11" s="263" t="s">
        <v>53</v>
      </c>
      <c r="AA11" s="263" t="s">
        <v>53</v>
      </c>
      <c r="AB11" s="263" t="s">
        <v>53</v>
      </c>
      <c r="AC11" s="265">
        <v>73</v>
      </c>
      <c r="AD11" s="265">
        <v>170</v>
      </c>
      <c r="AE11" s="265">
        <v>23</v>
      </c>
      <c r="AF11" s="265">
        <v>41</v>
      </c>
      <c r="AG11" s="265">
        <v>83</v>
      </c>
      <c r="AH11" s="265">
        <v>23</v>
      </c>
      <c r="AI11" s="265">
        <v>225</v>
      </c>
      <c r="AJ11" s="261" t="s">
        <v>13</v>
      </c>
    </row>
    <row r="12" spans="1:37" s="172" customFormat="1" ht="15.95" customHeight="1">
      <c r="A12" s="267" t="s">
        <v>207</v>
      </c>
      <c r="B12" s="264">
        <v>962272.48695068003</v>
      </c>
      <c r="C12" s="265">
        <v>813059.01929036016</v>
      </c>
      <c r="D12" s="265">
        <v>149213.46766031999</v>
      </c>
      <c r="E12" s="265">
        <v>1631.4579999999999</v>
      </c>
      <c r="F12" s="265">
        <v>265.98116000000005</v>
      </c>
      <c r="G12" s="265">
        <v>1365.4768400000003</v>
      </c>
      <c r="H12" s="265">
        <v>1632</v>
      </c>
      <c r="I12" s="265">
        <v>267</v>
      </c>
      <c r="J12" s="265">
        <v>1365</v>
      </c>
      <c r="K12" s="266">
        <v>0</v>
      </c>
      <c r="L12" s="266">
        <v>0</v>
      </c>
      <c r="M12" s="266">
        <v>0</v>
      </c>
      <c r="N12" s="259" t="s">
        <v>53</v>
      </c>
      <c r="O12" s="260">
        <v>1040</v>
      </c>
      <c r="P12" s="261" t="s">
        <v>207</v>
      </c>
      <c r="Q12" s="267" t="s">
        <v>207</v>
      </c>
      <c r="R12" s="262">
        <v>840</v>
      </c>
      <c r="S12" s="262">
        <v>225</v>
      </c>
      <c r="T12" s="260">
        <v>936</v>
      </c>
      <c r="U12" s="262">
        <v>555</v>
      </c>
      <c r="V12" s="262">
        <v>141</v>
      </c>
      <c r="W12" s="263" t="s">
        <v>53</v>
      </c>
      <c r="X12" s="262">
        <v>64228</v>
      </c>
      <c r="Y12" s="263" t="s">
        <v>53</v>
      </c>
      <c r="Z12" s="263" t="s">
        <v>53</v>
      </c>
      <c r="AA12" s="263" t="s">
        <v>53</v>
      </c>
      <c r="AB12" s="263" t="s">
        <v>53</v>
      </c>
      <c r="AC12" s="265">
        <v>71</v>
      </c>
      <c r="AD12" s="265">
        <v>163</v>
      </c>
      <c r="AE12" s="265">
        <v>22</v>
      </c>
      <c r="AF12" s="265">
        <v>42</v>
      </c>
      <c r="AG12" s="265">
        <v>77</v>
      </c>
      <c r="AH12" s="265">
        <v>22</v>
      </c>
      <c r="AI12" s="265">
        <v>224</v>
      </c>
      <c r="AJ12" s="261" t="s">
        <v>207</v>
      </c>
    </row>
    <row r="13" spans="1:37" s="172" customFormat="1" ht="15.95" customHeight="1">
      <c r="A13" s="267" t="s">
        <v>675</v>
      </c>
      <c r="B13" s="264">
        <v>995196.93217285222</v>
      </c>
      <c r="C13" s="265">
        <v>848132.01684134046</v>
      </c>
      <c r="D13" s="265">
        <v>147064.91533151185</v>
      </c>
      <c r="E13" s="265">
        <v>1542.4682465753424</v>
      </c>
      <c r="F13" s="265">
        <v>208.16600000000003</v>
      </c>
      <c r="G13" s="265">
        <v>1335.9272465753422</v>
      </c>
      <c r="H13" s="265">
        <v>1493.6682465753424</v>
      </c>
      <c r="I13" s="265">
        <v>189.56600000000003</v>
      </c>
      <c r="J13" s="265">
        <v>1283.9272465753422</v>
      </c>
      <c r="K13" s="266">
        <v>34</v>
      </c>
      <c r="L13" s="266">
        <v>1</v>
      </c>
      <c r="M13" s="266">
        <v>33</v>
      </c>
      <c r="N13" s="259" t="s">
        <v>807</v>
      </c>
      <c r="O13" s="260">
        <v>1015</v>
      </c>
      <c r="P13" s="261" t="s">
        <v>675</v>
      </c>
      <c r="Q13" s="267" t="s">
        <v>675</v>
      </c>
      <c r="R13" s="262">
        <v>690</v>
      </c>
      <c r="S13" s="262">
        <v>260</v>
      </c>
      <c r="T13" s="260">
        <v>761</v>
      </c>
      <c r="U13" s="262">
        <v>432</v>
      </c>
      <c r="V13" s="262">
        <v>164</v>
      </c>
      <c r="W13" s="263" t="s">
        <v>53</v>
      </c>
      <c r="X13" s="262">
        <v>0</v>
      </c>
      <c r="Y13" s="263" t="s">
        <v>53</v>
      </c>
      <c r="Z13" s="263" t="s">
        <v>53</v>
      </c>
      <c r="AA13" s="263" t="s">
        <v>53</v>
      </c>
      <c r="AB13" s="263" t="s">
        <v>53</v>
      </c>
      <c r="AC13" s="265">
        <v>70</v>
      </c>
      <c r="AD13" s="265">
        <v>162</v>
      </c>
      <c r="AE13" s="265">
        <v>21</v>
      </c>
      <c r="AF13" s="265">
        <v>42</v>
      </c>
      <c r="AG13" s="265">
        <v>78</v>
      </c>
      <c r="AH13" s="265">
        <v>21</v>
      </c>
      <c r="AI13" s="265">
        <v>217</v>
      </c>
      <c r="AJ13" s="261" t="s">
        <v>675</v>
      </c>
    </row>
    <row r="14" spans="1:37" s="172" customFormat="1" ht="15.95" customHeight="1">
      <c r="A14" s="268" t="s">
        <v>791</v>
      </c>
      <c r="B14" s="269">
        <f>SUM(B16:B38)</f>
        <v>1007476</v>
      </c>
      <c r="C14" s="270">
        <f t="shared" ref="C14:O14" si="0">SUM(C16:C38)</f>
        <v>889987</v>
      </c>
      <c r="D14" s="270">
        <f t="shared" si="0"/>
        <v>117489</v>
      </c>
      <c r="E14" s="270">
        <f t="shared" si="0"/>
        <v>1423.1</v>
      </c>
      <c r="F14" s="270">
        <f t="shared" si="0"/>
        <v>657</v>
      </c>
      <c r="G14" s="270">
        <f t="shared" si="0"/>
        <v>768</v>
      </c>
      <c r="H14" s="270">
        <f t="shared" si="0"/>
        <v>1423.1</v>
      </c>
      <c r="I14" s="270">
        <f t="shared" si="0"/>
        <v>657</v>
      </c>
      <c r="J14" s="270">
        <f t="shared" si="0"/>
        <v>768</v>
      </c>
      <c r="K14" s="266">
        <f t="shared" si="0"/>
        <v>0</v>
      </c>
      <c r="L14" s="266">
        <f t="shared" si="0"/>
        <v>0</v>
      </c>
      <c r="M14" s="266">
        <f t="shared" si="0"/>
        <v>0</v>
      </c>
      <c r="N14" s="259" t="s">
        <v>807</v>
      </c>
      <c r="O14" s="270">
        <f t="shared" si="0"/>
        <v>965</v>
      </c>
      <c r="P14" s="271" t="s">
        <v>791</v>
      </c>
      <c r="Q14" s="268" t="s">
        <v>791</v>
      </c>
      <c r="R14" s="286">
        <f>SUM(R16:R38)</f>
        <v>690</v>
      </c>
      <c r="S14" s="286">
        <f>SUM(S16:S38)</f>
        <v>260</v>
      </c>
      <c r="T14" s="286">
        <f>SUM(T16:T38)</f>
        <v>776</v>
      </c>
      <c r="U14" s="286">
        <f>SUM(U16:U38)</f>
        <v>426</v>
      </c>
      <c r="V14" s="286">
        <f>SUM(V16:V38)</f>
        <v>152</v>
      </c>
      <c r="W14" s="263" t="s">
        <v>53</v>
      </c>
      <c r="X14" s="286">
        <f>SUM(X16:X38)</f>
        <v>110777</v>
      </c>
      <c r="Y14" s="263" t="s">
        <v>53</v>
      </c>
      <c r="Z14" s="263" t="s">
        <v>53</v>
      </c>
      <c r="AA14" s="263" t="s">
        <v>53</v>
      </c>
      <c r="AB14" s="263" t="s">
        <v>53</v>
      </c>
      <c r="AC14" s="270">
        <f>SUM(AC16:AC38)</f>
        <v>70</v>
      </c>
      <c r="AD14" s="270">
        <f t="shared" ref="AD14:AI14" si="1">SUM(AD16:AD38)</f>
        <v>162</v>
      </c>
      <c r="AE14" s="270">
        <f t="shared" si="1"/>
        <v>21</v>
      </c>
      <c r="AF14" s="270">
        <f t="shared" si="1"/>
        <v>43</v>
      </c>
      <c r="AG14" s="270">
        <f t="shared" si="1"/>
        <v>77</v>
      </c>
      <c r="AH14" s="270">
        <f t="shared" si="1"/>
        <v>21</v>
      </c>
      <c r="AI14" s="270">
        <f t="shared" si="1"/>
        <v>212</v>
      </c>
      <c r="AJ14" s="271" t="s">
        <v>791</v>
      </c>
    </row>
    <row r="15" spans="1:37" ht="6.95" customHeight="1">
      <c r="A15" s="272"/>
      <c r="B15" s="273"/>
      <c r="C15" s="274"/>
      <c r="D15" s="274"/>
      <c r="E15" s="274"/>
      <c r="F15" s="274"/>
      <c r="G15" s="274"/>
      <c r="H15" s="274"/>
      <c r="I15" s="274"/>
      <c r="J15" s="274"/>
      <c r="K15" s="275"/>
      <c r="L15" s="275"/>
      <c r="M15" s="275"/>
      <c r="N15" s="276"/>
      <c r="O15" s="277"/>
      <c r="P15" s="278"/>
      <c r="Q15" s="272"/>
      <c r="R15" s="277"/>
      <c r="S15" s="275"/>
      <c r="T15" s="275"/>
      <c r="U15" s="275"/>
      <c r="V15" s="277"/>
      <c r="W15" s="276"/>
      <c r="X15" s="274"/>
      <c r="Y15" s="258"/>
      <c r="Z15" s="258"/>
      <c r="AA15" s="258"/>
      <c r="AB15" s="258"/>
      <c r="AC15" s="265"/>
      <c r="AD15" s="265"/>
      <c r="AE15" s="265"/>
      <c r="AF15" s="265"/>
      <c r="AG15" s="265"/>
      <c r="AH15" s="265"/>
      <c r="AI15" s="265"/>
      <c r="AJ15" s="278"/>
      <c r="AK15" s="173"/>
    </row>
    <row r="16" spans="1:37" ht="15.75" customHeight="1">
      <c r="A16" s="120" t="s">
        <v>71</v>
      </c>
      <c r="B16" s="485">
        <v>230586</v>
      </c>
      <c r="C16" s="458">
        <v>230586</v>
      </c>
      <c r="D16" s="458">
        <v>0</v>
      </c>
      <c r="E16" s="458">
        <v>424</v>
      </c>
      <c r="F16" s="458">
        <v>424</v>
      </c>
      <c r="G16" s="458">
        <v>0</v>
      </c>
      <c r="H16" s="458">
        <v>424</v>
      </c>
      <c r="I16" s="458">
        <v>424</v>
      </c>
      <c r="J16" s="458">
        <v>0</v>
      </c>
      <c r="K16" s="486">
        <v>0</v>
      </c>
      <c r="L16" s="486">
        <v>0</v>
      </c>
      <c r="M16" s="486">
        <v>0</v>
      </c>
      <c r="N16" s="492" t="s">
        <v>140</v>
      </c>
      <c r="O16" s="489">
        <v>340</v>
      </c>
      <c r="P16" s="313" t="s">
        <v>72</v>
      </c>
      <c r="Q16" s="120" t="s">
        <v>71</v>
      </c>
      <c r="R16" s="489">
        <v>0</v>
      </c>
      <c r="S16" s="489">
        <v>0</v>
      </c>
      <c r="T16" s="489">
        <v>425</v>
      </c>
      <c r="U16" s="489">
        <v>0</v>
      </c>
      <c r="V16" s="489">
        <v>0</v>
      </c>
      <c r="W16" s="492" t="s">
        <v>808</v>
      </c>
      <c r="X16" s="490">
        <v>39470</v>
      </c>
      <c r="Y16" s="355" t="s">
        <v>303</v>
      </c>
      <c r="Z16" s="354"/>
      <c r="AA16" s="263" t="s">
        <v>53</v>
      </c>
      <c r="AB16" s="355" t="s">
        <v>302</v>
      </c>
      <c r="AC16" s="458">
        <v>10</v>
      </c>
      <c r="AD16" s="458">
        <v>22</v>
      </c>
      <c r="AE16" s="458">
        <v>1</v>
      </c>
      <c r="AF16" s="458">
        <v>4</v>
      </c>
      <c r="AG16" s="458">
        <v>16</v>
      </c>
      <c r="AH16" s="458">
        <v>1</v>
      </c>
      <c r="AI16" s="458">
        <v>62</v>
      </c>
      <c r="AJ16" s="313" t="s">
        <v>72</v>
      </c>
      <c r="AK16" s="173"/>
    </row>
    <row r="17" spans="1:37" ht="15.75" customHeight="1">
      <c r="A17" s="120" t="s">
        <v>74</v>
      </c>
      <c r="B17" s="485">
        <v>110679</v>
      </c>
      <c r="C17" s="458">
        <v>95377</v>
      </c>
      <c r="D17" s="458">
        <v>15302</v>
      </c>
      <c r="E17" s="458">
        <v>81</v>
      </c>
      <c r="F17" s="458">
        <v>20</v>
      </c>
      <c r="G17" s="458">
        <v>61</v>
      </c>
      <c r="H17" s="458">
        <v>81</v>
      </c>
      <c r="I17" s="458">
        <v>20</v>
      </c>
      <c r="J17" s="458">
        <v>61</v>
      </c>
      <c r="K17" s="486">
        <v>0</v>
      </c>
      <c r="L17" s="486">
        <v>0</v>
      </c>
      <c r="M17" s="486">
        <v>0</v>
      </c>
      <c r="N17" s="492" t="s">
        <v>141</v>
      </c>
      <c r="O17" s="489">
        <v>0</v>
      </c>
      <c r="P17" s="313" t="s">
        <v>75</v>
      </c>
      <c r="Q17" s="120" t="s">
        <v>74</v>
      </c>
      <c r="R17" s="489">
        <v>90</v>
      </c>
      <c r="S17" s="489">
        <v>0</v>
      </c>
      <c r="T17" s="490">
        <v>0</v>
      </c>
      <c r="U17" s="490">
        <v>83</v>
      </c>
      <c r="V17" s="489">
        <v>0</v>
      </c>
      <c r="W17" s="492" t="s">
        <v>809</v>
      </c>
      <c r="X17" s="490">
        <v>4077</v>
      </c>
      <c r="Y17" s="355" t="s">
        <v>303</v>
      </c>
      <c r="Z17" s="355" t="s">
        <v>304</v>
      </c>
      <c r="AA17" s="355" t="s">
        <v>305</v>
      </c>
      <c r="AB17" s="355" t="s">
        <v>302</v>
      </c>
      <c r="AC17" s="458">
        <v>5</v>
      </c>
      <c r="AD17" s="458">
        <v>12</v>
      </c>
      <c r="AE17" s="458">
        <v>1</v>
      </c>
      <c r="AF17" s="458">
        <v>1</v>
      </c>
      <c r="AG17" s="458">
        <v>5</v>
      </c>
      <c r="AH17" s="458">
        <v>5</v>
      </c>
      <c r="AI17" s="458">
        <v>7</v>
      </c>
      <c r="AJ17" s="313" t="s">
        <v>75</v>
      </c>
      <c r="AK17" s="173"/>
    </row>
    <row r="18" spans="1:37" ht="15.75" customHeight="1">
      <c r="A18" s="120" t="s">
        <v>77</v>
      </c>
      <c r="B18" s="485">
        <v>67805</v>
      </c>
      <c r="C18" s="458">
        <v>59940</v>
      </c>
      <c r="D18" s="458">
        <v>7865</v>
      </c>
      <c r="E18" s="458">
        <v>45</v>
      </c>
      <c r="F18" s="458">
        <v>1</v>
      </c>
      <c r="G18" s="458">
        <v>45</v>
      </c>
      <c r="H18" s="458">
        <v>45</v>
      </c>
      <c r="I18" s="458">
        <v>1</v>
      </c>
      <c r="J18" s="458">
        <v>45</v>
      </c>
      <c r="K18" s="486">
        <v>0</v>
      </c>
      <c r="L18" s="486">
        <v>0</v>
      </c>
      <c r="M18" s="486">
        <v>0</v>
      </c>
      <c r="N18" s="492" t="s">
        <v>306</v>
      </c>
      <c r="O18" s="489">
        <v>0</v>
      </c>
      <c r="P18" s="313" t="s">
        <v>78</v>
      </c>
      <c r="Q18" s="120" t="s">
        <v>77</v>
      </c>
      <c r="R18" s="489">
        <v>120</v>
      </c>
      <c r="S18" s="489">
        <v>0</v>
      </c>
      <c r="T18" s="490">
        <v>0</v>
      </c>
      <c r="U18" s="490">
        <v>41</v>
      </c>
      <c r="V18" s="489">
        <v>0</v>
      </c>
      <c r="W18" s="492" t="s">
        <v>810</v>
      </c>
      <c r="X18" s="490">
        <v>2761</v>
      </c>
      <c r="Y18" s="355" t="s">
        <v>811</v>
      </c>
      <c r="Z18" s="355" t="s">
        <v>307</v>
      </c>
      <c r="AA18" s="355" t="s">
        <v>308</v>
      </c>
      <c r="AB18" s="355" t="s">
        <v>308</v>
      </c>
      <c r="AC18" s="458">
        <v>2</v>
      </c>
      <c r="AD18" s="458">
        <v>9</v>
      </c>
      <c r="AE18" s="458">
        <v>3</v>
      </c>
      <c r="AF18" s="458">
        <v>4</v>
      </c>
      <c r="AG18" s="458">
        <v>1</v>
      </c>
      <c r="AH18" s="458">
        <v>1</v>
      </c>
      <c r="AI18" s="458">
        <v>7</v>
      </c>
      <c r="AJ18" s="313" t="s">
        <v>78</v>
      </c>
      <c r="AK18" s="173"/>
    </row>
    <row r="19" spans="1:37" ht="15.75" customHeight="1">
      <c r="A19" s="120" t="s">
        <v>80</v>
      </c>
      <c r="B19" s="485">
        <v>35649</v>
      </c>
      <c r="C19" s="458">
        <v>29468</v>
      </c>
      <c r="D19" s="458">
        <v>6181</v>
      </c>
      <c r="E19" s="458">
        <v>120</v>
      </c>
      <c r="F19" s="458">
        <v>22</v>
      </c>
      <c r="G19" s="458">
        <v>98</v>
      </c>
      <c r="H19" s="458">
        <v>120</v>
      </c>
      <c r="I19" s="458">
        <v>22</v>
      </c>
      <c r="J19" s="458">
        <v>98</v>
      </c>
      <c r="K19" s="486">
        <v>0</v>
      </c>
      <c r="L19" s="486">
        <v>0</v>
      </c>
      <c r="M19" s="486">
        <v>0</v>
      </c>
      <c r="N19" s="492" t="s">
        <v>142</v>
      </c>
      <c r="O19" s="489">
        <v>0</v>
      </c>
      <c r="P19" s="313" t="s">
        <v>81</v>
      </c>
      <c r="Q19" s="120" t="s">
        <v>80</v>
      </c>
      <c r="R19" s="489">
        <v>0</v>
      </c>
      <c r="S19" s="489">
        <v>140</v>
      </c>
      <c r="T19" s="489">
        <v>0</v>
      </c>
      <c r="U19" s="489">
        <v>0</v>
      </c>
      <c r="V19" s="489">
        <v>78</v>
      </c>
      <c r="W19" s="492" t="s">
        <v>812</v>
      </c>
      <c r="X19" s="490">
        <v>7701</v>
      </c>
      <c r="Y19" s="355" t="s">
        <v>348</v>
      </c>
      <c r="Z19" s="569" t="s">
        <v>53</v>
      </c>
      <c r="AA19" s="355" t="s">
        <v>308</v>
      </c>
      <c r="AB19" s="355" t="s">
        <v>308</v>
      </c>
      <c r="AC19" s="458">
        <v>2</v>
      </c>
      <c r="AD19" s="458">
        <v>9</v>
      </c>
      <c r="AE19" s="458">
        <v>1</v>
      </c>
      <c r="AF19" s="458">
        <v>1</v>
      </c>
      <c r="AG19" s="458">
        <v>7</v>
      </c>
      <c r="AH19" s="458">
        <v>0</v>
      </c>
      <c r="AI19" s="458">
        <v>9</v>
      </c>
      <c r="AJ19" s="313" t="s">
        <v>81</v>
      </c>
      <c r="AK19" s="173"/>
    </row>
    <row r="20" spans="1:37" ht="15.75" customHeight="1">
      <c r="A20" s="120" t="s">
        <v>83</v>
      </c>
      <c r="B20" s="485">
        <v>235994</v>
      </c>
      <c r="C20" s="458">
        <v>228321</v>
      </c>
      <c r="D20" s="458">
        <v>7673</v>
      </c>
      <c r="E20" s="458">
        <v>15</v>
      </c>
      <c r="F20" s="458">
        <v>0</v>
      </c>
      <c r="G20" s="458">
        <v>15</v>
      </c>
      <c r="H20" s="458">
        <v>15</v>
      </c>
      <c r="I20" s="458">
        <v>0</v>
      </c>
      <c r="J20" s="458">
        <v>15</v>
      </c>
      <c r="K20" s="486">
        <v>0</v>
      </c>
      <c r="L20" s="486">
        <v>0</v>
      </c>
      <c r="M20" s="486">
        <v>0</v>
      </c>
      <c r="N20" s="492" t="s">
        <v>143</v>
      </c>
      <c r="O20" s="489">
        <v>240</v>
      </c>
      <c r="P20" s="313" t="s">
        <v>84</v>
      </c>
      <c r="Q20" s="120" t="s">
        <v>83</v>
      </c>
      <c r="R20" s="489">
        <v>0</v>
      </c>
      <c r="S20" s="489">
        <v>0</v>
      </c>
      <c r="T20" s="489">
        <v>122</v>
      </c>
      <c r="U20" s="489">
        <v>0</v>
      </c>
      <c r="V20" s="489">
        <v>0</v>
      </c>
      <c r="W20" s="492" t="s">
        <v>813</v>
      </c>
      <c r="X20" s="490">
        <v>479</v>
      </c>
      <c r="Y20" s="355" t="s">
        <v>348</v>
      </c>
      <c r="Z20" s="355" t="s">
        <v>308</v>
      </c>
      <c r="AA20" s="355" t="s">
        <v>308</v>
      </c>
      <c r="AB20" s="355" t="s">
        <v>308</v>
      </c>
      <c r="AC20" s="458">
        <v>4</v>
      </c>
      <c r="AD20" s="458">
        <v>9</v>
      </c>
      <c r="AE20" s="458">
        <v>3</v>
      </c>
      <c r="AF20" s="458">
        <v>0</v>
      </c>
      <c r="AG20" s="458">
        <v>4</v>
      </c>
      <c r="AH20" s="458">
        <v>2</v>
      </c>
      <c r="AI20" s="458">
        <v>11</v>
      </c>
      <c r="AJ20" s="313" t="s">
        <v>84</v>
      </c>
      <c r="AK20" s="173"/>
    </row>
    <row r="21" spans="1:37" ht="15.75" customHeight="1">
      <c r="A21" s="120" t="s">
        <v>86</v>
      </c>
      <c r="B21" s="485">
        <v>18112</v>
      </c>
      <c r="C21" s="458">
        <v>14556</v>
      </c>
      <c r="D21" s="458">
        <v>3556</v>
      </c>
      <c r="E21" s="458">
        <v>135.1</v>
      </c>
      <c r="F21" s="458">
        <v>1</v>
      </c>
      <c r="G21" s="458">
        <v>134</v>
      </c>
      <c r="H21" s="458">
        <v>135.1</v>
      </c>
      <c r="I21" s="458">
        <v>1</v>
      </c>
      <c r="J21" s="458">
        <v>134</v>
      </c>
      <c r="K21" s="486">
        <v>0</v>
      </c>
      <c r="L21" s="486">
        <v>0</v>
      </c>
      <c r="M21" s="486">
        <v>0</v>
      </c>
      <c r="N21" s="492" t="s">
        <v>144</v>
      </c>
      <c r="O21" s="489">
        <v>90</v>
      </c>
      <c r="P21" s="313" t="s">
        <v>87</v>
      </c>
      <c r="Q21" s="120" t="s">
        <v>86</v>
      </c>
      <c r="R21" s="489">
        <v>0</v>
      </c>
      <c r="S21" s="489">
        <v>0</v>
      </c>
      <c r="T21" s="489">
        <v>99</v>
      </c>
      <c r="U21" s="489">
        <v>0</v>
      </c>
      <c r="V21" s="489">
        <v>0</v>
      </c>
      <c r="W21" s="492" t="s">
        <v>814</v>
      </c>
      <c r="X21" s="490">
        <v>1630</v>
      </c>
      <c r="Y21" s="355" t="s">
        <v>303</v>
      </c>
      <c r="Z21" s="355" t="s">
        <v>309</v>
      </c>
      <c r="AA21" s="355" t="s">
        <v>310</v>
      </c>
      <c r="AB21" s="355" t="s">
        <v>308</v>
      </c>
      <c r="AC21" s="458">
        <v>3</v>
      </c>
      <c r="AD21" s="458">
        <v>9</v>
      </c>
      <c r="AE21" s="458">
        <v>0</v>
      </c>
      <c r="AF21" s="458">
        <v>7</v>
      </c>
      <c r="AG21" s="458">
        <v>2</v>
      </c>
      <c r="AH21" s="458">
        <v>0</v>
      </c>
      <c r="AI21" s="458">
        <v>9</v>
      </c>
      <c r="AJ21" s="313" t="s">
        <v>87</v>
      </c>
      <c r="AK21" s="173"/>
    </row>
    <row r="22" spans="1:37" ht="15.75" customHeight="1">
      <c r="A22" s="126" t="s">
        <v>89</v>
      </c>
      <c r="B22" s="485">
        <v>16508</v>
      </c>
      <c r="C22" s="458">
        <v>12098</v>
      </c>
      <c r="D22" s="458">
        <v>4410</v>
      </c>
      <c r="E22" s="458">
        <v>24</v>
      </c>
      <c r="F22" s="458">
        <v>0</v>
      </c>
      <c r="G22" s="458">
        <v>24</v>
      </c>
      <c r="H22" s="458">
        <v>24</v>
      </c>
      <c r="I22" s="458">
        <v>0</v>
      </c>
      <c r="J22" s="458">
        <v>24</v>
      </c>
      <c r="K22" s="486">
        <v>0</v>
      </c>
      <c r="L22" s="486">
        <v>0</v>
      </c>
      <c r="M22" s="486">
        <v>0</v>
      </c>
      <c r="N22" s="492" t="s">
        <v>145</v>
      </c>
      <c r="O22" s="489">
        <v>100</v>
      </c>
      <c r="P22" s="313" t="s">
        <v>502</v>
      </c>
      <c r="Q22" s="126" t="s">
        <v>89</v>
      </c>
      <c r="R22" s="489">
        <v>0</v>
      </c>
      <c r="S22" s="489">
        <v>0</v>
      </c>
      <c r="T22" s="489">
        <v>24</v>
      </c>
      <c r="U22" s="489">
        <v>0</v>
      </c>
      <c r="V22" s="489">
        <v>0</v>
      </c>
      <c r="W22" s="492" t="s">
        <v>815</v>
      </c>
      <c r="X22" s="490">
        <v>2243</v>
      </c>
      <c r="Y22" s="355" t="s">
        <v>303</v>
      </c>
      <c r="Z22" s="355" t="s">
        <v>311</v>
      </c>
      <c r="AA22" s="355" t="s">
        <v>308</v>
      </c>
      <c r="AB22" s="355" t="s">
        <v>308</v>
      </c>
      <c r="AC22" s="458">
        <v>2</v>
      </c>
      <c r="AD22" s="458">
        <v>5</v>
      </c>
      <c r="AE22" s="458">
        <v>1</v>
      </c>
      <c r="AF22" s="458">
        <v>0</v>
      </c>
      <c r="AG22" s="458">
        <v>2</v>
      </c>
      <c r="AH22" s="458">
        <v>2</v>
      </c>
      <c r="AI22" s="458">
        <v>7</v>
      </c>
      <c r="AJ22" s="313" t="s">
        <v>502</v>
      </c>
      <c r="AK22" s="173"/>
    </row>
    <row r="23" spans="1:37" ht="15.75" customHeight="1">
      <c r="A23" s="120" t="s">
        <v>91</v>
      </c>
      <c r="B23" s="485">
        <v>28235</v>
      </c>
      <c r="C23" s="458">
        <v>20473</v>
      </c>
      <c r="D23" s="458">
        <v>7762</v>
      </c>
      <c r="E23" s="458">
        <v>70</v>
      </c>
      <c r="F23" s="458">
        <v>46</v>
      </c>
      <c r="G23" s="458">
        <v>24</v>
      </c>
      <c r="H23" s="458">
        <v>70</v>
      </c>
      <c r="I23" s="458">
        <v>46</v>
      </c>
      <c r="J23" s="458">
        <v>24</v>
      </c>
      <c r="K23" s="486">
        <v>0</v>
      </c>
      <c r="L23" s="486">
        <v>0</v>
      </c>
      <c r="M23" s="486">
        <v>0</v>
      </c>
      <c r="N23" s="492" t="s">
        <v>146</v>
      </c>
      <c r="O23" s="489">
        <v>0</v>
      </c>
      <c r="P23" s="313" t="s">
        <v>92</v>
      </c>
      <c r="Q23" s="120" t="s">
        <v>91</v>
      </c>
      <c r="R23" s="489">
        <v>0</v>
      </c>
      <c r="S23" s="489">
        <v>90</v>
      </c>
      <c r="T23" s="490">
        <v>0</v>
      </c>
      <c r="U23" s="489">
        <v>0</v>
      </c>
      <c r="V23" s="489">
        <v>54</v>
      </c>
      <c r="W23" s="492" t="s">
        <v>816</v>
      </c>
      <c r="X23" s="490">
        <v>4200</v>
      </c>
      <c r="Y23" s="355" t="s">
        <v>811</v>
      </c>
      <c r="Z23" s="355" t="s">
        <v>312</v>
      </c>
      <c r="AA23" s="355" t="s">
        <v>308</v>
      </c>
      <c r="AB23" s="355" t="s">
        <v>308</v>
      </c>
      <c r="AC23" s="458">
        <v>10</v>
      </c>
      <c r="AD23" s="458">
        <v>15</v>
      </c>
      <c r="AE23" s="458">
        <v>2</v>
      </c>
      <c r="AF23" s="458">
        <v>8</v>
      </c>
      <c r="AG23" s="458">
        <v>5</v>
      </c>
      <c r="AH23" s="458">
        <v>0</v>
      </c>
      <c r="AI23" s="458">
        <v>16</v>
      </c>
      <c r="AJ23" s="313" t="s">
        <v>92</v>
      </c>
      <c r="AK23" s="173"/>
    </row>
    <row r="24" spans="1:37" ht="15.75" customHeight="1">
      <c r="A24" s="120" t="s">
        <v>94</v>
      </c>
      <c r="B24" s="485">
        <v>34377</v>
      </c>
      <c r="C24" s="458">
        <v>34377</v>
      </c>
      <c r="D24" s="458">
        <v>0</v>
      </c>
      <c r="E24" s="458">
        <v>33</v>
      </c>
      <c r="F24" s="458">
        <v>33</v>
      </c>
      <c r="G24" s="458">
        <v>0</v>
      </c>
      <c r="H24" s="458">
        <v>33</v>
      </c>
      <c r="I24" s="458">
        <v>33</v>
      </c>
      <c r="J24" s="458">
        <v>0</v>
      </c>
      <c r="K24" s="486">
        <v>0</v>
      </c>
      <c r="L24" s="486">
        <v>0</v>
      </c>
      <c r="M24" s="486">
        <v>0</v>
      </c>
      <c r="N24" s="492" t="s">
        <v>801</v>
      </c>
      <c r="O24" s="489">
        <v>80</v>
      </c>
      <c r="P24" s="313" t="s">
        <v>95</v>
      </c>
      <c r="Q24" s="120" t="s">
        <v>94</v>
      </c>
      <c r="R24" s="489">
        <v>0</v>
      </c>
      <c r="S24" s="489">
        <v>0</v>
      </c>
      <c r="T24" s="489">
        <v>33</v>
      </c>
      <c r="U24" s="489">
        <v>0</v>
      </c>
      <c r="V24" s="489">
        <v>0</v>
      </c>
      <c r="W24" s="492" t="s">
        <v>817</v>
      </c>
      <c r="X24" s="490">
        <v>2390</v>
      </c>
      <c r="Y24" s="355" t="s">
        <v>303</v>
      </c>
      <c r="Z24" s="355" t="s">
        <v>313</v>
      </c>
      <c r="AA24" s="355" t="s">
        <v>308</v>
      </c>
      <c r="AB24" s="355" t="s">
        <v>308</v>
      </c>
      <c r="AC24" s="458">
        <v>4</v>
      </c>
      <c r="AD24" s="458">
        <v>8</v>
      </c>
      <c r="AE24" s="458">
        <v>0</v>
      </c>
      <c r="AF24" s="458">
        <v>0</v>
      </c>
      <c r="AG24" s="458">
        <v>8</v>
      </c>
      <c r="AH24" s="458">
        <v>0</v>
      </c>
      <c r="AI24" s="458">
        <v>9</v>
      </c>
      <c r="AJ24" s="313" t="s">
        <v>95</v>
      </c>
      <c r="AK24" s="173"/>
    </row>
    <row r="25" spans="1:37" ht="15.75" customHeight="1">
      <c r="A25" s="120" t="s">
        <v>97</v>
      </c>
      <c r="B25" s="485">
        <v>79422</v>
      </c>
      <c r="C25" s="458">
        <v>71785</v>
      </c>
      <c r="D25" s="458">
        <v>7637</v>
      </c>
      <c r="E25" s="458">
        <v>85</v>
      </c>
      <c r="F25" s="458">
        <v>13</v>
      </c>
      <c r="G25" s="458">
        <v>72</v>
      </c>
      <c r="H25" s="458">
        <v>85</v>
      </c>
      <c r="I25" s="458">
        <v>13</v>
      </c>
      <c r="J25" s="458">
        <v>72</v>
      </c>
      <c r="K25" s="486">
        <v>0</v>
      </c>
      <c r="L25" s="486">
        <v>0</v>
      </c>
      <c r="M25" s="486">
        <v>0</v>
      </c>
      <c r="N25" s="492" t="s">
        <v>147</v>
      </c>
      <c r="O25" s="489">
        <v>0</v>
      </c>
      <c r="P25" s="313" t="s">
        <v>98</v>
      </c>
      <c r="Q25" s="120" t="s">
        <v>97</v>
      </c>
      <c r="R25" s="489">
        <v>85</v>
      </c>
      <c r="S25" s="489">
        <v>0</v>
      </c>
      <c r="T25" s="490">
        <v>0</v>
      </c>
      <c r="U25" s="489">
        <v>77</v>
      </c>
      <c r="V25" s="489">
        <v>0</v>
      </c>
      <c r="W25" s="492" t="s">
        <v>818</v>
      </c>
      <c r="X25" s="490">
        <v>11424</v>
      </c>
      <c r="Y25" s="355" t="s">
        <v>811</v>
      </c>
      <c r="Z25" s="355" t="s">
        <v>314</v>
      </c>
      <c r="AA25" s="355" t="s">
        <v>311</v>
      </c>
      <c r="AB25" s="355" t="s">
        <v>308</v>
      </c>
      <c r="AC25" s="458">
        <v>3</v>
      </c>
      <c r="AD25" s="458">
        <v>14</v>
      </c>
      <c r="AE25" s="458">
        <v>0</v>
      </c>
      <c r="AF25" s="458">
        <v>0</v>
      </c>
      <c r="AG25" s="458">
        <v>9</v>
      </c>
      <c r="AH25" s="458">
        <v>5</v>
      </c>
      <c r="AI25" s="458">
        <v>19</v>
      </c>
      <c r="AJ25" s="313" t="s">
        <v>98</v>
      </c>
      <c r="AK25" s="173"/>
    </row>
    <row r="26" spans="1:37" ht="15.75" customHeight="1">
      <c r="A26" s="120" t="s">
        <v>100</v>
      </c>
      <c r="B26" s="485">
        <v>5728</v>
      </c>
      <c r="C26" s="458">
        <v>245</v>
      </c>
      <c r="D26" s="458">
        <v>5483</v>
      </c>
      <c r="E26" s="458">
        <v>24</v>
      </c>
      <c r="F26" s="458">
        <v>1</v>
      </c>
      <c r="G26" s="458">
        <v>23</v>
      </c>
      <c r="H26" s="458">
        <v>24</v>
      </c>
      <c r="I26" s="458">
        <v>1</v>
      </c>
      <c r="J26" s="458">
        <v>23</v>
      </c>
      <c r="K26" s="486">
        <v>0</v>
      </c>
      <c r="L26" s="486">
        <v>0</v>
      </c>
      <c r="M26" s="486">
        <v>0</v>
      </c>
      <c r="N26" s="492" t="s">
        <v>315</v>
      </c>
      <c r="O26" s="490">
        <v>0</v>
      </c>
      <c r="P26" s="313" t="s">
        <v>101</v>
      </c>
      <c r="Q26" s="120" t="s">
        <v>100</v>
      </c>
      <c r="R26" s="489">
        <v>30</v>
      </c>
      <c r="S26" s="489">
        <v>0</v>
      </c>
      <c r="T26" s="458">
        <v>0</v>
      </c>
      <c r="U26" s="489">
        <v>23</v>
      </c>
      <c r="V26" s="489">
        <v>0</v>
      </c>
      <c r="W26" s="569" t="s">
        <v>53</v>
      </c>
      <c r="X26" s="490">
        <v>653</v>
      </c>
      <c r="Y26" s="355" t="s">
        <v>303</v>
      </c>
      <c r="Z26" s="355" t="s">
        <v>316</v>
      </c>
      <c r="AA26" s="355" t="s">
        <v>308</v>
      </c>
      <c r="AB26" s="355" t="s">
        <v>308</v>
      </c>
      <c r="AC26" s="458">
        <v>2</v>
      </c>
      <c r="AD26" s="458">
        <v>2</v>
      </c>
      <c r="AE26" s="458">
        <v>0</v>
      </c>
      <c r="AF26" s="458">
        <v>0</v>
      </c>
      <c r="AG26" s="458">
        <v>2</v>
      </c>
      <c r="AH26" s="458">
        <v>0</v>
      </c>
      <c r="AI26" s="458">
        <v>2</v>
      </c>
      <c r="AJ26" s="313" t="s">
        <v>101</v>
      </c>
      <c r="AK26" s="173"/>
    </row>
    <row r="27" spans="1:37" ht="15.75" customHeight="1">
      <c r="A27" s="120" t="s">
        <v>103</v>
      </c>
      <c r="B27" s="485">
        <v>12113</v>
      </c>
      <c r="C27" s="458">
        <v>4805</v>
      </c>
      <c r="D27" s="458">
        <v>7308</v>
      </c>
      <c r="E27" s="458">
        <v>65</v>
      </c>
      <c r="F27" s="458">
        <v>24</v>
      </c>
      <c r="G27" s="458">
        <v>42</v>
      </c>
      <c r="H27" s="458">
        <v>65</v>
      </c>
      <c r="I27" s="458">
        <v>24</v>
      </c>
      <c r="J27" s="458">
        <v>42</v>
      </c>
      <c r="K27" s="486">
        <v>0</v>
      </c>
      <c r="L27" s="486">
        <v>0</v>
      </c>
      <c r="M27" s="486">
        <v>0</v>
      </c>
      <c r="N27" s="492" t="s">
        <v>148</v>
      </c>
      <c r="O27" s="489">
        <v>30</v>
      </c>
      <c r="P27" s="313" t="s">
        <v>104</v>
      </c>
      <c r="Q27" s="120" t="s">
        <v>103</v>
      </c>
      <c r="R27" s="489">
        <v>0</v>
      </c>
      <c r="S27" s="489">
        <v>0</v>
      </c>
      <c r="T27" s="458">
        <v>19</v>
      </c>
      <c r="U27" s="489">
        <v>0</v>
      </c>
      <c r="V27" s="489">
        <v>0</v>
      </c>
      <c r="W27" s="492" t="s">
        <v>819</v>
      </c>
      <c r="X27" s="490">
        <v>1500</v>
      </c>
      <c r="Y27" s="355" t="s">
        <v>811</v>
      </c>
      <c r="Z27" s="355" t="s">
        <v>317</v>
      </c>
      <c r="AA27" s="355" t="s">
        <v>316</v>
      </c>
      <c r="AB27" s="355" t="s">
        <v>308</v>
      </c>
      <c r="AC27" s="458">
        <v>3</v>
      </c>
      <c r="AD27" s="458">
        <v>5</v>
      </c>
      <c r="AE27" s="458">
        <v>2</v>
      </c>
      <c r="AF27" s="458">
        <v>0</v>
      </c>
      <c r="AG27" s="458">
        <v>2</v>
      </c>
      <c r="AH27" s="458">
        <v>1</v>
      </c>
      <c r="AI27" s="458">
        <v>7</v>
      </c>
      <c r="AJ27" s="313" t="s">
        <v>104</v>
      </c>
      <c r="AK27" s="173"/>
    </row>
    <row r="28" spans="1:37" ht="15.75" customHeight="1">
      <c r="A28" s="120" t="s">
        <v>106</v>
      </c>
      <c r="B28" s="485">
        <v>4543</v>
      </c>
      <c r="C28" s="458">
        <v>4543</v>
      </c>
      <c r="D28" s="458">
        <v>0</v>
      </c>
      <c r="E28" s="458">
        <v>14</v>
      </c>
      <c r="F28" s="458">
        <v>1</v>
      </c>
      <c r="G28" s="458">
        <v>13</v>
      </c>
      <c r="H28" s="458">
        <v>14</v>
      </c>
      <c r="I28" s="458">
        <v>1</v>
      </c>
      <c r="J28" s="458">
        <v>13</v>
      </c>
      <c r="K28" s="486">
        <v>0</v>
      </c>
      <c r="L28" s="486">
        <v>0</v>
      </c>
      <c r="M28" s="486">
        <v>0</v>
      </c>
      <c r="N28" s="492" t="s">
        <v>802</v>
      </c>
      <c r="O28" s="490">
        <v>0</v>
      </c>
      <c r="P28" s="313" t="s">
        <v>107</v>
      </c>
      <c r="Q28" s="120" t="s">
        <v>106</v>
      </c>
      <c r="R28" s="489">
        <v>0</v>
      </c>
      <c r="S28" s="489">
        <v>30</v>
      </c>
      <c r="T28" s="458">
        <v>0</v>
      </c>
      <c r="U28" s="458">
        <v>0</v>
      </c>
      <c r="V28" s="458">
        <v>20</v>
      </c>
      <c r="W28" s="569" t="s">
        <v>53</v>
      </c>
      <c r="X28" s="490">
        <v>5100</v>
      </c>
      <c r="Y28" s="355" t="s">
        <v>303</v>
      </c>
      <c r="Z28" s="355" t="s">
        <v>820</v>
      </c>
      <c r="AA28" s="355" t="s">
        <v>308</v>
      </c>
      <c r="AB28" s="355" t="s">
        <v>308</v>
      </c>
      <c r="AC28" s="458">
        <v>3</v>
      </c>
      <c r="AD28" s="458">
        <v>5</v>
      </c>
      <c r="AE28" s="458">
        <v>1</v>
      </c>
      <c r="AF28" s="458">
        <v>3</v>
      </c>
      <c r="AG28" s="458">
        <v>1</v>
      </c>
      <c r="AH28" s="458">
        <v>0</v>
      </c>
      <c r="AI28" s="458">
        <v>6</v>
      </c>
      <c r="AJ28" s="313" t="s">
        <v>107</v>
      </c>
      <c r="AK28" s="173"/>
    </row>
    <row r="29" spans="1:37" ht="15.75" customHeight="1">
      <c r="A29" s="120" t="s">
        <v>109</v>
      </c>
      <c r="B29" s="485">
        <v>3658</v>
      </c>
      <c r="C29" s="458">
        <v>2169</v>
      </c>
      <c r="D29" s="458">
        <v>1489</v>
      </c>
      <c r="E29" s="458">
        <v>18</v>
      </c>
      <c r="F29" s="458">
        <v>3</v>
      </c>
      <c r="G29" s="458">
        <v>15</v>
      </c>
      <c r="H29" s="458">
        <v>18</v>
      </c>
      <c r="I29" s="458">
        <v>3</v>
      </c>
      <c r="J29" s="458">
        <v>15</v>
      </c>
      <c r="K29" s="486">
        <v>0</v>
      </c>
      <c r="L29" s="486">
        <v>0</v>
      </c>
      <c r="M29" s="486">
        <v>0</v>
      </c>
      <c r="N29" s="492" t="s">
        <v>318</v>
      </c>
      <c r="O29" s="490">
        <v>0</v>
      </c>
      <c r="P29" s="313" t="s">
        <v>110</v>
      </c>
      <c r="Q29" s="120" t="s">
        <v>109</v>
      </c>
      <c r="R29" s="489">
        <v>20</v>
      </c>
      <c r="S29" s="489">
        <v>0</v>
      </c>
      <c r="T29" s="489">
        <v>0</v>
      </c>
      <c r="U29" s="458">
        <v>5</v>
      </c>
      <c r="V29" s="489">
        <v>0</v>
      </c>
      <c r="W29" s="569" t="s">
        <v>53</v>
      </c>
      <c r="X29" s="490">
        <v>154</v>
      </c>
      <c r="Y29" s="495" t="s">
        <v>303</v>
      </c>
      <c r="Z29" s="495" t="s">
        <v>319</v>
      </c>
      <c r="AA29" s="495" t="s">
        <v>308</v>
      </c>
      <c r="AB29" s="495" t="s">
        <v>308</v>
      </c>
      <c r="AC29" s="458">
        <v>1</v>
      </c>
      <c r="AD29" s="458">
        <v>1</v>
      </c>
      <c r="AE29" s="458">
        <v>0</v>
      </c>
      <c r="AF29" s="458">
        <v>0</v>
      </c>
      <c r="AG29" s="458">
        <v>1</v>
      </c>
      <c r="AH29" s="458">
        <v>0</v>
      </c>
      <c r="AI29" s="458">
        <v>2</v>
      </c>
      <c r="AJ29" s="313" t="s">
        <v>110</v>
      </c>
      <c r="AK29" s="173"/>
    </row>
    <row r="30" spans="1:37" ht="15.75" customHeight="1">
      <c r="A30" s="120" t="s">
        <v>112</v>
      </c>
      <c r="B30" s="485">
        <v>11437</v>
      </c>
      <c r="C30" s="458">
        <v>8551</v>
      </c>
      <c r="D30" s="458">
        <v>2886</v>
      </c>
      <c r="E30" s="458">
        <v>20</v>
      </c>
      <c r="F30" s="458">
        <v>1</v>
      </c>
      <c r="G30" s="458">
        <v>19</v>
      </c>
      <c r="H30" s="458">
        <v>20</v>
      </c>
      <c r="I30" s="458">
        <v>1</v>
      </c>
      <c r="J30" s="458">
        <v>19</v>
      </c>
      <c r="K30" s="486">
        <v>0</v>
      </c>
      <c r="L30" s="486">
        <v>0</v>
      </c>
      <c r="M30" s="486">
        <v>0</v>
      </c>
      <c r="N30" s="492" t="s">
        <v>149</v>
      </c>
      <c r="O30" s="489">
        <v>35</v>
      </c>
      <c r="P30" s="313" t="s">
        <v>113</v>
      </c>
      <c r="Q30" s="120" t="s">
        <v>112</v>
      </c>
      <c r="R30" s="489">
        <v>30</v>
      </c>
      <c r="S30" s="489">
        <v>0</v>
      </c>
      <c r="T30" s="458">
        <v>12</v>
      </c>
      <c r="U30" s="458">
        <v>8</v>
      </c>
      <c r="V30" s="489">
        <v>0</v>
      </c>
      <c r="W30" s="492" t="s">
        <v>821</v>
      </c>
      <c r="X30" s="490">
        <v>3350</v>
      </c>
      <c r="Y30" s="355" t="s">
        <v>811</v>
      </c>
      <c r="Z30" s="355" t="s">
        <v>320</v>
      </c>
      <c r="AA30" s="495" t="s">
        <v>320</v>
      </c>
      <c r="AB30" s="495" t="s">
        <v>302</v>
      </c>
      <c r="AC30" s="458">
        <v>1</v>
      </c>
      <c r="AD30" s="458">
        <v>2</v>
      </c>
      <c r="AE30" s="458">
        <v>0</v>
      </c>
      <c r="AF30" s="458">
        <v>0</v>
      </c>
      <c r="AG30" s="458">
        <v>2</v>
      </c>
      <c r="AH30" s="458">
        <v>0</v>
      </c>
      <c r="AI30" s="458">
        <v>2</v>
      </c>
      <c r="AJ30" s="313" t="s">
        <v>113</v>
      </c>
      <c r="AK30" s="173"/>
    </row>
    <row r="31" spans="1:37" ht="15.75" customHeight="1">
      <c r="A31" s="120" t="s">
        <v>115</v>
      </c>
      <c r="B31" s="485">
        <v>10622</v>
      </c>
      <c r="C31" s="458">
        <v>5751</v>
      </c>
      <c r="D31" s="458">
        <v>4871</v>
      </c>
      <c r="E31" s="458">
        <v>47</v>
      </c>
      <c r="F31" s="458">
        <v>24</v>
      </c>
      <c r="G31" s="458">
        <v>23</v>
      </c>
      <c r="H31" s="458">
        <v>47</v>
      </c>
      <c r="I31" s="458">
        <v>24</v>
      </c>
      <c r="J31" s="458">
        <v>23</v>
      </c>
      <c r="K31" s="486">
        <v>0</v>
      </c>
      <c r="L31" s="486">
        <v>0</v>
      </c>
      <c r="M31" s="486">
        <v>0</v>
      </c>
      <c r="N31" s="492" t="s">
        <v>803</v>
      </c>
      <c r="O31" s="490">
        <v>0</v>
      </c>
      <c r="P31" s="313" t="s">
        <v>116</v>
      </c>
      <c r="Q31" s="120" t="s">
        <v>115</v>
      </c>
      <c r="R31" s="489">
        <v>50</v>
      </c>
      <c r="S31" s="489">
        <v>0</v>
      </c>
      <c r="T31" s="458">
        <v>0</v>
      </c>
      <c r="U31" s="458">
        <v>11</v>
      </c>
      <c r="V31" s="489">
        <v>0</v>
      </c>
      <c r="W31" s="569" t="s">
        <v>53</v>
      </c>
      <c r="X31" s="490">
        <v>1662</v>
      </c>
      <c r="Y31" s="355" t="s">
        <v>303</v>
      </c>
      <c r="Z31" s="355" t="s">
        <v>321</v>
      </c>
      <c r="AA31" s="355" t="s">
        <v>322</v>
      </c>
      <c r="AB31" s="355" t="s">
        <v>308</v>
      </c>
      <c r="AC31" s="458">
        <v>2</v>
      </c>
      <c r="AD31" s="458">
        <v>4</v>
      </c>
      <c r="AE31" s="458">
        <v>1</v>
      </c>
      <c r="AF31" s="458">
        <v>3</v>
      </c>
      <c r="AG31" s="458">
        <v>0</v>
      </c>
      <c r="AH31" s="458">
        <v>0</v>
      </c>
      <c r="AI31" s="458">
        <v>4</v>
      </c>
      <c r="AJ31" s="313" t="s">
        <v>116</v>
      </c>
      <c r="AK31" s="173"/>
    </row>
    <row r="32" spans="1:37" ht="15" customHeight="1">
      <c r="A32" s="120" t="s">
        <v>118</v>
      </c>
      <c r="B32" s="485">
        <v>10274</v>
      </c>
      <c r="C32" s="458">
        <v>5928</v>
      </c>
      <c r="D32" s="458">
        <v>4346</v>
      </c>
      <c r="E32" s="458">
        <v>16</v>
      </c>
      <c r="F32" s="458">
        <v>9</v>
      </c>
      <c r="G32" s="458">
        <v>7</v>
      </c>
      <c r="H32" s="458">
        <v>16</v>
      </c>
      <c r="I32" s="458">
        <v>9</v>
      </c>
      <c r="J32" s="458">
        <v>7</v>
      </c>
      <c r="K32" s="486">
        <v>0</v>
      </c>
      <c r="L32" s="486">
        <v>0</v>
      </c>
      <c r="M32" s="486">
        <v>0</v>
      </c>
      <c r="N32" s="492" t="s">
        <v>547</v>
      </c>
      <c r="O32" s="490">
        <v>0</v>
      </c>
      <c r="P32" s="313" t="s">
        <v>119</v>
      </c>
      <c r="Q32" s="120" t="s">
        <v>118</v>
      </c>
      <c r="R32" s="489">
        <v>50</v>
      </c>
      <c r="S32" s="489">
        <v>0</v>
      </c>
      <c r="T32" s="458">
        <v>0</v>
      </c>
      <c r="U32" s="458">
        <v>13</v>
      </c>
      <c r="V32" s="489">
        <v>0</v>
      </c>
      <c r="W32" s="496" t="s">
        <v>822</v>
      </c>
      <c r="X32" s="490">
        <v>1800</v>
      </c>
      <c r="Y32" s="355" t="s">
        <v>811</v>
      </c>
      <c r="Z32" s="355" t="s">
        <v>323</v>
      </c>
      <c r="AA32" s="495" t="s">
        <v>308</v>
      </c>
      <c r="AB32" s="495" t="s">
        <v>308</v>
      </c>
      <c r="AC32" s="458">
        <v>1</v>
      </c>
      <c r="AD32" s="458">
        <v>3</v>
      </c>
      <c r="AE32" s="458">
        <v>0</v>
      </c>
      <c r="AF32" s="458">
        <v>1</v>
      </c>
      <c r="AG32" s="458">
        <v>1</v>
      </c>
      <c r="AH32" s="458">
        <v>1</v>
      </c>
      <c r="AI32" s="458">
        <v>3</v>
      </c>
      <c r="AJ32" s="313" t="s">
        <v>119</v>
      </c>
      <c r="AK32" s="173"/>
    </row>
    <row r="33" spans="1:52" s="171" customFormat="1" ht="15.75" customHeight="1">
      <c r="A33" s="120" t="s">
        <v>121</v>
      </c>
      <c r="B33" s="485">
        <v>12220</v>
      </c>
      <c r="C33" s="458">
        <v>5662</v>
      </c>
      <c r="D33" s="458">
        <v>6558</v>
      </c>
      <c r="E33" s="458">
        <v>56</v>
      </c>
      <c r="F33" s="458">
        <v>15</v>
      </c>
      <c r="G33" s="458">
        <v>41</v>
      </c>
      <c r="H33" s="458">
        <v>56</v>
      </c>
      <c r="I33" s="458">
        <v>15</v>
      </c>
      <c r="J33" s="458">
        <v>41</v>
      </c>
      <c r="K33" s="486">
        <v>0</v>
      </c>
      <c r="L33" s="486">
        <v>0</v>
      </c>
      <c r="M33" s="486">
        <v>0</v>
      </c>
      <c r="N33" s="492" t="s">
        <v>150</v>
      </c>
      <c r="O33" s="490">
        <v>0</v>
      </c>
      <c r="P33" s="313" t="s">
        <v>122</v>
      </c>
      <c r="Q33" s="120" t="s">
        <v>121</v>
      </c>
      <c r="R33" s="489">
        <v>30</v>
      </c>
      <c r="S33" s="489">
        <v>0</v>
      </c>
      <c r="T33" s="458">
        <v>0</v>
      </c>
      <c r="U33" s="489">
        <v>17</v>
      </c>
      <c r="V33" s="489">
        <v>0</v>
      </c>
      <c r="W33" s="569" t="s">
        <v>53</v>
      </c>
      <c r="X33" s="490">
        <v>4015</v>
      </c>
      <c r="Y33" s="355" t="s">
        <v>811</v>
      </c>
      <c r="Z33" s="355" t="s">
        <v>823</v>
      </c>
      <c r="AA33" s="355" t="s">
        <v>308</v>
      </c>
      <c r="AB33" s="355" t="s">
        <v>308</v>
      </c>
      <c r="AC33" s="458">
        <v>3</v>
      </c>
      <c r="AD33" s="458">
        <v>6</v>
      </c>
      <c r="AE33" s="458">
        <v>2</v>
      </c>
      <c r="AF33" s="458">
        <v>2</v>
      </c>
      <c r="AG33" s="458">
        <v>2</v>
      </c>
      <c r="AH33" s="458">
        <v>0</v>
      </c>
      <c r="AI33" s="458">
        <v>5</v>
      </c>
      <c r="AJ33" s="313" t="s">
        <v>122</v>
      </c>
    </row>
    <row r="34" spans="1:52" s="171" customFormat="1" ht="15.75" customHeight="1">
      <c r="A34" s="120" t="s">
        <v>124</v>
      </c>
      <c r="B34" s="485">
        <v>38019</v>
      </c>
      <c r="C34" s="458">
        <v>27308</v>
      </c>
      <c r="D34" s="458">
        <v>10711</v>
      </c>
      <c r="E34" s="458">
        <v>38</v>
      </c>
      <c r="F34" s="458">
        <v>3</v>
      </c>
      <c r="G34" s="458">
        <v>35</v>
      </c>
      <c r="H34" s="458">
        <v>38</v>
      </c>
      <c r="I34" s="458">
        <v>3</v>
      </c>
      <c r="J34" s="458">
        <v>35</v>
      </c>
      <c r="K34" s="486">
        <v>0</v>
      </c>
      <c r="L34" s="486">
        <v>0</v>
      </c>
      <c r="M34" s="486">
        <v>0</v>
      </c>
      <c r="N34" s="492" t="s">
        <v>804</v>
      </c>
      <c r="O34" s="490">
        <v>0</v>
      </c>
      <c r="P34" s="313" t="s">
        <v>125</v>
      </c>
      <c r="Q34" s="120" t="s">
        <v>124</v>
      </c>
      <c r="R34" s="489">
        <v>100</v>
      </c>
      <c r="S34" s="489">
        <v>0</v>
      </c>
      <c r="T34" s="489">
        <v>0</v>
      </c>
      <c r="U34" s="458">
        <v>69</v>
      </c>
      <c r="V34" s="489">
        <v>0</v>
      </c>
      <c r="W34" s="492" t="s">
        <v>824</v>
      </c>
      <c r="X34" s="490">
        <v>5250</v>
      </c>
      <c r="Y34" s="355" t="s">
        <v>811</v>
      </c>
      <c r="Z34" s="355" t="s">
        <v>308</v>
      </c>
      <c r="AA34" s="355" t="s">
        <v>308</v>
      </c>
      <c r="AB34" s="355" t="s">
        <v>308</v>
      </c>
      <c r="AC34" s="458">
        <v>2</v>
      </c>
      <c r="AD34" s="458">
        <v>6</v>
      </c>
      <c r="AE34" s="458">
        <v>1</v>
      </c>
      <c r="AF34" s="458">
        <v>1</v>
      </c>
      <c r="AG34" s="458">
        <v>3</v>
      </c>
      <c r="AH34" s="458">
        <v>1</v>
      </c>
      <c r="AI34" s="458">
        <v>7</v>
      </c>
      <c r="AJ34" s="313" t="s">
        <v>125</v>
      </c>
    </row>
    <row r="35" spans="1:52" s="171" customFormat="1" ht="15.75" customHeight="1">
      <c r="A35" s="120" t="s">
        <v>127</v>
      </c>
      <c r="B35" s="485">
        <v>8654</v>
      </c>
      <c r="C35" s="458">
        <v>8654</v>
      </c>
      <c r="D35" s="458">
        <v>0</v>
      </c>
      <c r="E35" s="458">
        <v>42</v>
      </c>
      <c r="F35" s="458">
        <v>4</v>
      </c>
      <c r="G35" s="458">
        <v>38</v>
      </c>
      <c r="H35" s="458">
        <v>42</v>
      </c>
      <c r="I35" s="458">
        <v>4</v>
      </c>
      <c r="J35" s="458">
        <v>38</v>
      </c>
      <c r="K35" s="486">
        <v>0</v>
      </c>
      <c r="L35" s="486">
        <v>0</v>
      </c>
      <c r="M35" s="486">
        <v>0</v>
      </c>
      <c r="N35" s="492" t="s">
        <v>151</v>
      </c>
      <c r="O35" s="490">
        <v>50</v>
      </c>
      <c r="P35" s="313" t="s">
        <v>128</v>
      </c>
      <c r="Q35" s="120" t="s">
        <v>127</v>
      </c>
      <c r="R35" s="489">
        <v>0</v>
      </c>
      <c r="S35" s="489">
        <v>0</v>
      </c>
      <c r="T35" s="489">
        <v>42</v>
      </c>
      <c r="U35" s="458">
        <v>0</v>
      </c>
      <c r="V35" s="489">
        <v>0</v>
      </c>
      <c r="W35" s="492" t="s">
        <v>825</v>
      </c>
      <c r="X35" s="490">
        <v>1368</v>
      </c>
      <c r="Y35" s="355" t="s">
        <v>811</v>
      </c>
      <c r="Z35" s="355" t="s">
        <v>324</v>
      </c>
      <c r="AA35" s="355" t="s">
        <v>308</v>
      </c>
      <c r="AB35" s="355" t="s">
        <v>308</v>
      </c>
      <c r="AC35" s="458">
        <v>2</v>
      </c>
      <c r="AD35" s="458">
        <v>6</v>
      </c>
      <c r="AE35" s="458">
        <v>2</v>
      </c>
      <c r="AF35" s="458">
        <v>0</v>
      </c>
      <c r="AG35" s="458">
        <v>4</v>
      </c>
      <c r="AH35" s="458">
        <v>0</v>
      </c>
      <c r="AI35" s="458">
        <v>6</v>
      </c>
      <c r="AJ35" s="313" t="s">
        <v>128</v>
      </c>
    </row>
    <row r="36" spans="1:52" s="171" customFormat="1" ht="15.75" customHeight="1">
      <c r="A36" s="120" t="s">
        <v>130</v>
      </c>
      <c r="B36" s="485">
        <v>7100</v>
      </c>
      <c r="C36" s="458">
        <v>4541</v>
      </c>
      <c r="D36" s="458">
        <v>2559</v>
      </c>
      <c r="E36" s="458">
        <v>17</v>
      </c>
      <c r="F36" s="458">
        <v>9</v>
      </c>
      <c r="G36" s="458">
        <v>8</v>
      </c>
      <c r="H36" s="458">
        <v>17</v>
      </c>
      <c r="I36" s="458">
        <v>9</v>
      </c>
      <c r="J36" s="458">
        <v>8</v>
      </c>
      <c r="K36" s="486">
        <v>0</v>
      </c>
      <c r="L36" s="486">
        <v>0</v>
      </c>
      <c r="M36" s="486">
        <v>0</v>
      </c>
      <c r="N36" s="492" t="s">
        <v>805</v>
      </c>
      <c r="O36" s="490">
        <v>0</v>
      </c>
      <c r="P36" s="313" t="s">
        <v>131</v>
      </c>
      <c r="Q36" s="120" t="s">
        <v>130</v>
      </c>
      <c r="R36" s="489">
        <v>20</v>
      </c>
      <c r="S36" s="489">
        <v>0</v>
      </c>
      <c r="T36" s="489">
        <v>0</v>
      </c>
      <c r="U36" s="489">
        <v>20</v>
      </c>
      <c r="V36" s="458">
        <v>0</v>
      </c>
      <c r="W36" s="569" t="s">
        <v>53</v>
      </c>
      <c r="X36" s="490">
        <v>4200</v>
      </c>
      <c r="Y36" s="355" t="s">
        <v>348</v>
      </c>
      <c r="Z36" s="569" t="s">
        <v>53</v>
      </c>
      <c r="AA36" s="355" t="s">
        <v>308</v>
      </c>
      <c r="AB36" s="355" t="s">
        <v>308</v>
      </c>
      <c r="AC36" s="458">
        <v>2</v>
      </c>
      <c r="AD36" s="458">
        <v>3</v>
      </c>
      <c r="AE36" s="458">
        <v>0</v>
      </c>
      <c r="AF36" s="458">
        <v>3</v>
      </c>
      <c r="AG36" s="458">
        <v>0</v>
      </c>
      <c r="AH36" s="458">
        <v>0</v>
      </c>
      <c r="AI36" s="458">
        <v>3</v>
      </c>
      <c r="AJ36" s="313" t="s">
        <v>131</v>
      </c>
    </row>
    <row r="37" spans="1:52" s="171" customFormat="1" ht="15.75" customHeight="1">
      <c r="A37" s="120" t="s">
        <v>133</v>
      </c>
      <c r="B37" s="485">
        <v>22851</v>
      </c>
      <c r="C37" s="458">
        <v>14746</v>
      </c>
      <c r="D37" s="458">
        <v>8105</v>
      </c>
      <c r="E37" s="458">
        <v>25</v>
      </c>
      <c r="F37" s="458">
        <v>3</v>
      </c>
      <c r="G37" s="458">
        <v>22</v>
      </c>
      <c r="H37" s="458">
        <v>25</v>
      </c>
      <c r="I37" s="458">
        <v>3</v>
      </c>
      <c r="J37" s="458">
        <v>22</v>
      </c>
      <c r="K37" s="486">
        <v>0</v>
      </c>
      <c r="L37" s="486">
        <v>0</v>
      </c>
      <c r="M37" s="486">
        <v>0</v>
      </c>
      <c r="N37" s="492" t="s">
        <v>152</v>
      </c>
      <c r="O37" s="490">
        <v>0</v>
      </c>
      <c r="P37" s="313" t="s">
        <v>134</v>
      </c>
      <c r="Q37" s="120" t="s">
        <v>133</v>
      </c>
      <c r="R37" s="489">
        <v>50</v>
      </c>
      <c r="S37" s="489">
        <v>0</v>
      </c>
      <c r="T37" s="489">
        <v>0</v>
      </c>
      <c r="U37" s="489">
        <v>50</v>
      </c>
      <c r="V37" s="458">
        <v>0</v>
      </c>
      <c r="W37" s="569" t="s">
        <v>53</v>
      </c>
      <c r="X37" s="490">
        <v>3211</v>
      </c>
      <c r="Y37" s="355" t="s">
        <v>303</v>
      </c>
      <c r="Z37" s="569" t="s">
        <v>53</v>
      </c>
      <c r="AA37" s="355" t="s">
        <v>317</v>
      </c>
      <c r="AB37" s="355" t="s">
        <v>302</v>
      </c>
      <c r="AC37" s="458">
        <v>2</v>
      </c>
      <c r="AD37" s="458">
        <v>5</v>
      </c>
      <c r="AE37" s="458">
        <v>0</v>
      </c>
      <c r="AF37" s="458">
        <v>3</v>
      </c>
      <c r="AG37" s="458">
        <v>0</v>
      </c>
      <c r="AH37" s="458">
        <v>2</v>
      </c>
      <c r="AI37" s="458">
        <v>6</v>
      </c>
      <c r="AJ37" s="313" t="s">
        <v>134</v>
      </c>
    </row>
    <row r="38" spans="1:52" s="171" customFormat="1" ht="15.75" customHeight="1" thickBot="1">
      <c r="A38" s="127" t="s">
        <v>136</v>
      </c>
      <c r="B38" s="487">
        <v>2890</v>
      </c>
      <c r="C38" s="488">
        <v>103</v>
      </c>
      <c r="D38" s="488">
        <v>2787</v>
      </c>
      <c r="E38" s="488">
        <v>9</v>
      </c>
      <c r="F38" s="488">
        <v>0</v>
      </c>
      <c r="G38" s="488">
        <v>9</v>
      </c>
      <c r="H38" s="488">
        <v>9</v>
      </c>
      <c r="I38" s="488">
        <v>0</v>
      </c>
      <c r="J38" s="488">
        <v>9</v>
      </c>
      <c r="K38" s="486">
        <v>0</v>
      </c>
      <c r="L38" s="486">
        <v>0</v>
      </c>
      <c r="M38" s="486">
        <v>0</v>
      </c>
      <c r="N38" s="493" t="s">
        <v>806</v>
      </c>
      <c r="O38" s="491">
        <v>0</v>
      </c>
      <c r="P38" s="314" t="s">
        <v>137</v>
      </c>
      <c r="Q38" s="127" t="s">
        <v>136</v>
      </c>
      <c r="R38" s="494">
        <v>15</v>
      </c>
      <c r="S38" s="489">
        <v>0</v>
      </c>
      <c r="T38" s="489">
        <v>0</v>
      </c>
      <c r="U38" s="494">
        <v>9</v>
      </c>
      <c r="V38" s="491">
        <v>0</v>
      </c>
      <c r="W38" s="569" t="s">
        <v>53</v>
      </c>
      <c r="X38" s="490">
        <v>2139</v>
      </c>
      <c r="Y38" s="360" t="s">
        <v>303</v>
      </c>
      <c r="Z38" s="569" t="s">
        <v>53</v>
      </c>
      <c r="AA38" s="569" t="s">
        <v>53</v>
      </c>
      <c r="AB38" s="360" t="s">
        <v>302</v>
      </c>
      <c r="AC38" s="458">
        <v>1</v>
      </c>
      <c r="AD38" s="458">
        <v>2</v>
      </c>
      <c r="AE38" s="458">
        <v>0</v>
      </c>
      <c r="AF38" s="458">
        <v>2</v>
      </c>
      <c r="AG38" s="458">
        <v>0</v>
      </c>
      <c r="AH38" s="458">
        <v>0</v>
      </c>
      <c r="AI38" s="458">
        <v>3</v>
      </c>
      <c r="AJ38" s="314" t="s">
        <v>137</v>
      </c>
    </row>
    <row r="39" spans="1:52" s="40" customFormat="1" ht="11.1" customHeight="1">
      <c r="A39" s="348" t="s">
        <v>503</v>
      </c>
      <c r="B39" s="443"/>
      <c r="C39" s="443"/>
      <c r="D39" s="443"/>
      <c r="E39" s="443"/>
      <c r="F39" s="349"/>
      <c r="G39" s="350"/>
      <c r="H39" s="349"/>
      <c r="I39" s="349"/>
      <c r="J39" s="350"/>
      <c r="K39" s="925"/>
      <c r="L39" s="925"/>
      <c r="M39" s="348"/>
      <c r="N39" s="348"/>
      <c r="O39" s="350"/>
      <c r="P39" s="350" t="s">
        <v>504</v>
      </c>
      <c r="Q39" s="348" t="s">
        <v>503</v>
      </c>
      <c r="R39" s="444"/>
      <c r="S39" s="445"/>
      <c r="T39" s="445"/>
      <c r="U39" s="445"/>
      <c r="V39" s="445"/>
      <c r="W39" s="445"/>
      <c r="X39" s="443"/>
      <c r="Y39" s="443"/>
      <c r="Z39" s="443"/>
      <c r="AA39" s="443"/>
      <c r="AB39" s="443"/>
      <c r="AC39" s="445"/>
      <c r="AD39" s="443"/>
      <c r="AE39" s="445"/>
      <c r="AF39" s="349"/>
      <c r="AG39" s="349"/>
      <c r="AH39" s="349"/>
      <c r="AI39" s="349"/>
      <c r="AJ39" s="350" t="s">
        <v>504</v>
      </c>
      <c r="AK39" s="174"/>
      <c r="AL39" s="174"/>
      <c r="AM39" s="174"/>
      <c r="AN39" s="175"/>
      <c r="AO39" s="175"/>
      <c r="AP39" s="175"/>
      <c r="AQ39" s="174"/>
      <c r="AZ39" s="176"/>
    </row>
    <row r="40" spans="1:52" s="40" customFormat="1" ht="11.1" customHeight="1">
      <c r="A40" s="446" t="s">
        <v>798</v>
      </c>
      <c r="B40" s="446"/>
      <c r="C40" s="446"/>
      <c r="D40" s="346"/>
      <c r="E40" s="346"/>
      <c r="F40" s="346"/>
      <c r="G40" s="346"/>
      <c r="H40" s="447"/>
      <c r="I40" s="447"/>
      <c r="J40" s="447"/>
      <c r="K40" s="446"/>
      <c r="L40" s="446"/>
      <c r="M40" s="446"/>
      <c r="N40" s="448"/>
      <c r="O40" s="448"/>
      <c r="P40" s="346"/>
      <c r="Q40" s="345" t="s">
        <v>798</v>
      </c>
      <c r="R40" s="446"/>
      <c r="S40" s="446"/>
      <c r="T40" s="374"/>
      <c r="U40" s="375"/>
      <c r="V40" s="375"/>
      <c r="W40" s="375"/>
      <c r="X40" s="346"/>
      <c r="Y40" s="346"/>
      <c r="Z40" s="346"/>
      <c r="AA40" s="346"/>
      <c r="AB40" s="346"/>
      <c r="AC40" s="351"/>
      <c r="AD40" s="375"/>
      <c r="AE40" s="346"/>
      <c r="AF40" s="346"/>
      <c r="AG40" s="346"/>
      <c r="AH40" s="351"/>
      <c r="AI40" s="375"/>
      <c r="AJ40" s="346"/>
      <c r="AK40" s="174" t="s">
        <v>139</v>
      </c>
      <c r="AL40" s="174"/>
      <c r="AM40" s="174"/>
      <c r="AN40" s="175"/>
      <c r="AO40" s="175"/>
      <c r="AP40" s="175"/>
      <c r="AQ40" s="174"/>
      <c r="AR40" s="174"/>
      <c r="AS40" s="174"/>
      <c r="AT40" s="174"/>
      <c r="AU40" s="174"/>
      <c r="AV40" s="174"/>
      <c r="AW40" s="174"/>
      <c r="AX40" s="174"/>
      <c r="AY40" s="174"/>
    </row>
    <row r="41" spans="1:52" s="171" customFormat="1">
      <c r="A41" s="173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3"/>
      <c r="AE41" s="173"/>
      <c r="AF41" s="173"/>
      <c r="AG41" s="173"/>
      <c r="AH41" s="173"/>
      <c r="AI41" s="173"/>
      <c r="AJ41" s="173"/>
    </row>
    <row r="42" spans="1:52">
      <c r="M42" s="265"/>
    </row>
  </sheetData>
  <sheetProtection selectLockedCells="1"/>
  <mergeCells count="34">
    <mergeCell ref="Q1:S1"/>
    <mergeCell ref="B7:D7"/>
    <mergeCell ref="B8:D8"/>
    <mergeCell ref="E8:G8"/>
    <mergeCell ref="H8:J8"/>
    <mergeCell ref="A3:G3"/>
    <mergeCell ref="B6:G6"/>
    <mergeCell ref="E7:G7"/>
    <mergeCell ref="K8:M8"/>
    <mergeCell ref="N8:N9"/>
    <mergeCell ref="R8:S8"/>
    <mergeCell ref="Q6:Q9"/>
    <mergeCell ref="AD8:AH8"/>
    <mergeCell ref="Y8:Y9"/>
    <mergeCell ref="A6:A9"/>
    <mergeCell ref="H7:M7"/>
    <mergeCell ref="W8:W9"/>
    <mergeCell ref="X8:X9"/>
    <mergeCell ref="K39:L39"/>
    <mergeCell ref="AA6:AB7"/>
    <mergeCell ref="AA3:AJ3"/>
    <mergeCell ref="AA4:AJ4"/>
    <mergeCell ref="N6:O7"/>
    <mergeCell ref="P6:P9"/>
    <mergeCell ref="AC8:AC9"/>
    <mergeCell ref="AA8:AB8"/>
    <mergeCell ref="H3:P3"/>
    <mergeCell ref="Q3:Z3"/>
    <mergeCell ref="R6:Z7"/>
    <mergeCell ref="AC6:AI7"/>
    <mergeCell ref="AJ6:AJ9"/>
    <mergeCell ref="T8:V8"/>
    <mergeCell ref="AI8:AI9"/>
    <mergeCell ref="H6:M6"/>
  </mergeCells>
  <phoneticPr fontId="1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7" max="39" man="1"/>
    <brk id="16" max="39" man="1"/>
    <brk id="26" max="39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3"/>
  <sheetViews>
    <sheetView view="pageBreakPreview" zoomScaleNormal="100" zoomScaleSheetLayoutView="100" workbookViewId="0">
      <selection activeCell="J2" sqref="J2"/>
    </sheetView>
  </sheetViews>
  <sheetFormatPr defaultRowHeight="14.25"/>
  <cols>
    <col min="1" max="1" width="8.25" style="292" customWidth="1"/>
    <col min="2" max="2" width="9.75" style="293" customWidth="1"/>
    <col min="3" max="3" width="21.875" style="293" customWidth="1"/>
    <col min="4" max="4" width="11.125" style="293" customWidth="1"/>
    <col min="5" max="5" width="9.5" style="293" customWidth="1"/>
    <col min="6" max="6" width="9.75" style="293" customWidth="1"/>
    <col min="7" max="7" width="12.125" style="293" customWidth="1"/>
    <col min="8" max="8" width="10.125" style="293" customWidth="1"/>
    <col min="9" max="9" width="7.875" style="294" customWidth="1"/>
    <col min="10" max="10" width="7.625" style="294" customWidth="1"/>
    <col min="11" max="11" width="9.875" style="294" customWidth="1"/>
    <col min="12" max="12" width="14" style="294" customWidth="1"/>
    <col min="13" max="13" width="6.625" style="294" customWidth="1"/>
    <col min="14" max="14" width="6.5" style="294" customWidth="1"/>
    <col min="15" max="15" width="5.125" style="294" customWidth="1"/>
    <col min="16" max="16" width="5" style="294" customWidth="1"/>
    <col min="17" max="17" width="9.75" style="292" customWidth="1"/>
    <col min="18" max="18" width="15.875" style="292" customWidth="1"/>
    <col min="19" max="19" width="10.5" style="294" customWidth="1"/>
    <col min="20" max="20" width="10" style="293" customWidth="1"/>
    <col min="21" max="22" width="9.625" style="293" customWidth="1"/>
    <col min="23" max="23" width="7.875" style="293" customWidth="1"/>
    <col min="24" max="24" width="8.375" style="293" customWidth="1"/>
    <col min="25" max="25" width="10.5" style="293" customWidth="1"/>
    <col min="26" max="16384" width="9" style="295"/>
  </cols>
  <sheetData>
    <row r="1" spans="1:25" s="287" customFormat="1" ht="14.1" customHeight="1">
      <c r="A1" s="17" t="s">
        <v>886</v>
      </c>
      <c r="B1" s="318"/>
      <c r="C1" s="318"/>
      <c r="D1" s="318"/>
      <c r="E1" s="318"/>
      <c r="F1" s="318"/>
      <c r="G1" s="318"/>
      <c r="H1" s="318"/>
      <c r="I1" s="319"/>
      <c r="J1" s="319"/>
      <c r="K1" s="319"/>
      <c r="L1" s="319"/>
      <c r="M1" s="319"/>
      <c r="N1" s="319"/>
      <c r="O1" s="319"/>
      <c r="P1" s="319"/>
      <c r="Q1" s="50" t="s">
        <v>887</v>
      </c>
      <c r="R1" s="9" t="s">
        <v>888</v>
      </c>
      <c r="S1" s="319"/>
      <c r="T1" s="318"/>
      <c r="U1" s="318"/>
      <c r="V1" s="318"/>
      <c r="W1" s="318"/>
      <c r="X1" s="318"/>
      <c r="Y1" s="318"/>
    </row>
    <row r="2" spans="1:25" s="287" customFormat="1" ht="14.1" customHeight="1">
      <c r="A2" s="320"/>
      <c r="B2" s="318"/>
      <c r="C2" s="318"/>
      <c r="D2" s="318"/>
      <c r="E2" s="318"/>
      <c r="F2" s="318"/>
      <c r="G2" s="318"/>
      <c r="H2" s="318"/>
      <c r="I2" s="319"/>
      <c r="J2" s="319"/>
      <c r="K2" s="319"/>
      <c r="L2" s="319"/>
      <c r="M2" s="319"/>
      <c r="N2" s="319"/>
      <c r="O2" s="319"/>
      <c r="P2" s="319"/>
      <c r="Q2" s="320"/>
      <c r="R2" s="321"/>
      <c r="S2" s="319"/>
      <c r="T2" s="318"/>
      <c r="U2" s="318"/>
      <c r="V2" s="318"/>
      <c r="W2" s="318"/>
      <c r="X2" s="318"/>
      <c r="Y2" s="318"/>
    </row>
    <row r="3" spans="1:25" s="338" customFormat="1" ht="20.100000000000001" customHeight="1">
      <c r="A3" s="979" t="s">
        <v>781</v>
      </c>
      <c r="B3" s="979"/>
      <c r="C3" s="979"/>
      <c r="D3" s="979"/>
      <c r="E3" s="979"/>
      <c r="F3" s="979"/>
      <c r="G3" s="979"/>
      <c r="H3" s="979" t="s">
        <v>782</v>
      </c>
      <c r="I3" s="979"/>
      <c r="J3" s="979"/>
      <c r="K3" s="979"/>
      <c r="L3" s="979"/>
      <c r="M3" s="979"/>
      <c r="N3" s="979"/>
      <c r="O3" s="979"/>
      <c r="P3" s="979"/>
      <c r="Q3" s="979"/>
      <c r="R3" s="992" t="s">
        <v>783</v>
      </c>
      <c r="S3" s="992"/>
      <c r="T3" s="992"/>
      <c r="U3" s="992"/>
      <c r="V3" s="992"/>
      <c r="W3" s="992"/>
      <c r="X3" s="992"/>
      <c r="Y3" s="992"/>
    </row>
    <row r="4" spans="1:25" s="16" customFormat="1" ht="18" customHeight="1">
      <c r="H4" s="327"/>
      <c r="I4" s="327"/>
      <c r="J4" s="170"/>
      <c r="K4" s="170"/>
      <c r="L4" s="170"/>
      <c r="M4" s="170"/>
      <c r="N4" s="170"/>
      <c r="O4" s="170"/>
      <c r="P4" s="170"/>
      <c r="R4" s="930"/>
      <c r="S4" s="930"/>
      <c r="T4" s="930"/>
      <c r="U4" s="930"/>
      <c r="V4" s="930"/>
      <c r="W4" s="930"/>
      <c r="X4" s="930"/>
      <c r="Y4" s="930"/>
    </row>
    <row r="5" spans="1:25" s="328" customFormat="1" ht="18" customHeight="1" thickBot="1">
      <c r="A5" s="328" t="s">
        <v>339</v>
      </c>
      <c r="B5" s="329"/>
      <c r="C5" s="329"/>
      <c r="D5" s="329"/>
      <c r="E5" s="329"/>
      <c r="F5" s="329"/>
      <c r="G5" s="329"/>
      <c r="H5" s="329"/>
      <c r="I5" s="330"/>
      <c r="J5" s="330"/>
      <c r="K5" s="330"/>
      <c r="L5" s="330"/>
      <c r="M5" s="330"/>
      <c r="N5" s="330"/>
      <c r="O5" s="330"/>
      <c r="P5" s="330"/>
      <c r="Q5" s="328" t="s">
        <v>339</v>
      </c>
      <c r="R5" s="328" t="s">
        <v>339</v>
      </c>
      <c r="S5" s="330"/>
      <c r="T5" s="329"/>
      <c r="U5" s="329"/>
      <c r="V5" s="329"/>
      <c r="W5" s="329"/>
      <c r="X5" s="329"/>
      <c r="Y5" s="329"/>
    </row>
    <row r="6" spans="1:25" s="331" customFormat="1" ht="40.5" customHeight="1">
      <c r="A6" s="632" t="s">
        <v>507</v>
      </c>
      <c r="B6" s="980" t="s">
        <v>508</v>
      </c>
      <c r="C6" s="981" t="s">
        <v>784</v>
      </c>
      <c r="D6" s="984" t="s">
        <v>509</v>
      </c>
      <c r="E6" s="985"/>
      <c r="F6" s="985"/>
      <c r="G6" s="986"/>
      <c r="H6" s="1008" t="s">
        <v>510</v>
      </c>
      <c r="I6" s="985"/>
      <c r="J6" s="985"/>
      <c r="K6" s="986"/>
      <c r="L6" s="984" t="s">
        <v>511</v>
      </c>
      <c r="M6" s="995" t="s">
        <v>512</v>
      </c>
      <c r="N6" s="996"/>
      <c r="O6" s="996"/>
      <c r="P6" s="997"/>
      <c r="Q6" s="1005" t="s">
        <v>513</v>
      </c>
      <c r="R6" s="632" t="s">
        <v>514</v>
      </c>
      <c r="S6" s="984" t="s">
        <v>515</v>
      </c>
      <c r="T6" s="981" t="s">
        <v>516</v>
      </c>
      <c r="U6" s="984" t="s">
        <v>517</v>
      </c>
      <c r="V6" s="984" t="s">
        <v>518</v>
      </c>
      <c r="W6" s="995" t="s">
        <v>487</v>
      </c>
      <c r="X6" s="996"/>
      <c r="Y6" s="996"/>
    </row>
    <row r="7" spans="1:25" s="331" customFormat="1" ht="18.75" customHeight="1">
      <c r="A7" s="633"/>
      <c r="B7" s="971"/>
      <c r="C7" s="982"/>
      <c r="D7" s="987"/>
      <c r="E7" s="982" t="s">
        <v>519</v>
      </c>
      <c r="F7" s="970" t="s">
        <v>494</v>
      </c>
      <c r="G7" s="973" t="s">
        <v>520</v>
      </c>
      <c r="H7" s="976"/>
      <c r="I7" s="982" t="s">
        <v>785</v>
      </c>
      <c r="J7" s="982" t="s">
        <v>833</v>
      </c>
      <c r="K7" s="973" t="s">
        <v>520</v>
      </c>
      <c r="L7" s="988"/>
      <c r="M7" s="988" t="s">
        <v>521</v>
      </c>
      <c r="N7" s="988" t="s">
        <v>522</v>
      </c>
      <c r="O7" s="994" t="s">
        <v>523</v>
      </c>
      <c r="P7" s="976" t="s">
        <v>832</v>
      </c>
      <c r="Q7" s="1006"/>
      <c r="R7" s="633"/>
      <c r="S7" s="988"/>
      <c r="T7" s="982"/>
      <c r="U7" s="987"/>
      <c r="V7" s="987"/>
      <c r="W7" s="987" t="s">
        <v>495</v>
      </c>
      <c r="X7" s="987" t="s">
        <v>496</v>
      </c>
      <c r="Y7" s="998" t="s">
        <v>524</v>
      </c>
    </row>
    <row r="8" spans="1:25" s="331" customFormat="1" ht="12.75" customHeight="1">
      <c r="A8" s="633"/>
      <c r="B8" s="971"/>
      <c r="C8" s="982"/>
      <c r="D8" s="988"/>
      <c r="E8" s="990"/>
      <c r="F8" s="971"/>
      <c r="G8" s="974"/>
      <c r="H8" s="977"/>
      <c r="I8" s="990"/>
      <c r="J8" s="990"/>
      <c r="K8" s="974"/>
      <c r="L8" s="988"/>
      <c r="M8" s="988"/>
      <c r="N8" s="988"/>
      <c r="O8" s="988"/>
      <c r="P8" s="977"/>
      <c r="Q8" s="1006"/>
      <c r="R8" s="633"/>
      <c r="S8" s="988"/>
      <c r="T8" s="982"/>
      <c r="U8" s="987"/>
      <c r="V8" s="987"/>
      <c r="W8" s="987"/>
      <c r="X8" s="987"/>
      <c r="Y8" s="998"/>
    </row>
    <row r="9" spans="1:25" s="331" customFormat="1" ht="13.5" customHeight="1">
      <c r="A9" s="634"/>
      <c r="B9" s="972"/>
      <c r="C9" s="983"/>
      <c r="D9" s="989"/>
      <c r="E9" s="991"/>
      <c r="F9" s="972"/>
      <c r="G9" s="975"/>
      <c r="H9" s="978"/>
      <c r="I9" s="991"/>
      <c r="J9" s="991"/>
      <c r="K9" s="975"/>
      <c r="L9" s="989"/>
      <c r="M9" s="989"/>
      <c r="N9" s="989"/>
      <c r="O9" s="989"/>
      <c r="P9" s="978"/>
      <c r="Q9" s="1007"/>
      <c r="R9" s="634"/>
      <c r="S9" s="989"/>
      <c r="T9" s="983"/>
      <c r="U9" s="993"/>
      <c r="V9" s="993"/>
      <c r="W9" s="993"/>
      <c r="X9" s="993"/>
      <c r="Y9" s="999"/>
    </row>
    <row r="10" spans="1:25" s="326" customFormat="1" ht="18" customHeight="1">
      <c r="A10" s="316" t="s">
        <v>12</v>
      </c>
      <c r="B10" s="322" t="s">
        <v>53</v>
      </c>
      <c r="C10" s="322" t="s">
        <v>53</v>
      </c>
      <c r="D10" s="323">
        <v>1318490</v>
      </c>
      <c r="E10" s="323">
        <v>0</v>
      </c>
      <c r="F10" s="323">
        <v>116210</v>
      </c>
      <c r="G10" s="323">
        <v>1202280</v>
      </c>
      <c r="H10" s="550">
        <v>1012797</v>
      </c>
      <c r="I10" s="550">
        <v>6055</v>
      </c>
      <c r="J10" s="550">
        <v>113359</v>
      </c>
      <c r="K10" s="550">
        <v>893383</v>
      </c>
      <c r="L10" s="551" t="s">
        <v>53</v>
      </c>
      <c r="M10" s="550">
        <v>1604.6</v>
      </c>
      <c r="N10" s="550">
        <v>1982</v>
      </c>
      <c r="O10" s="550">
        <v>640.42999999999995</v>
      </c>
      <c r="P10" s="552">
        <v>29.2</v>
      </c>
      <c r="Q10" s="332" t="s">
        <v>12</v>
      </c>
      <c r="R10" s="316" t="s">
        <v>12</v>
      </c>
      <c r="S10" s="324" t="s">
        <v>153</v>
      </c>
      <c r="T10" s="24">
        <v>1411778</v>
      </c>
      <c r="U10" s="325" t="s">
        <v>53</v>
      </c>
      <c r="V10" s="325" t="s">
        <v>53</v>
      </c>
      <c r="W10" s="325" t="s">
        <v>53</v>
      </c>
      <c r="X10" s="325" t="s">
        <v>53</v>
      </c>
      <c r="Y10" s="325" t="s">
        <v>53</v>
      </c>
    </row>
    <row r="11" spans="1:25" s="326" customFormat="1" ht="18" customHeight="1">
      <c r="A11" s="316" t="s">
        <v>13</v>
      </c>
      <c r="B11" s="322" t="s">
        <v>53</v>
      </c>
      <c r="C11" s="322" t="s">
        <v>53</v>
      </c>
      <c r="D11" s="323">
        <v>1314750</v>
      </c>
      <c r="E11" s="323">
        <v>0</v>
      </c>
      <c r="F11" s="323">
        <v>116100</v>
      </c>
      <c r="G11" s="323">
        <v>1198650</v>
      </c>
      <c r="H11" s="550">
        <v>1108909</v>
      </c>
      <c r="I11" s="550">
        <v>10042</v>
      </c>
      <c r="J11" s="550">
        <v>107109</v>
      </c>
      <c r="K11" s="550">
        <v>991758</v>
      </c>
      <c r="L11" s="551" t="s">
        <v>53</v>
      </c>
      <c r="M11" s="550">
        <v>1453.4999999999998</v>
      </c>
      <c r="N11" s="550">
        <v>352.4</v>
      </c>
      <c r="O11" s="550">
        <v>542.12999999999988</v>
      </c>
      <c r="P11" s="552">
        <v>47.2</v>
      </c>
      <c r="Q11" s="332" t="s">
        <v>13</v>
      </c>
      <c r="R11" s="316" t="s">
        <v>13</v>
      </c>
      <c r="S11" s="324" t="s">
        <v>153</v>
      </c>
      <c r="T11" s="24">
        <v>1421466</v>
      </c>
      <c r="U11" s="325" t="s">
        <v>53</v>
      </c>
      <c r="V11" s="325" t="s">
        <v>53</v>
      </c>
      <c r="W11" s="325" t="s">
        <v>53</v>
      </c>
      <c r="X11" s="325" t="s">
        <v>53</v>
      </c>
      <c r="Y11" s="325" t="s">
        <v>53</v>
      </c>
    </row>
    <row r="12" spans="1:25" s="326" customFormat="1" ht="18" customHeight="1">
      <c r="A12" s="316" t="s">
        <v>207</v>
      </c>
      <c r="B12" s="322" t="s">
        <v>53</v>
      </c>
      <c r="C12" s="322" t="s">
        <v>53</v>
      </c>
      <c r="D12" s="323">
        <v>1342450</v>
      </c>
      <c r="E12" s="323">
        <v>0</v>
      </c>
      <c r="F12" s="323">
        <v>113600</v>
      </c>
      <c r="G12" s="323">
        <v>1228850</v>
      </c>
      <c r="H12" s="550">
        <v>1230125</v>
      </c>
      <c r="I12" s="550">
        <v>9853</v>
      </c>
      <c r="J12" s="550">
        <v>109301</v>
      </c>
      <c r="K12" s="550">
        <v>1110971</v>
      </c>
      <c r="L12" s="551" t="s">
        <v>53</v>
      </c>
      <c r="M12" s="550">
        <v>1451.7899999999997</v>
      </c>
      <c r="N12" s="550">
        <v>1526.5</v>
      </c>
      <c r="O12" s="550">
        <v>681.83600000000001</v>
      </c>
      <c r="P12" s="552">
        <v>54</v>
      </c>
      <c r="Q12" s="332" t="s">
        <v>207</v>
      </c>
      <c r="R12" s="316" t="s">
        <v>207</v>
      </c>
      <c r="S12" s="324" t="s">
        <v>153</v>
      </c>
      <c r="T12" s="24">
        <v>1620523.8044280442</v>
      </c>
      <c r="U12" s="325" t="s">
        <v>53</v>
      </c>
      <c r="V12" s="325" t="s">
        <v>53</v>
      </c>
      <c r="W12" s="325" t="s">
        <v>53</v>
      </c>
      <c r="X12" s="325" t="s">
        <v>53</v>
      </c>
      <c r="Y12" s="325" t="s">
        <v>53</v>
      </c>
    </row>
    <row r="13" spans="1:25" s="326" customFormat="1" ht="18" customHeight="1">
      <c r="A13" s="316" t="s">
        <v>675</v>
      </c>
      <c r="B13" s="322" t="s">
        <v>53</v>
      </c>
      <c r="C13" s="322" t="s">
        <v>53</v>
      </c>
      <c r="D13" s="323">
        <v>1105100</v>
      </c>
      <c r="E13" s="323">
        <v>0</v>
      </c>
      <c r="F13" s="323">
        <v>305500</v>
      </c>
      <c r="G13" s="323">
        <v>1058350</v>
      </c>
      <c r="H13" s="550">
        <v>1166627</v>
      </c>
      <c r="I13" s="550">
        <v>10521</v>
      </c>
      <c r="J13" s="550">
        <v>253421</v>
      </c>
      <c r="K13" s="550">
        <v>902685</v>
      </c>
      <c r="L13" s="551" t="s">
        <v>53</v>
      </c>
      <c r="M13" s="550">
        <v>1230</v>
      </c>
      <c r="N13" s="550">
        <v>1470</v>
      </c>
      <c r="O13" s="550">
        <v>521</v>
      </c>
      <c r="P13" s="552">
        <v>92</v>
      </c>
      <c r="Q13" s="332" t="s">
        <v>675</v>
      </c>
      <c r="R13" s="316" t="s">
        <v>675</v>
      </c>
      <c r="S13" s="324" t="s">
        <v>153</v>
      </c>
      <c r="T13" s="24">
        <v>1791017.8044280442</v>
      </c>
      <c r="U13" s="325" t="s">
        <v>53</v>
      </c>
      <c r="V13" s="325" t="s">
        <v>53</v>
      </c>
      <c r="W13" s="325" t="s">
        <v>53</v>
      </c>
      <c r="X13" s="325" t="s">
        <v>53</v>
      </c>
      <c r="Y13" s="325" t="s">
        <v>53</v>
      </c>
    </row>
    <row r="14" spans="1:25" s="326" customFormat="1" ht="18" customHeight="1">
      <c r="A14" s="449" t="s">
        <v>791</v>
      </c>
      <c r="B14" s="450" t="s">
        <v>53</v>
      </c>
      <c r="C14" s="450" t="s">
        <v>53</v>
      </c>
      <c r="D14" s="451">
        <v>1371050</v>
      </c>
      <c r="E14" s="451">
        <v>0</v>
      </c>
      <c r="F14" s="451">
        <v>70500</v>
      </c>
      <c r="G14" s="451">
        <v>1300550</v>
      </c>
      <c r="H14" s="553">
        <v>1151622</v>
      </c>
      <c r="I14" s="553">
        <v>7673</v>
      </c>
      <c r="J14" s="553">
        <v>62510</v>
      </c>
      <c r="K14" s="553">
        <v>1081439</v>
      </c>
      <c r="L14" s="554" t="s">
        <v>53</v>
      </c>
      <c r="M14" s="553">
        <v>1198</v>
      </c>
      <c r="N14" s="553">
        <v>1504</v>
      </c>
      <c r="O14" s="553">
        <v>568</v>
      </c>
      <c r="P14" s="553">
        <v>284</v>
      </c>
      <c r="Q14" s="452">
        <v>2013</v>
      </c>
      <c r="R14" s="449" t="s">
        <v>791</v>
      </c>
      <c r="S14" s="453" t="s">
        <v>153</v>
      </c>
      <c r="T14" s="451">
        <v>1499163</v>
      </c>
      <c r="U14" s="454" t="s">
        <v>53</v>
      </c>
      <c r="V14" s="454" t="s">
        <v>53</v>
      </c>
      <c r="W14" s="454" t="s">
        <v>53</v>
      </c>
      <c r="X14" s="454" t="s">
        <v>53</v>
      </c>
      <c r="Y14" s="454" t="s">
        <v>53</v>
      </c>
    </row>
    <row r="15" spans="1:25" s="322" customFormat="1" ht="9.75" customHeight="1">
      <c r="A15" s="455"/>
      <c r="B15" s="456"/>
      <c r="C15" s="456"/>
      <c r="D15" s="457"/>
      <c r="E15" s="457"/>
      <c r="F15" s="457"/>
      <c r="G15" s="457"/>
      <c r="H15" s="457"/>
      <c r="I15" s="457"/>
      <c r="J15" s="457"/>
      <c r="K15" s="457"/>
      <c r="L15" s="456"/>
      <c r="M15" s="457"/>
      <c r="N15" s="457"/>
      <c r="O15" s="457"/>
      <c r="P15" s="457"/>
      <c r="Q15" s="356"/>
      <c r="R15" s="455"/>
      <c r="S15" s="456"/>
      <c r="T15" s="454"/>
      <c r="U15" s="454"/>
      <c r="V15" s="454"/>
      <c r="W15" s="454"/>
      <c r="X15" s="454"/>
      <c r="Y15" s="454"/>
    </row>
    <row r="16" spans="1:25" s="315" customFormat="1" ht="17.649999999999999" customHeight="1">
      <c r="A16" s="497" t="s">
        <v>71</v>
      </c>
      <c r="B16" s="498" t="s">
        <v>140</v>
      </c>
      <c r="C16" s="498" t="s">
        <v>714</v>
      </c>
      <c r="D16" s="499">
        <f>SUM(E16:G16)</f>
        <v>232000</v>
      </c>
      <c r="E16" s="355">
        <v>0</v>
      </c>
      <c r="F16" s="355">
        <v>0</v>
      </c>
      <c r="G16" s="499">
        <v>232000</v>
      </c>
      <c r="H16" s="458">
        <f>SUM(I16:K16)</f>
        <v>195278</v>
      </c>
      <c r="I16" s="355">
        <v>0</v>
      </c>
      <c r="J16" s="355">
        <v>0</v>
      </c>
      <c r="K16" s="355">
        <v>195278</v>
      </c>
      <c r="L16" s="499" t="s">
        <v>325</v>
      </c>
      <c r="M16" s="355">
        <v>408</v>
      </c>
      <c r="N16" s="355">
        <v>0</v>
      </c>
      <c r="O16" s="355">
        <v>0</v>
      </c>
      <c r="P16" s="355">
        <v>0</v>
      </c>
      <c r="Q16" s="500" t="s">
        <v>72</v>
      </c>
      <c r="R16" s="511" t="s">
        <v>715</v>
      </c>
      <c r="S16" s="499" t="s">
        <v>716</v>
      </c>
      <c r="T16" s="355">
        <v>137567</v>
      </c>
      <c r="U16" s="499" t="s">
        <v>337</v>
      </c>
      <c r="V16" s="499" t="s">
        <v>326</v>
      </c>
      <c r="W16" s="355" t="s">
        <v>336</v>
      </c>
      <c r="X16" s="499" t="s">
        <v>305</v>
      </c>
      <c r="Y16" s="499" t="s">
        <v>302</v>
      </c>
    </row>
    <row r="17" spans="1:25" s="315" customFormat="1" ht="17.649999999999999" customHeight="1">
      <c r="A17" s="497"/>
      <c r="B17" s="498" t="s">
        <v>717</v>
      </c>
      <c r="C17" s="498" t="s">
        <v>718</v>
      </c>
      <c r="D17" s="499">
        <f t="shared" ref="D17:D37" si="0">SUM(E17:G17)</f>
        <v>12000</v>
      </c>
      <c r="E17" s="355">
        <v>0</v>
      </c>
      <c r="F17" s="355">
        <v>0</v>
      </c>
      <c r="G17" s="499">
        <v>12000</v>
      </c>
      <c r="H17" s="458">
        <f t="shared" ref="H17:H37" si="1">SUM(I17:K17)</f>
        <v>5500</v>
      </c>
      <c r="I17" s="355">
        <v>0</v>
      </c>
      <c r="J17" s="355">
        <v>0</v>
      </c>
      <c r="K17" s="458">
        <v>5500</v>
      </c>
      <c r="L17" s="499" t="s">
        <v>327</v>
      </c>
      <c r="M17" s="355">
        <v>0</v>
      </c>
      <c r="N17" s="355">
        <v>0</v>
      </c>
      <c r="O17" s="355">
        <v>0</v>
      </c>
      <c r="P17" s="355">
        <v>0</v>
      </c>
      <c r="Q17" s="501"/>
      <c r="R17" s="512"/>
      <c r="S17" s="499" t="s">
        <v>719</v>
      </c>
      <c r="T17" s="355">
        <v>34800</v>
      </c>
      <c r="U17" s="499" t="s">
        <v>303</v>
      </c>
      <c r="V17" s="499" t="s">
        <v>326</v>
      </c>
      <c r="W17" s="355" t="s">
        <v>336</v>
      </c>
      <c r="X17" s="499" t="s">
        <v>328</v>
      </c>
      <c r="Y17" s="499" t="s">
        <v>302</v>
      </c>
    </row>
    <row r="18" spans="1:25" s="315" customFormat="1" ht="17.649999999999999" customHeight="1">
      <c r="A18" s="497"/>
      <c r="B18" s="498" t="s">
        <v>720</v>
      </c>
      <c r="C18" s="498" t="s">
        <v>721</v>
      </c>
      <c r="D18" s="499">
        <f t="shared" si="0"/>
        <v>25000</v>
      </c>
      <c r="E18" s="355">
        <v>0</v>
      </c>
      <c r="F18" s="355">
        <v>0</v>
      </c>
      <c r="G18" s="499">
        <v>25000</v>
      </c>
      <c r="H18" s="458">
        <f t="shared" si="1"/>
        <v>8581</v>
      </c>
      <c r="I18" s="355">
        <v>0</v>
      </c>
      <c r="J18" s="355">
        <v>0</v>
      </c>
      <c r="K18" s="458">
        <v>8581</v>
      </c>
      <c r="L18" s="499" t="s">
        <v>329</v>
      </c>
      <c r="M18" s="355">
        <v>17</v>
      </c>
      <c r="N18" s="355">
        <v>0</v>
      </c>
      <c r="O18" s="355">
        <v>0</v>
      </c>
      <c r="P18" s="355">
        <v>0</v>
      </c>
      <c r="Q18" s="500"/>
      <c r="R18" s="511"/>
      <c r="S18" s="499" t="s">
        <v>330</v>
      </c>
      <c r="T18" s="355">
        <v>40000</v>
      </c>
      <c r="U18" s="499" t="s">
        <v>303</v>
      </c>
      <c r="V18" s="499" t="s">
        <v>326</v>
      </c>
      <c r="W18" s="355" t="s">
        <v>336</v>
      </c>
      <c r="X18" s="499" t="s">
        <v>331</v>
      </c>
      <c r="Y18" s="499" t="s">
        <v>302</v>
      </c>
    </row>
    <row r="19" spans="1:25" s="288" customFormat="1" ht="17.649999999999999" customHeight="1">
      <c r="A19" s="497"/>
      <c r="B19" s="498" t="s">
        <v>722</v>
      </c>
      <c r="C19" s="498" t="s">
        <v>723</v>
      </c>
      <c r="D19" s="499">
        <f t="shared" si="0"/>
        <v>15000</v>
      </c>
      <c r="E19" s="355">
        <v>0</v>
      </c>
      <c r="F19" s="355">
        <v>0</v>
      </c>
      <c r="G19" s="499">
        <v>15000</v>
      </c>
      <c r="H19" s="458">
        <f t="shared" si="1"/>
        <v>13662</v>
      </c>
      <c r="I19" s="355">
        <v>0</v>
      </c>
      <c r="J19" s="355">
        <v>0</v>
      </c>
      <c r="K19" s="458">
        <v>13662</v>
      </c>
      <c r="L19" s="499" t="s">
        <v>329</v>
      </c>
      <c r="M19" s="355">
        <v>0</v>
      </c>
      <c r="N19" s="355">
        <v>0</v>
      </c>
      <c r="O19" s="355">
        <v>93</v>
      </c>
      <c r="P19" s="355">
        <v>0</v>
      </c>
      <c r="Q19" s="500"/>
      <c r="R19" s="511"/>
      <c r="S19" s="499" t="s">
        <v>550</v>
      </c>
      <c r="T19" s="355">
        <v>52739</v>
      </c>
      <c r="U19" s="499" t="s">
        <v>337</v>
      </c>
      <c r="V19" s="499" t="s">
        <v>326</v>
      </c>
      <c r="W19" s="355" t="s">
        <v>336</v>
      </c>
      <c r="X19" s="499" t="s">
        <v>332</v>
      </c>
      <c r="Y19" s="499" t="s">
        <v>302</v>
      </c>
    </row>
    <row r="20" spans="1:25" s="288" customFormat="1" ht="17.649999999999999" customHeight="1">
      <c r="A20" s="502" t="s">
        <v>74</v>
      </c>
      <c r="B20" s="503" t="s">
        <v>141</v>
      </c>
      <c r="C20" s="504" t="s">
        <v>154</v>
      </c>
      <c r="D20" s="499">
        <f t="shared" si="0"/>
        <v>110000</v>
      </c>
      <c r="E20" s="355">
        <v>0</v>
      </c>
      <c r="F20" s="355">
        <v>0</v>
      </c>
      <c r="G20" s="355">
        <v>110000</v>
      </c>
      <c r="H20" s="458">
        <f t="shared" si="1"/>
        <v>107000</v>
      </c>
      <c r="I20" s="355">
        <v>0</v>
      </c>
      <c r="J20" s="355">
        <v>0</v>
      </c>
      <c r="K20" s="458">
        <v>107000</v>
      </c>
      <c r="L20" s="355" t="s">
        <v>333</v>
      </c>
      <c r="M20" s="355">
        <v>82</v>
      </c>
      <c r="N20" s="355">
        <v>1092</v>
      </c>
      <c r="O20" s="355">
        <v>147</v>
      </c>
      <c r="P20" s="355">
        <v>0</v>
      </c>
      <c r="Q20" s="500" t="s">
        <v>75</v>
      </c>
      <c r="R20" s="511" t="s">
        <v>155</v>
      </c>
      <c r="S20" s="355" t="s">
        <v>724</v>
      </c>
      <c r="T20" s="355">
        <v>35879</v>
      </c>
      <c r="U20" s="499" t="s">
        <v>725</v>
      </c>
      <c r="V20" s="355" t="s">
        <v>334</v>
      </c>
      <c r="W20" s="355" t="s">
        <v>304</v>
      </c>
      <c r="X20" s="355" t="s">
        <v>305</v>
      </c>
      <c r="Y20" s="355" t="s">
        <v>335</v>
      </c>
    </row>
    <row r="21" spans="1:25" s="288" customFormat="1" ht="17.649999999999999" customHeight="1">
      <c r="A21" s="502"/>
      <c r="B21" s="503" t="s">
        <v>156</v>
      </c>
      <c r="C21" s="504" t="s">
        <v>157</v>
      </c>
      <c r="D21" s="499">
        <f t="shared" si="0"/>
        <v>18000</v>
      </c>
      <c r="E21" s="355">
        <v>0</v>
      </c>
      <c r="F21" s="355">
        <v>0</v>
      </c>
      <c r="G21" s="499">
        <v>18000</v>
      </c>
      <c r="H21" s="458">
        <f t="shared" si="1"/>
        <v>11845</v>
      </c>
      <c r="I21" s="355">
        <v>0</v>
      </c>
      <c r="J21" s="355">
        <v>0</v>
      </c>
      <c r="K21" s="458">
        <v>11845</v>
      </c>
      <c r="L21" s="505" t="s">
        <v>726</v>
      </c>
      <c r="M21" s="355">
        <v>0</v>
      </c>
      <c r="N21" s="355">
        <v>0</v>
      </c>
      <c r="O21" s="355">
        <v>0</v>
      </c>
      <c r="P21" s="355">
        <v>0</v>
      </c>
      <c r="Q21" s="500"/>
      <c r="R21" s="511"/>
      <c r="S21" s="355" t="s">
        <v>727</v>
      </c>
      <c r="T21" s="355">
        <v>44344</v>
      </c>
      <c r="U21" s="355" t="s">
        <v>303</v>
      </c>
      <c r="V21" s="355" t="s">
        <v>334</v>
      </c>
      <c r="W21" s="355" t="s">
        <v>336</v>
      </c>
      <c r="X21" s="355" t="s">
        <v>305</v>
      </c>
      <c r="Y21" s="355" t="s">
        <v>335</v>
      </c>
    </row>
    <row r="22" spans="1:25" s="288" customFormat="1" ht="17.649999999999999" customHeight="1">
      <c r="A22" s="502"/>
      <c r="B22" s="503" t="s">
        <v>158</v>
      </c>
      <c r="C22" s="504" t="s">
        <v>159</v>
      </c>
      <c r="D22" s="499">
        <f t="shared" si="0"/>
        <v>5000</v>
      </c>
      <c r="E22" s="355">
        <v>0</v>
      </c>
      <c r="F22" s="355">
        <v>0</v>
      </c>
      <c r="G22" s="499">
        <v>5000</v>
      </c>
      <c r="H22" s="458">
        <f t="shared" si="1"/>
        <v>1731</v>
      </c>
      <c r="I22" s="355">
        <v>0</v>
      </c>
      <c r="J22" s="355">
        <v>0</v>
      </c>
      <c r="K22" s="458">
        <v>1731</v>
      </c>
      <c r="L22" s="459" t="s">
        <v>728</v>
      </c>
      <c r="M22" s="355">
        <v>0</v>
      </c>
      <c r="N22" s="355">
        <v>0</v>
      </c>
      <c r="O22" s="355">
        <v>0</v>
      </c>
      <c r="P22" s="355">
        <v>0</v>
      </c>
      <c r="Q22" s="500"/>
      <c r="R22" s="511"/>
      <c r="S22" s="355" t="s">
        <v>729</v>
      </c>
      <c r="T22" s="355">
        <v>19375</v>
      </c>
      <c r="U22" s="355" t="s">
        <v>337</v>
      </c>
      <c r="V22" s="355" t="s">
        <v>334</v>
      </c>
      <c r="W22" s="355" t="s">
        <v>338</v>
      </c>
      <c r="X22" s="355" t="s">
        <v>336</v>
      </c>
      <c r="Y22" s="355" t="s">
        <v>302</v>
      </c>
    </row>
    <row r="23" spans="1:25" s="288" customFormat="1" ht="17.649999999999999" customHeight="1">
      <c r="A23" s="502"/>
      <c r="B23" s="503" t="s">
        <v>160</v>
      </c>
      <c r="C23" s="504" t="s">
        <v>730</v>
      </c>
      <c r="D23" s="499">
        <f t="shared" si="0"/>
        <v>8000</v>
      </c>
      <c r="E23" s="355">
        <v>0</v>
      </c>
      <c r="F23" s="355">
        <v>0</v>
      </c>
      <c r="G23" s="499">
        <v>8000</v>
      </c>
      <c r="H23" s="458">
        <f t="shared" si="1"/>
        <v>3889</v>
      </c>
      <c r="I23" s="355">
        <v>0</v>
      </c>
      <c r="J23" s="355">
        <v>0</v>
      </c>
      <c r="K23" s="458">
        <v>3889</v>
      </c>
      <c r="L23" s="355" t="s">
        <v>340</v>
      </c>
      <c r="M23" s="355">
        <v>0</v>
      </c>
      <c r="N23" s="355">
        <v>0</v>
      </c>
      <c r="O23" s="355">
        <v>0</v>
      </c>
      <c r="P23" s="355">
        <v>0</v>
      </c>
      <c r="Q23" s="500"/>
      <c r="R23" s="511"/>
      <c r="S23" s="355" t="s">
        <v>731</v>
      </c>
      <c r="T23" s="355">
        <v>16560</v>
      </c>
      <c r="U23" s="355" t="s">
        <v>337</v>
      </c>
      <c r="V23" s="355" t="s">
        <v>334</v>
      </c>
      <c r="W23" s="355" t="s">
        <v>341</v>
      </c>
      <c r="X23" s="355" t="s">
        <v>342</v>
      </c>
      <c r="Y23" s="355" t="s">
        <v>302</v>
      </c>
    </row>
    <row r="24" spans="1:25" s="288" customFormat="1" ht="17.649999999999999" customHeight="1">
      <c r="A24" s="502"/>
      <c r="B24" s="503" t="s">
        <v>161</v>
      </c>
      <c r="C24" s="504" t="s">
        <v>162</v>
      </c>
      <c r="D24" s="499">
        <f t="shared" si="0"/>
        <v>2800</v>
      </c>
      <c r="E24" s="355">
        <v>0</v>
      </c>
      <c r="F24" s="355">
        <v>0</v>
      </c>
      <c r="G24" s="499">
        <v>2800</v>
      </c>
      <c r="H24" s="458">
        <f t="shared" si="1"/>
        <v>2647</v>
      </c>
      <c r="I24" s="355">
        <v>0</v>
      </c>
      <c r="J24" s="355">
        <v>0</v>
      </c>
      <c r="K24" s="458">
        <v>2647</v>
      </c>
      <c r="L24" s="355" t="s">
        <v>343</v>
      </c>
      <c r="M24" s="355">
        <v>0</v>
      </c>
      <c r="N24" s="355">
        <v>0</v>
      </c>
      <c r="O24" s="355">
        <v>0</v>
      </c>
      <c r="P24" s="355">
        <v>0</v>
      </c>
      <c r="Q24" s="500"/>
      <c r="R24" s="511"/>
      <c r="S24" s="355" t="s">
        <v>731</v>
      </c>
      <c r="T24" s="355">
        <v>11074</v>
      </c>
      <c r="U24" s="355" t="s">
        <v>337</v>
      </c>
      <c r="V24" s="355" t="s">
        <v>334</v>
      </c>
      <c r="W24" s="355" t="s">
        <v>344</v>
      </c>
      <c r="X24" s="355" t="s">
        <v>305</v>
      </c>
      <c r="Y24" s="355" t="s">
        <v>302</v>
      </c>
    </row>
    <row r="25" spans="1:25" s="315" customFormat="1" ht="17.649999999999999" customHeight="1">
      <c r="A25" s="502"/>
      <c r="B25" s="503" t="s">
        <v>163</v>
      </c>
      <c r="C25" s="504" t="s">
        <v>164</v>
      </c>
      <c r="D25" s="499">
        <f t="shared" si="0"/>
        <v>1800</v>
      </c>
      <c r="E25" s="355">
        <v>0</v>
      </c>
      <c r="F25" s="355">
        <v>0</v>
      </c>
      <c r="G25" s="499">
        <v>1800</v>
      </c>
      <c r="H25" s="458">
        <f t="shared" si="1"/>
        <v>1563</v>
      </c>
      <c r="I25" s="355">
        <v>0</v>
      </c>
      <c r="J25" s="355">
        <v>0</v>
      </c>
      <c r="K25" s="458">
        <v>1563</v>
      </c>
      <c r="L25" s="355" t="s">
        <v>343</v>
      </c>
      <c r="M25" s="355">
        <v>0</v>
      </c>
      <c r="N25" s="355">
        <v>0</v>
      </c>
      <c r="O25" s="355">
        <v>0</v>
      </c>
      <c r="P25" s="355">
        <v>0</v>
      </c>
      <c r="Q25" s="500"/>
      <c r="R25" s="511"/>
      <c r="S25" s="355" t="s">
        <v>731</v>
      </c>
      <c r="T25" s="355">
        <v>16126</v>
      </c>
      <c r="U25" s="355" t="s">
        <v>337</v>
      </c>
      <c r="V25" s="355" t="s">
        <v>334</v>
      </c>
      <c r="W25" s="355" t="s">
        <v>345</v>
      </c>
      <c r="X25" s="355" t="s">
        <v>336</v>
      </c>
      <c r="Y25" s="355" t="s">
        <v>302</v>
      </c>
    </row>
    <row r="26" spans="1:25" s="315" customFormat="1" ht="17.649999999999999" customHeight="1">
      <c r="A26" s="497" t="s">
        <v>77</v>
      </c>
      <c r="B26" s="506" t="s">
        <v>306</v>
      </c>
      <c r="C26" s="506" t="s">
        <v>165</v>
      </c>
      <c r="D26" s="499">
        <f t="shared" si="0"/>
        <v>80000</v>
      </c>
      <c r="E26" s="355">
        <v>0</v>
      </c>
      <c r="F26" s="355">
        <v>0</v>
      </c>
      <c r="G26" s="499">
        <v>80000</v>
      </c>
      <c r="H26" s="458">
        <f t="shared" si="1"/>
        <v>58865</v>
      </c>
      <c r="I26" s="355">
        <v>0</v>
      </c>
      <c r="J26" s="355">
        <v>0</v>
      </c>
      <c r="K26" s="458">
        <v>58865</v>
      </c>
      <c r="L26" s="499" t="s">
        <v>340</v>
      </c>
      <c r="M26" s="507">
        <v>41</v>
      </c>
      <c r="N26" s="507">
        <v>40</v>
      </c>
      <c r="O26" s="507">
        <v>40</v>
      </c>
      <c r="P26" s="355">
        <v>66</v>
      </c>
      <c r="Q26" s="500" t="s">
        <v>78</v>
      </c>
      <c r="R26" s="511" t="s">
        <v>166</v>
      </c>
      <c r="S26" s="499" t="s">
        <v>732</v>
      </c>
      <c r="T26" s="499">
        <v>88378</v>
      </c>
      <c r="U26" s="499" t="s">
        <v>346</v>
      </c>
      <c r="V26" s="355" t="s">
        <v>334</v>
      </c>
      <c r="W26" s="499" t="s">
        <v>307</v>
      </c>
      <c r="X26" s="499" t="s">
        <v>308</v>
      </c>
      <c r="Y26" s="499" t="s">
        <v>308</v>
      </c>
    </row>
    <row r="27" spans="1:25" s="315" customFormat="1" ht="17.649999999999999" customHeight="1">
      <c r="A27" s="497" t="s">
        <v>80</v>
      </c>
      <c r="B27" s="498" t="s">
        <v>142</v>
      </c>
      <c r="C27" s="498" t="s">
        <v>347</v>
      </c>
      <c r="D27" s="499">
        <f t="shared" si="0"/>
        <v>54000</v>
      </c>
      <c r="E27" s="355">
        <v>0</v>
      </c>
      <c r="F27" s="355">
        <v>54000</v>
      </c>
      <c r="G27" s="355">
        <v>0</v>
      </c>
      <c r="H27" s="458">
        <f>SUM(I27:K27)</f>
        <v>53248</v>
      </c>
      <c r="I27" s="355">
        <v>0</v>
      </c>
      <c r="J27" s="499">
        <v>53248</v>
      </c>
      <c r="K27" s="499">
        <v>0</v>
      </c>
      <c r="L27" s="499" t="s">
        <v>371</v>
      </c>
      <c r="M27" s="499">
        <v>78</v>
      </c>
      <c r="N27" s="499">
        <v>77</v>
      </c>
      <c r="O27" s="499">
        <v>154</v>
      </c>
      <c r="P27" s="355">
        <v>0</v>
      </c>
      <c r="Q27" s="500" t="s">
        <v>81</v>
      </c>
      <c r="R27" s="511" t="s">
        <v>167</v>
      </c>
      <c r="S27" s="499" t="s">
        <v>733</v>
      </c>
      <c r="T27" s="499">
        <v>48242</v>
      </c>
      <c r="U27" s="499" t="s">
        <v>348</v>
      </c>
      <c r="V27" s="499" t="s">
        <v>349</v>
      </c>
      <c r="W27" s="355" t="s">
        <v>336</v>
      </c>
      <c r="X27" s="499" t="s">
        <v>308</v>
      </c>
      <c r="Y27" s="499" t="s">
        <v>308</v>
      </c>
    </row>
    <row r="28" spans="1:25" s="315" customFormat="1" ht="17.649999999999999" customHeight="1">
      <c r="A28" s="497"/>
      <c r="B28" s="498" t="s">
        <v>734</v>
      </c>
      <c r="C28" s="498" t="s">
        <v>735</v>
      </c>
      <c r="D28" s="499">
        <f t="shared" si="0"/>
        <v>3000</v>
      </c>
      <c r="E28" s="355">
        <v>0</v>
      </c>
      <c r="F28" s="355">
        <v>0</v>
      </c>
      <c r="G28" s="355">
        <v>3000</v>
      </c>
      <c r="H28" s="458">
        <f t="shared" si="1"/>
        <v>2633</v>
      </c>
      <c r="I28" s="355">
        <v>0</v>
      </c>
      <c r="J28" s="499">
        <v>0</v>
      </c>
      <c r="K28" s="458">
        <v>2633</v>
      </c>
      <c r="L28" s="499" t="s">
        <v>736</v>
      </c>
      <c r="M28" s="355">
        <v>0</v>
      </c>
      <c r="N28" s="355">
        <v>0</v>
      </c>
      <c r="O28" s="355">
        <v>0</v>
      </c>
      <c r="P28" s="499">
        <v>0</v>
      </c>
      <c r="Q28" s="500"/>
      <c r="R28" s="511"/>
      <c r="S28" s="499" t="s">
        <v>737</v>
      </c>
      <c r="T28" s="499">
        <v>18000</v>
      </c>
      <c r="U28" s="499" t="s">
        <v>348</v>
      </c>
      <c r="V28" s="499" t="s">
        <v>349</v>
      </c>
      <c r="W28" s="355" t="s">
        <v>336</v>
      </c>
      <c r="X28" s="499" t="s">
        <v>308</v>
      </c>
      <c r="Y28" s="499" t="s">
        <v>308</v>
      </c>
    </row>
    <row r="29" spans="1:25" s="315" customFormat="1" ht="17.649999999999999" customHeight="1">
      <c r="A29" s="497" t="s">
        <v>83</v>
      </c>
      <c r="B29" s="506" t="s">
        <v>143</v>
      </c>
      <c r="C29" s="506" t="s">
        <v>350</v>
      </c>
      <c r="D29" s="499">
        <f t="shared" si="0"/>
        <v>330000</v>
      </c>
      <c r="E29" s="355">
        <v>0</v>
      </c>
      <c r="F29" s="355">
        <v>0</v>
      </c>
      <c r="G29" s="499">
        <v>330000</v>
      </c>
      <c r="H29" s="458">
        <f t="shared" si="1"/>
        <v>312492</v>
      </c>
      <c r="I29" s="355">
        <v>0</v>
      </c>
      <c r="J29" s="355">
        <v>0</v>
      </c>
      <c r="K29" s="458">
        <v>312492</v>
      </c>
      <c r="L29" s="499" t="s">
        <v>351</v>
      </c>
      <c r="M29" s="499">
        <v>0</v>
      </c>
      <c r="N29" s="499">
        <v>0</v>
      </c>
      <c r="O29" s="355">
        <v>0</v>
      </c>
      <c r="P29" s="355">
        <v>0</v>
      </c>
      <c r="Q29" s="500" t="s">
        <v>84</v>
      </c>
      <c r="R29" s="511" t="s">
        <v>168</v>
      </c>
      <c r="S29" s="499" t="s">
        <v>352</v>
      </c>
      <c r="T29" s="499">
        <v>0</v>
      </c>
      <c r="U29" s="499" t="s">
        <v>348</v>
      </c>
      <c r="V29" s="499" t="s">
        <v>349</v>
      </c>
      <c r="W29" s="499" t="s">
        <v>353</v>
      </c>
      <c r="X29" s="499" t="s">
        <v>308</v>
      </c>
      <c r="Y29" s="499" t="s">
        <v>308</v>
      </c>
    </row>
    <row r="30" spans="1:25" s="315" customFormat="1" ht="17.649999999999999" customHeight="1">
      <c r="A30" s="497"/>
      <c r="B30" s="506" t="s">
        <v>738</v>
      </c>
      <c r="C30" s="506" t="s">
        <v>354</v>
      </c>
      <c r="D30" s="499">
        <f t="shared" si="0"/>
        <v>50000</v>
      </c>
      <c r="E30" s="355">
        <v>0</v>
      </c>
      <c r="F30" s="355">
        <v>0</v>
      </c>
      <c r="G30" s="499">
        <v>50000</v>
      </c>
      <c r="H30" s="458">
        <f t="shared" si="1"/>
        <v>39964</v>
      </c>
      <c r="I30" s="355">
        <v>0</v>
      </c>
      <c r="J30" s="355">
        <v>0</v>
      </c>
      <c r="K30" s="458">
        <v>39964</v>
      </c>
      <c r="L30" s="499" t="s">
        <v>355</v>
      </c>
      <c r="M30" s="355">
        <v>0</v>
      </c>
      <c r="N30" s="355">
        <v>0</v>
      </c>
      <c r="O30" s="355">
        <v>0</v>
      </c>
      <c r="P30" s="355">
        <v>0</v>
      </c>
      <c r="Q30" s="500"/>
      <c r="R30" s="511"/>
      <c r="S30" s="499" t="s">
        <v>739</v>
      </c>
      <c r="T30" s="499">
        <v>0</v>
      </c>
      <c r="U30" s="499" t="s">
        <v>348</v>
      </c>
      <c r="V30" s="499" t="s">
        <v>349</v>
      </c>
      <c r="W30" s="499" t="s">
        <v>324</v>
      </c>
      <c r="X30" s="499" t="s">
        <v>308</v>
      </c>
      <c r="Y30" s="499" t="s">
        <v>308</v>
      </c>
    </row>
    <row r="31" spans="1:25" s="289" customFormat="1" ht="17.649999999999999" customHeight="1">
      <c r="A31" s="497"/>
      <c r="B31" s="506" t="s">
        <v>740</v>
      </c>
      <c r="C31" s="506" t="s">
        <v>169</v>
      </c>
      <c r="D31" s="499">
        <f t="shared" si="0"/>
        <v>60000</v>
      </c>
      <c r="E31" s="355">
        <v>0</v>
      </c>
      <c r="F31" s="355">
        <v>0</v>
      </c>
      <c r="G31" s="499">
        <v>60000</v>
      </c>
      <c r="H31" s="458">
        <f t="shared" si="1"/>
        <v>39168</v>
      </c>
      <c r="I31" s="355">
        <v>0</v>
      </c>
      <c r="J31" s="355">
        <v>0</v>
      </c>
      <c r="K31" s="458">
        <v>39168</v>
      </c>
      <c r="L31" s="499" t="s">
        <v>351</v>
      </c>
      <c r="M31" s="355">
        <v>0</v>
      </c>
      <c r="N31" s="355">
        <v>0</v>
      </c>
      <c r="O31" s="355">
        <v>0</v>
      </c>
      <c r="P31" s="355">
        <v>0</v>
      </c>
      <c r="Q31" s="500"/>
      <c r="R31" s="511"/>
      <c r="S31" s="499" t="s">
        <v>741</v>
      </c>
      <c r="T31" s="499">
        <v>0</v>
      </c>
      <c r="U31" s="499" t="s">
        <v>348</v>
      </c>
      <c r="V31" s="499" t="s">
        <v>326</v>
      </c>
      <c r="W31" s="499" t="s">
        <v>356</v>
      </c>
      <c r="X31" s="499" t="s">
        <v>308</v>
      </c>
      <c r="Y31" s="499" t="s">
        <v>308</v>
      </c>
    </row>
    <row r="32" spans="1:25" s="315" customFormat="1" ht="17.649999999999999" customHeight="1">
      <c r="A32" s="497"/>
      <c r="B32" s="506" t="s">
        <v>742</v>
      </c>
      <c r="C32" s="506" t="s">
        <v>357</v>
      </c>
      <c r="D32" s="499">
        <f t="shared" si="0"/>
        <v>9000</v>
      </c>
      <c r="E32" s="355">
        <v>0</v>
      </c>
      <c r="F32" s="355">
        <v>0</v>
      </c>
      <c r="G32" s="499">
        <v>9000</v>
      </c>
      <c r="H32" s="458">
        <f t="shared" si="1"/>
        <v>7539</v>
      </c>
      <c r="I32" s="355">
        <v>0</v>
      </c>
      <c r="J32" s="355">
        <v>0</v>
      </c>
      <c r="K32" s="458">
        <v>7539</v>
      </c>
      <c r="L32" s="499" t="s">
        <v>358</v>
      </c>
      <c r="M32" s="355">
        <v>0</v>
      </c>
      <c r="N32" s="355">
        <v>0</v>
      </c>
      <c r="O32" s="355">
        <v>0</v>
      </c>
      <c r="P32" s="355">
        <v>0</v>
      </c>
      <c r="Q32" s="500"/>
      <c r="R32" s="511"/>
      <c r="S32" s="499" t="s">
        <v>743</v>
      </c>
      <c r="T32" s="499">
        <v>0</v>
      </c>
      <c r="U32" s="499" t="s">
        <v>359</v>
      </c>
      <c r="V32" s="499" t="s">
        <v>360</v>
      </c>
      <c r="W32" s="499" t="s">
        <v>361</v>
      </c>
      <c r="X32" s="499" t="s">
        <v>362</v>
      </c>
      <c r="Y32" s="499" t="s">
        <v>308</v>
      </c>
    </row>
    <row r="33" spans="1:26" s="315" customFormat="1" ht="17.649999999999999" customHeight="1">
      <c r="A33" s="497"/>
      <c r="B33" s="506" t="s">
        <v>744</v>
      </c>
      <c r="C33" s="506" t="s">
        <v>363</v>
      </c>
      <c r="D33" s="499">
        <f t="shared" si="0"/>
        <v>8000</v>
      </c>
      <c r="E33" s="355">
        <v>0</v>
      </c>
      <c r="F33" s="355">
        <v>0</v>
      </c>
      <c r="G33" s="499">
        <v>8000</v>
      </c>
      <c r="H33" s="458">
        <f t="shared" si="1"/>
        <v>2147</v>
      </c>
      <c r="I33" s="355">
        <v>0</v>
      </c>
      <c r="J33" s="355">
        <v>0</v>
      </c>
      <c r="K33" s="458">
        <v>2147</v>
      </c>
      <c r="L33" s="499" t="s">
        <v>364</v>
      </c>
      <c r="M33" s="355">
        <v>0</v>
      </c>
      <c r="N33" s="355">
        <v>0</v>
      </c>
      <c r="O33" s="355">
        <v>0</v>
      </c>
      <c r="P33" s="355">
        <v>0</v>
      </c>
      <c r="Q33" s="500"/>
      <c r="R33" s="511"/>
      <c r="S33" s="499" t="s">
        <v>365</v>
      </c>
      <c r="T33" s="499">
        <v>0</v>
      </c>
      <c r="U33" s="499" t="s">
        <v>348</v>
      </c>
      <c r="V33" s="499" t="s">
        <v>349</v>
      </c>
      <c r="W33" s="499" t="s">
        <v>366</v>
      </c>
      <c r="X33" s="499" t="s">
        <v>308</v>
      </c>
      <c r="Y33" s="499" t="s">
        <v>308</v>
      </c>
    </row>
    <row r="34" spans="1:26" s="315" customFormat="1" ht="17.649999999999999" customHeight="1">
      <c r="A34" s="497"/>
      <c r="B34" s="506" t="s">
        <v>745</v>
      </c>
      <c r="C34" s="506" t="s">
        <v>367</v>
      </c>
      <c r="D34" s="499">
        <f t="shared" si="0"/>
        <v>500</v>
      </c>
      <c r="E34" s="355">
        <v>0</v>
      </c>
      <c r="F34" s="355">
        <v>0</v>
      </c>
      <c r="G34" s="499">
        <v>500</v>
      </c>
      <c r="H34" s="458">
        <f t="shared" si="1"/>
        <v>455</v>
      </c>
      <c r="I34" s="355">
        <v>0</v>
      </c>
      <c r="J34" s="355">
        <v>0</v>
      </c>
      <c r="K34" s="458">
        <v>455</v>
      </c>
      <c r="L34" s="499" t="s">
        <v>368</v>
      </c>
      <c r="M34" s="355">
        <v>0</v>
      </c>
      <c r="N34" s="355">
        <v>0</v>
      </c>
      <c r="O34" s="355">
        <v>0</v>
      </c>
      <c r="P34" s="355">
        <v>0</v>
      </c>
      <c r="Q34" s="500"/>
      <c r="R34" s="511"/>
      <c r="S34" s="499" t="s">
        <v>369</v>
      </c>
      <c r="T34" s="499">
        <v>0</v>
      </c>
      <c r="U34" s="499" t="s">
        <v>348</v>
      </c>
      <c r="V34" s="499" t="s">
        <v>349</v>
      </c>
      <c r="W34" s="355" t="s">
        <v>336</v>
      </c>
      <c r="X34" s="499" t="s">
        <v>308</v>
      </c>
      <c r="Y34" s="499" t="s">
        <v>308</v>
      </c>
    </row>
    <row r="35" spans="1:26" s="315" customFormat="1" ht="17.649999999999999" customHeight="1">
      <c r="A35" s="497" t="s">
        <v>86</v>
      </c>
      <c r="B35" s="506" t="s">
        <v>144</v>
      </c>
      <c r="C35" s="506" t="s">
        <v>170</v>
      </c>
      <c r="D35" s="499">
        <f t="shared" si="0"/>
        <v>40000</v>
      </c>
      <c r="E35" s="355">
        <v>0</v>
      </c>
      <c r="F35" s="355">
        <v>0</v>
      </c>
      <c r="G35" s="355">
        <v>40000</v>
      </c>
      <c r="H35" s="458">
        <f t="shared" si="1"/>
        <v>48135</v>
      </c>
      <c r="I35" s="499">
        <v>7673</v>
      </c>
      <c r="J35" s="355">
        <v>0</v>
      </c>
      <c r="K35" s="499">
        <v>40462</v>
      </c>
      <c r="L35" s="499" t="s">
        <v>370</v>
      </c>
      <c r="M35" s="499">
        <v>0</v>
      </c>
      <c r="N35" s="355">
        <v>0</v>
      </c>
      <c r="O35" s="499">
        <v>0</v>
      </c>
      <c r="P35" s="355">
        <v>218</v>
      </c>
      <c r="Q35" s="500" t="s">
        <v>87</v>
      </c>
      <c r="R35" s="511" t="s">
        <v>171</v>
      </c>
      <c r="S35" s="499" t="s">
        <v>746</v>
      </c>
      <c r="T35" s="499">
        <v>70994</v>
      </c>
      <c r="U35" s="499" t="s">
        <v>303</v>
      </c>
      <c r="V35" s="499" t="s">
        <v>349</v>
      </c>
      <c r="W35" s="499" t="s">
        <v>309</v>
      </c>
      <c r="X35" s="499" t="s">
        <v>310</v>
      </c>
      <c r="Y35" s="499" t="s">
        <v>308</v>
      </c>
    </row>
    <row r="36" spans="1:26" s="315" customFormat="1" ht="17.649999999999999" customHeight="1">
      <c r="A36" s="497" t="s">
        <v>89</v>
      </c>
      <c r="B36" s="506" t="s">
        <v>145</v>
      </c>
      <c r="C36" s="508" t="s">
        <v>747</v>
      </c>
      <c r="D36" s="499">
        <f t="shared" si="0"/>
        <v>31000</v>
      </c>
      <c r="E36" s="355">
        <v>0</v>
      </c>
      <c r="F36" s="355">
        <v>0</v>
      </c>
      <c r="G36" s="355">
        <v>31000</v>
      </c>
      <c r="H36" s="458">
        <f t="shared" si="1"/>
        <v>29428</v>
      </c>
      <c r="I36" s="355">
        <v>0</v>
      </c>
      <c r="J36" s="499">
        <v>0</v>
      </c>
      <c r="K36" s="458">
        <v>29428</v>
      </c>
      <c r="L36" s="499" t="s">
        <v>371</v>
      </c>
      <c r="M36" s="355">
        <v>24</v>
      </c>
      <c r="N36" s="355">
        <v>61</v>
      </c>
      <c r="O36" s="355">
        <v>0</v>
      </c>
      <c r="P36" s="355">
        <v>0</v>
      </c>
      <c r="Q36" s="500" t="s">
        <v>502</v>
      </c>
      <c r="R36" s="511" t="s">
        <v>748</v>
      </c>
      <c r="S36" s="510">
        <v>1994.03</v>
      </c>
      <c r="T36" s="499">
        <v>55114</v>
      </c>
      <c r="U36" s="499" t="s">
        <v>303</v>
      </c>
      <c r="V36" s="499" t="s">
        <v>326</v>
      </c>
      <c r="W36" s="499" t="s">
        <v>336</v>
      </c>
      <c r="X36" s="499" t="s">
        <v>311</v>
      </c>
      <c r="Y36" s="499" t="s">
        <v>308</v>
      </c>
    </row>
    <row r="37" spans="1:26" s="315" customFormat="1" ht="17.649999999999999" customHeight="1" thickBot="1">
      <c r="A37" s="497"/>
      <c r="B37" s="506" t="s">
        <v>172</v>
      </c>
      <c r="C37" s="508" t="s">
        <v>749</v>
      </c>
      <c r="D37" s="499">
        <f t="shared" si="0"/>
        <v>10000</v>
      </c>
      <c r="E37" s="355">
        <v>0</v>
      </c>
      <c r="F37" s="355">
        <v>10000</v>
      </c>
      <c r="G37" s="355">
        <v>0</v>
      </c>
      <c r="H37" s="458">
        <f t="shared" si="1"/>
        <v>5482</v>
      </c>
      <c r="I37" s="355">
        <v>0</v>
      </c>
      <c r="J37" s="499">
        <v>5482</v>
      </c>
      <c r="K37" s="355">
        <v>0</v>
      </c>
      <c r="L37" s="499" t="s">
        <v>371</v>
      </c>
      <c r="M37" s="355">
        <v>0</v>
      </c>
      <c r="N37" s="355">
        <v>0</v>
      </c>
      <c r="O37" s="355">
        <v>0</v>
      </c>
      <c r="P37" s="355">
        <v>0</v>
      </c>
      <c r="Q37" s="509"/>
      <c r="R37" s="512"/>
      <c r="S37" s="510">
        <v>2001.12</v>
      </c>
      <c r="T37" s="499">
        <v>25004</v>
      </c>
      <c r="U37" s="499" t="s">
        <v>303</v>
      </c>
      <c r="V37" s="499" t="s">
        <v>326</v>
      </c>
      <c r="W37" s="499" t="s">
        <v>336</v>
      </c>
      <c r="X37" s="499" t="s">
        <v>311</v>
      </c>
      <c r="Y37" s="499" t="s">
        <v>308</v>
      </c>
    </row>
    <row r="38" spans="1:26" s="315" customFormat="1" ht="11.25" customHeight="1">
      <c r="A38" s="1002" t="s">
        <v>503</v>
      </c>
      <c r="B38" s="1002"/>
      <c r="C38" s="460"/>
      <c r="D38" s="1001"/>
      <c r="E38" s="1001"/>
      <c r="F38" s="1001"/>
      <c r="G38" s="1001"/>
      <c r="H38" s="461"/>
      <c r="I38" s="461"/>
      <c r="J38" s="461"/>
      <c r="K38" s="461"/>
      <c r="L38" s="1003" t="s">
        <v>750</v>
      </c>
      <c r="M38" s="1003"/>
      <c r="N38" s="1003"/>
      <c r="O38" s="1003"/>
      <c r="P38" s="1003"/>
      <c r="Q38" s="1003"/>
      <c r="R38" s="462" t="s">
        <v>554</v>
      </c>
      <c r="S38" s="463"/>
      <c r="T38" s="464"/>
      <c r="U38" s="465"/>
      <c r="V38" s="1001" t="s">
        <v>750</v>
      </c>
      <c r="W38" s="1001"/>
      <c r="X38" s="1001"/>
      <c r="Y38" s="1001"/>
      <c r="Z38" s="339"/>
    </row>
    <row r="39" spans="1:26" s="290" customFormat="1" ht="11.25" customHeight="1">
      <c r="A39" s="1004" t="s">
        <v>799</v>
      </c>
      <c r="B39" s="1004"/>
      <c r="C39" s="1004"/>
      <c r="D39" s="466"/>
      <c r="E39" s="466"/>
      <c r="F39" s="466"/>
      <c r="G39" s="466"/>
      <c r="H39" s="466"/>
      <c r="I39" s="467"/>
      <c r="J39" s="467"/>
      <c r="K39" s="467"/>
      <c r="L39" s="467"/>
      <c r="M39" s="467"/>
      <c r="N39" s="467"/>
      <c r="O39" s="467"/>
      <c r="P39" s="467"/>
      <c r="Q39" s="468"/>
      <c r="R39" s="1000" t="s">
        <v>751</v>
      </c>
      <c r="S39" s="1000"/>
      <c r="T39" s="466"/>
      <c r="U39" s="466"/>
      <c r="V39" s="466"/>
      <c r="W39" s="466"/>
      <c r="X39" s="466"/>
      <c r="Y39" s="466"/>
    </row>
    <row r="40" spans="1:26" s="331" customFormat="1" ht="11.25">
      <c r="A40" s="333"/>
      <c r="B40" s="340"/>
      <c r="C40" s="340"/>
      <c r="D40" s="340"/>
      <c r="E40" s="340"/>
      <c r="F40" s="340"/>
      <c r="G40" s="340"/>
      <c r="H40" s="340"/>
      <c r="I40" s="334"/>
      <c r="J40" s="334"/>
      <c r="K40" s="334"/>
      <c r="L40" s="334"/>
      <c r="M40" s="334"/>
      <c r="N40" s="334"/>
      <c r="O40" s="334"/>
      <c r="P40" s="334"/>
      <c r="Q40" s="333"/>
      <c r="R40" s="333"/>
      <c r="S40" s="334"/>
      <c r="T40" s="340"/>
      <c r="U40" s="340"/>
      <c r="V40" s="340"/>
      <c r="W40" s="340"/>
      <c r="X40" s="340"/>
      <c r="Y40" s="340"/>
    </row>
    <row r="41" spans="1:26" s="331" customFormat="1" ht="11.25">
      <c r="A41" s="333"/>
      <c r="B41" s="340"/>
      <c r="C41" s="340"/>
      <c r="D41" s="340"/>
      <c r="E41" s="340"/>
      <c r="F41" s="340"/>
      <c r="G41" s="340"/>
      <c r="H41" s="340"/>
      <c r="I41" s="334"/>
      <c r="J41" s="334"/>
      <c r="K41" s="334"/>
      <c r="L41" s="334"/>
      <c r="M41" s="334"/>
      <c r="N41" s="334"/>
      <c r="O41" s="334"/>
      <c r="P41" s="334"/>
      <c r="Q41" s="333"/>
      <c r="R41" s="333"/>
      <c r="S41" s="334"/>
      <c r="T41" s="340"/>
      <c r="U41" s="340"/>
      <c r="V41" s="340"/>
      <c r="W41" s="340"/>
      <c r="X41" s="340"/>
      <c r="Y41" s="340"/>
    </row>
    <row r="42" spans="1:26" s="331" customFormat="1" ht="11.25">
      <c r="A42" s="333"/>
      <c r="B42" s="340"/>
      <c r="C42" s="340"/>
      <c r="D42" s="340"/>
      <c r="E42" s="340"/>
      <c r="F42" s="340"/>
      <c r="G42" s="340"/>
      <c r="H42" s="340"/>
      <c r="I42" s="334"/>
      <c r="J42" s="334"/>
      <c r="K42" s="334"/>
      <c r="L42" s="334"/>
      <c r="M42" s="334"/>
      <c r="N42" s="334"/>
      <c r="O42" s="334"/>
      <c r="P42" s="334"/>
      <c r="Q42" s="333"/>
      <c r="R42" s="333"/>
      <c r="S42" s="334"/>
      <c r="T42" s="340"/>
      <c r="U42" s="340"/>
      <c r="V42" s="340"/>
      <c r="W42" s="340"/>
      <c r="X42" s="340"/>
      <c r="Y42" s="340"/>
    </row>
    <row r="43" spans="1:26" s="331" customFormat="1" ht="11.25">
      <c r="A43" s="333"/>
      <c r="B43" s="340"/>
      <c r="C43" s="340"/>
      <c r="D43" s="340"/>
      <c r="E43" s="340"/>
      <c r="F43" s="340"/>
      <c r="G43" s="340"/>
      <c r="H43" s="340"/>
      <c r="I43" s="334"/>
      <c r="J43" s="334"/>
      <c r="K43" s="334"/>
      <c r="L43" s="334"/>
      <c r="M43" s="334"/>
      <c r="N43" s="334"/>
      <c r="O43" s="334"/>
      <c r="P43" s="334"/>
      <c r="Q43" s="333"/>
      <c r="R43" s="333"/>
      <c r="S43" s="334"/>
      <c r="T43" s="340"/>
      <c r="U43" s="340"/>
      <c r="V43" s="340"/>
      <c r="W43" s="340"/>
      <c r="X43" s="340"/>
      <c r="Y43" s="340"/>
    </row>
    <row r="44" spans="1:26" s="331" customFormat="1" ht="11.25">
      <c r="A44" s="333"/>
      <c r="B44" s="340"/>
      <c r="C44" s="340"/>
      <c r="D44" s="340"/>
      <c r="E44" s="340"/>
      <c r="F44" s="340"/>
      <c r="G44" s="340"/>
      <c r="H44" s="340"/>
      <c r="I44" s="334"/>
      <c r="J44" s="334"/>
      <c r="K44" s="334"/>
      <c r="L44" s="334"/>
      <c r="M44" s="334"/>
      <c r="N44" s="334"/>
      <c r="O44" s="334"/>
      <c r="P44" s="334"/>
      <c r="Q44" s="333"/>
      <c r="R44" s="333"/>
      <c r="S44" s="334"/>
      <c r="T44" s="340"/>
      <c r="U44" s="340"/>
      <c r="V44" s="340"/>
      <c r="W44" s="340"/>
      <c r="X44" s="340"/>
      <c r="Y44" s="340"/>
    </row>
    <row r="45" spans="1:26" s="331" customFormat="1" ht="11.25">
      <c r="A45" s="333"/>
      <c r="B45" s="340"/>
      <c r="C45" s="340"/>
      <c r="D45" s="340"/>
      <c r="E45" s="340"/>
      <c r="F45" s="340"/>
      <c r="G45" s="340"/>
      <c r="H45" s="340"/>
      <c r="I45" s="334"/>
      <c r="J45" s="334"/>
      <c r="K45" s="334"/>
      <c r="L45" s="334"/>
      <c r="M45" s="334"/>
      <c r="N45" s="334"/>
      <c r="O45" s="334"/>
      <c r="P45" s="334"/>
      <c r="Q45" s="333"/>
      <c r="R45" s="333"/>
      <c r="S45" s="334"/>
      <c r="T45" s="340"/>
      <c r="U45" s="340"/>
      <c r="V45" s="340"/>
      <c r="W45" s="340"/>
      <c r="X45" s="340"/>
      <c r="Y45" s="340"/>
    </row>
    <row r="46" spans="1:26" s="331" customFormat="1" ht="11.25">
      <c r="A46" s="333"/>
      <c r="B46" s="340"/>
      <c r="C46" s="340"/>
      <c r="D46" s="340"/>
      <c r="E46" s="340"/>
      <c r="F46" s="340"/>
      <c r="G46" s="340"/>
      <c r="H46" s="340"/>
      <c r="I46" s="334"/>
      <c r="J46" s="334"/>
      <c r="K46" s="334"/>
      <c r="L46" s="334"/>
      <c r="M46" s="334"/>
      <c r="N46" s="334"/>
      <c r="O46" s="334"/>
      <c r="P46" s="334"/>
      <c r="Q46" s="333"/>
      <c r="R46" s="333"/>
      <c r="S46" s="334"/>
      <c r="T46" s="340"/>
      <c r="U46" s="340"/>
      <c r="V46" s="340"/>
      <c r="W46" s="340"/>
      <c r="X46" s="340"/>
      <c r="Y46" s="340"/>
    </row>
    <row r="47" spans="1:26" s="331" customFormat="1" ht="11.25">
      <c r="A47" s="333"/>
      <c r="B47" s="340"/>
      <c r="C47" s="340"/>
      <c r="D47" s="340"/>
      <c r="E47" s="340"/>
      <c r="F47" s="340"/>
      <c r="G47" s="340"/>
      <c r="H47" s="340"/>
      <c r="I47" s="334"/>
      <c r="J47" s="334"/>
      <c r="K47" s="334"/>
      <c r="L47" s="334"/>
      <c r="M47" s="334"/>
      <c r="N47" s="334"/>
      <c r="O47" s="334"/>
      <c r="P47" s="334"/>
      <c r="Q47" s="333"/>
      <c r="R47" s="333"/>
      <c r="S47" s="334"/>
      <c r="T47" s="340"/>
      <c r="U47" s="340"/>
      <c r="V47" s="340"/>
      <c r="W47" s="340"/>
      <c r="X47" s="340"/>
      <c r="Y47" s="340"/>
    </row>
    <row r="48" spans="1:26" s="331" customFormat="1" ht="11.25">
      <c r="A48" s="333"/>
      <c r="B48" s="340"/>
      <c r="C48" s="340"/>
      <c r="D48" s="340"/>
      <c r="E48" s="340"/>
      <c r="F48" s="340"/>
      <c r="G48" s="340"/>
      <c r="H48" s="340"/>
      <c r="I48" s="334"/>
      <c r="J48" s="334"/>
      <c r="K48" s="334"/>
      <c r="L48" s="334"/>
      <c r="M48" s="334"/>
      <c r="N48" s="334"/>
      <c r="O48" s="334"/>
      <c r="P48" s="334"/>
      <c r="Q48" s="333"/>
      <c r="R48" s="333"/>
      <c r="S48" s="334"/>
      <c r="T48" s="340"/>
      <c r="U48" s="340"/>
      <c r="V48" s="340"/>
      <c r="W48" s="340"/>
      <c r="X48" s="340"/>
      <c r="Y48" s="340"/>
    </row>
    <row r="49" spans="1:25" s="331" customFormat="1" ht="11.25">
      <c r="A49" s="333"/>
      <c r="B49" s="340"/>
      <c r="C49" s="340"/>
      <c r="D49" s="340"/>
      <c r="E49" s="340"/>
      <c r="F49" s="340"/>
      <c r="G49" s="340"/>
      <c r="H49" s="340"/>
      <c r="I49" s="334"/>
      <c r="J49" s="334"/>
      <c r="K49" s="334"/>
      <c r="L49" s="334"/>
      <c r="M49" s="334"/>
      <c r="N49" s="334"/>
      <c r="O49" s="334"/>
      <c r="P49" s="334"/>
      <c r="Q49" s="333"/>
      <c r="R49" s="333"/>
      <c r="S49" s="334"/>
      <c r="T49" s="340"/>
      <c r="U49" s="340"/>
      <c r="V49" s="340"/>
      <c r="W49" s="340"/>
      <c r="X49" s="340"/>
      <c r="Y49" s="340"/>
    </row>
    <row r="50" spans="1:25" s="331" customFormat="1" ht="11.25">
      <c r="A50" s="333"/>
      <c r="B50" s="340"/>
      <c r="C50" s="340"/>
      <c r="D50" s="340"/>
      <c r="E50" s="340"/>
      <c r="F50" s="340"/>
      <c r="G50" s="340"/>
      <c r="H50" s="340"/>
      <c r="I50" s="334"/>
      <c r="J50" s="334"/>
      <c r="K50" s="334"/>
      <c r="L50" s="334"/>
      <c r="M50" s="334"/>
      <c r="N50" s="334"/>
      <c r="O50" s="334"/>
      <c r="P50" s="334"/>
      <c r="Q50" s="333"/>
      <c r="R50" s="333"/>
      <c r="S50" s="334"/>
      <c r="T50" s="340"/>
      <c r="U50" s="340"/>
      <c r="V50" s="340"/>
      <c r="W50" s="340"/>
      <c r="X50" s="340"/>
      <c r="Y50" s="340"/>
    </row>
    <row r="51" spans="1:25" s="331" customFormat="1" ht="11.25">
      <c r="A51" s="333"/>
      <c r="B51" s="340"/>
      <c r="C51" s="340"/>
      <c r="D51" s="340"/>
      <c r="E51" s="340"/>
      <c r="F51" s="340"/>
      <c r="G51" s="340"/>
      <c r="H51" s="340"/>
      <c r="I51" s="334"/>
      <c r="J51" s="334"/>
      <c r="K51" s="334"/>
      <c r="L51" s="334"/>
      <c r="M51" s="334"/>
      <c r="N51" s="334"/>
      <c r="O51" s="334"/>
      <c r="P51" s="334"/>
      <c r="Q51" s="333"/>
      <c r="R51" s="333"/>
      <c r="S51" s="334"/>
      <c r="T51" s="340"/>
      <c r="U51" s="340"/>
      <c r="V51" s="340"/>
      <c r="W51" s="340"/>
      <c r="X51" s="340"/>
      <c r="Y51" s="340"/>
    </row>
    <row r="52" spans="1:25" s="331" customFormat="1" ht="11.25">
      <c r="A52" s="333"/>
      <c r="B52" s="340"/>
      <c r="C52" s="340"/>
      <c r="D52" s="340"/>
      <c r="E52" s="340"/>
      <c r="F52" s="340"/>
      <c r="G52" s="340"/>
      <c r="H52" s="340"/>
      <c r="I52" s="334"/>
      <c r="J52" s="334"/>
      <c r="K52" s="334"/>
      <c r="L52" s="334"/>
      <c r="M52" s="334"/>
      <c r="N52" s="334"/>
      <c r="O52" s="334"/>
      <c r="P52" s="334"/>
      <c r="Q52" s="333"/>
      <c r="R52" s="333"/>
      <c r="S52" s="334"/>
      <c r="T52" s="340"/>
      <c r="U52" s="340"/>
      <c r="V52" s="340"/>
      <c r="W52" s="340"/>
      <c r="X52" s="340"/>
      <c r="Y52" s="340"/>
    </row>
    <row r="53" spans="1:25" s="331" customFormat="1" ht="11.25">
      <c r="A53" s="333"/>
      <c r="B53" s="340"/>
      <c r="C53" s="340"/>
      <c r="D53" s="340"/>
      <c r="E53" s="340"/>
      <c r="F53" s="340"/>
      <c r="G53" s="340"/>
      <c r="H53" s="340"/>
      <c r="I53" s="334"/>
      <c r="J53" s="334"/>
      <c r="K53" s="334"/>
      <c r="L53" s="334"/>
      <c r="M53" s="334"/>
      <c r="N53" s="334"/>
      <c r="O53" s="334"/>
      <c r="P53" s="334"/>
      <c r="Q53" s="333"/>
      <c r="R53" s="333"/>
      <c r="S53" s="334"/>
      <c r="T53" s="340"/>
      <c r="U53" s="340"/>
      <c r="V53" s="340"/>
      <c r="W53" s="340"/>
      <c r="X53" s="340"/>
      <c r="Y53" s="340"/>
    </row>
    <row r="54" spans="1:25" s="331" customFormat="1" ht="11.25">
      <c r="A54" s="333"/>
      <c r="B54" s="340"/>
      <c r="C54" s="340"/>
      <c r="D54" s="340"/>
      <c r="E54" s="340"/>
      <c r="F54" s="340"/>
      <c r="G54" s="340"/>
      <c r="H54" s="340"/>
      <c r="I54" s="334"/>
      <c r="J54" s="334"/>
      <c r="K54" s="334"/>
      <c r="L54" s="334"/>
      <c r="M54" s="334"/>
      <c r="N54" s="334"/>
      <c r="O54" s="334"/>
      <c r="P54" s="334"/>
      <c r="Q54" s="333"/>
      <c r="R54" s="333"/>
      <c r="S54" s="334"/>
      <c r="T54" s="340"/>
      <c r="U54" s="340"/>
      <c r="V54" s="340"/>
      <c r="W54" s="340"/>
      <c r="X54" s="340"/>
      <c r="Y54" s="340"/>
    </row>
    <row r="55" spans="1:25" s="331" customFormat="1" ht="11.25">
      <c r="A55" s="333"/>
      <c r="B55" s="340"/>
      <c r="C55" s="340"/>
      <c r="D55" s="340"/>
      <c r="E55" s="340"/>
      <c r="F55" s="340"/>
      <c r="G55" s="340"/>
      <c r="H55" s="340"/>
      <c r="I55" s="334"/>
      <c r="J55" s="334"/>
      <c r="K55" s="334"/>
      <c r="L55" s="334"/>
      <c r="M55" s="334"/>
      <c r="N55" s="334"/>
      <c r="O55" s="334"/>
      <c r="P55" s="334"/>
      <c r="Q55" s="333"/>
      <c r="R55" s="333"/>
      <c r="S55" s="334"/>
      <c r="T55" s="340"/>
      <c r="U55" s="340"/>
      <c r="V55" s="340"/>
      <c r="W55" s="340"/>
      <c r="X55" s="340"/>
      <c r="Y55" s="340"/>
    </row>
    <row r="56" spans="1:25" s="331" customFormat="1" ht="11.25">
      <c r="A56" s="333"/>
      <c r="B56" s="340"/>
      <c r="C56" s="340"/>
      <c r="D56" s="340"/>
      <c r="E56" s="340"/>
      <c r="F56" s="340"/>
      <c r="G56" s="340"/>
      <c r="H56" s="340"/>
      <c r="I56" s="334"/>
      <c r="J56" s="334"/>
      <c r="K56" s="334"/>
      <c r="L56" s="334"/>
      <c r="M56" s="334"/>
      <c r="N56" s="334"/>
      <c r="O56" s="334"/>
      <c r="P56" s="334"/>
      <c r="Q56" s="333"/>
      <c r="R56" s="333"/>
      <c r="S56" s="334"/>
      <c r="T56" s="340"/>
      <c r="U56" s="340"/>
      <c r="V56" s="340"/>
      <c r="W56" s="340"/>
      <c r="X56" s="340"/>
      <c r="Y56" s="340"/>
    </row>
    <row r="57" spans="1:25" s="331" customFormat="1" ht="11.25">
      <c r="A57" s="333"/>
      <c r="B57" s="340"/>
      <c r="C57" s="340"/>
      <c r="D57" s="340"/>
      <c r="E57" s="340"/>
      <c r="F57" s="340"/>
      <c r="G57" s="340"/>
      <c r="H57" s="340"/>
      <c r="I57" s="334"/>
      <c r="J57" s="334"/>
      <c r="K57" s="334"/>
      <c r="L57" s="334"/>
      <c r="M57" s="334"/>
      <c r="N57" s="334"/>
      <c r="O57" s="334"/>
      <c r="P57" s="334"/>
      <c r="Q57" s="333"/>
      <c r="R57" s="333"/>
      <c r="S57" s="334"/>
      <c r="T57" s="340"/>
      <c r="U57" s="340"/>
      <c r="V57" s="340"/>
      <c r="W57" s="340"/>
      <c r="X57" s="340"/>
      <c r="Y57" s="340"/>
    </row>
    <row r="58" spans="1:25" s="331" customFormat="1" ht="11.25">
      <c r="A58" s="333"/>
      <c r="B58" s="340"/>
      <c r="C58" s="340"/>
      <c r="D58" s="340"/>
      <c r="E58" s="340"/>
      <c r="F58" s="340"/>
      <c r="G58" s="340"/>
      <c r="H58" s="340"/>
      <c r="I58" s="334"/>
      <c r="J58" s="334"/>
      <c r="K58" s="334"/>
      <c r="L58" s="334"/>
      <c r="M58" s="334"/>
      <c r="N58" s="334"/>
      <c r="O58" s="334"/>
      <c r="P58" s="334"/>
      <c r="Q58" s="333"/>
      <c r="R58" s="333"/>
      <c r="S58" s="334"/>
      <c r="T58" s="340"/>
      <c r="U58" s="340"/>
      <c r="V58" s="340"/>
      <c r="W58" s="340"/>
      <c r="X58" s="340"/>
      <c r="Y58" s="340"/>
    </row>
    <row r="59" spans="1:25" s="331" customFormat="1" ht="11.25">
      <c r="A59" s="333"/>
      <c r="B59" s="340"/>
      <c r="C59" s="340"/>
      <c r="D59" s="340"/>
      <c r="E59" s="340"/>
      <c r="F59" s="340"/>
      <c r="G59" s="340"/>
      <c r="H59" s="340"/>
      <c r="I59" s="334"/>
      <c r="J59" s="334"/>
      <c r="K59" s="334"/>
      <c r="L59" s="334"/>
      <c r="M59" s="334"/>
      <c r="N59" s="334"/>
      <c r="O59" s="334"/>
      <c r="P59" s="334"/>
      <c r="Q59" s="333"/>
      <c r="R59" s="333"/>
      <c r="S59" s="334"/>
      <c r="T59" s="340"/>
      <c r="U59" s="340"/>
      <c r="V59" s="340"/>
      <c r="W59" s="340"/>
      <c r="X59" s="340"/>
      <c r="Y59" s="340"/>
    </row>
    <row r="60" spans="1:25" s="331" customFormat="1" ht="11.25">
      <c r="A60" s="333"/>
      <c r="B60" s="340"/>
      <c r="C60" s="340"/>
      <c r="D60" s="340"/>
      <c r="E60" s="340"/>
      <c r="F60" s="340"/>
      <c r="G60" s="340"/>
      <c r="H60" s="340"/>
      <c r="I60" s="334"/>
      <c r="J60" s="334"/>
      <c r="K60" s="334"/>
      <c r="L60" s="334"/>
      <c r="M60" s="334"/>
      <c r="N60" s="334"/>
      <c r="O60" s="334"/>
      <c r="P60" s="334"/>
      <c r="Q60" s="333"/>
      <c r="R60" s="333"/>
      <c r="S60" s="334"/>
      <c r="T60" s="340"/>
      <c r="U60" s="340"/>
      <c r="V60" s="340"/>
      <c r="W60" s="340"/>
      <c r="X60" s="340"/>
      <c r="Y60" s="340"/>
    </row>
    <row r="61" spans="1:25" s="331" customFormat="1" ht="11.25">
      <c r="A61" s="333"/>
      <c r="B61" s="340"/>
      <c r="C61" s="340"/>
      <c r="D61" s="340"/>
      <c r="E61" s="340"/>
      <c r="F61" s="340"/>
      <c r="G61" s="340"/>
      <c r="H61" s="340"/>
      <c r="I61" s="334"/>
      <c r="J61" s="334"/>
      <c r="K61" s="334"/>
      <c r="L61" s="334"/>
      <c r="M61" s="334"/>
      <c r="N61" s="334"/>
      <c r="O61" s="334"/>
      <c r="P61" s="334"/>
      <c r="Q61" s="333"/>
      <c r="R61" s="333"/>
      <c r="S61" s="334"/>
      <c r="T61" s="340"/>
      <c r="U61" s="340"/>
      <c r="V61" s="340"/>
      <c r="W61" s="340"/>
      <c r="X61" s="340"/>
      <c r="Y61" s="340"/>
    </row>
    <row r="62" spans="1:25" s="331" customFormat="1" ht="11.25">
      <c r="A62" s="333"/>
      <c r="B62" s="340"/>
      <c r="C62" s="340"/>
      <c r="D62" s="340"/>
      <c r="E62" s="340"/>
      <c r="F62" s="340"/>
      <c r="G62" s="340"/>
      <c r="H62" s="340"/>
      <c r="I62" s="334"/>
      <c r="J62" s="334"/>
      <c r="K62" s="334"/>
      <c r="L62" s="334"/>
      <c r="M62" s="334"/>
      <c r="N62" s="334"/>
      <c r="O62" s="334"/>
      <c r="P62" s="334"/>
      <c r="Q62" s="333"/>
      <c r="R62" s="333"/>
      <c r="S62" s="334"/>
      <c r="T62" s="340"/>
      <c r="U62" s="340"/>
      <c r="V62" s="340"/>
      <c r="W62" s="340"/>
      <c r="X62" s="340"/>
      <c r="Y62" s="340"/>
    </row>
    <row r="63" spans="1:25" s="331" customFormat="1" ht="11.25">
      <c r="A63" s="333"/>
      <c r="B63" s="340"/>
      <c r="C63" s="340"/>
      <c r="D63" s="340"/>
      <c r="E63" s="340"/>
      <c r="F63" s="340"/>
      <c r="G63" s="340"/>
      <c r="H63" s="340"/>
      <c r="I63" s="334"/>
      <c r="J63" s="334"/>
      <c r="K63" s="334"/>
      <c r="L63" s="334"/>
      <c r="M63" s="334"/>
      <c r="N63" s="334"/>
      <c r="O63" s="334"/>
      <c r="P63" s="334"/>
      <c r="Q63" s="333"/>
      <c r="R63" s="333"/>
      <c r="S63" s="334"/>
      <c r="T63" s="340"/>
      <c r="U63" s="340"/>
      <c r="V63" s="340"/>
      <c r="W63" s="340"/>
      <c r="X63" s="340"/>
      <c r="Y63" s="340"/>
    </row>
    <row r="64" spans="1:25" s="331" customFormat="1" ht="11.25">
      <c r="A64" s="333"/>
      <c r="B64" s="340"/>
      <c r="C64" s="340"/>
      <c r="D64" s="340"/>
      <c r="E64" s="340"/>
      <c r="F64" s="340"/>
      <c r="G64" s="340"/>
      <c r="H64" s="340"/>
      <c r="I64" s="334"/>
      <c r="J64" s="334"/>
      <c r="K64" s="334"/>
      <c r="L64" s="334"/>
      <c r="M64" s="334"/>
      <c r="N64" s="334"/>
      <c r="O64" s="334"/>
      <c r="P64" s="334"/>
      <c r="Q64" s="333"/>
      <c r="R64" s="333"/>
      <c r="S64" s="334"/>
      <c r="T64" s="340"/>
      <c r="U64" s="340"/>
      <c r="V64" s="340"/>
      <c r="W64" s="340"/>
      <c r="X64" s="340"/>
      <c r="Y64" s="340"/>
    </row>
    <row r="65" spans="1:25" s="331" customFormat="1" ht="11.25">
      <c r="A65" s="333"/>
      <c r="B65" s="340"/>
      <c r="C65" s="340"/>
      <c r="D65" s="340"/>
      <c r="E65" s="340"/>
      <c r="F65" s="340"/>
      <c r="G65" s="340"/>
      <c r="H65" s="340"/>
      <c r="I65" s="334"/>
      <c r="J65" s="334"/>
      <c r="K65" s="334"/>
      <c r="L65" s="334"/>
      <c r="M65" s="334"/>
      <c r="N65" s="334"/>
      <c r="O65" s="334"/>
      <c r="P65" s="334"/>
      <c r="Q65" s="333"/>
      <c r="R65" s="333"/>
      <c r="S65" s="334"/>
      <c r="T65" s="340"/>
      <c r="U65" s="340"/>
      <c r="V65" s="340"/>
      <c r="W65" s="340"/>
      <c r="X65" s="340"/>
      <c r="Y65" s="340"/>
    </row>
    <row r="66" spans="1:25" s="331" customFormat="1" ht="11.25">
      <c r="A66" s="333"/>
      <c r="B66" s="340"/>
      <c r="C66" s="340"/>
      <c r="D66" s="340"/>
      <c r="E66" s="340"/>
      <c r="F66" s="340"/>
      <c r="G66" s="340"/>
      <c r="H66" s="340"/>
      <c r="I66" s="334"/>
      <c r="J66" s="334"/>
      <c r="K66" s="334"/>
      <c r="L66" s="334"/>
      <c r="M66" s="334"/>
      <c r="N66" s="334"/>
      <c r="O66" s="334"/>
      <c r="P66" s="334"/>
      <c r="Q66" s="333"/>
      <c r="R66" s="333"/>
      <c r="S66" s="334"/>
      <c r="T66" s="340"/>
      <c r="U66" s="340"/>
      <c r="V66" s="340"/>
      <c r="W66" s="340"/>
      <c r="X66" s="340"/>
      <c r="Y66" s="340"/>
    </row>
    <row r="67" spans="1:25" s="331" customFormat="1" ht="11.25">
      <c r="A67" s="333"/>
      <c r="B67" s="340"/>
      <c r="C67" s="340"/>
      <c r="D67" s="340"/>
      <c r="E67" s="340"/>
      <c r="F67" s="340"/>
      <c r="G67" s="340"/>
      <c r="H67" s="340"/>
      <c r="I67" s="334"/>
      <c r="J67" s="334"/>
      <c r="K67" s="334"/>
      <c r="L67" s="334"/>
      <c r="M67" s="334"/>
      <c r="N67" s="334"/>
      <c r="O67" s="334"/>
      <c r="P67" s="334"/>
      <c r="Q67" s="333"/>
      <c r="R67" s="333"/>
      <c r="S67" s="334"/>
      <c r="T67" s="340"/>
      <c r="U67" s="340"/>
      <c r="V67" s="340"/>
      <c r="W67" s="340"/>
      <c r="X67" s="340"/>
      <c r="Y67" s="340"/>
    </row>
    <row r="68" spans="1:25" s="331" customFormat="1" ht="11.25">
      <c r="A68" s="333"/>
      <c r="B68" s="340"/>
      <c r="C68" s="340"/>
      <c r="D68" s="340"/>
      <c r="E68" s="340"/>
      <c r="F68" s="340"/>
      <c r="G68" s="340"/>
      <c r="H68" s="340"/>
      <c r="I68" s="334"/>
      <c r="J68" s="334"/>
      <c r="K68" s="334"/>
      <c r="L68" s="334"/>
      <c r="M68" s="334"/>
      <c r="N68" s="334"/>
      <c r="O68" s="334"/>
      <c r="P68" s="334"/>
      <c r="Q68" s="333"/>
      <c r="R68" s="333"/>
      <c r="S68" s="334"/>
      <c r="T68" s="340"/>
      <c r="U68" s="340"/>
      <c r="V68" s="340"/>
      <c r="W68" s="340"/>
      <c r="X68" s="340"/>
      <c r="Y68" s="340"/>
    </row>
    <row r="69" spans="1:25" s="331" customFormat="1" ht="11.25">
      <c r="A69" s="333"/>
      <c r="B69" s="340"/>
      <c r="C69" s="340"/>
      <c r="D69" s="340"/>
      <c r="E69" s="340"/>
      <c r="F69" s="340"/>
      <c r="G69" s="340"/>
      <c r="H69" s="340"/>
      <c r="I69" s="334"/>
      <c r="J69" s="334"/>
      <c r="K69" s="334"/>
      <c r="L69" s="334"/>
      <c r="M69" s="334"/>
      <c r="N69" s="334"/>
      <c r="O69" s="334"/>
      <c r="P69" s="334"/>
      <c r="Q69" s="333"/>
      <c r="R69" s="333"/>
      <c r="S69" s="334"/>
      <c r="T69" s="340"/>
      <c r="U69" s="340"/>
      <c r="V69" s="340"/>
      <c r="W69" s="340"/>
      <c r="X69" s="340"/>
      <c r="Y69" s="340"/>
    </row>
    <row r="70" spans="1:25" s="331" customFormat="1" ht="11.25">
      <c r="A70" s="333"/>
      <c r="B70" s="340"/>
      <c r="C70" s="340"/>
      <c r="D70" s="340"/>
      <c r="E70" s="340"/>
      <c r="F70" s="340"/>
      <c r="G70" s="340"/>
      <c r="H70" s="340"/>
      <c r="I70" s="334"/>
      <c r="J70" s="334"/>
      <c r="K70" s="334"/>
      <c r="L70" s="334"/>
      <c r="M70" s="334"/>
      <c r="N70" s="334"/>
      <c r="O70" s="334"/>
      <c r="P70" s="334"/>
      <c r="Q70" s="333"/>
      <c r="R70" s="333"/>
      <c r="S70" s="334"/>
      <c r="T70" s="340"/>
      <c r="U70" s="340"/>
      <c r="V70" s="340"/>
      <c r="W70" s="340"/>
      <c r="X70" s="340"/>
      <c r="Y70" s="340"/>
    </row>
    <row r="71" spans="1:25" s="331" customFormat="1" ht="11.25">
      <c r="A71" s="333"/>
      <c r="B71" s="340"/>
      <c r="C71" s="340"/>
      <c r="D71" s="340"/>
      <c r="E71" s="340"/>
      <c r="F71" s="340"/>
      <c r="G71" s="340"/>
      <c r="H71" s="340"/>
      <c r="I71" s="334"/>
      <c r="J71" s="334"/>
      <c r="K71" s="334"/>
      <c r="L71" s="334"/>
      <c r="M71" s="334"/>
      <c r="N71" s="334"/>
      <c r="O71" s="334"/>
      <c r="P71" s="334"/>
      <c r="Q71" s="333"/>
      <c r="R71" s="333"/>
      <c r="S71" s="334"/>
      <c r="T71" s="340"/>
      <c r="U71" s="340"/>
      <c r="V71" s="340"/>
      <c r="W71" s="340"/>
      <c r="X71" s="340"/>
      <c r="Y71" s="340"/>
    </row>
    <row r="72" spans="1:25" s="331" customFormat="1" ht="11.25">
      <c r="A72" s="333"/>
      <c r="B72" s="340"/>
      <c r="C72" s="340"/>
      <c r="D72" s="340"/>
      <c r="E72" s="340"/>
      <c r="F72" s="340"/>
      <c r="G72" s="340"/>
      <c r="H72" s="340"/>
      <c r="I72" s="334"/>
      <c r="J72" s="334"/>
      <c r="K72" s="334"/>
      <c r="L72" s="334"/>
      <c r="M72" s="334"/>
      <c r="N72" s="334"/>
      <c r="O72" s="334"/>
      <c r="P72" s="334"/>
      <c r="Q72" s="333"/>
      <c r="R72" s="333"/>
      <c r="S72" s="334"/>
      <c r="T72" s="340"/>
      <c r="U72" s="340"/>
      <c r="V72" s="340"/>
      <c r="W72" s="340"/>
      <c r="X72" s="340"/>
      <c r="Y72" s="340"/>
    </row>
    <row r="73" spans="1:25" s="331" customFormat="1" ht="11.25">
      <c r="A73" s="333"/>
      <c r="B73" s="340"/>
      <c r="C73" s="340"/>
      <c r="D73" s="340"/>
      <c r="E73" s="340"/>
      <c r="F73" s="340"/>
      <c r="G73" s="340"/>
      <c r="H73" s="340"/>
      <c r="I73" s="334"/>
      <c r="J73" s="334"/>
      <c r="K73" s="334"/>
      <c r="L73" s="334"/>
      <c r="M73" s="334"/>
      <c r="N73" s="334"/>
      <c r="O73" s="334"/>
      <c r="P73" s="334"/>
      <c r="Q73" s="333"/>
      <c r="R73" s="333"/>
      <c r="S73" s="334"/>
      <c r="T73" s="340"/>
      <c r="U73" s="340"/>
      <c r="V73" s="340"/>
      <c r="W73" s="340"/>
      <c r="X73" s="340"/>
      <c r="Y73" s="340"/>
    </row>
    <row r="74" spans="1:25" s="331" customFormat="1" ht="11.25">
      <c r="A74" s="333"/>
      <c r="B74" s="340"/>
      <c r="C74" s="340"/>
      <c r="D74" s="340"/>
      <c r="E74" s="340"/>
      <c r="F74" s="340"/>
      <c r="G74" s="340"/>
      <c r="H74" s="340"/>
      <c r="I74" s="334"/>
      <c r="J74" s="334"/>
      <c r="K74" s="334"/>
      <c r="L74" s="334"/>
      <c r="M74" s="334"/>
      <c r="N74" s="334"/>
      <c r="O74" s="334"/>
      <c r="P74" s="334"/>
      <c r="Q74" s="333"/>
      <c r="R74" s="333"/>
      <c r="S74" s="334"/>
      <c r="T74" s="340"/>
      <c r="U74" s="340"/>
      <c r="V74" s="340"/>
      <c r="W74" s="340"/>
      <c r="X74" s="340"/>
      <c r="Y74" s="340"/>
    </row>
    <row r="75" spans="1:25" s="331" customFormat="1" ht="11.25">
      <c r="A75" s="333"/>
      <c r="B75" s="340"/>
      <c r="C75" s="340"/>
      <c r="D75" s="340"/>
      <c r="E75" s="340"/>
      <c r="F75" s="340"/>
      <c r="G75" s="340"/>
      <c r="H75" s="340"/>
      <c r="I75" s="334"/>
      <c r="J75" s="334"/>
      <c r="K75" s="334"/>
      <c r="L75" s="334"/>
      <c r="M75" s="334"/>
      <c r="N75" s="334"/>
      <c r="O75" s="334"/>
      <c r="P75" s="334"/>
      <c r="Q75" s="333"/>
      <c r="R75" s="333"/>
      <c r="S75" s="334"/>
      <c r="T75" s="340"/>
      <c r="U75" s="340"/>
      <c r="V75" s="340"/>
      <c r="W75" s="340"/>
      <c r="X75" s="340"/>
      <c r="Y75" s="340"/>
    </row>
    <row r="76" spans="1:25" s="331" customFormat="1" ht="11.25">
      <c r="A76" s="333"/>
      <c r="B76" s="340"/>
      <c r="C76" s="340"/>
      <c r="D76" s="340"/>
      <c r="E76" s="340"/>
      <c r="F76" s="340"/>
      <c r="G76" s="340"/>
      <c r="H76" s="340"/>
      <c r="I76" s="334"/>
      <c r="J76" s="334"/>
      <c r="K76" s="334"/>
      <c r="L76" s="334"/>
      <c r="M76" s="334"/>
      <c r="N76" s="334"/>
      <c r="O76" s="334"/>
      <c r="P76" s="334"/>
      <c r="Q76" s="333"/>
      <c r="R76" s="333"/>
      <c r="S76" s="334"/>
      <c r="T76" s="340"/>
      <c r="U76" s="340"/>
      <c r="V76" s="340"/>
      <c r="W76" s="340"/>
      <c r="X76" s="340"/>
      <c r="Y76" s="340"/>
    </row>
    <row r="77" spans="1:25" s="331" customFormat="1" ht="11.25">
      <c r="A77" s="333"/>
      <c r="B77" s="340"/>
      <c r="C77" s="340"/>
      <c r="D77" s="340"/>
      <c r="E77" s="340"/>
      <c r="F77" s="340"/>
      <c r="G77" s="340"/>
      <c r="H77" s="340"/>
      <c r="I77" s="334"/>
      <c r="J77" s="334"/>
      <c r="K77" s="334"/>
      <c r="L77" s="334"/>
      <c r="M77" s="334"/>
      <c r="N77" s="334"/>
      <c r="O77" s="334"/>
      <c r="P77" s="334"/>
      <c r="Q77" s="333"/>
      <c r="R77" s="333"/>
      <c r="S77" s="334"/>
      <c r="T77" s="340"/>
      <c r="U77" s="340"/>
      <c r="V77" s="340"/>
      <c r="W77" s="340"/>
      <c r="X77" s="340"/>
      <c r="Y77" s="340"/>
    </row>
    <row r="78" spans="1:25" s="331" customFormat="1" ht="11.25">
      <c r="A78" s="333"/>
      <c r="B78" s="340"/>
      <c r="C78" s="340"/>
      <c r="D78" s="340"/>
      <c r="E78" s="340"/>
      <c r="F78" s="340"/>
      <c r="G78" s="340"/>
      <c r="H78" s="340"/>
      <c r="I78" s="334"/>
      <c r="J78" s="334"/>
      <c r="K78" s="334"/>
      <c r="L78" s="334"/>
      <c r="M78" s="334"/>
      <c r="N78" s="334"/>
      <c r="O78" s="334"/>
      <c r="P78" s="334"/>
      <c r="Q78" s="333"/>
      <c r="R78" s="333"/>
      <c r="S78" s="334"/>
      <c r="T78" s="340"/>
      <c r="U78" s="340"/>
      <c r="V78" s="340"/>
      <c r="W78" s="340"/>
      <c r="X78" s="340"/>
      <c r="Y78" s="340"/>
    </row>
    <row r="79" spans="1:25" s="331" customFormat="1" ht="11.25">
      <c r="A79" s="333"/>
      <c r="B79" s="340"/>
      <c r="C79" s="340"/>
      <c r="D79" s="340"/>
      <c r="E79" s="340"/>
      <c r="F79" s="340"/>
      <c r="G79" s="340"/>
      <c r="H79" s="340"/>
      <c r="I79" s="334"/>
      <c r="J79" s="334"/>
      <c r="K79" s="334"/>
      <c r="L79" s="334"/>
      <c r="M79" s="334"/>
      <c r="N79" s="334"/>
      <c r="O79" s="334"/>
      <c r="P79" s="334"/>
      <c r="Q79" s="333"/>
      <c r="R79" s="333"/>
      <c r="S79" s="334"/>
      <c r="T79" s="340"/>
      <c r="U79" s="340"/>
      <c r="V79" s="340"/>
      <c r="W79" s="340"/>
      <c r="X79" s="340"/>
      <c r="Y79" s="340"/>
    </row>
    <row r="80" spans="1:25" s="331" customFormat="1" ht="11.25">
      <c r="A80" s="333"/>
      <c r="B80" s="340"/>
      <c r="C80" s="340"/>
      <c r="D80" s="340"/>
      <c r="E80" s="340"/>
      <c r="F80" s="340"/>
      <c r="G80" s="340"/>
      <c r="H80" s="340"/>
      <c r="I80" s="334"/>
      <c r="J80" s="334"/>
      <c r="K80" s="334"/>
      <c r="L80" s="334"/>
      <c r="M80" s="334"/>
      <c r="N80" s="334"/>
      <c r="O80" s="334"/>
      <c r="P80" s="334"/>
      <c r="Q80" s="333"/>
      <c r="R80" s="333"/>
      <c r="S80" s="334"/>
      <c r="T80" s="340"/>
      <c r="U80" s="340"/>
      <c r="V80" s="340"/>
      <c r="W80" s="340"/>
      <c r="X80" s="340"/>
      <c r="Y80" s="340"/>
    </row>
    <row r="81" spans="1:25" s="331" customFormat="1" ht="11.25">
      <c r="A81" s="333"/>
      <c r="B81" s="340"/>
      <c r="C81" s="340"/>
      <c r="D81" s="340"/>
      <c r="E81" s="340"/>
      <c r="F81" s="340"/>
      <c r="G81" s="340"/>
      <c r="H81" s="340"/>
      <c r="I81" s="334"/>
      <c r="J81" s="334"/>
      <c r="K81" s="334"/>
      <c r="L81" s="334"/>
      <c r="M81" s="334"/>
      <c r="N81" s="334"/>
      <c r="O81" s="334"/>
      <c r="P81" s="334"/>
      <c r="Q81" s="333"/>
      <c r="R81" s="333"/>
      <c r="S81" s="334"/>
      <c r="T81" s="340"/>
      <c r="U81" s="340"/>
      <c r="V81" s="340"/>
      <c r="W81" s="340"/>
      <c r="X81" s="340"/>
      <c r="Y81" s="340"/>
    </row>
    <row r="82" spans="1:25" s="331" customFormat="1" ht="11.25">
      <c r="A82" s="333"/>
      <c r="B82" s="340"/>
      <c r="C82" s="340"/>
      <c r="D82" s="340"/>
      <c r="E82" s="340"/>
      <c r="F82" s="340"/>
      <c r="G82" s="340"/>
      <c r="H82" s="340"/>
      <c r="I82" s="334"/>
      <c r="J82" s="334"/>
      <c r="K82" s="334"/>
      <c r="L82" s="334"/>
      <c r="M82" s="334"/>
      <c r="N82" s="334"/>
      <c r="O82" s="334"/>
      <c r="P82" s="334"/>
      <c r="Q82" s="333"/>
      <c r="R82" s="333"/>
      <c r="S82" s="334"/>
      <c r="T82" s="340"/>
      <c r="U82" s="340"/>
      <c r="V82" s="340"/>
      <c r="W82" s="340"/>
      <c r="X82" s="340"/>
      <c r="Y82" s="340"/>
    </row>
    <row r="83" spans="1:25" s="331" customFormat="1" ht="11.25">
      <c r="A83" s="333"/>
      <c r="B83" s="340"/>
      <c r="C83" s="340"/>
      <c r="D83" s="340"/>
      <c r="E83" s="340"/>
      <c r="F83" s="340"/>
      <c r="G83" s="340"/>
      <c r="H83" s="340"/>
      <c r="I83" s="334"/>
      <c r="J83" s="334"/>
      <c r="K83" s="334"/>
      <c r="L83" s="334"/>
      <c r="M83" s="334"/>
      <c r="N83" s="334"/>
      <c r="O83" s="334"/>
      <c r="P83" s="334"/>
      <c r="Q83" s="333"/>
      <c r="R83" s="333"/>
      <c r="S83" s="334"/>
      <c r="T83" s="340"/>
      <c r="U83" s="340"/>
      <c r="V83" s="340"/>
      <c r="W83" s="340"/>
      <c r="X83" s="340"/>
      <c r="Y83" s="340"/>
    </row>
  </sheetData>
  <sheetProtection selectLockedCells="1"/>
  <mergeCells count="39">
    <mergeCell ref="R39:S39"/>
    <mergeCell ref="V38:Y38"/>
    <mergeCell ref="V6:V9"/>
    <mergeCell ref="W6:Y6"/>
    <mergeCell ref="A38:B38"/>
    <mergeCell ref="D38:G38"/>
    <mergeCell ref="L38:Q38"/>
    <mergeCell ref="A39:C39"/>
    <mergeCell ref="A6:A9"/>
    <mergeCell ref="W7:W9"/>
    <mergeCell ref="I7:I9"/>
    <mergeCell ref="J7:J9"/>
    <mergeCell ref="K7:K9"/>
    <mergeCell ref="Q6:Q9"/>
    <mergeCell ref="H6:K6"/>
    <mergeCell ref="L6:L9"/>
    <mergeCell ref="R3:Y3"/>
    <mergeCell ref="R4:Y4"/>
    <mergeCell ref="U6:U9"/>
    <mergeCell ref="M7:M9"/>
    <mergeCell ref="N7:N9"/>
    <mergeCell ref="O7:O9"/>
    <mergeCell ref="P7:P9"/>
    <mergeCell ref="M6:P6"/>
    <mergeCell ref="X7:X9"/>
    <mergeCell ref="T6:T9"/>
    <mergeCell ref="R6:R9"/>
    <mergeCell ref="S6:S9"/>
    <mergeCell ref="Y7:Y9"/>
    <mergeCell ref="F7:F9"/>
    <mergeCell ref="G7:G9"/>
    <mergeCell ref="H7:H9"/>
    <mergeCell ref="A3:G3"/>
    <mergeCell ref="H3:Q3"/>
    <mergeCell ref="B6:B9"/>
    <mergeCell ref="C6:C9"/>
    <mergeCell ref="D6:G6"/>
    <mergeCell ref="D7:D9"/>
    <mergeCell ref="E7:E9"/>
  </mergeCells>
  <phoneticPr fontId="1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7" max="37" man="1"/>
    <brk id="17" max="37" man="1"/>
  </colBreaks>
  <ignoredErrors>
    <ignoredError sqref="D16:D37" unlockedFormula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91"/>
  <sheetViews>
    <sheetView view="pageBreakPreview" zoomScaleNormal="100" zoomScaleSheetLayoutView="100" workbookViewId="0">
      <pane ySplit="9" topLeftCell="A10" activePane="bottomLeft" state="frozen"/>
      <selection activeCell="J2" sqref="J2"/>
      <selection pane="bottomLeft" activeCell="J2" sqref="J2"/>
    </sheetView>
  </sheetViews>
  <sheetFormatPr defaultRowHeight="14.25"/>
  <cols>
    <col min="1" max="1" width="6.875" style="293" customWidth="1"/>
    <col min="2" max="2" width="9.5" style="294" customWidth="1"/>
    <col min="3" max="3" width="9" style="293" customWidth="1"/>
    <col min="4" max="4" width="20.125" style="293" customWidth="1"/>
    <col min="5" max="5" width="8.75" style="293" customWidth="1"/>
    <col min="6" max="6" width="10.25" style="293" customWidth="1"/>
    <col min="7" max="7" width="8.875" style="293" customWidth="1"/>
    <col min="8" max="8" width="9" style="292" customWidth="1"/>
    <col min="9" max="9" width="7.625" style="293" customWidth="1"/>
    <col min="10" max="10" width="8.125" style="292" customWidth="1"/>
    <col min="11" max="11" width="7.125" style="293" customWidth="1"/>
    <col min="12" max="12" width="7.125" style="294" customWidth="1"/>
    <col min="13" max="13" width="8.625" style="294" customWidth="1"/>
    <col min="14" max="14" width="16.125" style="294" customWidth="1"/>
    <col min="15" max="18" width="6.875" style="294" customWidth="1"/>
    <col min="19" max="19" width="7.125" style="294" hidden="1" customWidth="1"/>
    <col min="20" max="20" width="10.5" style="294" hidden="1" customWidth="1"/>
    <col min="21" max="21" width="10.375" style="293" customWidth="1"/>
    <col min="22" max="26" width="9.625" style="293" customWidth="1"/>
    <col min="27" max="27" width="13" style="292" customWidth="1"/>
    <col min="28" max="28" width="11" style="294" customWidth="1"/>
    <col min="29" max="16384" width="9" style="295"/>
  </cols>
  <sheetData>
    <row r="1" spans="1:28" s="331" customFormat="1" ht="13.5" customHeight="1">
      <c r="A1" s="17"/>
      <c r="B1" s="50"/>
      <c r="C1" s="340"/>
      <c r="D1" s="340"/>
      <c r="E1" s="340"/>
      <c r="F1" s="340"/>
      <c r="G1" s="335"/>
      <c r="H1" s="335" t="s">
        <v>889</v>
      </c>
      <c r="I1" s="17" t="s">
        <v>890</v>
      </c>
      <c r="J1" s="340"/>
      <c r="K1" s="334"/>
      <c r="L1" s="334"/>
      <c r="M1" s="334"/>
      <c r="N1" s="334"/>
      <c r="O1" s="334"/>
      <c r="P1" s="334"/>
      <c r="Q1" s="334"/>
      <c r="R1" s="334"/>
      <c r="S1" s="50" t="s">
        <v>505</v>
      </c>
      <c r="T1" s="9" t="s">
        <v>506</v>
      </c>
      <c r="U1" s="334"/>
      <c r="V1" s="340"/>
      <c r="W1" s="340"/>
      <c r="X1" s="340"/>
      <c r="Y1" s="340"/>
      <c r="Z1" s="340"/>
      <c r="AA1" s="340"/>
      <c r="AB1" s="50" t="s">
        <v>891</v>
      </c>
    </row>
    <row r="2" spans="1:28" s="331" customFormat="1" ht="13.5" customHeight="1">
      <c r="C2" s="340"/>
      <c r="D2" s="340"/>
      <c r="E2" s="340"/>
      <c r="F2" s="340"/>
      <c r="G2" s="340"/>
      <c r="H2" s="340"/>
      <c r="J2" s="340"/>
      <c r="K2" s="334"/>
      <c r="L2" s="334"/>
      <c r="M2" s="334"/>
      <c r="N2" s="334"/>
      <c r="O2" s="334"/>
      <c r="P2" s="334"/>
      <c r="Q2" s="334"/>
      <c r="R2" s="334"/>
      <c r="T2" s="333"/>
      <c r="U2" s="334"/>
      <c r="V2" s="340"/>
      <c r="W2" s="340"/>
      <c r="X2" s="340"/>
      <c r="Y2" s="340"/>
      <c r="Z2" s="340"/>
      <c r="AA2" s="340"/>
    </row>
    <row r="3" spans="1:28" s="338" customFormat="1" ht="19.5" customHeight="1">
      <c r="A3" s="979" t="s">
        <v>786</v>
      </c>
      <c r="B3" s="979"/>
      <c r="C3" s="979"/>
      <c r="D3" s="979"/>
      <c r="E3" s="979"/>
      <c r="F3" s="979"/>
      <c r="G3" s="979"/>
      <c r="H3" s="979"/>
      <c r="I3" s="979" t="s">
        <v>783</v>
      </c>
      <c r="J3" s="979"/>
      <c r="K3" s="979"/>
      <c r="L3" s="979"/>
      <c r="M3" s="979"/>
      <c r="N3" s="979"/>
      <c r="O3" s="979"/>
      <c r="P3" s="979"/>
      <c r="Q3" s="979"/>
      <c r="R3" s="979"/>
      <c r="S3" s="979"/>
      <c r="T3" s="992" t="s">
        <v>786</v>
      </c>
      <c r="U3" s="992"/>
      <c r="V3" s="992"/>
      <c r="W3" s="992"/>
      <c r="X3" s="992"/>
      <c r="Y3" s="992"/>
      <c r="Z3" s="992"/>
      <c r="AA3" s="992"/>
      <c r="AB3" s="992"/>
    </row>
    <row r="4" spans="1:28" s="16" customFormat="1" ht="15" customHeight="1">
      <c r="J4" s="327"/>
      <c r="K4" s="327"/>
      <c r="L4" s="170"/>
      <c r="M4" s="170"/>
      <c r="N4" s="170"/>
      <c r="O4" s="170"/>
      <c r="P4" s="170"/>
      <c r="Q4" s="170"/>
      <c r="R4" s="170"/>
      <c r="T4" s="930"/>
      <c r="U4" s="930"/>
      <c r="V4" s="930"/>
      <c r="W4" s="930"/>
      <c r="X4" s="930"/>
      <c r="Y4" s="930"/>
      <c r="Z4" s="930"/>
      <c r="AA4" s="930"/>
    </row>
    <row r="5" spans="1:28" s="328" customFormat="1" ht="18" customHeight="1" thickBot="1">
      <c r="A5" s="328" t="s">
        <v>339</v>
      </c>
      <c r="B5" s="328" t="s">
        <v>339</v>
      </c>
      <c r="C5" s="329"/>
      <c r="D5" s="329"/>
      <c r="E5" s="329"/>
      <c r="F5" s="329"/>
      <c r="G5" s="329"/>
      <c r="H5" s="329"/>
      <c r="I5" s="328" t="s">
        <v>339</v>
      </c>
      <c r="J5" s="329"/>
      <c r="K5" s="330"/>
      <c r="L5" s="330"/>
      <c r="M5" s="330"/>
      <c r="N5" s="330"/>
      <c r="O5" s="330"/>
      <c r="P5" s="330"/>
      <c r="Q5" s="330"/>
      <c r="R5" s="330"/>
      <c r="S5" s="328" t="s">
        <v>339</v>
      </c>
      <c r="T5" s="328" t="s">
        <v>339</v>
      </c>
      <c r="U5" s="330"/>
      <c r="V5" s="329"/>
      <c r="W5" s="329"/>
      <c r="X5" s="329"/>
      <c r="Y5" s="329"/>
      <c r="Z5" s="329"/>
      <c r="AA5" s="329"/>
      <c r="AB5" s="328" t="s">
        <v>339</v>
      </c>
    </row>
    <row r="6" spans="1:28" s="331" customFormat="1" ht="39.950000000000003" customHeight="1">
      <c r="A6" s="702" t="s">
        <v>787</v>
      </c>
      <c r="B6" s="1018"/>
      <c r="C6" s="980" t="s">
        <v>508</v>
      </c>
      <c r="D6" s="981" t="s">
        <v>838</v>
      </c>
      <c r="E6" s="984" t="s">
        <v>509</v>
      </c>
      <c r="F6" s="985"/>
      <c r="G6" s="985"/>
      <c r="H6" s="986"/>
      <c r="I6" s="632" t="s">
        <v>507</v>
      </c>
      <c r="J6" s="1008" t="s">
        <v>510</v>
      </c>
      <c r="K6" s="985"/>
      <c r="L6" s="985"/>
      <c r="M6" s="986"/>
      <c r="N6" s="984" t="s">
        <v>511</v>
      </c>
      <c r="O6" s="995" t="s">
        <v>512</v>
      </c>
      <c r="P6" s="996"/>
      <c r="Q6" s="996"/>
      <c r="R6" s="996"/>
      <c r="S6" s="1015" t="s">
        <v>513</v>
      </c>
      <c r="T6" s="1015" t="s">
        <v>514</v>
      </c>
      <c r="U6" s="1008" t="s">
        <v>515</v>
      </c>
      <c r="V6" s="981" t="s">
        <v>516</v>
      </c>
      <c r="W6" s="984" t="s">
        <v>517</v>
      </c>
      <c r="X6" s="984" t="s">
        <v>518</v>
      </c>
      <c r="Y6" s="995" t="s">
        <v>487</v>
      </c>
      <c r="Z6" s="996"/>
      <c r="AA6" s="996"/>
      <c r="AB6" s="1005" t="s">
        <v>513</v>
      </c>
    </row>
    <row r="7" spans="1:28" s="331" customFormat="1" ht="18.75" customHeight="1">
      <c r="A7" s="703"/>
      <c r="B7" s="1019"/>
      <c r="C7" s="971"/>
      <c r="D7" s="982"/>
      <c r="E7" s="987"/>
      <c r="F7" s="982" t="s">
        <v>834</v>
      </c>
      <c r="G7" s="970" t="s">
        <v>494</v>
      </c>
      <c r="H7" s="973" t="s">
        <v>520</v>
      </c>
      <c r="I7" s="633"/>
      <c r="J7" s="976"/>
      <c r="K7" s="982" t="s">
        <v>835</v>
      </c>
      <c r="L7" s="982" t="s">
        <v>833</v>
      </c>
      <c r="M7" s="973" t="s">
        <v>836</v>
      </c>
      <c r="N7" s="988"/>
      <c r="O7" s="988" t="s">
        <v>842</v>
      </c>
      <c r="P7" s="988" t="s">
        <v>843</v>
      </c>
      <c r="Q7" s="994" t="s">
        <v>523</v>
      </c>
      <c r="R7" s="1011" t="s">
        <v>844</v>
      </c>
      <c r="S7" s="1016"/>
      <c r="T7" s="1016"/>
      <c r="U7" s="977"/>
      <c r="V7" s="982"/>
      <c r="W7" s="987"/>
      <c r="X7" s="987"/>
      <c r="Y7" s="987" t="s">
        <v>839</v>
      </c>
      <c r="Z7" s="987" t="s">
        <v>840</v>
      </c>
      <c r="AA7" s="998" t="s">
        <v>841</v>
      </c>
      <c r="AB7" s="1006"/>
    </row>
    <row r="8" spans="1:28" s="331" customFormat="1" ht="12.75" customHeight="1">
      <c r="A8" s="703"/>
      <c r="B8" s="1019"/>
      <c r="C8" s="971"/>
      <c r="D8" s="982"/>
      <c r="E8" s="988"/>
      <c r="F8" s="990"/>
      <c r="G8" s="971"/>
      <c r="H8" s="974"/>
      <c r="I8" s="633"/>
      <c r="J8" s="977"/>
      <c r="K8" s="990"/>
      <c r="L8" s="990"/>
      <c r="M8" s="974"/>
      <c r="N8" s="988"/>
      <c r="O8" s="988"/>
      <c r="P8" s="988"/>
      <c r="Q8" s="988"/>
      <c r="R8" s="1012"/>
      <c r="S8" s="1016"/>
      <c r="T8" s="1016"/>
      <c r="U8" s="977"/>
      <c r="V8" s="982"/>
      <c r="W8" s="987"/>
      <c r="X8" s="987"/>
      <c r="Y8" s="987"/>
      <c r="Z8" s="987"/>
      <c r="AA8" s="998"/>
      <c r="AB8" s="1006"/>
    </row>
    <row r="9" spans="1:28" s="331" customFormat="1" ht="13.5" customHeight="1">
      <c r="A9" s="704"/>
      <c r="B9" s="1020"/>
      <c r="C9" s="972"/>
      <c r="D9" s="983"/>
      <c r="E9" s="989"/>
      <c r="F9" s="991"/>
      <c r="G9" s="972"/>
      <c r="H9" s="975"/>
      <c r="I9" s="634"/>
      <c r="J9" s="978"/>
      <c r="K9" s="991"/>
      <c r="L9" s="991"/>
      <c r="M9" s="975"/>
      <c r="N9" s="989"/>
      <c r="O9" s="989"/>
      <c r="P9" s="989"/>
      <c r="Q9" s="989"/>
      <c r="R9" s="1013"/>
      <c r="S9" s="1017"/>
      <c r="T9" s="1017"/>
      <c r="U9" s="978"/>
      <c r="V9" s="983"/>
      <c r="W9" s="993"/>
      <c r="X9" s="993"/>
      <c r="Y9" s="993"/>
      <c r="Z9" s="993"/>
      <c r="AA9" s="999"/>
      <c r="AB9" s="1007"/>
    </row>
    <row r="10" spans="1:28" s="326" customFormat="1" ht="14.1" customHeight="1">
      <c r="A10" s="515"/>
      <c r="B10" s="516"/>
      <c r="C10" s="517" t="s">
        <v>752</v>
      </c>
      <c r="D10" s="518" t="s">
        <v>846</v>
      </c>
      <c r="E10" s="499">
        <v>600</v>
      </c>
      <c r="F10" s="458">
        <v>0</v>
      </c>
      <c r="G10" s="458">
        <v>0</v>
      </c>
      <c r="H10" s="499">
        <v>600</v>
      </c>
      <c r="I10" s="516"/>
      <c r="J10" s="458">
        <v>351</v>
      </c>
      <c r="K10" s="458">
        <v>0</v>
      </c>
      <c r="L10" s="458">
        <v>0</v>
      </c>
      <c r="M10" s="458">
        <v>351</v>
      </c>
      <c r="N10" s="517" t="s">
        <v>368</v>
      </c>
      <c r="O10" s="458">
        <v>0</v>
      </c>
      <c r="P10" s="458">
        <v>0</v>
      </c>
      <c r="Q10" s="458">
        <v>0</v>
      </c>
      <c r="R10" s="458">
        <v>0</v>
      </c>
      <c r="S10" s="526"/>
      <c r="T10" s="527"/>
      <c r="U10" s="372" t="s">
        <v>853</v>
      </c>
      <c r="V10" s="355">
        <v>6232</v>
      </c>
      <c r="W10" s="525"/>
      <c r="X10" s="525" t="s">
        <v>326</v>
      </c>
      <c r="Y10" s="525" t="s">
        <v>753</v>
      </c>
      <c r="Z10" s="525" t="s">
        <v>311</v>
      </c>
      <c r="AA10" s="525" t="s">
        <v>308</v>
      </c>
      <c r="AB10" s="514"/>
    </row>
    <row r="11" spans="1:28" s="326" customFormat="1" ht="14.1" customHeight="1">
      <c r="A11" s="506" t="s">
        <v>91</v>
      </c>
      <c r="B11" s="512" t="s">
        <v>92</v>
      </c>
      <c r="C11" s="508" t="s">
        <v>146</v>
      </c>
      <c r="D11" s="519" t="s">
        <v>525</v>
      </c>
      <c r="E11" s="499">
        <v>26000</v>
      </c>
      <c r="F11" s="458">
        <v>0</v>
      </c>
      <c r="G11" s="458">
        <v>0</v>
      </c>
      <c r="H11" s="499">
        <v>26000</v>
      </c>
      <c r="I11" s="497" t="s">
        <v>91</v>
      </c>
      <c r="J11" s="458">
        <v>19297</v>
      </c>
      <c r="K11" s="458">
        <v>0</v>
      </c>
      <c r="L11" s="458">
        <v>0</v>
      </c>
      <c r="M11" s="458">
        <v>19297</v>
      </c>
      <c r="N11" s="499" t="s">
        <v>372</v>
      </c>
      <c r="O11" s="458">
        <v>54</v>
      </c>
      <c r="P11" s="458">
        <v>0</v>
      </c>
      <c r="Q11" s="458">
        <v>18</v>
      </c>
      <c r="R11" s="458">
        <v>0</v>
      </c>
      <c r="S11" s="526" t="s">
        <v>92</v>
      </c>
      <c r="T11" s="527" t="s">
        <v>173</v>
      </c>
      <c r="U11" s="355" t="s">
        <v>852</v>
      </c>
      <c r="V11" s="355">
        <v>40763</v>
      </c>
      <c r="W11" s="499" t="s">
        <v>337</v>
      </c>
      <c r="X11" s="499" t="s">
        <v>373</v>
      </c>
      <c r="Y11" s="499" t="s">
        <v>312</v>
      </c>
      <c r="Z11" s="499" t="s">
        <v>308</v>
      </c>
      <c r="AA11" s="499" t="s">
        <v>308</v>
      </c>
      <c r="AB11" s="529" t="s">
        <v>92</v>
      </c>
    </row>
    <row r="12" spans="1:28" s="326" customFormat="1" ht="14.1" customHeight="1">
      <c r="A12" s="520" t="s">
        <v>94</v>
      </c>
      <c r="B12" s="512" t="s">
        <v>95</v>
      </c>
      <c r="C12" s="520" t="s">
        <v>174</v>
      </c>
      <c r="D12" s="518" t="s">
        <v>526</v>
      </c>
      <c r="E12" s="499">
        <v>30000</v>
      </c>
      <c r="F12" s="458">
        <v>0</v>
      </c>
      <c r="G12" s="458">
        <v>0</v>
      </c>
      <c r="H12" s="499">
        <v>30000</v>
      </c>
      <c r="I12" s="528" t="s">
        <v>94</v>
      </c>
      <c r="J12" s="458">
        <v>26299</v>
      </c>
      <c r="K12" s="458">
        <v>0</v>
      </c>
      <c r="L12" s="458">
        <v>0</v>
      </c>
      <c r="M12" s="458">
        <v>26299</v>
      </c>
      <c r="N12" s="355" t="s">
        <v>374</v>
      </c>
      <c r="O12" s="458">
        <v>33</v>
      </c>
      <c r="P12" s="458">
        <v>84</v>
      </c>
      <c r="Q12" s="458">
        <v>0</v>
      </c>
      <c r="R12" s="458">
        <v>0</v>
      </c>
      <c r="S12" s="526" t="s">
        <v>95</v>
      </c>
      <c r="T12" s="527" t="s">
        <v>175</v>
      </c>
      <c r="U12" s="355" t="s">
        <v>851</v>
      </c>
      <c r="V12" s="619">
        <v>43415</v>
      </c>
      <c r="W12" s="355" t="s">
        <v>303</v>
      </c>
      <c r="X12" s="355" t="s">
        <v>349</v>
      </c>
      <c r="Y12" s="570" t="s">
        <v>847</v>
      </c>
      <c r="Z12" s="355" t="s">
        <v>313</v>
      </c>
      <c r="AA12" s="355" t="s">
        <v>308</v>
      </c>
      <c r="AB12" s="529" t="s">
        <v>95</v>
      </c>
    </row>
    <row r="13" spans="1:28" s="326" customFormat="1" ht="14.1" customHeight="1">
      <c r="A13" s="520"/>
      <c r="B13" s="521"/>
      <c r="C13" s="520" t="s">
        <v>176</v>
      </c>
      <c r="D13" s="518" t="s">
        <v>527</v>
      </c>
      <c r="E13" s="499">
        <v>8000</v>
      </c>
      <c r="F13" s="458">
        <v>0</v>
      </c>
      <c r="G13" s="458">
        <v>0</v>
      </c>
      <c r="H13" s="499">
        <v>8000</v>
      </c>
      <c r="I13" s="528"/>
      <c r="J13" s="458">
        <v>6313</v>
      </c>
      <c r="K13" s="458">
        <v>0</v>
      </c>
      <c r="L13" s="458">
        <v>0</v>
      </c>
      <c r="M13" s="458">
        <v>6313</v>
      </c>
      <c r="N13" s="355" t="s">
        <v>368</v>
      </c>
      <c r="O13" s="458">
        <v>0</v>
      </c>
      <c r="P13" s="458">
        <v>0</v>
      </c>
      <c r="Q13" s="458">
        <v>0</v>
      </c>
      <c r="R13" s="458">
        <v>0</v>
      </c>
      <c r="S13" s="530"/>
      <c r="T13" s="530"/>
      <c r="U13" s="355" t="s">
        <v>375</v>
      </c>
      <c r="V13" s="355">
        <v>27001</v>
      </c>
      <c r="W13" s="355" t="s">
        <v>303</v>
      </c>
      <c r="X13" s="355" t="s">
        <v>349</v>
      </c>
      <c r="Y13" s="570" t="s">
        <v>847</v>
      </c>
      <c r="Z13" s="355" t="s">
        <v>313</v>
      </c>
      <c r="AA13" s="355" t="s">
        <v>308</v>
      </c>
      <c r="AB13" s="531"/>
    </row>
    <row r="14" spans="1:28" s="326" customFormat="1" ht="14.1" customHeight="1">
      <c r="A14" s="520"/>
      <c r="B14" s="521"/>
      <c r="C14" s="520" t="s">
        <v>177</v>
      </c>
      <c r="D14" s="518" t="s">
        <v>528</v>
      </c>
      <c r="E14" s="499">
        <v>2000</v>
      </c>
      <c r="F14" s="458">
        <v>0</v>
      </c>
      <c r="G14" s="458">
        <v>0</v>
      </c>
      <c r="H14" s="499">
        <v>2000</v>
      </c>
      <c r="I14" s="528"/>
      <c r="J14" s="458">
        <v>1765</v>
      </c>
      <c r="K14" s="458">
        <v>0</v>
      </c>
      <c r="L14" s="458">
        <v>0</v>
      </c>
      <c r="M14" s="458">
        <v>1765</v>
      </c>
      <c r="N14" s="355" t="s">
        <v>374</v>
      </c>
      <c r="O14" s="458">
        <v>0</v>
      </c>
      <c r="P14" s="458">
        <v>0</v>
      </c>
      <c r="Q14" s="458">
        <v>0</v>
      </c>
      <c r="R14" s="458">
        <v>0</v>
      </c>
      <c r="S14" s="530"/>
      <c r="T14" s="530"/>
      <c r="U14" s="355" t="s">
        <v>529</v>
      </c>
      <c r="V14" s="355">
        <v>17356</v>
      </c>
      <c r="W14" s="355" t="s">
        <v>337</v>
      </c>
      <c r="X14" s="355" t="s">
        <v>349</v>
      </c>
      <c r="Y14" s="570" t="s">
        <v>847</v>
      </c>
      <c r="Z14" s="355" t="s">
        <v>313</v>
      </c>
      <c r="AA14" s="355" t="s">
        <v>308</v>
      </c>
      <c r="AB14" s="531"/>
    </row>
    <row r="15" spans="1:28" s="322" customFormat="1" ht="14.1" customHeight="1">
      <c r="A15" s="506" t="s">
        <v>97</v>
      </c>
      <c r="B15" s="512" t="s">
        <v>98</v>
      </c>
      <c r="C15" s="498" t="s">
        <v>147</v>
      </c>
      <c r="D15" s="522" t="s">
        <v>178</v>
      </c>
      <c r="E15" s="499">
        <v>40000</v>
      </c>
      <c r="F15" s="458">
        <v>0</v>
      </c>
      <c r="G15" s="458">
        <v>0</v>
      </c>
      <c r="H15" s="499">
        <v>40000</v>
      </c>
      <c r="I15" s="497" t="s">
        <v>97</v>
      </c>
      <c r="J15" s="458">
        <v>31765</v>
      </c>
      <c r="K15" s="458">
        <v>0</v>
      </c>
      <c r="L15" s="458">
        <v>0</v>
      </c>
      <c r="M15" s="458">
        <v>31765</v>
      </c>
      <c r="N15" s="499" t="s">
        <v>530</v>
      </c>
      <c r="O15" s="458">
        <v>237</v>
      </c>
      <c r="P15" s="458">
        <v>0</v>
      </c>
      <c r="Q15" s="458">
        <v>0</v>
      </c>
      <c r="R15" s="458">
        <v>0</v>
      </c>
      <c r="S15" s="532" t="s">
        <v>98</v>
      </c>
      <c r="T15" s="533"/>
      <c r="U15" s="499" t="s">
        <v>531</v>
      </c>
      <c r="V15" s="355">
        <v>61845</v>
      </c>
      <c r="W15" s="499" t="s">
        <v>337</v>
      </c>
      <c r="X15" s="561" t="s">
        <v>837</v>
      </c>
      <c r="Y15" s="499" t="s">
        <v>314</v>
      </c>
      <c r="Z15" s="499" t="s">
        <v>311</v>
      </c>
      <c r="AA15" s="499" t="s">
        <v>308</v>
      </c>
      <c r="AB15" s="513" t="s">
        <v>98</v>
      </c>
    </row>
    <row r="16" spans="1:28" s="315" customFormat="1" ht="14.1" customHeight="1">
      <c r="A16" s="506" t="s">
        <v>100</v>
      </c>
      <c r="B16" s="512"/>
      <c r="C16" s="498" t="s">
        <v>315</v>
      </c>
      <c r="D16" s="518" t="s">
        <v>754</v>
      </c>
      <c r="E16" s="499">
        <v>2000</v>
      </c>
      <c r="F16" s="458">
        <v>0</v>
      </c>
      <c r="G16" s="458">
        <v>0</v>
      </c>
      <c r="H16" s="499">
        <v>2000</v>
      </c>
      <c r="I16" s="497" t="s">
        <v>100</v>
      </c>
      <c r="J16" s="458">
        <v>944</v>
      </c>
      <c r="K16" s="458">
        <v>0</v>
      </c>
      <c r="L16" s="458">
        <v>0</v>
      </c>
      <c r="M16" s="458">
        <v>944</v>
      </c>
      <c r="N16" s="499" t="s">
        <v>767</v>
      </c>
      <c r="O16" s="458">
        <v>0</v>
      </c>
      <c r="P16" s="458">
        <v>0</v>
      </c>
      <c r="Q16" s="458">
        <v>0</v>
      </c>
      <c r="R16" s="458">
        <v>0</v>
      </c>
      <c r="S16" s="532"/>
      <c r="T16" s="533"/>
      <c r="U16" s="499" t="s">
        <v>769</v>
      </c>
      <c r="V16" s="355">
        <v>18204</v>
      </c>
      <c r="W16" s="499" t="s">
        <v>337</v>
      </c>
      <c r="X16" s="570" t="s">
        <v>847</v>
      </c>
      <c r="Y16" s="570" t="s">
        <v>847</v>
      </c>
      <c r="Z16" s="570" t="s">
        <v>847</v>
      </c>
      <c r="AA16" s="499" t="s">
        <v>308</v>
      </c>
      <c r="AB16" s="534"/>
    </row>
    <row r="17" spans="1:28" s="315" customFormat="1" ht="14.1" customHeight="1">
      <c r="A17" s="504" t="s">
        <v>103</v>
      </c>
      <c r="B17" s="512" t="s">
        <v>104</v>
      </c>
      <c r="C17" s="503" t="s">
        <v>148</v>
      </c>
      <c r="D17" s="523" t="s">
        <v>532</v>
      </c>
      <c r="E17" s="499">
        <v>8000</v>
      </c>
      <c r="F17" s="458">
        <v>0</v>
      </c>
      <c r="G17" s="458">
        <v>0</v>
      </c>
      <c r="H17" s="499">
        <v>8000</v>
      </c>
      <c r="I17" s="502" t="s">
        <v>103</v>
      </c>
      <c r="J17" s="458">
        <v>7450</v>
      </c>
      <c r="K17" s="458">
        <v>0</v>
      </c>
      <c r="L17" s="458">
        <v>0</v>
      </c>
      <c r="M17" s="458">
        <v>7450</v>
      </c>
      <c r="N17" s="561" t="s">
        <v>376</v>
      </c>
      <c r="O17" s="458">
        <v>57</v>
      </c>
      <c r="P17" s="458">
        <v>44</v>
      </c>
      <c r="Q17" s="458">
        <v>31</v>
      </c>
      <c r="R17" s="458">
        <v>0</v>
      </c>
      <c r="S17" s="355" t="s">
        <v>104</v>
      </c>
      <c r="T17" s="355"/>
      <c r="U17" s="499" t="s">
        <v>377</v>
      </c>
      <c r="V17" s="355">
        <v>22050</v>
      </c>
      <c r="W17" s="499" t="s">
        <v>337</v>
      </c>
      <c r="X17" s="499" t="s">
        <v>334</v>
      </c>
      <c r="Y17" s="499" t="s">
        <v>317</v>
      </c>
      <c r="Z17" s="499" t="s">
        <v>316</v>
      </c>
      <c r="AA17" s="499" t="s">
        <v>308</v>
      </c>
      <c r="AB17" s="356" t="s">
        <v>104</v>
      </c>
    </row>
    <row r="18" spans="1:28" s="315" customFormat="1" ht="14.1" customHeight="1">
      <c r="A18" s="504"/>
      <c r="B18" s="512"/>
      <c r="C18" s="503" t="s">
        <v>179</v>
      </c>
      <c r="D18" s="523" t="s">
        <v>180</v>
      </c>
      <c r="E18" s="499">
        <v>2600</v>
      </c>
      <c r="F18" s="458">
        <v>0</v>
      </c>
      <c r="G18" s="458">
        <v>0</v>
      </c>
      <c r="H18" s="499">
        <v>2600</v>
      </c>
      <c r="I18" s="502"/>
      <c r="J18" s="458">
        <v>1261</v>
      </c>
      <c r="K18" s="458">
        <v>0</v>
      </c>
      <c r="L18" s="458">
        <v>0</v>
      </c>
      <c r="M18" s="458">
        <v>1261</v>
      </c>
      <c r="N18" s="499" t="s">
        <v>378</v>
      </c>
      <c r="O18" s="458">
        <v>0</v>
      </c>
      <c r="P18" s="458">
        <v>0</v>
      </c>
      <c r="Q18" s="458">
        <v>0</v>
      </c>
      <c r="R18" s="458">
        <v>0</v>
      </c>
      <c r="S18" s="535"/>
      <c r="T18" s="536"/>
      <c r="U18" s="499" t="s">
        <v>379</v>
      </c>
      <c r="V18" s="355">
        <v>12840</v>
      </c>
      <c r="W18" s="499" t="s">
        <v>337</v>
      </c>
      <c r="X18" s="499" t="s">
        <v>334</v>
      </c>
      <c r="Y18" s="499" t="s">
        <v>380</v>
      </c>
      <c r="Z18" s="499" t="s">
        <v>316</v>
      </c>
      <c r="AA18" s="499" t="s">
        <v>308</v>
      </c>
      <c r="AB18" s="509"/>
    </row>
    <row r="19" spans="1:28" s="288" customFormat="1" ht="14.1" customHeight="1">
      <c r="A19" s="504"/>
      <c r="B19" s="512"/>
      <c r="C19" s="503" t="s">
        <v>181</v>
      </c>
      <c r="D19" s="523" t="s">
        <v>533</v>
      </c>
      <c r="E19" s="499">
        <v>1700</v>
      </c>
      <c r="F19" s="458">
        <v>0</v>
      </c>
      <c r="G19" s="458">
        <v>0</v>
      </c>
      <c r="H19" s="499">
        <v>1700</v>
      </c>
      <c r="I19" s="502"/>
      <c r="J19" s="458">
        <v>1576</v>
      </c>
      <c r="K19" s="458">
        <v>0</v>
      </c>
      <c r="L19" s="458">
        <v>0</v>
      </c>
      <c r="M19" s="458">
        <v>1576</v>
      </c>
      <c r="N19" s="499" t="s">
        <v>381</v>
      </c>
      <c r="O19" s="458">
        <v>0</v>
      </c>
      <c r="P19" s="458">
        <v>0</v>
      </c>
      <c r="Q19" s="458">
        <v>0</v>
      </c>
      <c r="R19" s="458">
        <v>0</v>
      </c>
      <c r="S19" s="526"/>
      <c r="T19" s="527"/>
      <c r="U19" s="499" t="s">
        <v>382</v>
      </c>
      <c r="V19" s="355">
        <v>38551</v>
      </c>
      <c r="W19" s="499" t="s">
        <v>337</v>
      </c>
      <c r="X19" s="499" t="s">
        <v>334</v>
      </c>
      <c r="Y19" s="499" t="s">
        <v>383</v>
      </c>
      <c r="Z19" s="499" t="s">
        <v>316</v>
      </c>
      <c r="AA19" s="499" t="s">
        <v>308</v>
      </c>
      <c r="AB19" s="529"/>
    </row>
    <row r="20" spans="1:28" s="288" customFormat="1" ht="14.1" customHeight="1">
      <c r="A20" s="504"/>
      <c r="B20" s="512"/>
      <c r="C20" s="503" t="s">
        <v>755</v>
      </c>
      <c r="D20" s="523" t="s">
        <v>756</v>
      </c>
      <c r="E20" s="499">
        <v>1300</v>
      </c>
      <c r="F20" s="458">
        <v>0</v>
      </c>
      <c r="G20" s="458">
        <v>0</v>
      </c>
      <c r="H20" s="499">
        <v>1300</v>
      </c>
      <c r="I20" s="502"/>
      <c r="J20" s="458">
        <v>749</v>
      </c>
      <c r="K20" s="458">
        <v>0</v>
      </c>
      <c r="L20" s="458">
        <v>0</v>
      </c>
      <c r="M20" s="458">
        <v>749</v>
      </c>
      <c r="N20" s="561" t="s">
        <v>376</v>
      </c>
      <c r="O20" s="458">
        <v>0</v>
      </c>
      <c r="P20" s="458">
        <v>0</v>
      </c>
      <c r="Q20" s="458">
        <v>0</v>
      </c>
      <c r="R20" s="458">
        <v>0</v>
      </c>
      <c r="S20" s="526"/>
      <c r="T20" s="527"/>
      <c r="U20" s="499" t="s">
        <v>770</v>
      </c>
      <c r="V20" s="355">
        <v>27050</v>
      </c>
      <c r="W20" s="499" t="s">
        <v>337</v>
      </c>
      <c r="X20" s="499" t="s">
        <v>771</v>
      </c>
      <c r="Y20" s="499" t="s">
        <v>772</v>
      </c>
      <c r="Z20" s="499" t="s">
        <v>316</v>
      </c>
      <c r="AA20" s="499" t="s">
        <v>308</v>
      </c>
      <c r="AB20" s="529"/>
    </row>
    <row r="21" spans="1:28" s="288" customFormat="1" ht="14.1" customHeight="1">
      <c r="A21" s="506" t="s">
        <v>106</v>
      </c>
      <c r="B21" s="512" t="s">
        <v>107</v>
      </c>
      <c r="C21" s="506" t="s">
        <v>534</v>
      </c>
      <c r="D21" s="519" t="s">
        <v>535</v>
      </c>
      <c r="E21" s="499">
        <v>550</v>
      </c>
      <c r="F21" s="458">
        <v>0</v>
      </c>
      <c r="G21" s="458">
        <v>0</v>
      </c>
      <c r="H21" s="499">
        <v>550</v>
      </c>
      <c r="I21" s="497" t="s">
        <v>106</v>
      </c>
      <c r="J21" s="458">
        <v>490</v>
      </c>
      <c r="K21" s="458">
        <v>0</v>
      </c>
      <c r="L21" s="458">
        <v>0</v>
      </c>
      <c r="M21" s="458">
        <v>490</v>
      </c>
      <c r="N21" s="499" t="s">
        <v>384</v>
      </c>
      <c r="O21" s="458">
        <v>0</v>
      </c>
      <c r="P21" s="458">
        <v>0</v>
      </c>
      <c r="Q21" s="458">
        <v>0</v>
      </c>
      <c r="R21" s="458">
        <v>0</v>
      </c>
      <c r="S21" s="535" t="s">
        <v>107</v>
      </c>
      <c r="T21" s="536"/>
      <c r="U21" s="499" t="s">
        <v>385</v>
      </c>
      <c r="V21" s="355">
        <v>6006</v>
      </c>
      <c r="W21" s="499" t="s">
        <v>337</v>
      </c>
      <c r="X21" s="499" t="s">
        <v>326</v>
      </c>
      <c r="Y21" s="499" t="s">
        <v>386</v>
      </c>
      <c r="Z21" s="499" t="s">
        <v>387</v>
      </c>
      <c r="AA21" s="499" t="s">
        <v>308</v>
      </c>
      <c r="AB21" s="529" t="s">
        <v>107</v>
      </c>
    </row>
    <row r="22" spans="1:28" s="288" customFormat="1" ht="14.1" customHeight="1">
      <c r="A22" s="506"/>
      <c r="B22" s="512"/>
      <c r="C22" s="506" t="s">
        <v>802</v>
      </c>
      <c r="D22" s="519" t="s">
        <v>826</v>
      </c>
      <c r="E22" s="499">
        <v>1600</v>
      </c>
      <c r="F22" s="458">
        <v>0</v>
      </c>
      <c r="G22" s="458">
        <v>0</v>
      </c>
      <c r="H22" s="499">
        <v>1600</v>
      </c>
      <c r="I22" s="497"/>
      <c r="J22" s="458">
        <v>876</v>
      </c>
      <c r="K22" s="458">
        <v>0</v>
      </c>
      <c r="L22" s="458">
        <v>0</v>
      </c>
      <c r="M22" s="458">
        <v>876</v>
      </c>
      <c r="N22" s="499" t="s">
        <v>829</v>
      </c>
      <c r="O22" s="458">
        <v>0</v>
      </c>
      <c r="P22" s="458">
        <v>0</v>
      </c>
      <c r="Q22" s="458">
        <v>0</v>
      </c>
      <c r="R22" s="458">
        <v>0</v>
      </c>
      <c r="S22" s="535"/>
      <c r="T22" s="536"/>
      <c r="U22" s="499" t="s">
        <v>830</v>
      </c>
      <c r="V22" s="355">
        <v>16587</v>
      </c>
      <c r="W22" s="499" t="s">
        <v>337</v>
      </c>
      <c r="X22" s="499" t="s">
        <v>326</v>
      </c>
      <c r="Y22" s="499" t="s">
        <v>820</v>
      </c>
      <c r="Z22" s="499" t="s">
        <v>387</v>
      </c>
      <c r="AA22" s="499" t="s">
        <v>308</v>
      </c>
      <c r="AB22" s="529"/>
    </row>
    <row r="23" spans="1:28" s="288" customFormat="1" ht="14.1" customHeight="1">
      <c r="A23" s="506"/>
      <c r="B23" s="512"/>
      <c r="C23" s="506" t="s">
        <v>827</v>
      </c>
      <c r="D23" s="519" t="s">
        <v>828</v>
      </c>
      <c r="E23" s="499">
        <v>5000</v>
      </c>
      <c r="F23" s="458">
        <v>0</v>
      </c>
      <c r="G23" s="458">
        <v>0</v>
      </c>
      <c r="H23" s="499">
        <v>5000</v>
      </c>
      <c r="I23" s="497"/>
      <c r="J23" s="458">
        <v>2929</v>
      </c>
      <c r="K23" s="458">
        <v>0</v>
      </c>
      <c r="L23" s="458">
        <v>0</v>
      </c>
      <c r="M23" s="458">
        <v>2929</v>
      </c>
      <c r="N23" s="499" t="s">
        <v>829</v>
      </c>
      <c r="O23" s="458">
        <v>0</v>
      </c>
      <c r="P23" s="458">
        <v>0</v>
      </c>
      <c r="Q23" s="458">
        <v>0</v>
      </c>
      <c r="R23" s="458">
        <v>0</v>
      </c>
      <c r="S23" s="535"/>
      <c r="T23" s="536"/>
      <c r="U23" s="499" t="s">
        <v>830</v>
      </c>
      <c r="V23" s="355">
        <v>25442</v>
      </c>
      <c r="W23" s="499" t="s">
        <v>337</v>
      </c>
      <c r="X23" s="499" t="s">
        <v>326</v>
      </c>
      <c r="Y23" s="499" t="s">
        <v>319</v>
      </c>
      <c r="Z23" s="499" t="s">
        <v>387</v>
      </c>
      <c r="AA23" s="499" t="s">
        <v>308</v>
      </c>
      <c r="AB23" s="529"/>
    </row>
    <row r="24" spans="1:28" s="288" customFormat="1" ht="14.1" customHeight="1">
      <c r="A24" s="520" t="s">
        <v>109</v>
      </c>
      <c r="B24" s="512" t="s">
        <v>110</v>
      </c>
      <c r="C24" s="506" t="s">
        <v>318</v>
      </c>
      <c r="D24" s="519" t="s">
        <v>388</v>
      </c>
      <c r="E24" s="499">
        <v>2000</v>
      </c>
      <c r="F24" s="458">
        <v>0</v>
      </c>
      <c r="G24" s="458">
        <v>0</v>
      </c>
      <c r="H24" s="499">
        <v>2000</v>
      </c>
      <c r="I24" s="528" t="s">
        <v>109</v>
      </c>
      <c r="J24" s="458">
        <v>1947</v>
      </c>
      <c r="K24" s="458">
        <v>0</v>
      </c>
      <c r="L24" s="458">
        <v>0</v>
      </c>
      <c r="M24" s="458">
        <v>1947</v>
      </c>
      <c r="N24" s="499" t="s">
        <v>368</v>
      </c>
      <c r="O24" s="458">
        <v>0</v>
      </c>
      <c r="P24" s="458">
        <v>0</v>
      </c>
      <c r="Q24" s="458">
        <v>0</v>
      </c>
      <c r="R24" s="458">
        <v>0</v>
      </c>
      <c r="S24" s="535" t="s">
        <v>110</v>
      </c>
      <c r="T24" s="536"/>
      <c r="U24" s="499" t="s">
        <v>389</v>
      </c>
      <c r="V24" s="355">
        <v>25643</v>
      </c>
      <c r="W24" s="499" t="s">
        <v>348</v>
      </c>
      <c r="X24" s="499" t="s">
        <v>390</v>
      </c>
      <c r="Y24" s="499" t="s">
        <v>319</v>
      </c>
      <c r="Z24" s="499" t="s">
        <v>308</v>
      </c>
      <c r="AA24" s="499" t="s">
        <v>308</v>
      </c>
      <c r="AB24" s="529" t="s">
        <v>110</v>
      </c>
    </row>
    <row r="25" spans="1:28" s="315" customFormat="1" ht="14.1" customHeight="1">
      <c r="A25" s="506" t="s">
        <v>112</v>
      </c>
      <c r="B25" s="512" t="s">
        <v>113</v>
      </c>
      <c r="C25" s="506" t="s">
        <v>149</v>
      </c>
      <c r="D25" s="524" t="s">
        <v>391</v>
      </c>
      <c r="E25" s="499">
        <v>13000</v>
      </c>
      <c r="F25" s="458">
        <v>0</v>
      </c>
      <c r="G25" s="458">
        <v>0</v>
      </c>
      <c r="H25" s="499">
        <v>13000</v>
      </c>
      <c r="I25" s="497" t="s">
        <v>112</v>
      </c>
      <c r="J25" s="458">
        <v>7478</v>
      </c>
      <c r="K25" s="458">
        <v>0</v>
      </c>
      <c r="L25" s="458">
        <v>0</v>
      </c>
      <c r="M25" s="458">
        <v>7478</v>
      </c>
      <c r="N25" s="499" t="s">
        <v>392</v>
      </c>
      <c r="O25" s="458">
        <v>22</v>
      </c>
      <c r="P25" s="458">
        <v>0</v>
      </c>
      <c r="Q25" s="458">
        <v>11</v>
      </c>
      <c r="R25" s="458">
        <v>0</v>
      </c>
      <c r="S25" s="526"/>
      <c r="T25" s="527"/>
      <c r="U25" s="499" t="s">
        <v>536</v>
      </c>
      <c r="V25" s="355">
        <v>35290</v>
      </c>
      <c r="W25" s="499" t="s">
        <v>337</v>
      </c>
      <c r="X25" s="499" t="s">
        <v>334</v>
      </c>
      <c r="Y25" s="499" t="s">
        <v>320</v>
      </c>
      <c r="Z25" s="499" t="s">
        <v>302</v>
      </c>
      <c r="AA25" s="499" t="s">
        <v>336</v>
      </c>
      <c r="AB25" s="529" t="s">
        <v>113</v>
      </c>
    </row>
    <row r="26" spans="1:28" s="315" customFormat="1" ht="14.1" customHeight="1">
      <c r="A26" s="506"/>
      <c r="B26" s="512"/>
      <c r="C26" s="506" t="s">
        <v>537</v>
      </c>
      <c r="D26" s="524" t="s">
        <v>182</v>
      </c>
      <c r="E26" s="499">
        <v>800</v>
      </c>
      <c r="F26" s="458">
        <v>0</v>
      </c>
      <c r="G26" s="458">
        <v>0</v>
      </c>
      <c r="H26" s="499">
        <v>800</v>
      </c>
      <c r="I26" s="497"/>
      <c r="J26" s="458">
        <v>368</v>
      </c>
      <c r="K26" s="458">
        <v>0</v>
      </c>
      <c r="L26" s="458">
        <v>0</v>
      </c>
      <c r="M26" s="458">
        <v>368</v>
      </c>
      <c r="N26" s="499" t="s">
        <v>393</v>
      </c>
      <c r="O26" s="458">
        <v>0</v>
      </c>
      <c r="P26" s="458">
        <v>0</v>
      </c>
      <c r="Q26" s="458">
        <v>0</v>
      </c>
      <c r="R26" s="458">
        <v>0</v>
      </c>
      <c r="S26" s="535"/>
      <c r="T26" s="536"/>
      <c r="U26" s="499" t="s">
        <v>538</v>
      </c>
      <c r="V26" s="355">
        <v>25789</v>
      </c>
      <c r="W26" s="499" t="s">
        <v>337</v>
      </c>
      <c r="X26" s="499" t="s">
        <v>334</v>
      </c>
      <c r="Y26" s="499" t="s">
        <v>336</v>
      </c>
      <c r="Z26" s="499" t="s">
        <v>302</v>
      </c>
      <c r="AA26" s="499" t="s">
        <v>336</v>
      </c>
      <c r="AB26" s="529"/>
    </row>
    <row r="27" spans="1:28" s="315" customFormat="1" ht="14.1" customHeight="1">
      <c r="A27" s="506"/>
      <c r="B27" s="512"/>
      <c r="C27" s="506" t="s">
        <v>539</v>
      </c>
      <c r="D27" s="524" t="s">
        <v>394</v>
      </c>
      <c r="E27" s="499">
        <v>5400</v>
      </c>
      <c r="F27" s="458">
        <v>0</v>
      </c>
      <c r="G27" s="458">
        <v>0</v>
      </c>
      <c r="H27" s="499">
        <v>5400</v>
      </c>
      <c r="I27" s="497"/>
      <c r="J27" s="458">
        <v>3260</v>
      </c>
      <c r="K27" s="458">
        <v>0</v>
      </c>
      <c r="L27" s="458">
        <v>0</v>
      </c>
      <c r="M27" s="458">
        <v>3260</v>
      </c>
      <c r="N27" s="499" t="s">
        <v>395</v>
      </c>
      <c r="O27" s="458">
        <v>9</v>
      </c>
      <c r="P27" s="458">
        <v>0</v>
      </c>
      <c r="Q27" s="458">
        <v>53</v>
      </c>
      <c r="R27" s="458">
        <v>0</v>
      </c>
      <c r="S27" s="535"/>
      <c r="T27" s="536"/>
      <c r="U27" s="499" t="s">
        <v>540</v>
      </c>
      <c r="V27" s="355">
        <v>7009</v>
      </c>
      <c r="W27" s="499" t="s">
        <v>337</v>
      </c>
      <c r="X27" s="499" t="s">
        <v>334</v>
      </c>
      <c r="Y27" s="499" t="s">
        <v>396</v>
      </c>
      <c r="Z27" s="499" t="s">
        <v>302</v>
      </c>
      <c r="AA27" s="499" t="s">
        <v>336</v>
      </c>
      <c r="AB27" s="529"/>
    </row>
    <row r="28" spans="1:28" s="315" customFormat="1" ht="14.1" customHeight="1">
      <c r="A28" s="506"/>
      <c r="B28" s="512"/>
      <c r="C28" s="506" t="s">
        <v>522</v>
      </c>
      <c r="D28" s="524" t="s">
        <v>757</v>
      </c>
      <c r="E28" s="499">
        <v>800</v>
      </c>
      <c r="F28" s="458">
        <v>0</v>
      </c>
      <c r="G28" s="458">
        <v>0</v>
      </c>
      <c r="H28" s="499">
        <v>800</v>
      </c>
      <c r="I28" s="497"/>
      <c r="J28" s="458">
        <v>520</v>
      </c>
      <c r="K28" s="458">
        <v>0</v>
      </c>
      <c r="L28" s="458">
        <v>0</v>
      </c>
      <c r="M28" s="458">
        <v>520</v>
      </c>
      <c r="N28" s="499" t="s">
        <v>384</v>
      </c>
      <c r="O28" s="458">
        <v>0</v>
      </c>
      <c r="P28" s="458">
        <v>0</v>
      </c>
      <c r="Q28" s="458">
        <v>0</v>
      </c>
      <c r="R28" s="458">
        <v>0</v>
      </c>
      <c r="S28" s="535"/>
      <c r="T28" s="536"/>
      <c r="U28" s="499" t="s">
        <v>773</v>
      </c>
      <c r="V28" s="355">
        <v>10765</v>
      </c>
      <c r="W28" s="499" t="s">
        <v>337</v>
      </c>
      <c r="X28" s="499" t="s">
        <v>334</v>
      </c>
      <c r="Y28" s="499" t="s">
        <v>774</v>
      </c>
      <c r="Z28" s="499" t="s">
        <v>302</v>
      </c>
      <c r="AA28" s="499" t="s">
        <v>336</v>
      </c>
      <c r="AB28" s="529"/>
    </row>
    <row r="29" spans="1:28" s="315" customFormat="1" ht="14.1" customHeight="1">
      <c r="A29" s="506" t="s">
        <v>115</v>
      </c>
      <c r="B29" s="512" t="s">
        <v>116</v>
      </c>
      <c r="C29" s="506" t="s">
        <v>183</v>
      </c>
      <c r="D29" s="519" t="s">
        <v>541</v>
      </c>
      <c r="E29" s="499">
        <v>7600</v>
      </c>
      <c r="F29" s="458">
        <v>0</v>
      </c>
      <c r="G29" s="458">
        <v>0</v>
      </c>
      <c r="H29" s="499">
        <v>7600</v>
      </c>
      <c r="I29" s="497" t="s">
        <v>115</v>
      </c>
      <c r="J29" s="458">
        <v>8401</v>
      </c>
      <c r="K29" s="458">
        <v>0</v>
      </c>
      <c r="L29" s="458">
        <v>0</v>
      </c>
      <c r="M29" s="458">
        <v>8401</v>
      </c>
      <c r="N29" s="499" t="s">
        <v>397</v>
      </c>
      <c r="O29" s="458">
        <v>11</v>
      </c>
      <c r="P29" s="458">
        <v>0</v>
      </c>
      <c r="Q29" s="458">
        <v>21</v>
      </c>
      <c r="R29" s="458">
        <v>0</v>
      </c>
      <c r="S29" s="535"/>
      <c r="T29" s="536"/>
      <c r="U29" s="499" t="s">
        <v>542</v>
      </c>
      <c r="V29" s="355">
        <v>15112</v>
      </c>
      <c r="W29" s="499" t="s">
        <v>303</v>
      </c>
      <c r="X29" s="499" t="s">
        <v>775</v>
      </c>
      <c r="Y29" s="499" t="s">
        <v>321</v>
      </c>
      <c r="Z29" s="499" t="s">
        <v>322</v>
      </c>
      <c r="AA29" s="499" t="s">
        <v>308</v>
      </c>
      <c r="AB29" s="529" t="s">
        <v>116</v>
      </c>
    </row>
    <row r="30" spans="1:28" s="315" customFormat="1" ht="14.1" customHeight="1">
      <c r="A30" s="506"/>
      <c r="B30" s="512"/>
      <c r="C30" s="506" t="s">
        <v>184</v>
      </c>
      <c r="D30" s="519" t="s">
        <v>543</v>
      </c>
      <c r="E30" s="499">
        <v>700</v>
      </c>
      <c r="F30" s="458">
        <v>0</v>
      </c>
      <c r="G30" s="458">
        <v>0</v>
      </c>
      <c r="H30" s="499">
        <v>700</v>
      </c>
      <c r="I30" s="497"/>
      <c r="J30" s="458">
        <v>582</v>
      </c>
      <c r="K30" s="458">
        <v>0</v>
      </c>
      <c r="L30" s="458">
        <v>0</v>
      </c>
      <c r="M30" s="458">
        <v>582</v>
      </c>
      <c r="N30" s="561" t="s">
        <v>398</v>
      </c>
      <c r="O30" s="458">
        <v>0</v>
      </c>
      <c r="P30" s="458">
        <v>0</v>
      </c>
      <c r="Q30" s="458">
        <v>0</v>
      </c>
      <c r="R30" s="458">
        <v>0</v>
      </c>
      <c r="S30" s="535"/>
      <c r="T30" s="536"/>
      <c r="U30" s="499" t="s">
        <v>544</v>
      </c>
      <c r="V30" s="355">
        <v>5191</v>
      </c>
      <c r="W30" s="499" t="s">
        <v>303</v>
      </c>
      <c r="X30" s="499" t="s">
        <v>349</v>
      </c>
      <c r="Y30" s="499" t="s">
        <v>399</v>
      </c>
      <c r="Z30" s="499" t="s">
        <v>322</v>
      </c>
      <c r="AA30" s="499" t="s">
        <v>308</v>
      </c>
      <c r="AB30" s="529"/>
    </row>
    <row r="31" spans="1:28" s="289" customFormat="1" ht="14.1" customHeight="1">
      <c r="A31" s="506"/>
      <c r="B31" s="512"/>
      <c r="C31" s="506" t="s">
        <v>185</v>
      </c>
      <c r="D31" s="519" t="s">
        <v>545</v>
      </c>
      <c r="E31" s="499">
        <v>800</v>
      </c>
      <c r="F31" s="458">
        <v>0</v>
      </c>
      <c r="G31" s="458">
        <v>0</v>
      </c>
      <c r="H31" s="499">
        <v>800</v>
      </c>
      <c r="I31" s="497"/>
      <c r="J31" s="458">
        <v>796</v>
      </c>
      <c r="K31" s="458">
        <v>0</v>
      </c>
      <c r="L31" s="458">
        <v>0</v>
      </c>
      <c r="M31" s="458">
        <v>796</v>
      </c>
      <c r="N31" s="561" t="s">
        <v>398</v>
      </c>
      <c r="O31" s="458">
        <v>0</v>
      </c>
      <c r="P31" s="458">
        <v>0</v>
      </c>
      <c r="Q31" s="458">
        <v>0</v>
      </c>
      <c r="R31" s="458">
        <v>0</v>
      </c>
      <c r="S31" s="535"/>
      <c r="T31" s="536"/>
      <c r="U31" s="499" t="s">
        <v>546</v>
      </c>
      <c r="V31" s="355">
        <v>6324</v>
      </c>
      <c r="W31" s="499" t="s">
        <v>303</v>
      </c>
      <c r="X31" s="499" t="s">
        <v>349</v>
      </c>
      <c r="Y31" s="499" t="s">
        <v>400</v>
      </c>
      <c r="Z31" s="499" t="s">
        <v>322</v>
      </c>
      <c r="AA31" s="499" t="s">
        <v>308</v>
      </c>
      <c r="AB31" s="529"/>
    </row>
    <row r="32" spans="1:28" s="315" customFormat="1" ht="14.1" customHeight="1">
      <c r="A32" s="506" t="s">
        <v>118</v>
      </c>
      <c r="B32" s="512" t="s">
        <v>119</v>
      </c>
      <c r="C32" s="506" t="s">
        <v>547</v>
      </c>
      <c r="D32" s="524" t="s">
        <v>401</v>
      </c>
      <c r="E32" s="499">
        <v>6000</v>
      </c>
      <c r="F32" s="458">
        <v>0</v>
      </c>
      <c r="G32" s="458">
        <v>0</v>
      </c>
      <c r="H32" s="499">
        <v>6000</v>
      </c>
      <c r="I32" s="497" t="s">
        <v>118</v>
      </c>
      <c r="J32" s="458">
        <v>5027</v>
      </c>
      <c r="K32" s="458">
        <v>0</v>
      </c>
      <c r="L32" s="458">
        <v>0</v>
      </c>
      <c r="M32" s="458">
        <v>5027</v>
      </c>
      <c r="N32" s="499" t="s">
        <v>351</v>
      </c>
      <c r="O32" s="458">
        <v>13</v>
      </c>
      <c r="P32" s="458">
        <v>0</v>
      </c>
      <c r="Q32" s="458">
        <v>0</v>
      </c>
      <c r="R32" s="458">
        <v>0</v>
      </c>
      <c r="S32" s="535"/>
      <c r="T32" s="536"/>
      <c r="U32" s="499" t="s">
        <v>548</v>
      </c>
      <c r="V32" s="355">
        <v>15876</v>
      </c>
      <c r="W32" s="499" t="s">
        <v>337</v>
      </c>
      <c r="X32" s="499" t="s">
        <v>349</v>
      </c>
      <c r="Y32" s="499" t="s">
        <v>323</v>
      </c>
      <c r="Z32" s="499" t="s">
        <v>308</v>
      </c>
      <c r="AA32" s="499" t="s">
        <v>308</v>
      </c>
      <c r="AB32" s="529" t="s">
        <v>119</v>
      </c>
    </row>
    <row r="33" spans="1:28" s="315" customFormat="1" ht="14.1" customHeight="1">
      <c r="A33" s="506"/>
      <c r="B33" s="512"/>
      <c r="C33" s="506" t="s">
        <v>549</v>
      </c>
      <c r="D33" s="524" t="s">
        <v>402</v>
      </c>
      <c r="E33" s="499">
        <v>2700</v>
      </c>
      <c r="F33" s="458">
        <v>0</v>
      </c>
      <c r="G33" s="458">
        <v>0</v>
      </c>
      <c r="H33" s="499">
        <v>2700</v>
      </c>
      <c r="I33" s="497"/>
      <c r="J33" s="458">
        <v>2035</v>
      </c>
      <c r="K33" s="458">
        <v>0</v>
      </c>
      <c r="L33" s="458">
        <v>0</v>
      </c>
      <c r="M33" s="458">
        <v>2035</v>
      </c>
      <c r="N33" s="499" t="s">
        <v>351</v>
      </c>
      <c r="O33" s="458">
        <v>0</v>
      </c>
      <c r="P33" s="458">
        <v>106</v>
      </c>
      <c r="Q33" s="458">
        <v>0</v>
      </c>
      <c r="R33" s="458">
        <v>0</v>
      </c>
      <c r="S33" s="535"/>
      <c r="T33" s="536"/>
      <c r="U33" s="499" t="s">
        <v>550</v>
      </c>
      <c r="V33" s="355">
        <v>27113</v>
      </c>
      <c r="W33" s="499" t="s">
        <v>337</v>
      </c>
      <c r="X33" s="499" t="s">
        <v>349</v>
      </c>
      <c r="Y33" s="499" t="s">
        <v>336</v>
      </c>
      <c r="Z33" s="499" t="s">
        <v>308</v>
      </c>
      <c r="AA33" s="499" t="s">
        <v>308</v>
      </c>
      <c r="AB33" s="529"/>
    </row>
    <row r="34" spans="1:28" s="315" customFormat="1" ht="14.1" customHeight="1">
      <c r="A34" s="506" t="s">
        <v>121</v>
      </c>
      <c r="B34" s="512" t="s">
        <v>122</v>
      </c>
      <c r="C34" s="506" t="s">
        <v>150</v>
      </c>
      <c r="D34" s="519" t="s">
        <v>186</v>
      </c>
      <c r="E34" s="499">
        <v>4500</v>
      </c>
      <c r="F34" s="458">
        <v>0</v>
      </c>
      <c r="G34" s="458">
        <v>0</v>
      </c>
      <c r="H34" s="499">
        <v>4500</v>
      </c>
      <c r="I34" s="497" t="s">
        <v>121</v>
      </c>
      <c r="J34" s="458">
        <v>3886</v>
      </c>
      <c r="K34" s="458">
        <v>0</v>
      </c>
      <c r="L34" s="458">
        <v>0</v>
      </c>
      <c r="M34" s="458">
        <v>3886</v>
      </c>
      <c r="N34" s="499" t="s">
        <v>403</v>
      </c>
      <c r="O34" s="458">
        <v>0</v>
      </c>
      <c r="P34" s="458">
        <v>0</v>
      </c>
      <c r="Q34" s="458">
        <v>0</v>
      </c>
      <c r="R34" s="458">
        <v>0</v>
      </c>
      <c r="S34" s="535"/>
      <c r="T34" s="536"/>
      <c r="U34" s="499" t="s">
        <v>404</v>
      </c>
      <c r="V34" s="355">
        <v>16515</v>
      </c>
      <c r="W34" s="499" t="s">
        <v>337</v>
      </c>
      <c r="X34" s="499" t="s">
        <v>349</v>
      </c>
      <c r="Y34" s="499" t="s">
        <v>405</v>
      </c>
      <c r="Z34" s="499" t="s">
        <v>308</v>
      </c>
      <c r="AA34" s="499" t="s">
        <v>308</v>
      </c>
      <c r="AB34" s="529" t="s">
        <v>122</v>
      </c>
    </row>
    <row r="35" spans="1:28" s="296" customFormat="1" ht="14.1" customHeight="1">
      <c r="A35" s="506" t="s">
        <v>124</v>
      </c>
      <c r="B35" s="512" t="s">
        <v>125</v>
      </c>
      <c r="C35" s="498" t="s">
        <v>551</v>
      </c>
      <c r="D35" s="522" t="s">
        <v>187</v>
      </c>
      <c r="E35" s="499">
        <v>42000</v>
      </c>
      <c r="F35" s="458">
        <v>0</v>
      </c>
      <c r="G35" s="458">
        <v>0</v>
      </c>
      <c r="H35" s="499">
        <v>42000</v>
      </c>
      <c r="I35" s="497" t="s">
        <v>124</v>
      </c>
      <c r="J35" s="458">
        <v>27516</v>
      </c>
      <c r="K35" s="458">
        <v>0</v>
      </c>
      <c r="L35" s="458">
        <v>0</v>
      </c>
      <c r="M35" s="458">
        <v>27516</v>
      </c>
      <c r="N35" s="499" t="s">
        <v>848</v>
      </c>
      <c r="O35" s="458">
        <v>30</v>
      </c>
      <c r="P35" s="458">
        <v>0</v>
      </c>
      <c r="Q35" s="458">
        <v>0</v>
      </c>
      <c r="R35" s="458">
        <v>52</v>
      </c>
      <c r="S35" s="535"/>
      <c r="T35" s="536"/>
      <c r="U35" s="499" t="s">
        <v>406</v>
      </c>
      <c r="V35" s="355">
        <v>67864</v>
      </c>
      <c r="W35" s="499" t="s">
        <v>337</v>
      </c>
      <c r="X35" s="499" t="s">
        <v>326</v>
      </c>
      <c r="Y35" s="570" t="s">
        <v>847</v>
      </c>
      <c r="Z35" s="570" t="s">
        <v>847</v>
      </c>
      <c r="AA35" s="499" t="s">
        <v>308</v>
      </c>
      <c r="AB35" s="529" t="s">
        <v>125</v>
      </c>
    </row>
    <row r="36" spans="1:28" s="290" customFormat="1" ht="14.1" customHeight="1">
      <c r="A36" s="506"/>
      <c r="B36" s="512"/>
      <c r="C36" s="498" t="s">
        <v>552</v>
      </c>
      <c r="D36" s="522" t="s">
        <v>188</v>
      </c>
      <c r="E36" s="499">
        <v>20000</v>
      </c>
      <c r="F36" s="458">
        <v>0</v>
      </c>
      <c r="G36" s="458">
        <v>0</v>
      </c>
      <c r="H36" s="499">
        <v>20000</v>
      </c>
      <c r="I36" s="497"/>
      <c r="J36" s="458">
        <v>18259</v>
      </c>
      <c r="K36" s="458">
        <v>0</v>
      </c>
      <c r="L36" s="458">
        <v>0</v>
      </c>
      <c r="M36" s="458">
        <v>18259</v>
      </c>
      <c r="N36" s="499" t="s">
        <v>407</v>
      </c>
      <c r="O36" s="458">
        <v>0</v>
      </c>
      <c r="P36" s="458">
        <v>0</v>
      </c>
      <c r="Q36" s="458">
        <v>0</v>
      </c>
      <c r="R36" s="458">
        <v>0</v>
      </c>
      <c r="S36" s="535"/>
      <c r="T36" s="536"/>
      <c r="U36" s="499" t="s">
        <v>408</v>
      </c>
      <c r="V36" s="355">
        <v>31630</v>
      </c>
      <c r="W36" s="499" t="s">
        <v>337</v>
      </c>
      <c r="X36" s="499" t="s">
        <v>326</v>
      </c>
      <c r="Y36" s="499" t="s">
        <v>409</v>
      </c>
      <c r="Z36" s="499" t="s">
        <v>410</v>
      </c>
      <c r="AA36" s="499" t="s">
        <v>308</v>
      </c>
      <c r="AB36" s="529"/>
    </row>
    <row r="37" spans="1:28" s="291" customFormat="1" ht="14.1" customHeight="1">
      <c r="A37" s="506" t="s">
        <v>127</v>
      </c>
      <c r="B37" s="512" t="s">
        <v>128</v>
      </c>
      <c r="C37" s="498" t="s">
        <v>151</v>
      </c>
      <c r="D37" s="524" t="s">
        <v>411</v>
      </c>
      <c r="E37" s="499">
        <v>7500</v>
      </c>
      <c r="F37" s="458">
        <v>0</v>
      </c>
      <c r="G37" s="458">
        <v>0</v>
      </c>
      <c r="H37" s="499">
        <v>7500</v>
      </c>
      <c r="I37" s="497" t="s">
        <v>127</v>
      </c>
      <c r="J37" s="458">
        <v>7268</v>
      </c>
      <c r="K37" s="458">
        <v>0</v>
      </c>
      <c r="L37" s="458">
        <v>0</v>
      </c>
      <c r="M37" s="458">
        <v>7268</v>
      </c>
      <c r="N37" s="499" t="s">
        <v>412</v>
      </c>
      <c r="O37" s="458">
        <v>62</v>
      </c>
      <c r="P37" s="458">
        <v>0</v>
      </c>
      <c r="Q37" s="458">
        <v>0</v>
      </c>
      <c r="R37" s="458">
        <v>0</v>
      </c>
      <c r="S37" s="535"/>
      <c r="T37" s="536"/>
      <c r="U37" s="499" t="s">
        <v>553</v>
      </c>
      <c r="V37" s="355">
        <v>33668</v>
      </c>
      <c r="W37" s="499" t="s">
        <v>337</v>
      </c>
      <c r="X37" s="499" t="s">
        <v>334</v>
      </c>
      <c r="Y37" s="499" t="s">
        <v>324</v>
      </c>
      <c r="Z37" s="499" t="s">
        <v>310</v>
      </c>
      <c r="AA37" s="499" t="s">
        <v>308</v>
      </c>
      <c r="AB37" s="529" t="s">
        <v>128</v>
      </c>
    </row>
    <row r="38" spans="1:28" s="331" customFormat="1" ht="14.1" customHeight="1">
      <c r="A38" s="506"/>
      <c r="B38" s="512"/>
      <c r="C38" s="498" t="s">
        <v>758</v>
      </c>
      <c r="D38" s="524" t="s">
        <v>759</v>
      </c>
      <c r="E38" s="499">
        <v>500</v>
      </c>
      <c r="F38" s="458">
        <v>0</v>
      </c>
      <c r="G38" s="458">
        <v>0</v>
      </c>
      <c r="H38" s="499">
        <v>500</v>
      </c>
      <c r="I38" s="497"/>
      <c r="J38" s="458">
        <v>347</v>
      </c>
      <c r="K38" s="458">
        <v>0</v>
      </c>
      <c r="L38" s="458">
        <v>0</v>
      </c>
      <c r="M38" s="458">
        <v>347</v>
      </c>
      <c r="N38" s="499" t="s">
        <v>412</v>
      </c>
      <c r="O38" s="458">
        <v>0</v>
      </c>
      <c r="P38" s="458">
        <v>0</v>
      </c>
      <c r="Q38" s="458">
        <v>0</v>
      </c>
      <c r="R38" s="458">
        <v>0</v>
      </c>
      <c r="S38" s="535"/>
      <c r="T38" s="536"/>
      <c r="U38" s="499" t="s">
        <v>857</v>
      </c>
      <c r="V38" s="355">
        <v>9641</v>
      </c>
      <c r="W38" s="499" t="s">
        <v>337</v>
      </c>
      <c r="X38" s="499" t="s">
        <v>334</v>
      </c>
      <c r="Y38" s="499" t="s">
        <v>776</v>
      </c>
      <c r="Z38" s="499" t="s">
        <v>310</v>
      </c>
      <c r="AA38" s="499" t="s">
        <v>308</v>
      </c>
      <c r="AB38" s="529"/>
    </row>
    <row r="39" spans="1:28" s="331" customFormat="1" ht="14.1" customHeight="1">
      <c r="A39" s="506" t="s">
        <v>130</v>
      </c>
      <c r="B39" s="512"/>
      <c r="C39" s="498" t="s">
        <v>805</v>
      </c>
      <c r="D39" s="524" t="s">
        <v>760</v>
      </c>
      <c r="E39" s="499">
        <v>3000</v>
      </c>
      <c r="F39" s="458">
        <v>0</v>
      </c>
      <c r="G39" s="458">
        <v>0</v>
      </c>
      <c r="H39" s="499">
        <v>3000</v>
      </c>
      <c r="I39" s="497"/>
      <c r="J39" s="458">
        <v>2211</v>
      </c>
      <c r="K39" s="458">
        <v>0</v>
      </c>
      <c r="L39" s="458">
        <v>0</v>
      </c>
      <c r="M39" s="458">
        <v>2211</v>
      </c>
      <c r="N39" s="499" t="s">
        <v>393</v>
      </c>
      <c r="O39" s="458">
        <v>20</v>
      </c>
      <c r="P39" s="458">
        <v>0</v>
      </c>
      <c r="Q39" s="458">
        <v>0</v>
      </c>
      <c r="R39" s="458">
        <v>0</v>
      </c>
      <c r="S39" s="535"/>
      <c r="T39" s="536"/>
      <c r="U39" s="499" t="s">
        <v>858</v>
      </c>
      <c r="V39" s="355">
        <v>18468</v>
      </c>
      <c r="W39" s="499" t="s">
        <v>348</v>
      </c>
      <c r="X39" s="499" t="s">
        <v>777</v>
      </c>
      <c r="Y39" s="499" t="s">
        <v>310</v>
      </c>
      <c r="Z39" s="499" t="s">
        <v>310</v>
      </c>
      <c r="AA39" s="499" t="s">
        <v>308</v>
      </c>
      <c r="AB39" s="529"/>
    </row>
    <row r="40" spans="1:28" s="331" customFormat="1" ht="14.1" customHeight="1">
      <c r="A40" s="506"/>
      <c r="B40" s="512"/>
      <c r="C40" s="498" t="s">
        <v>761</v>
      </c>
      <c r="D40" s="524" t="s">
        <v>762</v>
      </c>
      <c r="E40" s="499">
        <v>800</v>
      </c>
      <c r="F40" s="458">
        <v>0</v>
      </c>
      <c r="G40" s="458">
        <v>0</v>
      </c>
      <c r="H40" s="499">
        <v>800</v>
      </c>
      <c r="I40" s="497"/>
      <c r="J40" s="458">
        <v>491</v>
      </c>
      <c r="K40" s="458">
        <v>0</v>
      </c>
      <c r="L40" s="458">
        <v>0</v>
      </c>
      <c r="M40" s="458">
        <v>491</v>
      </c>
      <c r="N40" s="499" t="s">
        <v>393</v>
      </c>
      <c r="O40" s="458">
        <v>0</v>
      </c>
      <c r="P40" s="458">
        <v>0</v>
      </c>
      <c r="Q40" s="458">
        <v>0</v>
      </c>
      <c r="R40" s="458">
        <v>0</v>
      </c>
      <c r="S40" s="535"/>
      <c r="T40" s="536"/>
      <c r="U40" s="499" t="s">
        <v>858</v>
      </c>
      <c r="V40" s="355">
        <v>8314</v>
      </c>
      <c r="W40" s="499" t="s">
        <v>348</v>
      </c>
      <c r="X40" s="499" t="s">
        <v>777</v>
      </c>
      <c r="Y40" s="499" t="s">
        <v>778</v>
      </c>
      <c r="Z40" s="499" t="s">
        <v>308</v>
      </c>
      <c r="AA40" s="499" t="s">
        <v>308</v>
      </c>
      <c r="AB40" s="529"/>
    </row>
    <row r="41" spans="1:28" s="331" customFormat="1" ht="14.1" customHeight="1">
      <c r="A41" s="506" t="s">
        <v>133</v>
      </c>
      <c r="B41" s="512" t="s">
        <v>134</v>
      </c>
      <c r="C41" s="506" t="s">
        <v>152</v>
      </c>
      <c r="D41" s="524" t="s">
        <v>413</v>
      </c>
      <c r="E41" s="499">
        <v>5000</v>
      </c>
      <c r="F41" s="458">
        <v>0</v>
      </c>
      <c r="G41" s="458">
        <v>0</v>
      </c>
      <c r="H41" s="499">
        <v>5000</v>
      </c>
      <c r="I41" s="497" t="s">
        <v>133</v>
      </c>
      <c r="J41" s="458">
        <v>3780</v>
      </c>
      <c r="K41" s="458">
        <v>0</v>
      </c>
      <c r="L41" s="458">
        <v>3780</v>
      </c>
      <c r="M41" s="458">
        <v>0</v>
      </c>
      <c r="N41" s="499" t="s">
        <v>414</v>
      </c>
      <c r="O41" s="458">
        <v>0</v>
      </c>
      <c r="P41" s="458">
        <v>0</v>
      </c>
      <c r="Q41" s="458">
        <v>0</v>
      </c>
      <c r="R41" s="458">
        <v>0</v>
      </c>
      <c r="S41" s="535"/>
      <c r="T41" s="536"/>
      <c r="U41" s="537" t="s">
        <v>856</v>
      </c>
      <c r="V41" s="355">
        <v>15643</v>
      </c>
      <c r="W41" s="499" t="s">
        <v>337</v>
      </c>
      <c r="X41" s="499" t="s">
        <v>349</v>
      </c>
      <c r="Y41" s="499" t="s">
        <v>317</v>
      </c>
      <c r="Z41" s="570" t="s">
        <v>847</v>
      </c>
      <c r="AA41" s="499" t="s">
        <v>302</v>
      </c>
      <c r="AB41" s="529" t="s">
        <v>134</v>
      </c>
    </row>
    <row r="42" spans="1:28" s="331" customFormat="1" ht="14.1" customHeight="1">
      <c r="A42" s="506"/>
      <c r="B42" s="512"/>
      <c r="C42" s="506" t="s">
        <v>189</v>
      </c>
      <c r="D42" s="524" t="s">
        <v>415</v>
      </c>
      <c r="E42" s="499">
        <v>6500</v>
      </c>
      <c r="F42" s="458">
        <v>0</v>
      </c>
      <c r="G42" s="458">
        <v>6500</v>
      </c>
      <c r="H42" s="458">
        <v>0</v>
      </c>
      <c r="I42" s="497"/>
      <c r="J42" s="458">
        <v>2356</v>
      </c>
      <c r="K42" s="458">
        <v>0</v>
      </c>
      <c r="L42" s="458">
        <v>0</v>
      </c>
      <c r="M42" s="458">
        <v>2356</v>
      </c>
      <c r="N42" s="499" t="s">
        <v>416</v>
      </c>
      <c r="O42" s="458">
        <v>0</v>
      </c>
      <c r="P42" s="458">
        <v>0</v>
      </c>
      <c r="Q42" s="458">
        <v>0</v>
      </c>
      <c r="R42" s="458">
        <v>0</v>
      </c>
      <c r="S42" s="535"/>
      <c r="T42" s="536"/>
      <c r="U42" s="537" t="s">
        <v>855</v>
      </c>
      <c r="V42" s="355">
        <v>5804</v>
      </c>
      <c r="W42" s="499" t="s">
        <v>337</v>
      </c>
      <c r="X42" s="499" t="s">
        <v>349</v>
      </c>
      <c r="Y42" s="499" t="s">
        <v>417</v>
      </c>
      <c r="Z42" s="570" t="s">
        <v>847</v>
      </c>
      <c r="AA42" s="499" t="s">
        <v>302</v>
      </c>
      <c r="AB42" s="529"/>
    </row>
    <row r="43" spans="1:28" s="331" customFormat="1" ht="14.1" customHeight="1">
      <c r="A43" s="506"/>
      <c r="B43" s="512"/>
      <c r="C43" s="506" t="s">
        <v>763</v>
      </c>
      <c r="D43" s="524" t="s">
        <v>764</v>
      </c>
      <c r="E43" s="499">
        <v>4000</v>
      </c>
      <c r="F43" s="458">
        <v>0</v>
      </c>
      <c r="G43" s="458">
        <v>0</v>
      </c>
      <c r="H43" s="499">
        <v>4000</v>
      </c>
      <c r="I43" s="497"/>
      <c r="J43" s="458">
        <v>1674</v>
      </c>
      <c r="K43" s="458">
        <v>0</v>
      </c>
      <c r="L43" s="458">
        <v>0</v>
      </c>
      <c r="M43" s="458">
        <v>1674</v>
      </c>
      <c r="N43" s="499" t="s">
        <v>768</v>
      </c>
      <c r="O43" s="458">
        <v>0</v>
      </c>
      <c r="P43" s="458">
        <v>0</v>
      </c>
      <c r="Q43" s="458">
        <v>0</v>
      </c>
      <c r="R43" s="458">
        <v>0</v>
      </c>
      <c r="S43" s="535"/>
      <c r="T43" s="536"/>
      <c r="U43" s="537" t="s">
        <v>854</v>
      </c>
      <c r="V43" s="355">
        <v>21911</v>
      </c>
      <c r="W43" s="499" t="s">
        <v>337</v>
      </c>
      <c r="X43" s="499" t="s">
        <v>349</v>
      </c>
      <c r="Y43" s="499" t="s">
        <v>779</v>
      </c>
      <c r="Z43" s="570" t="s">
        <v>847</v>
      </c>
      <c r="AA43" s="499" t="s">
        <v>302</v>
      </c>
      <c r="AB43" s="501"/>
    </row>
    <row r="44" spans="1:28" s="331" customFormat="1" ht="14.1" customHeight="1" thickBot="1">
      <c r="A44" s="506"/>
      <c r="B44" s="512"/>
      <c r="C44" s="506" t="s">
        <v>765</v>
      </c>
      <c r="D44" s="524" t="s">
        <v>766</v>
      </c>
      <c r="E44" s="499">
        <v>3000</v>
      </c>
      <c r="F44" s="458">
        <v>0</v>
      </c>
      <c r="G44" s="458">
        <v>0</v>
      </c>
      <c r="H44" s="499">
        <v>3000</v>
      </c>
      <c r="I44" s="497"/>
      <c r="J44" s="458">
        <v>103</v>
      </c>
      <c r="K44" s="488">
        <v>0</v>
      </c>
      <c r="L44" s="627">
        <v>0</v>
      </c>
      <c r="M44" s="488">
        <v>103</v>
      </c>
      <c r="N44" s="556" t="s">
        <v>416</v>
      </c>
      <c r="O44" s="627">
        <v>0</v>
      </c>
      <c r="P44" s="627">
        <v>0</v>
      </c>
      <c r="Q44" s="627">
        <v>0</v>
      </c>
      <c r="R44" s="627">
        <v>0</v>
      </c>
      <c r="S44" s="557"/>
      <c r="T44" s="558"/>
      <c r="U44" s="559" t="s">
        <v>854</v>
      </c>
      <c r="V44" s="360">
        <v>18019</v>
      </c>
      <c r="W44" s="556" t="s">
        <v>337</v>
      </c>
      <c r="X44" s="556" t="s">
        <v>349</v>
      </c>
      <c r="Y44" s="556" t="s">
        <v>780</v>
      </c>
      <c r="Z44" s="571" t="s">
        <v>847</v>
      </c>
      <c r="AA44" s="556" t="s">
        <v>302</v>
      </c>
      <c r="AB44" s="560"/>
    </row>
    <row r="45" spans="1:28" s="331" customFormat="1" ht="12.95" customHeight="1">
      <c r="A45" s="1010" t="s">
        <v>503</v>
      </c>
      <c r="B45" s="1010"/>
      <c r="C45" s="1010"/>
      <c r="D45" s="460"/>
      <c r="E45" s="1001" t="s">
        <v>750</v>
      </c>
      <c r="F45" s="1001"/>
      <c r="G45" s="1001"/>
      <c r="H45" s="1001"/>
      <c r="I45" s="440" t="s">
        <v>503</v>
      </c>
      <c r="J45" s="461"/>
      <c r="K45" s="459"/>
      <c r="L45" s="459"/>
      <c r="M45" s="459"/>
      <c r="N45" s="458"/>
      <c r="O45" s="458"/>
      <c r="P45" s="458"/>
      <c r="Q45" s="458"/>
      <c r="R45" s="458"/>
      <c r="S45" s="458"/>
      <c r="T45" s="555" t="s">
        <v>554</v>
      </c>
      <c r="U45" s="469"/>
      <c r="V45" s="470"/>
      <c r="W45" s="471"/>
      <c r="X45" s="1014" t="s">
        <v>750</v>
      </c>
      <c r="Y45" s="1014"/>
      <c r="Z45" s="1014"/>
      <c r="AA45" s="1014"/>
      <c r="AB45" s="1014"/>
    </row>
    <row r="46" spans="1:28" s="331" customFormat="1" ht="12.95" customHeight="1">
      <c r="A46" s="1009" t="s">
        <v>751</v>
      </c>
      <c r="B46" s="1009"/>
      <c r="C46" s="1009"/>
      <c r="D46" s="466"/>
      <c r="E46" s="466"/>
      <c r="F46" s="466"/>
      <c r="G46" s="466"/>
      <c r="H46" s="466"/>
      <c r="I46" s="562" t="s">
        <v>751</v>
      </c>
      <c r="J46" s="466"/>
      <c r="K46" s="467"/>
      <c r="L46" s="467"/>
      <c r="M46" s="467"/>
      <c r="N46" s="467"/>
      <c r="O46" s="467"/>
      <c r="P46" s="467"/>
      <c r="Q46" s="467"/>
      <c r="R46" s="467"/>
      <c r="S46" s="468"/>
      <c r="T46" s="1000"/>
      <c r="U46" s="1000"/>
      <c r="V46" s="466"/>
      <c r="W46" s="466"/>
      <c r="X46" s="466"/>
      <c r="Y46" s="466"/>
      <c r="Z46" s="466"/>
      <c r="AA46" s="466"/>
      <c r="AB46" s="468"/>
    </row>
    <row r="47" spans="1:28" s="331" customFormat="1" ht="11.25">
      <c r="A47" s="340"/>
      <c r="B47" s="334"/>
      <c r="C47" s="340"/>
      <c r="D47" s="340"/>
      <c r="E47" s="340"/>
      <c r="F47" s="340"/>
      <c r="G47" s="340"/>
      <c r="H47" s="333"/>
      <c r="I47" s="340"/>
      <c r="J47" s="333"/>
      <c r="K47" s="340"/>
      <c r="L47" s="334"/>
      <c r="M47" s="334"/>
      <c r="N47" s="334"/>
      <c r="O47" s="334"/>
      <c r="P47" s="334"/>
      <c r="Q47" s="334"/>
      <c r="R47" s="334"/>
      <c r="S47" s="334"/>
      <c r="T47" s="334"/>
      <c r="U47" s="340"/>
      <c r="V47" s="340"/>
      <c r="W47" s="340"/>
      <c r="X47" s="340"/>
      <c r="Y47" s="340"/>
      <c r="Z47" s="340"/>
      <c r="AA47" s="333"/>
      <c r="AB47" s="334"/>
    </row>
    <row r="48" spans="1:28" s="331" customFormat="1" ht="11.25">
      <c r="A48" s="340"/>
      <c r="B48" s="334"/>
      <c r="C48" s="340"/>
      <c r="D48" s="340"/>
      <c r="E48" s="340"/>
      <c r="F48" s="340"/>
      <c r="G48" s="340"/>
      <c r="H48" s="333"/>
      <c r="I48" s="340"/>
      <c r="J48" s="333"/>
      <c r="K48" s="340"/>
      <c r="L48" s="334"/>
      <c r="M48" s="334"/>
      <c r="N48" s="334"/>
      <c r="O48" s="334"/>
      <c r="P48" s="334"/>
      <c r="Q48" s="334"/>
      <c r="R48" s="334"/>
      <c r="S48" s="334"/>
      <c r="T48" s="334"/>
      <c r="U48" s="340"/>
      <c r="V48" s="340"/>
      <c r="W48" s="340"/>
      <c r="X48" s="340"/>
      <c r="Y48" s="340"/>
      <c r="Z48" s="340"/>
      <c r="AA48" s="333"/>
      <c r="AB48" s="334"/>
    </row>
    <row r="49" spans="1:28" s="331" customFormat="1" ht="11.25">
      <c r="A49" s="340"/>
      <c r="B49" s="334"/>
      <c r="C49" s="340"/>
      <c r="D49" s="340"/>
      <c r="E49" s="340"/>
      <c r="F49" s="340"/>
      <c r="G49" s="340"/>
      <c r="H49" s="333"/>
      <c r="I49" s="340"/>
      <c r="J49" s="333"/>
      <c r="K49" s="340"/>
      <c r="L49" s="334"/>
      <c r="M49" s="334"/>
      <c r="N49" s="334"/>
      <c r="O49" s="334"/>
      <c r="P49" s="334"/>
      <c r="Q49" s="334"/>
      <c r="R49" s="334"/>
      <c r="S49" s="334"/>
      <c r="T49" s="334"/>
      <c r="U49" s="340"/>
      <c r="V49" s="340"/>
      <c r="W49" s="340"/>
      <c r="X49" s="340"/>
      <c r="Y49" s="340"/>
      <c r="Z49" s="340"/>
      <c r="AA49" s="333"/>
      <c r="AB49" s="334"/>
    </row>
    <row r="50" spans="1:28" s="331" customFormat="1" ht="11.25">
      <c r="A50" s="340"/>
      <c r="B50" s="334"/>
      <c r="C50" s="340"/>
      <c r="D50" s="340"/>
      <c r="E50" s="340"/>
      <c r="F50" s="340"/>
      <c r="G50" s="340"/>
      <c r="H50" s="333"/>
      <c r="I50" s="340"/>
      <c r="J50" s="333"/>
      <c r="K50" s="340"/>
      <c r="L50" s="334"/>
      <c r="M50" s="334"/>
      <c r="N50" s="334"/>
      <c r="O50" s="334"/>
      <c r="P50" s="334"/>
      <c r="Q50" s="334"/>
      <c r="R50" s="334"/>
      <c r="S50" s="334"/>
      <c r="T50" s="334"/>
      <c r="U50" s="340"/>
      <c r="V50" s="340"/>
      <c r="W50" s="340"/>
      <c r="X50" s="340"/>
      <c r="Y50" s="340"/>
      <c r="Z50" s="340"/>
      <c r="AA50" s="333"/>
      <c r="AB50" s="334"/>
    </row>
    <row r="51" spans="1:28" s="331" customFormat="1" ht="11.25">
      <c r="A51" s="340"/>
      <c r="B51" s="334"/>
      <c r="C51" s="340"/>
      <c r="D51" s="340"/>
      <c r="E51" s="340"/>
      <c r="F51" s="340"/>
      <c r="G51" s="340"/>
      <c r="H51" s="333"/>
      <c r="I51" s="340"/>
      <c r="J51" s="333"/>
      <c r="K51" s="340"/>
      <c r="L51" s="334"/>
      <c r="M51" s="334"/>
      <c r="N51" s="334"/>
      <c r="O51" s="334"/>
      <c r="P51" s="334"/>
      <c r="Q51" s="334"/>
      <c r="R51" s="334"/>
      <c r="S51" s="334"/>
      <c r="T51" s="334"/>
      <c r="U51" s="340"/>
      <c r="V51" s="340"/>
      <c r="W51" s="340"/>
      <c r="X51" s="340"/>
      <c r="Y51" s="340"/>
      <c r="Z51" s="340"/>
      <c r="AA51" s="333"/>
      <c r="AB51" s="334"/>
    </row>
    <row r="52" spans="1:28" s="331" customFormat="1" ht="11.25">
      <c r="A52" s="340"/>
      <c r="B52" s="334"/>
      <c r="C52" s="340"/>
      <c r="D52" s="340"/>
      <c r="E52" s="340"/>
      <c r="F52" s="340"/>
      <c r="G52" s="340"/>
      <c r="H52" s="333"/>
      <c r="I52" s="340"/>
      <c r="J52" s="333"/>
      <c r="K52" s="340"/>
      <c r="L52" s="334"/>
      <c r="M52" s="334"/>
      <c r="N52" s="334"/>
      <c r="O52" s="334"/>
      <c r="P52" s="334"/>
      <c r="Q52" s="334"/>
      <c r="R52" s="334"/>
      <c r="S52" s="334"/>
      <c r="T52" s="334"/>
      <c r="U52" s="340"/>
      <c r="V52" s="340"/>
      <c r="W52" s="340"/>
      <c r="X52" s="340"/>
      <c r="Y52" s="340"/>
      <c r="Z52" s="340"/>
      <c r="AA52" s="333"/>
      <c r="AB52" s="334"/>
    </row>
    <row r="53" spans="1:28" s="331" customFormat="1" ht="11.25">
      <c r="A53" s="340"/>
      <c r="B53" s="334"/>
      <c r="C53" s="340"/>
      <c r="D53" s="340"/>
      <c r="E53" s="340"/>
      <c r="F53" s="340"/>
      <c r="G53" s="340"/>
      <c r="H53" s="333"/>
      <c r="I53" s="340"/>
      <c r="J53" s="333"/>
      <c r="K53" s="340"/>
      <c r="L53" s="334"/>
      <c r="M53" s="334"/>
      <c r="N53" s="334"/>
      <c r="O53" s="334"/>
      <c r="P53" s="334"/>
      <c r="Q53" s="334"/>
      <c r="R53" s="334"/>
      <c r="S53" s="334"/>
      <c r="T53" s="334"/>
      <c r="U53" s="340"/>
      <c r="V53" s="340"/>
      <c r="W53" s="340"/>
      <c r="X53" s="340"/>
      <c r="Y53" s="340"/>
      <c r="Z53" s="340"/>
      <c r="AA53" s="333"/>
      <c r="AB53" s="334"/>
    </row>
    <row r="54" spans="1:28" s="331" customFormat="1" ht="11.25">
      <c r="A54" s="340"/>
      <c r="B54" s="334"/>
      <c r="C54" s="340"/>
      <c r="D54" s="340"/>
      <c r="E54" s="340"/>
      <c r="F54" s="340"/>
      <c r="G54" s="340"/>
      <c r="H54" s="333"/>
      <c r="I54" s="340"/>
      <c r="J54" s="333"/>
      <c r="K54" s="340"/>
      <c r="L54" s="334"/>
      <c r="M54" s="334"/>
      <c r="N54" s="334"/>
      <c r="O54" s="334"/>
      <c r="P54" s="334"/>
      <c r="Q54" s="334"/>
      <c r="R54" s="334"/>
      <c r="S54" s="334"/>
      <c r="T54" s="334"/>
      <c r="U54" s="340"/>
      <c r="V54" s="340"/>
      <c r="W54" s="340"/>
      <c r="X54" s="340"/>
      <c r="Y54" s="340"/>
      <c r="Z54" s="340"/>
      <c r="AA54" s="333"/>
      <c r="AB54" s="334"/>
    </row>
    <row r="55" spans="1:28" s="331" customFormat="1" ht="11.25">
      <c r="A55" s="340"/>
      <c r="B55" s="334"/>
      <c r="C55" s="340"/>
      <c r="D55" s="340"/>
      <c r="E55" s="340"/>
      <c r="F55" s="340"/>
      <c r="G55" s="340"/>
      <c r="H55" s="333"/>
      <c r="I55" s="340"/>
      <c r="J55" s="333"/>
      <c r="K55" s="340"/>
      <c r="L55" s="334"/>
      <c r="M55" s="334"/>
      <c r="N55" s="334"/>
      <c r="O55" s="334"/>
      <c r="P55" s="334"/>
      <c r="Q55" s="334"/>
      <c r="R55" s="334"/>
      <c r="S55" s="334"/>
      <c r="T55" s="334"/>
      <c r="U55" s="340"/>
      <c r="V55" s="340"/>
      <c r="W55" s="340"/>
      <c r="X55" s="340"/>
      <c r="Y55" s="340"/>
      <c r="Z55" s="340"/>
      <c r="AA55" s="333"/>
      <c r="AB55" s="334"/>
    </row>
    <row r="56" spans="1:28" s="331" customFormat="1" ht="11.25">
      <c r="A56" s="340"/>
      <c r="B56" s="334"/>
      <c r="C56" s="340"/>
      <c r="D56" s="340"/>
      <c r="E56" s="340"/>
      <c r="F56" s="340"/>
      <c r="G56" s="340"/>
      <c r="H56" s="333"/>
      <c r="I56" s="340"/>
      <c r="J56" s="333"/>
      <c r="K56" s="340"/>
      <c r="L56" s="334"/>
      <c r="M56" s="334"/>
      <c r="N56" s="334"/>
      <c r="O56" s="334"/>
      <c r="P56" s="334"/>
      <c r="Q56" s="334"/>
      <c r="R56" s="334"/>
      <c r="S56" s="334"/>
      <c r="T56" s="334"/>
      <c r="U56" s="340"/>
      <c r="V56" s="340"/>
      <c r="W56" s="340"/>
      <c r="X56" s="340"/>
      <c r="Y56" s="340"/>
      <c r="Z56" s="340"/>
      <c r="AA56" s="333"/>
      <c r="AB56" s="334"/>
    </row>
    <row r="57" spans="1:28" s="331" customFormat="1" ht="11.25">
      <c r="A57" s="340"/>
      <c r="B57" s="334"/>
      <c r="C57" s="340"/>
      <c r="D57" s="340"/>
      <c r="E57" s="340"/>
      <c r="F57" s="340"/>
      <c r="G57" s="340"/>
      <c r="H57" s="333"/>
      <c r="I57" s="340"/>
      <c r="J57" s="333"/>
      <c r="K57" s="340"/>
      <c r="L57" s="334"/>
      <c r="M57" s="334"/>
      <c r="N57" s="334"/>
      <c r="O57" s="334"/>
      <c r="P57" s="334"/>
      <c r="Q57" s="334"/>
      <c r="R57" s="334"/>
      <c r="S57" s="334"/>
      <c r="T57" s="334"/>
      <c r="U57" s="340"/>
      <c r="V57" s="340"/>
      <c r="W57" s="340"/>
      <c r="X57" s="340"/>
      <c r="Y57" s="340"/>
      <c r="Z57" s="340"/>
      <c r="AA57" s="333"/>
      <c r="AB57" s="334"/>
    </row>
    <row r="58" spans="1:28" s="331" customFormat="1" ht="11.25">
      <c r="A58" s="340"/>
      <c r="B58" s="334"/>
      <c r="C58" s="340"/>
      <c r="D58" s="340"/>
      <c r="E58" s="340"/>
      <c r="F58" s="340"/>
      <c r="G58" s="340"/>
      <c r="H58" s="333"/>
      <c r="I58" s="340"/>
      <c r="J58" s="333"/>
      <c r="K58" s="340"/>
      <c r="L58" s="334"/>
      <c r="M58" s="334"/>
      <c r="N58" s="334"/>
      <c r="O58" s="334"/>
      <c r="P58" s="334"/>
      <c r="Q58" s="334"/>
      <c r="R58" s="334"/>
      <c r="S58" s="334"/>
      <c r="T58" s="334"/>
      <c r="U58" s="340"/>
      <c r="V58" s="340"/>
      <c r="W58" s="340"/>
      <c r="X58" s="340"/>
      <c r="Y58" s="340"/>
      <c r="Z58" s="340"/>
      <c r="AA58" s="333"/>
      <c r="AB58" s="334"/>
    </row>
    <row r="59" spans="1:28" s="331" customFormat="1" ht="11.25">
      <c r="A59" s="340"/>
      <c r="B59" s="334"/>
      <c r="C59" s="340"/>
      <c r="D59" s="340"/>
      <c r="E59" s="340"/>
      <c r="F59" s="340"/>
      <c r="G59" s="340"/>
      <c r="H59" s="333"/>
      <c r="I59" s="340"/>
      <c r="J59" s="333"/>
      <c r="K59" s="340"/>
      <c r="L59" s="334"/>
      <c r="M59" s="334"/>
      <c r="N59" s="334"/>
      <c r="O59" s="334"/>
      <c r="P59" s="334"/>
      <c r="Q59" s="334"/>
      <c r="R59" s="334"/>
      <c r="S59" s="334"/>
      <c r="T59" s="334"/>
      <c r="U59" s="340"/>
      <c r="V59" s="340"/>
      <c r="W59" s="340"/>
      <c r="X59" s="340"/>
      <c r="Y59" s="340"/>
      <c r="Z59" s="340"/>
      <c r="AA59" s="333"/>
      <c r="AB59" s="334"/>
    </row>
    <row r="60" spans="1:28" s="331" customFormat="1" ht="11.25">
      <c r="A60" s="340"/>
      <c r="B60" s="334"/>
      <c r="C60" s="340"/>
      <c r="D60" s="340"/>
      <c r="E60" s="340"/>
      <c r="F60" s="340"/>
      <c r="G60" s="340"/>
      <c r="H60" s="333"/>
      <c r="I60" s="340"/>
      <c r="J60" s="333"/>
      <c r="K60" s="340"/>
      <c r="L60" s="334"/>
      <c r="M60" s="334"/>
      <c r="N60" s="334"/>
      <c r="O60" s="334"/>
      <c r="P60" s="334"/>
      <c r="Q60" s="334"/>
      <c r="R60" s="334"/>
      <c r="S60" s="334"/>
      <c r="T60" s="334"/>
      <c r="U60" s="340"/>
      <c r="V60" s="340"/>
      <c r="W60" s="340"/>
      <c r="X60" s="340"/>
      <c r="Y60" s="340"/>
      <c r="Z60" s="340"/>
      <c r="AA60" s="333"/>
      <c r="AB60" s="334"/>
    </row>
    <row r="61" spans="1:28" s="331" customFormat="1" ht="11.25">
      <c r="A61" s="340"/>
      <c r="B61" s="334"/>
      <c r="C61" s="340"/>
      <c r="D61" s="340"/>
      <c r="E61" s="340"/>
      <c r="F61" s="340"/>
      <c r="G61" s="340"/>
      <c r="H61" s="333"/>
      <c r="I61" s="340"/>
      <c r="J61" s="333"/>
      <c r="K61" s="340"/>
      <c r="L61" s="334"/>
      <c r="M61" s="334"/>
      <c r="N61" s="334"/>
      <c r="O61" s="334"/>
      <c r="P61" s="334"/>
      <c r="Q61" s="334"/>
      <c r="R61" s="334"/>
      <c r="S61" s="334"/>
      <c r="T61" s="334"/>
      <c r="U61" s="340"/>
      <c r="V61" s="340"/>
      <c r="W61" s="340"/>
      <c r="X61" s="340"/>
      <c r="Y61" s="340"/>
      <c r="Z61" s="340"/>
      <c r="AA61" s="333"/>
      <c r="AB61" s="334"/>
    </row>
    <row r="62" spans="1:28" s="331" customFormat="1" ht="11.25">
      <c r="A62" s="340"/>
      <c r="B62" s="334"/>
      <c r="C62" s="340"/>
      <c r="D62" s="340"/>
      <c r="E62" s="340"/>
      <c r="F62" s="340"/>
      <c r="G62" s="340"/>
      <c r="H62" s="333"/>
      <c r="I62" s="340"/>
      <c r="J62" s="333"/>
      <c r="K62" s="340"/>
      <c r="L62" s="334"/>
      <c r="M62" s="334"/>
      <c r="N62" s="334"/>
      <c r="O62" s="334"/>
      <c r="P62" s="334"/>
      <c r="Q62" s="334"/>
      <c r="R62" s="334"/>
      <c r="S62" s="334"/>
      <c r="T62" s="334"/>
      <c r="U62" s="340"/>
      <c r="V62" s="340"/>
      <c r="W62" s="340"/>
      <c r="X62" s="340"/>
      <c r="Y62" s="340"/>
      <c r="Z62" s="340"/>
      <c r="AA62" s="333"/>
      <c r="AB62" s="334"/>
    </row>
    <row r="63" spans="1:28" s="331" customFormat="1" ht="11.25">
      <c r="A63" s="340"/>
      <c r="B63" s="334"/>
      <c r="C63" s="340"/>
      <c r="D63" s="340"/>
      <c r="E63" s="340"/>
      <c r="F63" s="340"/>
      <c r="G63" s="340"/>
      <c r="H63" s="333"/>
      <c r="I63" s="340"/>
      <c r="J63" s="333"/>
      <c r="K63" s="340"/>
      <c r="L63" s="334"/>
      <c r="M63" s="334"/>
      <c r="N63" s="334"/>
      <c r="O63" s="334"/>
      <c r="P63" s="334"/>
      <c r="Q63" s="334"/>
      <c r="R63" s="334"/>
      <c r="S63" s="334"/>
      <c r="T63" s="334"/>
      <c r="U63" s="340"/>
      <c r="V63" s="340"/>
      <c r="W63" s="340"/>
      <c r="X63" s="340"/>
      <c r="Y63" s="340"/>
      <c r="Z63" s="340"/>
      <c r="AA63" s="333"/>
      <c r="AB63" s="334"/>
    </row>
    <row r="64" spans="1:28" s="331" customFormat="1" ht="11.25">
      <c r="A64" s="340"/>
      <c r="B64" s="334"/>
      <c r="C64" s="340"/>
      <c r="D64" s="340"/>
      <c r="E64" s="340"/>
      <c r="F64" s="340"/>
      <c r="G64" s="340"/>
      <c r="H64" s="333"/>
      <c r="I64" s="340"/>
      <c r="J64" s="333"/>
      <c r="K64" s="340"/>
      <c r="L64" s="334"/>
      <c r="M64" s="334"/>
      <c r="N64" s="334"/>
      <c r="O64" s="334"/>
      <c r="P64" s="334"/>
      <c r="Q64" s="334"/>
      <c r="R64" s="334"/>
      <c r="S64" s="334"/>
      <c r="T64" s="334"/>
      <c r="U64" s="340"/>
      <c r="V64" s="340"/>
      <c r="W64" s="340"/>
      <c r="X64" s="340"/>
      <c r="Y64" s="340"/>
      <c r="Z64" s="340"/>
      <c r="AA64" s="333"/>
      <c r="AB64" s="334"/>
    </row>
    <row r="65" spans="1:28" s="331" customFormat="1" ht="11.25">
      <c r="A65" s="340"/>
      <c r="B65" s="334"/>
      <c r="C65" s="340"/>
      <c r="D65" s="340"/>
      <c r="E65" s="340"/>
      <c r="F65" s="340"/>
      <c r="G65" s="340"/>
      <c r="H65" s="333"/>
      <c r="I65" s="340"/>
      <c r="J65" s="333"/>
      <c r="K65" s="340"/>
      <c r="L65" s="334"/>
      <c r="M65" s="334"/>
      <c r="N65" s="334"/>
      <c r="O65" s="334"/>
      <c r="P65" s="334"/>
      <c r="Q65" s="334"/>
      <c r="R65" s="334"/>
      <c r="S65" s="334"/>
      <c r="T65" s="334"/>
      <c r="U65" s="340"/>
      <c r="V65" s="340"/>
      <c r="W65" s="340"/>
      <c r="X65" s="340"/>
      <c r="Y65" s="340"/>
      <c r="Z65" s="340"/>
      <c r="AA65" s="333"/>
      <c r="AB65" s="334"/>
    </row>
    <row r="66" spans="1:28" s="331" customFormat="1" ht="11.25">
      <c r="A66" s="340"/>
      <c r="B66" s="334"/>
      <c r="C66" s="340"/>
      <c r="D66" s="340"/>
      <c r="E66" s="340"/>
      <c r="F66" s="340"/>
      <c r="G66" s="340"/>
      <c r="H66" s="333"/>
      <c r="I66" s="340"/>
      <c r="J66" s="333"/>
      <c r="K66" s="340"/>
      <c r="L66" s="334"/>
      <c r="M66" s="334"/>
      <c r="N66" s="334"/>
      <c r="O66" s="334"/>
      <c r="P66" s="334"/>
      <c r="Q66" s="334"/>
      <c r="R66" s="334"/>
      <c r="S66" s="334"/>
      <c r="T66" s="334"/>
      <c r="U66" s="340"/>
      <c r="V66" s="340"/>
      <c r="W66" s="340"/>
      <c r="X66" s="340"/>
      <c r="Y66" s="340"/>
      <c r="Z66" s="340"/>
      <c r="AA66" s="333"/>
      <c r="AB66" s="334"/>
    </row>
    <row r="67" spans="1:28" s="331" customFormat="1" ht="11.25">
      <c r="A67" s="340"/>
      <c r="B67" s="334"/>
      <c r="C67" s="340"/>
      <c r="D67" s="340"/>
      <c r="E67" s="340"/>
      <c r="F67" s="340"/>
      <c r="G67" s="340"/>
      <c r="H67" s="333"/>
      <c r="I67" s="340"/>
      <c r="J67" s="333"/>
      <c r="K67" s="340"/>
      <c r="L67" s="334"/>
      <c r="M67" s="334"/>
      <c r="N67" s="334"/>
      <c r="O67" s="334"/>
      <c r="P67" s="334"/>
      <c r="Q67" s="334"/>
      <c r="R67" s="334"/>
      <c r="S67" s="334"/>
      <c r="T67" s="334"/>
      <c r="U67" s="340"/>
      <c r="V67" s="340"/>
      <c r="W67" s="340"/>
      <c r="X67" s="340"/>
      <c r="Y67" s="340"/>
      <c r="Z67" s="340"/>
      <c r="AA67" s="333"/>
      <c r="AB67" s="334"/>
    </row>
    <row r="68" spans="1:28" s="331" customFormat="1" ht="11.25">
      <c r="A68" s="340"/>
      <c r="B68" s="334"/>
      <c r="C68" s="340"/>
      <c r="D68" s="340"/>
      <c r="E68" s="340"/>
      <c r="F68" s="340"/>
      <c r="G68" s="340"/>
      <c r="H68" s="333"/>
      <c r="I68" s="340"/>
      <c r="J68" s="333"/>
      <c r="K68" s="340"/>
      <c r="L68" s="334"/>
      <c r="M68" s="334"/>
      <c r="N68" s="334"/>
      <c r="O68" s="334"/>
      <c r="P68" s="334"/>
      <c r="Q68" s="334"/>
      <c r="R68" s="334"/>
      <c r="S68" s="334"/>
      <c r="T68" s="334"/>
      <c r="U68" s="340"/>
      <c r="V68" s="340"/>
      <c r="W68" s="340"/>
      <c r="X68" s="340"/>
      <c r="Y68" s="340"/>
      <c r="Z68" s="340"/>
      <c r="AA68" s="333"/>
      <c r="AB68" s="334"/>
    </row>
    <row r="69" spans="1:28" s="331" customFormat="1" ht="11.25">
      <c r="A69" s="340"/>
      <c r="B69" s="334"/>
      <c r="C69" s="340"/>
      <c r="D69" s="340"/>
      <c r="E69" s="340"/>
      <c r="F69" s="340"/>
      <c r="G69" s="340"/>
      <c r="H69" s="333"/>
      <c r="I69" s="340"/>
      <c r="J69" s="333"/>
      <c r="K69" s="340"/>
      <c r="L69" s="334"/>
      <c r="M69" s="334"/>
      <c r="N69" s="334"/>
      <c r="O69" s="334"/>
      <c r="P69" s="334"/>
      <c r="Q69" s="334"/>
      <c r="R69" s="334"/>
      <c r="S69" s="334"/>
      <c r="T69" s="334"/>
      <c r="U69" s="340"/>
      <c r="V69" s="340"/>
      <c r="W69" s="340"/>
      <c r="X69" s="340"/>
      <c r="Y69" s="340"/>
      <c r="Z69" s="340"/>
      <c r="AA69" s="333"/>
      <c r="AB69" s="334"/>
    </row>
    <row r="70" spans="1:28" s="331" customFormat="1" ht="11.25">
      <c r="A70" s="340"/>
      <c r="B70" s="334"/>
      <c r="C70" s="340"/>
      <c r="D70" s="340"/>
      <c r="E70" s="340"/>
      <c r="F70" s="340"/>
      <c r="G70" s="340"/>
      <c r="H70" s="333"/>
      <c r="I70" s="340"/>
      <c r="J70" s="333"/>
      <c r="K70" s="340"/>
      <c r="L70" s="334"/>
      <c r="M70" s="334"/>
      <c r="N70" s="334"/>
      <c r="O70" s="334"/>
      <c r="P70" s="334"/>
      <c r="Q70" s="334"/>
      <c r="R70" s="334"/>
      <c r="S70" s="334"/>
      <c r="T70" s="334"/>
      <c r="U70" s="340"/>
      <c r="V70" s="340"/>
      <c r="W70" s="340"/>
      <c r="X70" s="340"/>
      <c r="Y70" s="340"/>
      <c r="Z70" s="340"/>
      <c r="AA70" s="333"/>
      <c r="AB70" s="334"/>
    </row>
    <row r="71" spans="1:28" s="331" customFormat="1" ht="11.25">
      <c r="A71" s="340"/>
      <c r="B71" s="334"/>
      <c r="C71" s="340"/>
      <c r="D71" s="340"/>
      <c r="E71" s="340"/>
      <c r="F71" s="340"/>
      <c r="G71" s="340"/>
      <c r="H71" s="333"/>
      <c r="I71" s="340"/>
      <c r="J71" s="333"/>
      <c r="K71" s="340"/>
      <c r="L71" s="334"/>
      <c r="M71" s="334"/>
      <c r="N71" s="334"/>
      <c r="O71" s="334"/>
      <c r="P71" s="334"/>
      <c r="Q71" s="334"/>
      <c r="R71" s="334"/>
      <c r="S71" s="334"/>
      <c r="T71" s="334"/>
      <c r="U71" s="340"/>
      <c r="V71" s="340"/>
      <c r="W71" s="340"/>
      <c r="X71" s="340"/>
      <c r="Y71" s="340"/>
      <c r="Z71" s="340"/>
      <c r="AA71" s="333"/>
      <c r="AB71" s="334"/>
    </row>
    <row r="72" spans="1:28" s="331" customFormat="1" ht="11.25">
      <c r="A72" s="340"/>
      <c r="B72" s="334"/>
      <c r="C72" s="340"/>
      <c r="D72" s="340"/>
      <c r="E72" s="340"/>
      <c r="F72" s="340"/>
      <c r="G72" s="340"/>
      <c r="H72" s="333"/>
      <c r="I72" s="340"/>
      <c r="J72" s="333"/>
      <c r="K72" s="340"/>
      <c r="L72" s="334"/>
      <c r="M72" s="334"/>
      <c r="N72" s="334"/>
      <c r="O72" s="334"/>
      <c r="P72" s="334"/>
      <c r="Q72" s="334"/>
      <c r="R72" s="334"/>
      <c r="S72" s="334"/>
      <c r="T72" s="334"/>
      <c r="U72" s="340"/>
      <c r="V72" s="340"/>
      <c r="W72" s="340"/>
      <c r="X72" s="340"/>
      <c r="Y72" s="340"/>
      <c r="Z72" s="340"/>
      <c r="AA72" s="333"/>
      <c r="AB72" s="334"/>
    </row>
    <row r="73" spans="1:28" s="331" customFormat="1" ht="11.25">
      <c r="A73" s="340"/>
      <c r="B73" s="334"/>
      <c r="C73" s="340"/>
      <c r="D73" s="340"/>
      <c r="E73" s="340"/>
      <c r="F73" s="340"/>
      <c r="G73" s="340"/>
      <c r="H73" s="333"/>
      <c r="I73" s="340"/>
      <c r="J73" s="333"/>
      <c r="K73" s="340"/>
      <c r="L73" s="334"/>
      <c r="M73" s="334"/>
      <c r="N73" s="334"/>
      <c r="O73" s="334"/>
      <c r="P73" s="334"/>
      <c r="Q73" s="334"/>
      <c r="R73" s="334"/>
      <c r="S73" s="334"/>
      <c r="T73" s="334"/>
      <c r="U73" s="340"/>
      <c r="V73" s="340"/>
      <c r="W73" s="340"/>
      <c r="X73" s="340"/>
      <c r="Y73" s="340"/>
      <c r="Z73" s="340"/>
      <c r="AA73" s="333"/>
      <c r="AB73" s="334"/>
    </row>
    <row r="74" spans="1:28" s="331" customFormat="1" ht="11.25">
      <c r="A74" s="340"/>
      <c r="B74" s="334"/>
      <c r="C74" s="340"/>
      <c r="D74" s="340"/>
      <c r="E74" s="340"/>
      <c r="F74" s="340"/>
      <c r="G74" s="340"/>
      <c r="H74" s="333"/>
      <c r="I74" s="340"/>
      <c r="J74" s="333"/>
      <c r="K74" s="340"/>
      <c r="L74" s="334"/>
      <c r="M74" s="334"/>
      <c r="N74" s="334"/>
      <c r="O74" s="334"/>
      <c r="P74" s="334"/>
      <c r="Q74" s="334"/>
      <c r="R74" s="334"/>
      <c r="S74" s="334"/>
      <c r="T74" s="334"/>
      <c r="U74" s="340"/>
      <c r="V74" s="340"/>
      <c r="W74" s="340"/>
      <c r="X74" s="340"/>
      <c r="Y74" s="340"/>
      <c r="Z74" s="340"/>
      <c r="AA74" s="333"/>
      <c r="AB74" s="334"/>
    </row>
    <row r="75" spans="1:28" s="331" customFormat="1" ht="11.25">
      <c r="A75" s="340"/>
      <c r="B75" s="334"/>
      <c r="C75" s="340"/>
      <c r="D75" s="340"/>
      <c r="E75" s="340"/>
      <c r="F75" s="340"/>
      <c r="G75" s="340"/>
      <c r="H75" s="333"/>
      <c r="I75" s="340"/>
      <c r="J75" s="333"/>
      <c r="K75" s="340"/>
      <c r="L75" s="334"/>
      <c r="M75" s="334"/>
      <c r="N75" s="334"/>
      <c r="O75" s="334"/>
      <c r="P75" s="334"/>
      <c r="Q75" s="334"/>
      <c r="R75" s="334"/>
      <c r="S75" s="334"/>
      <c r="T75" s="334"/>
      <c r="U75" s="340"/>
      <c r="V75" s="340"/>
      <c r="W75" s="340"/>
      <c r="X75" s="340"/>
      <c r="Y75" s="340"/>
      <c r="Z75" s="340"/>
      <c r="AA75" s="333"/>
      <c r="AB75" s="334"/>
    </row>
    <row r="76" spans="1:28" s="331" customFormat="1" ht="11.25">
      <c r="A76" s="340"/>
      <c r="B76" s="334"/>
      <c r="C76" s="340"/>
      <c r="D76" s="340"/>
      <c r="E76" s="340"/>
      <c r="F76" s="340"/>
      <c r="G76" s="340"/>
      <c r="H76" s="333"/>
      <c r="I76" s="340"/>
      <c r="J76" s="333"/>
      <c r="K76" s="340"/>
      <c r="L76" s="334"/>
      <c r="M76" s="334"/>
      <c r="N76" s="334"/>
      <c r="O76" s="334"/>
      <c r="P76" s="334"/>
      <c r="Q76" s="334"/>
      <c r="R76" s="334"/>
      <c r="S76" s="334"/>
      <c r="T76" s="334"/>
      <c r="U76" s="340"/>
      <c r="V76" s="340"/>
      <c r="W76" s="340"/>
      <c r="X76" s="340"/>
      <c r="Y76" s="340"/>
      <c r="Z76" s="340"/>
      <c r="AA76" s="333"/>
      <c r="AB76" s="334"/>
    </row>
    <row r="77" spans="1:28" s="331" customFormat="1" ht="11.25">
      <c r="A77" s="340"/>
      <c r="B77" s="334"/>
      <c r="C77" s="340"/>
      <c r="D77" s="340"/>
      <c r="E77" s="340"/>
      <c r="F77" s="340"/>
      <c r="G77" s="340"/>
      <c r="H77" s="333"/>
      <c r="I77" s="340"/>
      <c r="J77" s="333"/>
      <c r="K77" s="340"/>
      <c r="L77" s="334"/>
      <c r="M77" s="334"/>
      <c r="N77" s="334"/>
      <c r="O77" s="334"/>
      <c r="P77" s="334"/>
      <c r="Q77" s="334"/>
      <c r="R77" s="334"/>
      <c r="S77" s="334"/>
      <c r="T77" s="334"/>
      <c r="U77" s="340"/>
      <c r="V77" s="340"/>
      <c r="W77" s="340"/>
      <c r="X77" s="340"/>
      <c r="Y77" s="340"/>
      <c r="Z77" s="340"/>
      <c r="AA77" s="333"/>
      <c r="AB77" s="334"/>
    </row>
    <row r="78" spans="1:28" s="331" customFormat="1" ht="11.25">
      <c r="A78" s="340"/>
      <c r="B78" s="334"/>
      <c r="C78" s="340"/>
      <c r="D78" s="340"/>
      <c r="E78" s="340"/>
      <c r="F78" s="340"/>
      <c r="G78" s="340"/>
      <c r="H78" s="333"/>
      <c r="I78" s="340"/>
      <c r="J78" s="333"/>
      <c r="K78" s="340"/>
      <c r="L78" s="334"/>
      <c r="M78" s="334"/>
      <c r="N78" s="334"/>
      <c r="O78" s="334"/>
      <c r="P78" s="334"/>
      <c r="Q78" s="334"/>
      <c r="R78" s="334"/>
      <c r="S78" s="334"/>
      <c r="T78" s="334"/>
      <c r="U78" s="340"/>
      <c r="V78" s="340"/>
      <c r="W78" s="340"/>
      <c r="X78" s="340"/>
      <c r="Y78" s="340"/>
      <c r="Z78" s="340"/>
      <c r="AA78" s="333"/>
      <c r="AB78" s="334"/>
    </row>
    <row r="79" spans="1:28" s="331" customFormat="1" ht="11.25">
      <c r="A79" s="340"/>
      <c r="B79" s="334"/>
      <c r="C79" s="340"/>
      <c r="D79" s="340"/>
      <c r="E79" s="340"/>
      <c r="F79" s="340"/>
      <c r="G79" s="340"/>
      <c r="H79" s="333"/>
      <c r="I79" s="340"/>
      <c r="J79" s="333"/>
      <c r="K79" s="340"/>
      <c r="L79" s="334"/>
      <c r="M79" s="334"/>
      <c r="N79" s="334"/>
      <c r="O79" s="334"/>
      <c r="P79" s="334"/>
      <c r="Q79" s="334"/>
      <c r="R79" s="334"/>
      <c r="S79" s="334"/>
      <c r="T79" s="334"/>
      <c r="U79" s="340"/>
      <c r="V79" s="340"/>
      <c r="W79" s="340"/>
      <c r="X79" s="340"/>
      <c r="Y79" s="340"/>
      <c r="Z79" s="340"/>
      <c r="AA79" s="333"/>
      <c r="AB79" s="334"/>
    </row>
    <row r="80" spans="1:28" s="331" customFormat="1" ht="11.25">
      <c r="A80" s="340"/>
      <c r="B80" s="334"/>
      <c r="C80" s="340"/>
      <c r="D80" s="340"/>
      <c r="E80" s="340"/>
      <c r="F80" s="340"/>
      <c r="G80" s="340"/>
      <c r="H80" s="333"/>
      <c r="I80" s="340"/>
      <c r="J80" s="333"/>
      <c r="K80" s="340"/>
      <c r="L80" s="334"/>
      <c r="M80" s="334"/>
      <c r="N80" s="334"/>
      <c r="O80" s="334"/>
      <c r="P80" s="334"/>
      <c r="Q80" s="334"/>
      <c r="R80" s="334"/>
      <c r="S80" s="334"/>
      <c r="T80" s="334"/>
      <c r="U80" s="340"/>
      <c r="V80" s="340"/>
      <c r="W80" s="340"/>
      <c r="X80" s="340"/>
      <c r="Y80" s="340"/>
      <c r="Z80" s="340"/>
      <c r="AA80" s="333"/>
      <c r="AB80" s="334"/>
    </row>
    <row r="81" spans="1:28" s="331" customFormat="1" ht="11.25">
      <c r="A81" s="340"/>
      <c r="B81" s="334"/>
      <c r="C81" s="340"/>
      <c r="D81" s="340"/>
      <c r="E81" s="340"/>
      <c r="F81" s="340"/>
      <c r="G81" s="340"/>
      <c r="H81" s="333"/>
      <c r="I81" s="340"/>
      <c r="J81" s="333"/>
      <c r="K81" s="340"/>
      <c r="L81" s="334"/>
      <c r="M81" s="334"/>
      <c r="N81" s="334"/>
      <c r="O81" s="334"/>
      <c r="P81" s="334"/>
      <c r="Q81" s="334"/>
      <c r="R81" s="334"/>
      <c r="S81" s="334"/>
      <c r="T81" s="334"/>
      <c r="U81" s="340"/>
      <c r="V81" s="340"/>
      <c r="W81" s="340"/>
      <c r="X81" s="340"/>
      <c r="Y81" s="340"/>
      <c r="Z81" s="340"/>
      <c r="AA81" s="333"/>
      <c r="AB81" s="334"/>
    </row>
    <row r="82" spans="1:28" s="331" customFormat="1" ht="11.25">
      <c r="A82" s="340"/>
      <c r="B82" s="334"/>
      <c r="C82" s="340"/>
      <c r="D82" s="340"/>
      <c r="E82" s="340"/>
      <c r="F82" s="340"/>
      <c r="G82" s="340"/>
      <c r="H82" s="333"/>
      <c r="I82" s="340"/>
      <c r="J82" s="333"/>
      <c r="K82" s="340"/>
      <c r="L82" s="334"/>
      <c r="M82" s="334"/>
      <c r="N82" s="334"/>
      <c r="O82" s="334"/>
      <c r="P82" s="334"/>
      <c r="Q82" s="334"/>
      <c r="R82" s="334"/>
      <c r="S82" s="334"/>
      <c r="T82" s="334"/>
      <c r="U82" s="340"/>
      <c r="V82" s="340"/>
      <c r="W82" s="340"/>
      <c r="X82" s="340"/>
      <c r="Y82" s="340"/>
      <c r="Z82" s="340"/>
      <c r="AA82" s="333"/>
      <c r="AB82" s="334"/>
    </row>
    <row r="83" spans="1:28" s="331" customFormat="1" ht="11.25">
      <c r="A83" s="340"/>
      <c r="B83" s="334"/>
      <c r="C83" s="340"/>
      <c r="D83" s="340"/>
      <c r="E83" s="340"/>
      <c r="F83" s="340"/>
      <c r="G83" s="340"/>
      <c r="H83" s="333"/>
      <c r="I83" s="340"/>
      <c r="J83" s="333"/>
      <c r="K83" s="340"/>
      <c r="L83" s="334"/>
      <c r="M83" s="334"/>
      <c r="N83" s="334"/>
      <c r="O83" s="334"/>
      <c r="P83" s="334"/>
      <c r="Q83" s="334"/>
      <c r="R83" s="334"/>
      <c r="S83" s="334"/>
      <c r="T83" s="334"/>
      <c r="U83" s="340"/>
      <c r="V83" s="340"/>
      <c r="W83" s="340"/>
      <c r="X83" s="340"/>
      <c r="Y83" s="340"/>
      <c r="Z83" s="340"/>
      <c r="AA83" s="333"/>
      <c r="AB83" s="334"/>
    </row>
    <row r="84" spans="1:28" s="331" customFormat="1" ht="11.25">
      <c r="A84" s="340"/>
      <c r="B84" s="334"/>
      <c r="C84" s="340"/>
      <c r="D84" s="340"/>
      <c r="E84" s="340"/>
      <c r="F84" s="340"/>
      <c r="G84" s="340"/>
      <c r="H84" s="333"/>
      <c r="I84" s="340"/>
      <c r="J84" s="333"/>
      <c r="K84" s="340"/>
      <c r="L84" s="334"/>
      <c r="M84" s="334"/>
      <c r="N84" s="334"/>
      <c r="O84" s="334"/>
      <c r="P84" s="334"/>
      <c r="Q84" s="334"/>
      <c r="R84" s="334"/>
      <c r="S84" s="334"/>
      <c r="T84" s="334"/>
      <c r="U84" s="340"/>
      <c r="V84" s="340"/>
      <c r="W84" s="340"/>
      <c r="X84" s="340"/>
      <c r="Y84" s="340"/>
      <c r="Z84" s="340"/>
      <c r="AA84" s="333"/>
      <c r="AB84" s="334"/>
    </row>
    <row r="85" spans="1:28" s="331" customFormat="1" ht="11.25">
      <c r="A85" s="340"/>
      <c r="B85" s="334"/>
      <c r="C85" s="340"/>
      <c r="D85" s="340"/>
      <c r="E85" s="340"/>
      <c r="F85" s="340"/>
      <c r="G85" s="340"/>
      <c r="H85" s="333"/>
      <c r="I85" s="340"/>
      <c r="J85" s="333"/>
      <c r="K85" s="340"/>
      <c r="L85" s="334"/>
      <c r="M85" s="334"/>
      <c r="N85" s="334"/>
      <c r="O85" s="334"/>
      <c r="P85" s="334"/>
      <c r="Q85" s="334"/>
      <c r="R85" s="334"/>
      <c r="S85" s="334"/>
      <c r="T85" s="334"/>
      <c r="U85" s="340"/>
      <c r="V85" s="340"/>
      <c r="W85" s="340"/>
      <c r="X85" s="340"/>
      <c r="Y85" s="340"/>
      <c r="Z85" s="340"/>
      <c r="AA85" s="333"/>
      <c r="AB85" s="334"/>
    </row>
    <row r="86" spans="1:28" s="331" customFormat="1" ht="11.25">
      <c r="A86" s="340"/>
      <c r="B86" s="334"/>
      <c r="C86" s="340"/>
      <c r="D86" s="340"/>
      <c r="E86" s="340"/>
      <c r="F86" s="340"/>
      <c r="G86" s="340"/>
      <c r="H86" s="333"/>
      <c r="I86" s="340"/>
      <c r="J86" s="333"/>
      <c r="K86" s="340"/>
      <c r="L86" s="334"/>
      <c r="M86" s="334"/>
      <c r="N86" s="334"/>
      <c r="O86" s="334"/>
      <c r="P86" s="334"/>
      <c r="Q86" s="334"/>
      <c r="R86" s="334"/>
      <c r="S86" s="334"/>
      <c r="T86" s="334"/>
      <c r="U86" s="340"/>
      <c r="V86" s="340"/>
      <c r="W86" s="340"/>
      <c r="X86" s="340"/>
      <c r="Y86" s="340"/>
      <c r="Z86" s="340"/>
      <c r="AA86" s="333"/>
      <c r="AB86" s="334"/>
    </row>
    <row r="87" spans="1:28" s="331" customFormat="1" ht="11.25">
      <c r="A87" s="340"/>
      <c r="B87" s="334"/>
      <c r="C87" s="340"/>
      <c r="D87" s="340"/>
      <c r="E87" s="340"/>
      <c r="F87" s="340"/>
      <c r="G87" s="340"/>
      <c r="H87" s="333"/>
      <c r="I87" s="340"/>
      <c r="J87" s="333"/>
      <c r="K87" s="340"/>
      <c r="L87" s="334"/>
      <c r="M87" s="334"/>
      <c r="N87" s="334"/>
      <c r="O87" s="334"/>
      <c r="P87" s="334"/>
      <c r="Q87" s="334"/>
      <c r="R87" s="334"/>
      <c r="S87" s="334"/>
      <c r="T87" s="334"/>
      <c r="U87" s="340"/>
      <c r="V87" s="340"/>
      <c r="W87" s="340"/>
      <c r="X87" s="340"/>
      <c r="Y87" s="340"/>
      <c r="Z87" s="340"/>
      <c r="AA87" s="333"/>
      <c r="AB87" s="334"/>
    </row>
    <row r="88" spans="1:28" s="331" customFormat="1" ht="11.25">
      <c r="A88" s="340"/>
      <c r="B88" s="334"/>
      <c r="C88" s="340"/>
      <c r="D88" s="340"/>
      <c r="E88" s="340"/>
      <c r="F88" s="340"/>
      <c r="G88" s="340"/>
      <c r="H88" s="333"/>
      <c r="I88" s="340"/>
      <c r="J88" s="333"/>
      <c r="K88" s="340"/>
      <c r="L88" s="334"/>
      <c r="M88" s="334"/>
      <c r="N88" s="334"/>
      <c r="O88" s="334"/>
      <c r="P88" s="334"/>
      <c r="Q88" s="334"/>
      <c r="R88" s="334"/>
      <c r="S88" s="334"/>
      <c r="T88" s="334"/>
      <c r="U88" s="340"/>
      <c r="V88" s="340"/>
      <c r="W88" s="340"/>
      <c r="X88" s="340"/>
      <c r="Y88" s="340"/>
      <c r="Z88" s="340"/>
      <c r="AA88" s="333"/>
      <c r="AB88" s="334"/>
    </row>
    <row r="89" spans="1:28" s="331" customFormat="1" ht="11.25">
      <c r="A89" s="340"/>
      <c r="B89" s="334"/>
      <c r="C89" s="340"/>
      <c r="D89" s="340"/>
      <c r="E89" s="340"/>
      <c r="F89" s="340"/>
      <c r="G89" s="340"/>
      <c r="H89" s="333"/>
      <c r="I89" s="340"/>
      <c r="J89" s="333"/>
      <c r="K89" s="340"/>
      <c r="L89" s="334"/>
      <c r="M89" s="334"/>
      <c r="N89" s="334"/>
      <c r="O89" s="334"/>
      <c r="P89" s="334"/>
      <c r="Q89" s="334"/>
      <c r="R89" s="334"/>
      <c r="S89" s="334"/>
      <c r="T89" s="334"/>
      <c r="U89" s="340"/>
      <c r="V89" s="340"/>
      <c r="W89" s="340"/>
      <c r="X89" s="340"/>
      <c r="Y89" s="340"/>
      <c r="Z89" s="340"/>
      <c r="AA89" s="333"/>
      <c r="AB89" s="334"/>
    </row>
    <row r="90" spans="1:28" s="331" customFormat="1" ht="11.25">
      <c r="A90" s="340"/>
      <c r="B90" s="334"/>
      <c r="C90" s="340"/>
      <c r="D90" s="340"/>
      <c r="E90" s="340"/>
      <c r="F90" s="340"/>
      <c r="G90" s="340"/>
      <c r="H90" s="333"/>
      <c r="I90" s="340"/>
      <c r="J90" s="333"/>
      <c r="K90" s="340"/>
      <c r="L90" s="334"/>
      <c r="M90" s="334"/>
      <c r="N90" s="334"/>
      <c r="O90" s="334"/>
      <c r="P90" s="334"/>
      <c r="Q90" s="334"/>
      <c r="R90" s="334"/>
      <c r="S90" s="334"/>
      <c r="T90" s="334"/>
      <c r="U90" s="340"/>
      <c r="V90" s="340"/>
      <c r="W90" s="340"/>
      <c r="X90" s="340"/>
      <c r="Y90" s="340"/>
      <c r="Z90" s="340"/>
      <c r="AA90" s="333"/>
      <c r="AB90" s="334"/>
    </row>
    <row r="91" spans="1:28" s="331" customFormat="1" ht="11.25">
      <c r="A91" s="340"/>
      <c r="B91" s="334"/>
      <c r="C91" s="340"/>
      <c r="D91" s="340"/>
      <c r="E91" s="340"/>
      <c r="F91" s="340"/>
      <c r="G91" s="340"/>
      <c r="H91" s="333"/>
      <c r="I91" s="340"/>
      <c r="J91" s="333"/>
      <c r="K91" s="340"/>
      <c r="L91" s="334"/>
      <c r="M91" s="334"/>
      <c r="N91" s="334"/>
      <c r="O91" s="334"/>
      <c r="P91" s="334"/>
      <c r="Q91" s="334"/>
      <c r="R91" s="334"/>
      <c r="S91" s="334"/>
      <c r="T91" s="334"/>
      <c r="U91" s="340"/>
      <c r="V91" s="340"/>
      <c r="W91" s="340"/>
      <c r="X91" s="340"/>
      <c r="Y91" s="340"/>
      <c r="Z91" s="340"/>
      <c r="AA91" s="333"/>
      <c r="AB91" s="334"/>
    </row>
  </sheetData>
  <sheetProtection selectLockedCells="1"/>
  <mergeCells count="40">
    <mergeCell ref="T3:AB3"/>
    <mergeCell ref="Z7:Z9"/>
    <mergeCell ref="Y7:Y9"/>
    <mergeCell ref="T4:AA4"/>
    <mergeCell ref="X6:X9"/>
    <mergeCell ref="W6:W9"/>
    <mergeCell ref="T6:T9"/>
    <mergeCell ref="U6:U9"/>
    <mergeCell ref="V6:V9"/>
    <mergeCell ref="Y6:AA6"/>
    <mergeCell ref="AB6:AB9"/>
    <mergeCell ref="A3:H3"/>
    <mergeCell ref="E6:H6"/>
    <mergeCell ref="K7:K9"/>
    <mergeCell ref="L7:L9"/>
    <mergeCell ref="C6:C9"/>
    <mergeCell ref="E7:E9"/>
    <mergeCell ref="A6:B9"/>
    <mergeCell ref="J6:M6"/>
    <mergeCell ref="D6:D9"/>
    <mergeCell ref="F7:F9"/>
    <mergeCell ref="J7:J9"/>
    <mergeCell ref="I6:I9"/>
    <mergeCell ref="I3:S3"/>
    <mergeCell ref="M7:M9"/>
    <mergeCell ref="A46:C46"/>
    <mergeCell ref="T46:U46"/>
    <mergeCell ref="AA7:AA9"/>
    <mergeCell ref="H7:H9"/>
    <mergeCell ref="Q7:Q9"/>
    <mergeCell ref="P7:P9"/>
    <mergeCell ref="A45:C45"/>
    <mergeCell ref="E45:H45"/>
    <mergeCell ref="N6:N9"/>
    <mergeCell ref="R7:R9"/>
    <mergeCell ref="O7:O9"/>
    <mergeCell ref="X45:AB45"/>
    <mergeCell ref="G7:G9"/>
    <mergeCell ref="O6:R6"/>
    <mergeCell ref="S6:S9"/>
  </mergeCells>
  <phoneticPr fontId="1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1"/>
  <sheetViews>
    <sheetView view="pageBreakPreview" zoomScaleNormal="100" zoomScaleSheetLayoutView="100" workbookViewId="0">
      <selection activeCell="J2" sqref="J2"/>
    </sheetView>
  </sheetViews>
  <sheetFormatPr defaultRowHeight="14.25"/>
  <cols>
    <col min="1" max="1" width="9.625" style="188" customWidth="1"/>
    <col min="2" max="4" width="10.125" style="189" customWidth="1"/>
    <col min="5" max="5" width="11.25" style="189" customWidth="1"/>
    <col min="6" max="6" width="10.5" style="189" customWidth="1"/>
    <col min="7" max="7" width="10.125" style="189" customWidth="1"/>
    <col min="8" max="8" width="10.5" style="189" customWidth="1"/>
    <col min="9" max="9" width="10.25" style="189" customWidth="1"/>
    <col min="10" max="15" width="9.875" style="189" customWidth="1"/>
    <col min="16" max="16" width="12.75" style="189" customWidth="1"/>
    <col min="17" max="16384" width="9" style="189"/>
  </cols>
  <sheetData>
    <row r="1" spans="1:16" s="181" customFormat="1" ht="14.1" customHeight="1">
      <c r="A1" s="17" t="s">
        <v>892</v>
      </c>
      <c r="I1" s="187"/>
      <c r="J1" s="187"/>
      <c r="K1" s="187"/>
      <c r="L1" s="187"/>
      <c r="M1" s="187"/>
      <c r="N1" s="187"/>
      <c r="O1" s="187"/>
      <c r="P1" s="11" t="s">
        <v>893</v>
      </c>
    </row>
    <row r="2" spans="1:16" s="181" customFormat="1" ht="14.1" customHeight="1">
      <c r="I2" s="187"/>
      <c r="J2" s="187"/>
      <c r="K2" s="187"/>
      <c r="L2" s="187"/>
      <c r="M2" s="187"/>
      <c r="N2" s="187"/>
      <c r="O2" s="187"/>
      <c r="P2" s="187"/>
    </row>
    <row r="3" spans="1:16" s="177" customFormat="1" ht="20.100000000000001" customHeight="1">
      <c r="A3" s="1026" t="s">
        <v>555</v>
      </c>
      <c r="B3" s="1026"/>
      <c r="C3" s="1026"/>
      <c r="D3" s="1026"/>
      <c r="E3" s="1026"/>
      <c r="F3" s="1026"/>
      <c r="G3" s="1026"/>
      <c r="H3" s="1026"/>
      <c r="I3" s="1021" t="s">
        <v>556</v>
      </c>
      <c r="J3" s="1021"/>
      <c r="K3" s="1021"/>
      <c r="L3" s="1021"/>
      <c r="M3" s="1021"/>
      <c r="N3" s="1021"/>
      <c r="O3" s="1021"/>
      <c r="P3" s="1021"/>
    </row>
    <row r="4" spans="1:16" s="178" customFormat="1" ht="24" customHeight="1">
      <c r="I4" s="179"/>
      <c r="J4" s="179"/>
      <c r="K4" s="179"/>
      <c r="L4" s="179"/>
      <c r="M4" s="179"/>
      <c r="N4" s="179"/>
      <c r="O4" s="179"/>
      <c r="P4" s="179"/>
    </row>
    <row r="5" spans="1:16" s="180" customFormat="1" ht="18" customHeight="1" thickBot="1"/>
    <row r="6" spans="1:16" s="181" customFormat="1" ht="20.45" customHeight="1">
      <c r="A6" s="749" t="s">
        <v>673</v>
      </c>
      <c r="B6" s="1034" t="s">
        <v>221</v>
      </c>
      <c r="C6" s="1031"/>
      <c r="D6" s="1031"/>
      <c r="E6" s="1031"/>
      <c r="F6" s="1031"/>
      <c r="G6" s="1031"/>
      <c r="H6" s="1031"/>
      <c r="I6" s="1031" t="s">
        <v>222</v>
      </c>
      <c r="J6" s="1031"/>
      <c r="K6" s="1031"/>
      <c r="L6" s="1031"/>
      <c r="M6" s="1031"/>
      <c r="N6" s="1031"/>
      <c r="O6" s="1032"/>
      <c r="P6" s="746" t="s">
        <v>672</v>
      </c>
    </row>
    <row r="7" spans="1:16" s="181" customFormat="1" ht="20.45" customHeight="1">
      <c r="A7" s="750"/>
      <c r="B7" s="1035" t="s">
        <v>190</v>
      </c>
      <c r="C7" s="1027" t="s">
        <v>223</v>
      </c>
      <c r="D7" s="1033" t="s">
        <v>224</v>
      </c>
      <c r="E7" s="1024" t="s">
        <v>225</v>
      </c>
      <c r="F7" s="1027" t="s">
        <v>226</v>
      </c>
      <c r="G7" s="1022" t="s">
        <v>227</v>
      </c>
      <c r="H7" s="1040" t="s">
        <v>228</v>
      </c>
      <c r="I7" s="1043" t="s">
        <v>229</v>
      </c>
      <c r="J7" s="1027" t="s">
        <v>230</v>
      </c>
      <c r="K7" s="1033" t="s">
        <v>224</v>
      </c>
      <c r="L7" s="1024" t="s">
        <v>225</v>
      </c>
      <c r="M7" s="1027" t="s">
        <v>226</v>
      </c>
      <c r="N7" s="1022" t="s">
        <v>227</v>
      </c>
      <c r="O7" s="1029" t="s">
        <v>228</v>
      </c>
      <c r="P7" s="747"/>
    </row>
    <row r="8" spans="1:16" s="181" customFormat="1" ht="20.45" customHeight="1">
      <c r="A8" s="750"/>
      <c r="B8" s="1035"/>
      <c r="C8" s="1027"/>
      <c r="D8" s="1022"/>
      <c r="E8" s="1024"/>
      <c r="F8" s="1027"/>
      <c r="G8" s="1022"/>
      <c r="H8" s="1041"/>
      <c r="I8" s="1044"/>
      <c r="J8" s="1038"/>
      <c r="K8" s="1022"/>
      <c r="L8" s="1024"/>
      <c r="M8" s="1027"/>
      <c r="N8" s="1022"/>
      <c r="O8" s="1029"/>
      <c r="P8" s="747"/>
    </row>
    <row r="9" spans="1:16" s="181" customFormat="1" ht="20.45" customHeight="1">
      <c r="A9" s="751"/>
      <c r="B9" s="1036"/>
      <c r="C9" s="1028"/>
      <c r="D9" s="1023"/>
      <c r="E9" s="1025"/>
      <c r="F9" s="1028"/>
      <c r="G9" s="1023"/>
      <c r="H9" s="1042"/>
      <c r="I9" s="1045"/>
      <c r="J9" s="1039"/>
      <c r="K9" s="1023"/>
      <c r="L9" s="1025"/>
      <c r="M9" s="1028"/>
      <c r="N9" s="1023"/>
      <c r="O9" s="1030"/>
      <c r="P9" s="748"/>
    </row>
    <row r="10" spans="1:16" s="183" customFormat="1" ht="28.7" customHeight="1">
      <c r="A10" s="55" t="s">
        <v>12</v>
      </c>
      <c r="B10" s="182">
        <v>14.583333333333334</v>
      </c>
      <c r="C10" s="182">
        <v>7.5333333333333341</v>
      </c>
      <c r="D10" s="182">
        <v>10.875</v>
      </c>
      <c r="E10" s="182">
        <v>0.79166666666666663</v>
      </c>
      <c r="F10" s="182">
        <v>3.65</v>
      </c>
      <c r="G10" s="182">
        <v>3.9249999999999998</v>
      </c>
      <c r="H10" s="182">
        <v>107.91666666666667</v>
      </c>
      <c r="I10" s="184">
        <v>17.083333333333332</v>
      </c>
      <c r="J10" s="184">
        <v>8.3166666666666664</v>
      </c>
      <c r="K10" s="184">
        <v>11.55</v>
      </c>
      <c r="L10" s="184">
        <v>3.3</v>
      </c>
      <c r="M10" s="184">
        <v>8.0500000000000007</v>
      </c>
      <c r="N10" s="184">
        <v>16.533333333333331</v>
      </c>
      <c r="O10" s="184">
        <v>1347.6666666666667</v>
      </c>
      <c r="P10" s="56" t="s">
        <v>12</v>
      </c>
    </row>
    <row r="11" spans="1:16" s="183" customFormat="1" ht="28.7" customHeight="1">
      <c r="A11" s="55" t="s">
        <v>13</v>
      </c>
      <c r="B11" s="182">
        <v>14.4</v>
      </c>
      <c r="C11" s="182">
        <v>7.8</v>
      </c>
      <c r="D11" s="182">
        <v>10.9</v>
      </c>
      <c r="E11" s="182">
        <v>0.8</v>
      </c>
      <c r="F11" s="182">
        <v>4.2</v>
      </c>
      <c r="G11" s="182">
        <v>4.2</v>
      </c>
      <c r="H11" s="182">
        <v>217</v>
      </c>
      <c r="I11" s="184">
        <v>16.5</v>
      </c>
      <c r="J11" s="184">
        <v>7.8500000000000014</v>
      </c>
      <c r="K11" s="184">
        <v>10.491666666666667</v>
      </c>
      <c r="L11" s="184">
        <v>2.0333333333333337</v>
      </c>
      <c r="M11" s="184">
        <v>6.5666666666666673</v>
      </c>
      <c r="N11" s="184">
        <v>33.000000000000007</v>
      </c>
      <c r="O11" s="184">
        <v>325.8</v>
      </c>
      <c r="P11" s="56" t="s">
        <v>13</v>
      </c>
    </row>
    <row r="12" spans="1:16" s="183" customFormat="1" ht="28.7" customHeight="1">
      <c r="A12" s="55" t="s">
        <v>207</v>
      </c>
      <c r="B12" s="182">
        <v>12.074999999999998</v>
      </c>
      <c r="C12" s="182">
        <v>7.9750000000000005</v>
      </c>
      <c r="D12" s="182">
        <v>9.9500000000000011</v>
      </c>
      <c r="E12" s="182">
        <v>0.68333333333333324</v>
      </c>
      <c r="F12" s="182">
        <v>3.8166666666666669</v>
      </c>
      <c r="G12" s="182">
        <v>4.8916666666666666</v>
      </c>
      <c r="H12" s="182">
        <v>7.5</v>
      </c>
      <c r="I12" s="184">
        <v>15.5</v>
      </c>
      <c r="J12" s="184">
        <v>8.1583333333333332</v>
      </c>
      <c r="K12" s="184">
        <v>10.866666666666665</v>
      </c>
      <c r="L12" s="184">
        <v>2.041666666666667</v>
      </c>
      <c r="M12" s="184">
        <v>6.5333333333333341</v>
      </c>
      <c r="N12" s="184">
        <v>40.9</v>
      </c>
      <c r="O12" s="184">
        <v>132.25</v>
      </c>
      <c r="P12" s="56" t="s">
        <v>207</v>
      </c>
    </row>
    <row r="13" spans="1:16" s="183" customFormat="1" ht="28.7" customHeight="1">
      <c r="A13" s="55" t="s">
        <v>675</v>
      </c>
      <c r="B13" s="182">
        <v>14.041666666666666</v>
      </c>
      <c r="C13" s="182">
        <v>7.6416666666666666</v>
      </c>
      <c r="D13" s="182">
        <v>11.158333333333333</v>
      </c>
      <c r="E13" s="182">
        <v>1.1583333333333334</v>
      </c>
      <c r="F13" s="182">
        <v>4.55</v>
      </c>
      <c r="G13" s="182">
        <v>12.033333333333333</v>
      </c>
      <c r="H13" s="182">
        <v>525.66666666666663</v>
      </c>
      <c r="I13" s="184">
        <v>15.775</v>
      </c>
      <c r="J13" s="184">
        <v>8.3749999999999982</v>
      </c>
      <c r="K13" s="184">
        <v>11.583333333333334</v>
      </c>
      <c r="L13" s="184">
        <v>2.3583333333333334</v>
      </c>
      <c r="M13" s="184">
        <v>6.7</v>
      </c>
      <c r="N13" s="184">
        <v>15.466666666666663</v>
      </c>
      <c r="O13" s="184">
        <v>66.75</v>
      </c>
      <c r="P13" s="56" t="s">
        <v>675</v>
      </c>
    </row>
    <row r="14" spans="1:16" s="183" customFormat="1" ht="28.7" customHeight="1">
      <c r="A14" s="57" t="s">
        <v>791</v>
      </c>
      <c r="B14" s="185">
        <f t="shared" ref="B14:O14" si="0">AVERAGE(B16:B27)</f>
        <v>11.575000000000001</v>
      </c>
      <c r="C14" s="185">
        <f t="shared" si="0"/>
        <v>8.0499999999999989</v>
      </c>
      <c r="D14" s="185">
        <f t="shared" si="0"/>
        <v>9.1083333333333343</v>
      </c>
      <c r="E14" s="185">
        <f t="shared" si="0"/>
        <v>0.68333333333333346</v>
      </c>
      <c r="F14" s="185">
        <f t="shared" si="0"/>
        <v>3.3249999999999997</v>
      </c>
      <c r="G14" s="185">
        <f t="shared" si="0"/>
        <v>1.7583333333333331</v>
      </c>
      <c r="H14" s="185">
        <f t="shared" si="0"/>
        <v>67.166666666666671</v>
      </c>
      <c r="I14" s="186">
        <f t="shared" si="0"/>
        <v>16.958333333333332</v>
      </c>
      <c r="J14" s="186">
        <f t="shared" si="0"/>
        <v>8.2833333333333332</v>
      </c>
      <c r="K14" s="186">
        <f t="shared" si="0"/>
        <v>11.174999999999999</v>
      </c>
      <c r="L14" s="186">
        <f t="shared" si="0"/>
        <v>2.4333333333333331</v>
      </c>
      <c r="M14" s="186">
        <f t="shared" si="0"/>
        <v>6.1916666666666673</v>
      </c>
      <c r="N14" s="186">
        <f t="shared" si="0"/>
        <v>10.116666666666665</v>
      </c>
      <c r="O14" s="186">
        <f t="shared" si="0"/>
        <v>230.83333333333334</v>
      </c>
      <c r="P14" s="58" t="s">
        <v>791</v>
      </c>
    </row>
    <row r="15" spans="1:16" s="183" customFormat="1" ht="24.95" customHeight="1">
      <c r="A15" s="59"/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60"/>
    </row>
    <row r="16" spans="1:16" s="183" customFormat="1" ht="27.95" customHeight="1">
      <c r="A16" s="59" t="s">
        <v>56</v>
      </c>
      <c r="B16" s="472">
        <v>5.3</v>
      </c>
      <c r="C16" s="472">
        <v>7.9</v>
      </c>
      <c r="D16" s="472">
        <v>9.6999999999999993</v>
      </c>
      <c r="E16" s="472">
        <v>0.5</v>
      </c>
      <c r="F16" s="472">
        <v>3.2</v>
      </c>
      <c r="G16" s="472">
        <v>1.8</v>
      </c>
      <c r="H16" s="182">
        <v>7</v>
      </c>
      <c r="I16" s="473">
        <v>2.2999999999999998</v>
      </c>
      <c r="J16" s="473">
        <v>7.9</v>
      </c>
      <c r="K16" s="473">
        <v>16.100000000000001</v>
      </c>
      <c r="L16" s="473">
        <v>1.9</v>
      </c>
      <c r="M16" s="473">
        <v>5</v>
      </c>
      <c r="N16" s="473">
        <v>5</v>
      </c>
      <c r="O16" s="473">
        <v>257</v>
      </c>
      <c r="P16" s="61" t="s">
        <v>191</v>
      </c>
    </row>
    <row r="17" spans="1:16" s="183" customFormat="1" ht="27.95" customHeight="1">
      <c r="A17" s="59" t="s">
        <v>57</v>
      </c>
      <c r="B17" s="472">
        <v>4.3</v>
      </c>
      <c r="C17" s="472">
        <v>7.9</v>
      </c>
      <c r="D17" s="472">
        <v>11.9</v>
      </c>
      <c r="E17" s="472">
        <v>0.6</v>
      </c>
      <c r="F17" s="472">
        <v>3.1</v>
      </c>
      <c r="G17" s="472">
        <v>1.8</v>
      </c>
      <c r="H17" s="182">
        <v>7</v>
      </c>
      <c r="I17" s="473">
        <v>3.3</v>
      </c>
      <c r="J17" s="473">
        <v>7.9</v>
      </c>
      <c r="K17" s="473">
        <v>15.3</v>
      </c>
      <c r="L17" s="473">
        <v>2.1</v>
      </c>
      <c r="M17" s="473">
        <v>5.6</v>
      </c>
      <c r="N17" s="473">
        <v>6.2</v>
      </c>
      <c r="O17" s="473">
        <v>104</v>
      </c>
      <c r="P17" s="61" t="s">
        <v>192</v>
      </c>
    </row>
    <row r="18" spans="1:16" s="181" customFormat="1" ht="27.95" customHeight="1">
      <c r="A18" s="59" t="s">
        <v>58</v>
      </c>
      <c r="B18" s="472">
        <v>6.3</v>
      </c>
      <c r="C18" s="472">
        <v>8</v>
      </c>
      <c r="D18" s="472">
        <v>12.5</v>
      </c>
      <c r="E18" s="472">
        <v>0.6</v>
      </c>
      <c r="F18" s="472">
        <v>3.4</v>
      </c>
      <c r="G18" s="472">
        <v>2.2999999999999998</v>
      </c>
      <c r="H18" s="182">
        <v>22</v>
      </c>
      <c r="I18" s="473">
        <v>10.3</v>
      </c>
      <c r="J18" s="473">
        <v>8.8000000000000007</v>
      </c>
      <c r="K18" s="473">
        <v>14.1</v>
      </c>
      <c r="L18" s="473">
        <v>3.5</v>
      </c>
      <c r="M18" s="473">
        <v>7.5</v>
      </c>
      <c r="N18" s="473">
        <v>14.9</v>
      </c>
      <c r="O18" s="473">
        <v>196</v>
      </c>
      <c r="P18" s="61" t="s">
        <v>193</v>
      </c>
    </row>
    <row r="19" spans="1:16" s="181" customFormat="1" ht="27.95" customHeight="1">
      <c r="A19" s="59" t="s">
        <v>59</v>
      </c>
      <c r="B19" s="472">
        <v>6.5</v>
      </c>
      <c r="C19" s="472">
        <v>8</v>
      </c>
      <c r="D19" s="472">
        <v>12.5</v>
      </c>
      <c r="E19" s="472">
        <v>0.5</v>
      </c>
      <c r="F19" s="472">
        <v>3.3</v>
      </c>
      <c r="G19" s="472">
        <v>1.7</v>
      </c>
      <c r="H19" s="182">
        <v>8</v>
      </c>
      <c r="I19" s="473">
        <v>15</v>
      </c>
      <c r="J19" s="473">
        <v>8.3000000000000007</v>
      </c>
      <c r="K19" s="473">
        <v>12</v>
      </c>
      <c r="L19" s="473">
        <v>3.3</v>
      </c>
      <c r="M19" s="473">
        <v>6.1</v>
      </c>
      <c r="N19" s="473">
        <v>8.8000000000000007</v>
      </c>
      <c r="O19" s="473">
        <v>161</v>
      </c>
      <c r="P19" s="61" t="s">
        <v>194</v>
      </c>
    </row>
    <row r="20" spans="1:16" s="181" customFormat="1" ht="27.95" customHeight="1">
      <c r="A20" s="59" t="s">
        <v>60</v>
      </c>
      <c r="B20" s="472">
        <v>9.8000000000000007</v>
      </c>
      <c r="C20" s="472">
        <v>7.9</v>
      </c>
      <c r="D20" s="472">
        <v>11.2</v>
      </c>
      <c r="E20" s="472">
        <v>0.8</v>
      </c>
      <c r="F20" s="472">
        <v>3.2</v>
      </c>
      <c r="G20" s="472">
        <v>0.9</v>
      </c>
      <c r="H20" s="182">
        <v>68</v>
      </c>
      <c r="I20" s="473">
        <v>21.8</v>
      </c>
      <c r="J20" s="473">
        <v>8.1999999999999993</v>
      </c>
      <c r="K20" s="473">
        <v>9</v>
      </c>
      <c r="L20" s="473">
        <v>2.2000000000000002</v>
      </c>
      <c r="M20" s="473">
        <v>5</v>
      </c>
      <c r="N20" s="473">
        <v>4.8</v>
      </c>
      <c r="O20" s="473">
        <v>349</v>
      </c>
      <c r="P20" s="61" t="s">
        <v>195</v>
      </c>
    </row>
    <row r="21" spans="1:16" s="181" customFormat="1" ht="27.95" customHeight="1">
      <c r="A21" s="59" t="s">
        <v>61</v>
      </c>
      <c r="B21" s="472">
        <v>12.3</v>
      </c>
      <c r="C21" s="472">
        <v>8.1</v>
      </c>
      <c r="D21" s="472">
        <v>10.7</v>
      </c>
      <c r="E21" s="472">
        <v>0.9</v>
      </c>
      <c r="F21" s="472">
        <v>3.2</v>
      </c>
      <c r="G21" s="472">
        <v>0.9</v>
      </c>
      <c r="H21" s="182">
        <v>8</v>
      </c>
      <c r="I21" s="473">
        <v>26</v>
      </c>
      <c r="J21" s="473">
        <v>8.3000000000000007</v>
      </c>
      <c r="K21" s="473">
        <v>8.5</v>
      </c>
      <c r="L21" s="473">
        <v>2.5</v>
      </c>
      <c r="M21" s="473">
        <v>6.9</v>
      </c>
      <c r="N21" s="473">
        <v>14.5</v>
      </c>
      <c r="O21" s="473">
        <v>94</v>
      </c>
      <c r="P21" s="61" t="s">
        <v>196</v>
      </c>
    </row>
    <row r="22" spans="1:16" s="183" customFormat="1" ht="27.95" customHeight="1">
      <c r="A22" s="59" t="s">
        <v>62</v>
      </c>
      <c r="B22" s="472">
        <v>14.5</v>
      </c>
      <c r="C22" s="472">
        <v>7.9</v>
      </c>
      <c r="D22" s="472">
        <v>8.4</v>
      </c>
      <c r="E22" s="472">
        <v>1</v>
      </c>
      <c r="F22" s="472">
        <v>3.5</v>
      </c>
      <c r="G22" s="472">
        <v>1.2</v>
      </c>
      <c r="H22" s="182">
        <v>170</v>
      </c>
      <c r="I22" s="473">
        <v>27.5</v>
      </c>
      <c r="J22" s="473">
        <v>8.1</v>
      </c>
      <c r="K22" s="473">
        <v>7.2</v>
      </c>
      <c r="L22" s="473">
        <v>2</v>
      </c>
      <c r="M22" s="473">
        <v>7</v>
      </c>
      <c r="N22" s="473">
        <v>12.5</v>
      </c>
      <c r="O22" s="473">
        <v>283</v>
      </c>
      <c r="P22" s="61" t="s">
        <v>197</v>
      </c>
    </row>
    <row r="23" spans="1:16" s="183" customFormat="1" ht="27.95" customHeight="1">
      <c r="A23" s="59" t="s">
        <v>63</v>
      </c>
      <c r="B23" s="472">
        <v>17.8</v>
      </c>
      <c r="C23" s="472">
        <v>8</v>
      </c>
      <c r="D23" s="472">
        <v>5.5</v>
      </c>
      <c r="E23" s="472">
        <v>0.4</v>
      </c>
      <c r="F23" s="472">
        <v>3.5</v>
      </c>
      <c r="G23" s="472">
        <v>2.2999999999999998</v>
      </c>
      <c r="H23" s="182">
        <v>161</v>
      </c>
      <c r="I23" s="473">
        <v>30.8</v>
      </c>
      <c r="J23" s="473">
        <v>8.6</v>
      </c>
      <c r="K23" s="473">
        <v>9.1</v>
      </c>
      <c r="L23" s="473">
        <v>2.5</v>
      </c>
      <c r="M23" s="473">
        <v>7.4</v>
      </c>
      <c r="N23" s="473">
        <v>11.7</v>
      </c>
      <c r="O23" s="473">
        <v>381</v>
      </c>
      <c r="P23" s="61" t="s">
        <v>198</v>
      </c>
    </row>
    <row r="24" spans="1:16" s="183" customFormat="1" ht="27.95" customHeight="1">
      <c r="A24" s="59" t="s">
        <v>64</v>
      </c>
      <c r="B24" s="472">
        <v>20</v>
      </c>
      <c r="C24" s="472">
        <v>8</v>
      </c>
      <c r="D24" s="472">
        <v>3.9</v>
      </c>
      <c r="E24" s="472">
        <v>0.6</v>
      </c>
      <c r="F24" s="472">
        <v>3.2</v>
      </c>
      <c r="G24" s="472">
        <v>2</v>
      </c>
      <c r="H24" s="182">
        <v>17</v>
      </c>
      <c r="I24" s="473">
        <v>26.5</v>
      </c>
      <c r="J24" s="473">
        <v>8.5</v>
      </c>
      <c r="K24" s="473">
        <v>9.3000000000000007</v>
      </c>
      <c r="L24" s="473">
        <v>2.5</v>
      </c>
      <c r="M24" s="473">
        <v>6.2</v>
      </c>
      <c r="N24" s="473">
        <v>10.5</v>
      </c>
      <c r="O24" s="473">
        <v>151</v>
      </c>
      <c r="P24" s="61" t="s">
        <v>199</v>
      </c>
    </row>
    <row r="25" spans="1:16" s="181" customFormat="1" ht="27.95" customHeight="1">
      <c r="A25" s="59" t="s">
        <v>65</v>
      </c>
      <c r="B25" s="472">
        <v>19.5</v>
      </c>
      <c r="C25" s="472">
        <v>8.1</v>
      </c>
      <c r="D25" s="472">
        <v>3.9</v>
      </c>
      <c r="E25" s="472">
        <v>0.9</v>
      </c>
      <c r="F25" s="472">
        <v>4</v>
      </c>
      <c r="G25" s="472">
        <v>2.1</v>
      </c>
      <c r="H25" s="182">
        <v>56</v>
      </c>
      <c r="I25" s="473">
        <v>20</v>
      </c>
      <c r="J25" s="473">
        <v>8.3000000000000007</v>
      </c>
      <c r="K25" s="473">
        <v>10.5</v>
      </c>
      <c r="L25" s="473">
        <v>3.2</v>
      </c>
      <c r="M25" s="473">
        <v>7.1</v>
      </c>
      <c r="N25" s="473">
        <v>13.1</v>
      </c>
      <c r="O25" s="473">
        <v>389</v>
      </c>
      <c r="P25" s="61" t="s">
        <v>200</v>
      </c>
    </row>
    <row r="26" spans="1:16" s="181" customFormat="1" ht="27.95" customHeight="1">
      <c r="A26" s="59" t="s">
        <v>66</v>
      </c>
      <c r="B26" s="472">
        <v>14.3</v>
      </c>
      <c r="C26" s="472">
        <v>8.1999999999999993</v>
      </c>
      <c r="D26" s="472">
        <v>7.3</v>
      </c>
      <c r="E26" s="472">
        <v>0.7</v>
      </c>
      <c r="F26" s="472">
        <v>3.2</v>
      </c>
      <c r="G26" s="472">
        <v>2.4</v>
      </c>
      <c r="H26" s="182">
        <v>114</v>
      </c>
      <c r="I26" s="473">
        <v>13</v>
      </c>
      <c r="J26" s="473">
        <v>8.3000000000000007</v>
      </c>
      <c r="K26" s="473">
        <v>9.9</v>
      </c>
      <c r="L26" s="473">
        <v>1.6</v>
      </c>
      <c r="M26" s="473">
        <v>5.6</v>
      </c>
      <c r="N26" s="473">
        <v>10.3</v>
      </c>
      <c r="O26" s="473">
        <v>164</v>
      </c>
      <c r="P26" s="61" t="s">
        <v>201</v>
      </c>
    </row>
    <row r="27" spans="1:16" s="181" customFormat="1" ht="27.95" customHeight="1" thickBot="1">
      <c r="A27" s="59" t="s">
        <v>67</v>
      </c>
      <c r="B27" s="472">
        <v>8.3000000000000007</v>
      </c>
      <c r="C27" s="472">
        <v>8.6</v>
      </c>
      <c r="D27" s="472">
        <v>11.8</v>
      </c>
      <c r="E27" s="472">
        <v>0.7</v>
      </c>
      <c r="F27" s="472">
        <v>3.1</v>
      </c>
      <c r="G27" s="472">
        <v>1.7</v>
      </c>
      <c r="H27" s="182">
        <v>168</v>
      </c>
      <c r="I27" s="473">
        <v>7</v>
      </c>
      <c r="J27" s="473">
        <v>8.1999999999999993</v>
      </c>
      <c r="K27" s="473">
        <v>13.1</v>
      </c>
      <c r="L27" s="473">
        <v>1.9</v>
      </c>
      <c r="M27" s="473">
        <v>4.9000000000000004</v>
      </c>
      <c r="N27" s="473">
        <v>9.1</v>
      </c>
      <c r="O27" s="473">
        <v>241</v>
      </c>
      <c r="P27" s="61" t="s">
        <v>202</v>
      </c>
    </row>
    <row r="28" spans="1:16" s="284" customFormat="1" ht="11.1" customHeight="1" thickBot="1">
      <c r="A28" s="474" t="s">
        <v>684</v>
      </c>
      <c r="B28" s="475"/>
      <c r="C28" s="475"/>
      <c r="D28" s="475"/>
      <c r="E28" s="475"/>
      <c r="F28" s="475"/>
      <c r="G28" s="475"/>
      <c r="H28" s="475"/>
      <c r="I28" s="474"/>
      <c r="J28" s="475"/>
      <c r="K28" s="475"/>
      <c r="L28" s="475"/>
      <c r="M28" s="475"/>
      <c r="N28" s="475"/>
      <c r="O28" s="475"/>
      <c r="P28" s="361" t="s">
        <v>686</v>
      </c>
    </row>
    <row r="29" spans="1:16" s="40" customFormat="1" ht="11.1" customHeight="1">
      <c r="A29" s="337"/>
      <c r="B29" s="217"/>
      <c r="C29" s="217"/>
      <c r="D29" s="217"/>
      <c r="E29" s="217"/>
      <c r="F29" s="217"/>
      <c r="G29" s="341"/>
      <c r="H29" s="342"/>
      <c r="I29" s="343"/>
      <c r="J29" s="1037"/>
      <c r="K29" s="1037"/>
      <c r="L29" s="1037"/>
      <c r="M29" s="1037"/>
      <c r="N29" s="1037"/>
      <c r="O29" s="1037"/>
    </row>
    <row r="30" spans="1:16" s="187" customFormat="1" ht="11.25"/>
    <row r="31" spans="1:16" s="187" customFormat="1" ht="11.25"/>
    <row r="32" spans="1:16" s="187" customFormat="1" ht="11.25"/>
    <row r="33" s="187" customFormat="1" ht="11.25"/>
    <row r="34" s="187" customFormat="1" ht="11.25"/>
    <row r="35" s="187" customFormat="1" ht="11.25"/>
    <row r="36" s="187" customFormat="1" ht="11.25"/>
    <row r="37" s="187" customFormat="1" ht="11.25"/>
    <row r="38" s="187" customFormat="1" ht="11.25"/>
    <row r="39" s="187" customFormat="1" ht="11.25"/>
    <row r="40" s="187" customFormat="1" ht="11.25"/>
    <row r="41" s="187" customFormat="1" ht="11.25"/>
    <row r="42" s="187" customFormat="1" ht="11.25"/>
    <row r="43" s="187" customFormat="1" ht="11.25"/>
    <row r="44" s="187" customFormat="1" ht="11.25"/>
    <row r="45" s="187" customFormat="1" ht="11.25"/>
    <row r="46" s="187" customFormat="1" ht="11.25"/>
    <row r="47" s="187" customFormat="1" ht="11.25"/>
    <row r="48" s="187" customFormat="1" ht="11.25"/>
    <row r="49" s="187" customFormat="1" ht="11.25"/>
    <row r="50" s="187" customFormat="1" ht="11.25"/>
    <row r="51" s="187" customFormat="1" ht="11.25"/>
    <row r="52" s="187" customFormat="1" ht="11.25"/>
    <row r="53" s="187" customFormat="1" ht="11.25"/>
    <row r="54" s="187" customFormat="1" ht="11.25"/>
    <row r="55" s="187" customFormat="1" ht="11.25"/>
    <row r="56" s="187" customFormat="1" ht="11.25"/>
    <row r="57" s="187" customFormat="1" ht="11.25"/>
    <row r="58" s="187" customFormat="1" ht="11.25"/>
    <row r="59" s="187" customFormat="1" ht="11.25"/>
    <row r="60" s="187" customFormat="1" ht="11.25"/>
    <row r="61" s="187" customFormat="1" ht="11.25"/>
    <row r="62" s="187" customFormat="1" ht="11.25"/>
    <row r="63" s="187" customFormat="1" ht="11.25"/>
    <row r="64" s="187" customFormat="1" ht="11.25"/>
    <row r="65" s="187" customFormat="1" ht="11.25"/>
    <row r="66" s="187" customFormat="1" ht="11.25"/>
    <row r="67" s="187" customFormat="1" ht="11.25"/>
    <row r="68" s="187" customFormat="1" ht="11.25"/>
    <row r="69" s="187" customFormat="1" ht="11.25"/>
    <row r="70" s="187" customFormat="1" ht="11.25"/>
    <row r="71" s="187" customFormat="1" ht="11.25"/>
    <row r="72" s="187" customFormat="1" ht="11.25"/>
    <row r="73" s="187" customFormat="1" ht="11.25"/>
    <row r="74" s="187" customFormat="1" ht="11.25"/>
    <row r="75" s="187" customFormat="1" ht="11.25"/>
    <row r="76" s="187" customFormat="1" ht="11.25"/>
    <row r="77" s="187" customFormat="1" ht="11.25"/>
    <row r="78" s="187" customFormat="1" ht="11.25"/>
    <row r="79" s="187" customFormat="1" ht="11.25"/>
    <row r="80" s="187" customFormat="1" ht="11.25"/>
    <row r="81" s="187" customFormat="1" ht="11.25"/>
    <row r="82" s="187" customFormat="1" ht="11.25"/>
    <row r="83" s="187" customFormat="1" ht="11.25"/>
    <row r="84" s="187" customFormat="1" ht="11.25"/>
    <row r="85" s="187" customFormat="1" ht="11.25"/>
    <row r="86" s="187" customFormat="1" ht="11.25"/>
    <row r="87" s="187" customFormat="1" ht="11.25"/>
    <row r="88" s="187" customFormat="1" ht="11.25"/>
    <row r="89" s="187" customFormat="1" ht="11.25"/>
    <row r="90" s="187" customFormat="1" ht="11.25"/>
    <row r="91" s="187" customFormat="1" ht="11.25"/>
    <row r="92" s="187" customFormat="1" ht="11.25"/>
    <row r="93" s="187" customFormat="1" ht="11.25"/>
    <row r="94" s="187" customFormat="1" ht="11.25"/>
    <row r="95" s="187" customFormat="1" ht="11.25"/>
    <row r="96" s="187" customFormat="1" ht="11.25"/>
    <row r="97" s="187" customFormat="1" ht="11.25"/>
    <row r="98" s="187" customFormat="1" ht="11.25"/>
    <row r="99" s="187" customFormat="1" ht="11.25"/>
    <row r="100" s="187" customFormat="1" ht="11.25"/>
    <row r="101" s="187" customFormat="1" ht="11.25"/>
  </sheetData>
  <sheetProtection selectLockedCells="1"/>
  <mergeCells count="21">
    <mergeCell ref="J29:O29"/>
    <mergeCell ref="J7:J9"/>
    <mergeCell ref="K7:K9"/>
    <mergeCell ref="H7:H9"/>
    <mergeCell ref="I7:I9"/>
    <mergeCell ref="I3:P3"/>
    <mergeCell ref="N7:N9"/>
    <mergeCell ref="P6:P9"/>
    <mergeCell ref="L7:L9"/>
    <mergeCell ref="A3:H3"/>
    <mergeCell ref="F7:F9"/>
    <mergeCell ref="A6:A9"/>
    <mergeCell ref="O7:O9"/>
    <mergeCell ref="I6:O6"/>
    <mergeCell ref="D7:D9"/>
    <mergeCell ref="E7:E9"/>
    <mergeCell ref="C7:C9"/>
    <mergeCell ref="B6:H6"/>
    <mergeCell ref="G7:G9"/>
    <mergeCell ref="B7:B9"/>
    <mergeCell ref="M7:M9"/>
  </mergeCells>
  <phoneticPr fontId="1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2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0.간지</vt:lpstr>
      <vt:lpstr>0-1.이면</vt:lpstr>
      <vt:lpstr>1.환경오염물질배출사업장</vt:lpstr>
      <vt:lpstr>2.환경오염배출사업장단속및행정조치</vt:lpstr>
      <vt:lpstr>3.배출부과금부과및징수현황</vt:lpstr>
      <vt:lpstr>4.보건환경검사실적</vt:lpstr>
      <vt:lpstr>5.대기오염</vt:lpstr>
      <vt:lpstr>6.쓰레기수거</vt:lpstr>
      <vt:lpstr>7.생활폐기물매립지</vt:lpstr>
      <vt:lpstr>8.폐기물재활용률</vt:lpstr>
      <vt:lpstr>9.하수분뇨발생량 및 처리현황</vt:lpstr>
      <vt:lpstr>10.하수종말처리장</vt:lpstr>
      <vt:lpstr>10.하수종말처리장 (2)</vt:lpstr>
      <vt:lpstr>11.수질오염</vt:lpstr>
      <vt:lpstr>'0.간지'!Print_Area</vt:lpstr>
      <vt:lpstr>'0-1.이면'!Print_Area</vt:lpstr>
      <vt:lpstr>'1.환경오염물질배출사업장'!Print_Area</vt:lpstr>
      <vt:lpstr>'10.하수종말처리장'!Print_Area</vt:lpstr>
      <vt:lpstr>'10.하수종말처리장 (2)'!Print_Area</vt:lpstr>
      <vt:lpstr>'11.수질오염'!Print_Area</vt:lpstr>
      <vt:lpstr>'2.환경오염배출사업장단속및행정조치'!Print_Area</vt:lpstr>
      <vt:lpstr>'3.배출부과금부과및징수현황'!Print_Area</vt:lpstr>
      <vt:lpstr>'4.보건환경검사실적'!Print_Area</vt:lpstr>
      <vt:lpstr>'5.대기오염'!Print_Area</vt:lpstr>
      <vt:lpstr>'6.쓰레기수거'!Print_Area</vt:lpstr>
      <vt:lpstr>'7.생활폐기물매립지'!Print_Area</vt:lpstr>
      <vt:lpstr>'8.폐기물재활용률'!Print_Area</vt:lpstr>
      <vt:lpstr>'9.하수분뇨발생량 및 처리현황'!Print_Area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2015-06-12T05:41:38Z</cp:lastPrinted>
  <dcterms:created xsi:type="dcterms:W3CDTF">2011-12-22T04:06:54Z</dcterms:created>
  <dcterms:modified xsi:type="dcterms:W3CDTF">2016-11-16T00:24:29Z</dcterms:modified>
</cp:coreProperties>
</file>